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FD0C79E7-E06C-45F5-917D-332C05C5444A}" xr6:coauthVersionLast="45" xr6:coauthVersionMax="45" xr10:uidLastSave="{00000000-0000-0000-0000-000000000000}"/>
  <bookViews>
    <workbookView xWindow="-120" yWindow="-120" windowWidth="29040" windowHeight="15840" tabRatio="848" activeTab="6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3" l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C6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W37" i="23"/>
  <c r="X37" i="23"/>
  <c r="Y37" i="23"/>
  <c r="Z37" i="23"/>
  <c r="AA37" i="23"/>
  <c r="AB37" i="23"/>
  <c r="AC37" i="23"/>
  <c r="AD37" i="23"/>
  <c r="AE37" i="23"/>
  <c r="AF37" i="23"/>
  <c r="AG37" i="23"/>
  <c r="AH37" i="23"/>
  <c r="AI37" i="23"/>
  <c r="AJ37" i="23"/>
  <c r="AK37" i="23"/>
  <c r="AL37" i="23"/>
  <c r="W38" i="23"/>
  <c r="X38" i="23"/>
  <c r="Y38" i="23"/>
  <c r="Z38" i="23"/>
  <c r="AA38" i="23"/>
  <c r="AB38" i="23"/>
  <c r="AC38" i="23"/>
  <c r="AD38" i="23"/>
  <c r="AE38" i="23"/>
  <c r="AF38" i="23"/>
  <c r="AG38" i="23"/>
  <c r="AH38" i="23"/>
  <c r="AI38" i="23"/>
  <c r="AJ38" i="23"/>
  <c r="AK38" i="23"/>
  <c r="AL38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W44" i="23"/>
  <c r="X44" i="23"/>
  <c r="Y44" i="23"/>
  <c r="Z44" i="23"/>
  <c r="AA44" i="23"/>
  <c r="AB44" i="23"/>
  <c r="AC44" i="23"/>
  <c r="AD44" i="23"/>
  <c r="AE44" i="23"/>
  <c r="AF44" i="23"/>
  <c r="AG44" i="23"/>
  <c r="AH44" i="23"/>
  <c r="AI44" i="23"/>
  <c r="AJ44" i="23"/>
  <c r="AK44" i="23"/>
  <c r="AL44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W46" i="23"/>
  <c r="X46" i="23"/>
  <c r="Y46" i="23"/>
  <c r="Z46" i="23"/>
  <c r="AA46" i="23"/>
  <c r="AB46" i="23"/>
  <c r="AC46" i="23"/>
  <c r="AD46" i="23"/>
  <c r="AE46" i="23"/>
  <c r="AF46" i="23"/>
  <c r="AG46" i="23"/>
  <c r="AH46" i="23"/>
  <c r="AI46" i="23"/>
  <c r="AJ46" i="23"/>
  <c r="AK46" i="23"/>
  <c r="AL46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W48" i="23"/>
  <c r="X48" i="23"/>
  <c r="Y48" i="23"/>
  <c r="Z48" i="23"/>
  <c r="AA48" i="23"/>
  <c r="AB48" i="23"/>
  <c r="AC48" i="23"/>
  <c r="AD48" i="23"/>
  <c r="AE48" i="23"/>
  <c r="AF48" i="23"/>
  <c r="AG48" i="23"/>
  <c r="AH48" i="23"/>
  <c r="AI48" i="23"/>
  <c r="AJ48" i="23"/>
  <c r="AK48" i="23"/>
  <c r="AL48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J31" i="23"/>
  <c r="AK31" i="23"/>
  <c r="AL31" i="23"/>
  <c r="W31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W6" i="23"/>
  <c r="C642" i="18"/>
  <c r="D642" i="18"/>
  <c r="B642" i="18"/>
  <c r="AE50" i="23"/>
  <c r="AI50" i="23"/>
  <c r="AJ50" i="23"/>
  <c r="AB30" i="23"/>
  <c r="AF30" i="23"/>
  <c r="AJ30" i="23"/>
  <c r="U50" i="23"/>
  <c r="AF50" i="23"/>
  <c r="AB50" i="23"/>
  <c r="AA50" i="23"/>
  <c r="Z50" i="23"/>
  <c r="X50" i="23"/>
  <c r="W50" i="23"/>
  <c r="U49" i="23"/>
  <c r="AM48" i="23"/>
  <c r="U48" i="23"/>
  <c r="U47" i="23"/>
  <c r="V46" i="23"/>
  <c r="U46" i="23"/>
  <c r="AM45" i="23"/>
  <c r="V45" i="23"/>
  <c r="U45" i="23"/>
  <c r="AM44" i="23"/>
  <c r="V44" i="23"/>
  <c r="U44" i="23"/>
  <c r="AM43" i="23"/>
  <c r="U43" i="23"/>
  <c r="V42" i="23"/>
  <c r="U42" i="23"/>
  <c r="AM41" i="23"/>
  <c r="V41" i="23"/>
  <c r="U41" i="23"/>
  <c r="AM40" i="23"/>
  <c r="U40" i="23"/>
  <c r="AM39" i="23"/>
  <c r="U39" i="23"/>
  <c r="V38" i="23"/>
  <c r="U38" i="23"/>
  <c r="AM37" i="23"/>
  <c r="V37" i="23"/>
  <c r="U37" i="23"/>
  <c r="AM36" i="23"/>
  <c r="V36" i="23"/>
  <c r="U36" i="23"/>
  <c r="U35" i="23"/>
  <c r="V34" i="23"/>
  <c r="U34" i="23"/>
  <c r="AM33" i="23"/>
  <c r="V33" i="23"/>
  <c r="U33" i="23"/>
  <c r="U32" i="23"/>
  <c r="X30" i="23"/>
  <c r="U31" i="23"/>
  <c r="U30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V28" i="23"/>
  <c r="AA5" i="23"/>
  <c r="AB5" i="23"/>
  <c r="AE5" i="23"/>
  <c r="AI5" i="23"/>
  <c r="AJ5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V12" i="23"/>
  <c r="U12" i="23"/>
  <c r="U11" i="23"/>
  <c r="U10" i="23"/>
  <c r="V9" i="23"/>
  <c r="U9" i="23"/>
  <c r="U8" i="23"/>
  <c r="U7" i="23"/>
  <c r="AF5" i="23"/>
  <c r="X5" i="23"/>
  <c r="U6" i="23"/>
  <c r="U5" i="23"/>
  <c r="AM4" i="23"/>
  <c r="AL4" i="23"/>
  <c r="AM8" i="23" s="1"/>
  <c r="AK4" i="23"/>
  <c r="AJ4" i="23"/>
  <c r="AI4" i="23"/>
  <c r="AI25" i="23" s="1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V3" i="23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N184" i="25"/>
  <c r="L184" i="25"/>
  <c r="K184" i="25"/>
  <c r="J184" i="25"/>
  <c r="I184" i="25"/>
  <c r="H184" i="25"/>
  <c r="G184" i="25"/>
  <c r="F184" i="25"/>
  <c r="E184" i="25"/>
  <c r="D184" i="25"/>
  <c r="C184" i="25"/>
  <c r="B184" i="25"/>
  <c r="A184" i="25"/>
  <c r="B183" i="25"/>
  <c r="V6" i="23" l="1"/>
  <c r="V5" i="23" s="1"/>
  <c r="AI30" i="23"/>
  <c r="AL50" i="23"/>
  <c r="V35" i="23"/>
  <c r="AM38" i="23"/>
  <c r="V43" i="23"/>
  <c r="AM46" i="23"/>
  <c r="V49" i="23"/>
  <c r="V50" i="23" s="1"/>
  <c r="AM35" i="23"/>
  <c r="Z30" i="23"/>
  <c r="AD30" i="23"/>
  <c r="AH30" i="23"/>
  <c r="V32" i="23"/>
  <c r="AM34" i="23"/>
  <c r="V39" i="23"/>
  <c r="V40" i="23"/>
  <c r="AM42" i="23"/>
  <c r="V47" i="23"/>
  <c r="V48" i="23"/>
  <c r="AM49" i="23"/>
  <c r="AM50" i="23" s="1"/>
  <c r="Y30" i="23"/>
  <c r="AC30" i="23"/>
  <c r="AG30" i="23"/>
  <c r="AK30" i="23"/>
  <c r="AM32" i="23"/>
  <c r="AA30" i="23"/>
  <c r="AE30" i="23"/>
  <c r="AM47" i="23"/>
  <c r="Y50" i="23"/>
  <c r="AC50" i="23"/>
  <c r="AG50" i="23"/>
  <c r="AK50" i="23"/>
  <c r="AD50" i="23"/>
  <c r="AH50" i="23"/>
  <c r="W25" i="23"/>
  <c r="V24" i="23"/>
  <c r="V25" i="23" s="1"/>
  <c r="AM10" i="23"/>
  <c r="AM15" i="23"/>
  <c r="V20" i="23"/>
  <c r="AM23" i="23"/>
  <c r="AE25" i="23"/>
  <c r="Y25" i="23"/>
  <c r="AC25" i="23"/>
  <c r="AG25" i="23"/>
  <c r="AK25" i="23"/>
  <c r="Z25" i="23"/>
  <c r="AD25" i="23"/>
  <c r="AH25" i="23"/>
  <c r="AM20" i="23"/>
  <c r="AM16" i="23"/>
  <c r="AM12" i="23"/>
  <c r="AM21" i="23"/>
  <c r="AM17" i="23"/>
  <c r="AM13" i="23"/>
  <c r="AM9" i="23"/>
  <c r="AM22" i="23"/>
  <c r="AM18" i="23"/>
  <c r="AM14" i="23"/>
  <c r="W5" i="23"/>
  <c r="Y5" i="23"/>
  <c r="AG5" i="23"/>
  <c r="AM7" i="23"/>
  <c r="V8" i="23"/>
  <c r="AM11" i="23"/>
  <c r="V16" i="23"/>
  <c r="AM19" i="23"/>
  <c r="V21" i="23"/>
  <c r="V17" i="23"/>
  <c r="V13" i="23"/>
  <c r="V22" i="23"/>
  <c r="V18" i="23"/>
  <c r="V14" i="23"/>
  <c r="V10" i="23"/>
  <c r="V23" i="23"/>
  <c r="V19" i="23"/>
  <c r="V15" i="23"/>
  <c r="AC5" i="23"/>
  <c r="AK5" i="23"/>
  <c r="X25" i="23"/>
  <c r="AB25" i="23"/>
  <c r="AF25" i="23"/>
  <c r="AJ25" i="23"/>
  <c r="Z5" i="23"/>
  <c r="AD5" i="23"/>
  <c r="AH5" i="23"/>
  <c r="V7" i="23"/>
  <c r="V11" i="23"/>
  <c r="AA25" i="23"/>
  <c r="C18" i="21"/>
  <c r="D18" i="21"/>
  <c r="E18" i="21"/>
  <c r="E23" i="21" s="1"/>
  <c r="F18" i="21"/>
  <c r="F23" i="21" s="1"/>
  <c r="G18" i="21"/>
  <c r="H18" i="21"/>
  <c r="I18" i="21"/>
  <c r="J18" i="21"/>
  <c r="J23" i="21" s="1"/>
  <c r="K18" i="21"/>
  <c r="L18" i="21"/>
  <c r="M18" i="21"/>
  <c r="M23" i="21" s="1"/>
  <c r="N18" i="21"/>
  <c r="N23" i="21" s="1"/>
  <c r="O18" i="21"/>
  <c r="P18" i="21"/>
  <c r="Q18" i="21"/>
  <c r="R18" i="21"/>
  <c r="R23" i="21" s="1"/>
  <c r="S18" i="21"/>
  <c r="C19" i="21"/>
  <c r="D19" i="21"/>
  <c r="D23" i="21" s="1"/>
  <c r="E19" i="21"/>
  <c r="F19" i="21"/>
  <c r="G19" i="21"/>
  <c r="H19" i="21"/>
  <c r="I19" i="21"/>
  <c r="J19" i="21"/>
  <c r="K19" i="21"/>
  <c r="L19" i="21"/>
  <c r="L23" i="21" s="1"/>
  <c r="M19" i="21"/>
  <c r="N19" i="21"/>
  <c r="O19" i="21"/>
  <c r="P19" i="21"/>
  <c r="Q19" i="21"/>
  <c r="R19" i="21"/>
  <c r="S19" i="21"/>
  <c r="C20" i="21"/>
  <c r="C23" i="21" s="1"/>
  <c r="D20" i="21"/>
  <c r="E20" i="21"/>
  <c r="F20" i="21"/>
  <c r="G20" i="21"/>
  <c r="H20" i="21"/>
  <c r="H23" i="21" s="1"/>
  <c r="I20" i="21"/>
  <c r="J20" i="21"/>
  <c r="K20" i="21"/>
  <c r="K23" i="21" s="1"/>
  <c r="L20" i="21"/>
  <c r="M20" i="21"/>
  <c r="N20" i="21"/>
  <c r="O20" i="21"/>
  <c r="P20" i="21"/>
  <c r="P23" i="21" s="1"/>
  <c r="Q20" i="21"/>
  <c r="R20" i="21"/>
  <c r="S20" i="21"/>
  <c r="S23" i="21" s="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G23" i="21"/>
  <c r="O23" i="21"/>
  <c r="C31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26" i="21"/>
  <c r="I23" i="21"/>
  <c r="Q23" i="21"/>
  <c r="B23" i="21"/>
  <c r="V31" i="23" l="1"/>
  <c r="V30" i="23" s="1"/>
  <c r="W30" i="23"/>
  <c r="AM31" i="23"/>
  <c r="AM30" i="23" s="1"/>
  <c r="AL30" i="23"/>
  <c r="AM6" i="23"/>
  <c r="AM5" i="23" s="1"/>
  <c r="AL5" i="23"/>
  <c r="AL25" i="23"/>
  <c r="AM24" i="23"/>
  <c r="AM25" i="23" s="1"/>
  <c r="K166" i="25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4" i="18"/>
  <c r="B615" i="18"/>
  <c r="H608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I218" i="1"/>
  <c r="M218" i="1"/>
  <c r="Q218" i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L218" i="1"/>
  <c r="R218" i="1"/>
  <c r="E234" i="1"/>
  <c r="E235" i="1"/>
  <c r="P235" i="1"/>
  <c r="J236" i="1"/>
  <c r="E237" i="1"/>
  <c r="E238" i="1"/>
  <c r="P238" i="1"/>
  <c r="F220" i="1"/>
  <c r="Q220" i="1"/>
  <c r="A228" i="1"/>
  <c r="A234" i="1"/>
  <c r="H218" i="1"/>
  <c r="N218" i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O218" i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B218" i="1" s="1"/>
  <c r="B22" i="21" s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H193" i="1"/>
  <c r="L193" i="1"/>
  <c r="P193" i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J193" i="1"/>
  <c r="O193" i="1"/>
  <c r="A197" i="1"/>
  <c r="A202" i="1"/>
  <c r="A207" i="1"/>
  <c r="A213" i="1"/>
  <c r="P213" i="1"/>
  <c r="Q195" i="1"/>
  <c r="Q194" i="1" s="1"/>
  <c r="K193" i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Q193" i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R193" i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B193" i="1" s="1"/>
  <c r="B21" i="21" s="1"/>
  <c r="A206" i="1"/>
  <c r="L213" i="1"/>
  <c r="G195" i="1"/>
  <c r="G194" i="1" s="1"/>
  <c r="R195" i="1"/>
  <c r="R194" i="1" s="1"/>
  <c r="M193" i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A201" i="1"/>
  <c r="I193" i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I168" i="1"/>
  <c r="M168" i="1"/>
  <c r="Q168" i="1"/>
  <c r="A173" i="1"/>
  <c r="A177" i="1"/>
  <c r="A181" i="1"/>
  <c r="A185" i="1"/>
  <c r="A170" i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A179" i="1"/>
  <c r="C168" i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K89" i="1"/>
  <c r="O89" i="1"/>
  <c r="C89" i="1"/>
  <c r="B89" i="1" s="1"/>
  <c r="B19" i="21" s="1"/>
  <c r="C106" i="1"/>
  <c r="I107" i="1"/>
  <c r="C108" i="1"/>
  <c r="N108" i="1"/>
  <c r="I109" i="1"/>
  <c r="D91" i="1"/>
  <c r="O91" i="1"/>
  <c r="C91" i="1"/>
  <c r="A99" i="1"/>
  <c r="A103" i="1"/>
  <c r="D89" i="1"/>
  <c r="L89" i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P89" i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Q89" i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R89" i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M89" i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K95" i="1"/>
  <c r="K102" i="1"/>
  <c r="F100" i="1"/>
  <c r="Q102" i="1"/>
  <c r="K105" i="1"/>
  <c r="F108" i="1"/>
  <c r="G91" i="1"/>
  <c r="A97" i="1"/>
  <c r="F89" i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H64" i="1"/>
  <c r="L64" i="1"/>
  <c r="P64" i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J64" i="1"/>
  <c r="O64" i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Q64" i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R64" i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B64" i="1" s="1"/>
  <c r="B18" i="21" s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A142" i="1" l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J167" i="24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P167" i="24"/>
  <c r="Q167" i="24"/>
  <c r="F162" i="24"/>
  <c r="O160" i="24"/>
  <c r="O158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D156" i="24"/>
  <c r="D155" i="24" s="1"/>
  <c r="B237" i="1"/>
  <c r="B235" i="1"/>
  <c r="B233" i="1"/>
  <c r="B231" i="1"/>
  <c r="C167" i="24"/>
  <c r="B167" i="24" s="1"/>
  <c r="B229" i="1"/>
  <c r="C165" i="24"/>
  <c r="B165" i="24" s="1"/>
  <c r="B227" i="1"/>
  <c r="B225" i="1"/>
  <c r="B223" i="1"/>
  <c r="B221" i="1"/>
  <c r="I269" i="1"/>
  <c r="H4" i="28"/>
  <c r="B274" i="1"/>
  <c r="B8" i="28"/>
  <c r="R165" i="24"/>
  <c r="S165" i="24" s="1"/>
  <c r="C156" i="24"/>
  <c r="M162" i="24"/>
  <c r="Q165" i="24"/>
  <c r="J171" i="24"/>
  <c r="J165" i="24"/>
  <c r="P162" i="24"/>
  <c r="Q162" i="24"/>
  <c r="I171" i="24"/>
  <c r="D158" i="24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H156" i="24"/>
  <c r="H155" i="24" s="1"/>
  <c r="G269" i="1"/>
  <c r="F4" i="28"/>
  <c r="J269" i="1"/>
  <c r="I4" i="28"/>
  <c r="B275" i="1"/>
  <c r="B9" i="28"/>
  <c r="M167" i="24"/>
  <c r="H167" i="24"/>
  <c r="E172" i="24"/>
  <c r="P165" i="24"/>
  <c r="D169" i="24"/>
  <c r="I166" i="24"/>
  <c r="I158" i="24"/>
  <c r="G171" i="24"/>
  <c r="G167" i="24"/>
  <c r="G165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M156" i="24"/>
  <c r="M155" i="24" s="1"/>
  <c r="L219" i="1"/>
  <c r="L156" i="24"/>
  <c r="L155" i="24" s="1"/>
  <c r="B276" i="1"/>
  <c r="B10" i="28"/>
  <c r="H158" i="24"/>
  <c r="R158" i="24"/>
  <c r="S158" i="24" s="1"/>
  <c r="H165" i="24"/>
  <c r="Q166" i="24"/>
  <c r="Q161" i="24"/>
  <c r="P172" i="24"/>
  <c r="E166" i="24"/>
  <c r="E158" i="24"/>
  <c r="Q169" i="24"/>
  <c r="N166" i="24"/>
  <c r="I161" i="24"/>
  <c r="N158" i="24"/>
  <c r="K169" i="24"/>
  <c r="K167" i="24"/>
  <c r="K165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E156" i="24"/>
  <c r="E155" i="24" s="1"/>
  <c r="P219" i="1"/>
  <c r="P156" i="24"/>
  <c r="P155" i="24" s="1"/>
  <c r="F269" i="1"/>
  <c r="E4" i="28"/>
  <c r="B268" i="1"/>
  <c r="B3" i="28"/>
  <c r="B277" i="1"/>
  <c r="B278" i="1" s="1"/>
  <c r="B11" i="28"/>
  <c r="R170" i="24"/>
  <c r="S170" i="24" s="1"/>
  <c r="H160" i="24"/>
  <c r="M166" i="24"/>
  <c r="F157" i="24"/>
  <c r="Q172" i="24"/>
  <c r="L167" i="24"/>
  <c r="L162" i="24"/>
  <c r="F158" i="24"/>
  <c r="J173" i="24"/>
  <c r="E169" i="24"/>
  <c r="J166" i="24"/>
  <c r="J158" i="24"/>
  <c r="L170" i="24"/>
  <c r="Q164" i="24"/>
  <c r="Q158" i="24"/>
  <c r="I172" i="24"/>
  <c r="N169" i="24"/>
  <c r="D167" i="24"/>
  <c r="I164" i="24"/>
  <c r="N161" i="24"/>
  <c r="D159" i="24"/>
  <c r="O167" i="24"/>
  <c r="O165" i="24"/>
  <c r="O15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F156" i="24"/>
  <c r="F155" i="24" s="1"/>
  <c r="J219" i="1"/>
  <c r="J156" i="24"/>
  <c r="J155" i="24" s="1"/>
  <c r="B238" i="1"/>
  <c r="B239" i="1" s="1"/>
  <c r="B236" i="1"/>
  <c r="B234" i="1"/>
  <c r="C170" i="24"/>
  <c r="B170" i="24" s="1"/>
  <c r="B232" i="1"/>
  <c r="C168" i="24"/>
  <c r="B168" i="24" s="1"/>
  <c r="B230" i="1"/>
  <c r="C166" i="24"/>
  <c r="B166" i="24" s="1"/>
  <c r="B228" i="1"/>
  <c r="C164" i="24"/>
  <c r="B164" i="24" s="1"/>
  <c r="B226" i="1"/>
  <c r="C162" i="24"/>
  <c r="B162" i="24" s="1"/>
  <c r="B224" i="1"/>
  <c r="B222" i="1"/>
  <c r="C158" i="24"/>
  <c r="B158" i="24" s="1"/>
  <c r="D269" i="1"/>
  <c r="C4" i="28"/>
  <c r="M171" i="24"/>
  <c r="R160" i="24"/>
  <c r="S160" i="24" s="1"/>
  <c r="H172" i="24"/>
  <c r="M161" i="24"/>
  <c r="R167" i="24"/>
  <c r="S167" i="24" s="1"/>
  <c r="H157" i="24"/>
  <c r="F173" i="24"/>
  <c r="F168" i="24"/>
  <c r="L158" i="24"/>
  <c r="P173" i="24"/>
  <c r="J169" i="24"/>
  <c r="P166" i="24"/>
  <c r="E164" i="24"/>
  <c r="J161" i="24"/>
  <c r="P158" i="24"/>
  <c r="L165" i="24"/>
  <c r="Q159" i="24"/>
  <c r="N172" i="24"/>
  <c r="I167" i="24"/>
  <c r="N164" i="24"/>
  <c r="D162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Z174" i="19"/>
  <c r="Z175" i="19" s="1"/>
  <c r="AJ174" i="19"/>
  <c r="AJ175" i="19" s="1"/>
  <c r="AK174" i="19"/>
  <c r="AK175" i="19" s="1"/>
  <c r="AL171" i="19"/>
  <c r="AM171" i="19" s="1"/>
  <c r="W171" i="19"/>
  <c r="V171" i="19" s="1"/>
  <c r="AH171" i="19"/>
  <c r="AD174" i="19"/>
  <c r="AD175" i="19" s="1"/>
  <c r="AA171" i="19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AB174" i="19" l="1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S199" i="24" l="1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L57" i="19" s="1"/>
  <c r="L107" i="22" s="1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O59" i="19" s="1"/>
  <c r="O109" i="22" s="1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G68" i="19" s="1"/>
  <c r="G118" i="22" s="1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L65" i="19" s="1"/>
  <c r="L115" i="22" s="1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N61" i="19" l="1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H59" i="24"/>
  <c r="AH60" i="24"/>
  <c r="AB61" i="24"/>
  <c r="Y56" i="24"/>
  <c r="AF67" i="24"/>
  <c r="AC67" i="24"/>
  <c r="AD72" i="24"/>
  <c r="AD56" i="24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Y5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D55" i="24"/>
  <c r="AH75" i="24"/>
  <c r="X55" i="24"/>
  <c r="AE7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R18" i="24" s="1"/>
  <c r="R118" i="24" s="1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K1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Z6" i="22"/>
  <c r="AA8" i="22"/>
  <c r="AF12" i="22"/>
  <c r="Z18" i="22"/>
  <c r="AI21" i="22"/>
  <c r="AE24" i="22"/>
  <c r="AD17" i="22"/>
  <c r="AH14" i="22"/>
  <c r="X11" i="22"/>
  <c r="AF6" i="22"/>
  <c r="AK21" i="22"/>
  <c r="Q21" i="22" s="1"/>
  <c r="W15" i="22"/>
  <c r="W7" i="22"/>
  <c r="AA21" i="22"/>
  <c r="AG18" i="22"/>
  <c r="W14" i="22"/>
  <c r="AC10" i="22"/>
  <c r="AB23" i="22"/>
  <c r="AK18" i="22"/>
  <c r="X24" i="22"/>
  <c r="Z8" i="22"/>
  <c r="AE22" i="22"/>
  <c r="AE10" i="22"/>
  <c r="AI6" i="22"/>
  <c r="AK24" i="22"/>
  <c r="AC17" i="22"/>
  <c r="AH24" i="22"/>
  <c r="X21" i="22"/>
  <c r="AL17" i="22"/>
  <c r="AJ12" i="22"/>
  <c r="P12" i="22" s="1"/>
  <c r="AD19" i="22"/>
  <c r="AI16" i="22"/>
  <c r="Z15" i="22"/>
  <c r="AF11" i="22"/>
  <c r="W24" i="22"/>
  <c r="AC20" i="22"/>
  <c r="AA10" i="22"/>
  <c r="AH11" i="22"/>
  <c r="AL24" i="22"/>
  <c r="AG9" i="22"/>
  <c r="AJ11" i="22"/>
  <c r="AI19" i="22"/>
  <c r="X10" i="22"/>
  <c r="W13" i="22"/>
  <c r="AB18" i="22"/>
  <c r="Y16" i="22"/>
  <c r="AE13" i="22"/>
  <c r="AK9" i="22"/>
  <c r="AJ22" i="22"/>
  <c r="AC23" i="22"/>
  <c r="AA9" i="22"/>
  <c r="AA6" i="22"/>
  <c r="AF21" i="22"/>
  <c r="AD16" i="22"/>
  <c r="AB11" i="22"/>
  <c r="AG19" i="22"/>
  <c r="Y21" i="22"/>
  <c r="AK6" i="22"/>
  <c r="AF8" i="22"/>
  <c r="Z10" i="22"/>
  <c r="AI17" i="22"/>
  <c r="AE16" i="22"/>
  <c r="AD13" i="22"/>
  <c r="AH12" i="22"/>
  <c r="X9" i="22"/>
  <c r="AE23" i="22"/>
  <c r="AK19" i="22"/>
  <c r="Q19" i="22" s="1"/>
  <c r="W9" i="22"/>
  <c r="AB24" i="22"/>
  <c r="AA19" i="22"/>
  <c r="AG16" i="22"/>
  <c r="W12" i="22"/>
  <c r="AC8" i="22"/>
  <c r="AB21" i="22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Q82" i="19"/>
  <c r="Y7" i="22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AA24" i="22"/>
  <c r="AE14" i="22"/>
  <c r="AF18" i="22"/>
  <c r="AH21" i="22"/>
  <c r="AK16" i="22"/>
  <c r="AC13" i="22"/>
  <c r="AH22" i="22"/>
  <c r="X19" i="22"/>
  <c r="AL15" i="22"/>
  <c r="AJ10" i="22"/>
  <c r="AD15" i="22"/>
  <c r="AI14" i="22"/>
  <c r="Z13" i="22"/>
  <c r="AF9" i="22"/>
  <c r="W22" i="22"/>
  <c r="AC18" i="22"/>
  <c r="X7" i="22"/>
  <c r="AI23" i="22"/>
  <c r="AL16" i="22"/>
  <c r="Z24" i="22"/>
  <c r="AK22" i="22"/>
  <c r="AI11" i="22"/>
  <c r="Y23" i="22"/>
  <c r="W11" i="22"/>
  <c r="AB14" i="22"/>
  <c r="Y14" i="22"/>
  <c r="AE11" i="22"/>
  <c r="W6" i="22"/>
  <c r="C6" i="22" s="1"/>
  <c r="AJ20" i="22"/>
  <c r="AC19" i="22"/>
  <c r="AI24" i="22"/>
  <c r="Z23" i="22"/>
  <c r="AF19" i="22"/>
  <c r="AD14" i="22"/>
  <c r="AB9" i="22"/>
  <c r="AG11" i="22"/>
  <c r="Y17" i="22"/>
  <c r="AJ17" i="22"/>
  <c r="AH6" i="22"/>
  <c r="AA22" i="22"/>
  <c r="AI13" i="22"/>
  <c r="AE8" i="22"/>
  <c r="AD9" i="22"/>
  <c r="AH10" i="22"/>
  <c r="Y24" i="22"/>
  <c r="AE21" i="22"/>
  <c r="AK17" i="22"/>
  <c r="AF7" i="22"/>
  <c r="AB20" i="22"/>
  <c r="AA17" i="22"/>
  <c r="AG14" i="22"/>
  <c r="W10" i="22"/>
  <c r="AD24" i="22"/>
  <c r="AB19" i="22"/>
  <c r="H19" i="22" s="1"/>
  <c r="AL14" i="22"/>
  <c r="X16" i="22"/>
  <c r="AA20" i="22"/>
  <c r="AF24" i="22"/>
  <c r="AF10" i="22"/>
  <c r="AH17" i="22"/>
  <c r="AK8" i="22"/>
  <c r="AC9" i="22"/>
  <c r="AH20" i="22"/>
  <c r="X17" i="22"/>
  <c r="AL13" i="22"/>
  <c r="AJ8" i="22"/>
  <c r="P8" i="22" s="1"/>
  <c r="AD11" i="22"/>
  <c r="AI12" i="22"/>
  <c r="Z11" i="22"/>
  <c r="AG24" i="22"/>
  <c r="W20" i="22"/>
  <c r="AC16" i="22"/>
  <c r="AD7" i="22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AL31" i="22"/>
  <c r="M66" i="19"/>
  <c r="M116" i="22" s="1"/>
  <c r="E73" i="19"/>
  <c r="E123" i="22" s="1"/>
  <c r="M63" i="19"/>
  <c r="M113" i="22" s="1"/>
  <c r="N64" i="19"/>
  <c r="N114" i="22" s="1"/>
  <c r="P62" i="19"/>
  <c r="P112" i="22" s="1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AL8" i="22"/>
  <c r="Z20" i="22"/>
  <c r="AK14" i="22"/>
  <c r="Q14" i="22" s="1"/>
  <c r="AJ23" i="22"/>
  <c r="Y19" i="22"/>
  <c r="AE7" i="22"/>
  <c r="AB10" i="22"/>
  <c r="Y12" i="22"/>
  <c r="AE9" i="22"/>
  <c r="AL23" i="22"/>
  <c r="AJ18" i="22"/>
  <c r="AC15" i="22"/>
  <c r="AI22" i="22"/>
  <c r="Z21" i="22"/>
  <c r="AF17" i="22"/>
  <c r="AD12" i="22"/>
  <c r="AB7" i="22"/>
  <c r="Z22" i="22"/>
  <c r="Y13" i="22"/>
  <c r="AJ9" i="22"/>
  <c r="AG21" i="22"/>
  <c r="AA14" i="22"/>
  <c r="AI9" i="22"/>
  <c r="X22" i="22"/>
  <c r="X6" i="22"/>
  <c r="AH8" i="22"/>
  <c r="Y22" i="22"/>
  <c r="AE19" i="22"/>
  <c r="AK15" i="22"/>
  <c r="AL7" i="22"/>
  <c r="AB16" i="22"/>
  <c r="AA15" i="22"/>
  <c r="AG12" i="22"/>
  <c r="W8" i="22"/>
  <c r="AD22" i="22"/>
  <c r="AB17" i="22"/>
  <c r="AE18" i="22"/>
  <c r="X12" i="22"/>
  <c r="AA16" i="22"/>
  <c r="AF20" i="22"/>
  <c r="AG23" i="22"/>
  <c r="AH13" i="22"/>
  <c r="AL20" i="22"/>
  <c r="AE6" i="22"/>
  <c r="AH18" i="22"/>
  <c r="X15" i="22"/>
  <c r="AL11" i="22"/>
  <c r="AL6" i="22"/>
  <c r="W23" i="22"/>
  <c r="AI10" i="22"/>
  <c r="Z9" i="22"/>
  <c r="AG22" i="22"/>
  <c r="W18" i="22"/>
  <c r="AC14" i="22"/>
  <c r="AB6" i="22"/>
  <c r="AI7" i="22"/>
  <c r="AE20" i="22"/>
  <c r="Z16" i="22"/>
  <c r="AL18" i="22"/>
  <c r="AJ7" i="22"/>
  <c r="Y15" i="22"/>
  <c r="AJ21" i="22"/>
  <c r="AD6" i="22"/>
  <c r="Y10" i="22"/>
  <c r="Y6" i="22"/>
  <c r="AL21" i="22"/>
  <c r="AJ16" i="22"/>
  <c r="AC11" i="22"/>
  <c r="AI20" i="22"/>
  <c r="Z19" i="22"/>
  <c r="AF15" i="22"/>
  <c r="AD10" i="22"/>
  <c r="AC24" i="22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Y9" i="22"/>
  <c r="AK20" i="22"/>
  <c r="AG17" i="22"/>
  <c r="AK7" i="22"/>
  <c r="AH23" i="22"/>
  <c r="X18" i="22"/>
  <c r="W21" i="22"/>
  <c r="AC7" i="22"/>
  <c r="Y20" i="22"/>
  <c r="AE17" i="22"/>
  <c r="AK13" i="22"/>
  <c r="AJ6" i="22"/>
  <c r="AB12" i="22"/>
  <c r="AA13" i="22"/>
  <c r="AG10" i="22"/>
  <c r="AG6" i="22"/>
  <c r="AD20" i="22"/>
  <c r="AB15" i="22"/>
  <c r="AF22" i="22"/>
  <c r="X8" i="22"/>
  <c r="AA12" i="22"/>
  <c r="AF16" i="22"/>
  <c r="AG15" i="22"/>
  <c r="AH9" i="22"/>
  <c r="AL12" i="22"/>
  <c r="AD21" i="22"/>
  <c r="AH16" i="22"/>
  <c r="X13" i="22"/>
  <c r="AL9" i="22"/>
  <c r="AK23" i="22"/>
  <c r="W19" i="22"/>
  <c r="AI8" i="22"/>
  <c r="AA23" i="22"/>
  <c r="AG20" i="22"/>
  <c r="W16" i="22"/>
  <c r="AC12" i="22"/>
  <c r="AC6" i="22"/>
  <c r="AJ15" i="22"/>
  <c r="AE12" i="22"/>
  <c r="Z12" i="22"/>
  <c r="AL10" i="22"/>
  <c r="AL22" i="22"/>
  <c r="Y11" i="22"/>
  <c r="AJ13" i="22"/>
  <c r="AC21" i="22"/>
  <c r="Y8" i="22"/>
  <c r="X23" i="22"/>
  <c r="AL19" i="22"/>
  <c r="AJ14" i="22"/>
  <c r="AD23" i="22"/>
  <c r="AI18" i="22"/>
  <c r="Z17" i="22"/>
  <c r="AF13" i="22"/>
  <c r="AD8" i="22"/>
  <c r="AC22" i="22"/>
  <c r="AA18" i="22"/>
  <c r="AH19" i="22"/>
  <c r="AK12" i="22"/>
  <c r="AG13" i="22"/>
  <c r="AJ19" i="22"/>
  <c r="AH15" i="22"/>
  <c r="X14" i="22"/>
  <c r="W17" i="22"/>
  <c r="AB22" i="22"/>
  <c r="Y18" i="22"/>
  <c r="AE15" i="22"/>
  <c r="AK11" i="22"/>
  <c r="AJ24" i="22"/>
  <c r="AB8" i="22"/>
  <c r="AA11" i="22"/>
  <c r="AG8" i="22"/>
  <c r="AF23" i="22"/>
  <c r="AD18" i="22"/>
  <c r="AB13" i="22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R6" i="24" l="1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S118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H13" i="22"/>
  <c r="G11" i="22"/>
  <c r="K15" i="22"/>
  <c r="D14" i="22"/>
  <c r="Q12" i="22"/>
  <c r="J8" i="22"/>
  <c r="J23" i="22"/>
  <c r="E8" i="22"/>
  <c r="R22" i="22"/>
  <c r="AM22" i="22"/>
  <c r="P15" i="22"/>
  <c r="M20" i="22"/>
  <c r="Q23" i="22"/>
  <c r="J21" i="22"/>
  <c r="L16" i="22"/>
  <c r="H15" i="22"/>
  <c r="G13" i="22"/>
  <c r="K17" i="22"/>
  <c r="D18" i="22"/>
  <c r="Q20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F19" i="22"/>
  <c r="R21" i="22"/>
  <c r="AM21" i="22"/>
  <c r="P21" i="22"/>
  <c r="F16" i="22"/>
  <c r="I14" i="22"/>
  <c r="O10" i="22"/>
  <c r="D15" i="22"/>
  <c r="N13" i="22"/>
  <c r="D12" i="22"/>
  <c r="C8" i="22"/>
  <c r="V8" i="22"/>
  <c r="R7" i="22"/>
  <c r="AM7" i="22"/>
  <c r="N8" i="22"/>
  <c r="G14" i="22"/>
  <c r="F22" i="22"/>
  <c r="F21" i="22"/>
  <c r="R23" i="22"/>
  <c r="AM23" i="22"/>
  <c r="K7" i="22"/>
  <c r="F20" i="22"/>
  <c r="O90" i="19"/>
  <c r="G99" i="19"/>
  <c r="G100" i="19" s="1"/>
  <c r="G75" i="19"/>
  <c r="K99" i="19"/>
  <c r="K100" i="19" s="1"/>
  <c r="K75" i="19"/>
  <c r="M88" i="19"/>
  <c r="N7" i="22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I16" i="22"/>
  <c r="O12" i="22"/>
  <c r="D17" i="22"/>
  <c r="N17" i="22"/>
  <c r="D16" i="22"/>
  <c r="C10" i="22"/>
  <c r="V10" i="22"/>
  <c r="L7" i="22"/>
  <c r="N10" i="22"/>
  <c r="G22" i="22"/>
  <c r="M11" i="22"/>
  <c r="F23" i="22"/>
  <c r="V6" i="22"/>
  <c r="V5" i="22" s="1"/>
  <c r="W5" i="22"/>
  <c r="C11" i="22"/>
  <c r="V11" i="22"/>
  <c r="F24" i="22"/>
  <c r="Z25" i="22"/>
  <c r="I18" i="22"/>
  <c r="O14" i="22"/>
  <c r="D19" i="22"/>
  <c r="N21" i="22"/>
  <c r="D20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H21" i="22"/>
  <c r="G19" i="22"/>
  <c r="K23" i="22"/>
  <c r="K16" i="22"/>
  <c r="Q6" i="22"/>
  <c r="AK5" i="22"/>
  <c r="J16" i="22"/>
  <c r="I23" i="22"/>
  <c r="E16" i="22"/>
  <c r="O19" i="22"/>
  <c r="N11" i="22"/>
  <c r="L11" i="22"/>
  <c r="P37" i="22"/>
  <c r="I17" i="22"/>
  <c r="K22" i="22"/>
  <c r="H23" i="22"/>
  <c r="G21" i="22"/>
  <c r="L6" i="22"/>
  <c r="AF5" i="22"/>
  <c r="K24" i="22"/>
  <c r="AE25" i="22"/>
  <c r="G8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J18" i="22"/>
  <c r="H8" i="22"/>
  <c r="E18" i="22"/>
  <c r="N15" i="22"/>
  <c r="N19" i="22"/>
  <c r="L13" i="22"/>
  <c r="P14" i="22"/>
  <c r="I21" i="22"/>
  <c r="R10" i="22"/>
  <c r="AM10" i="22"/>
  <c r="I6" i="22"/>
  <c r="AC5" i="22"/>
  <c r="G23" i="22"/>
  <c r="R9" i="22"/>
  <c r="AM9" i="22"/>
  <c r="R12" i="22"/>
  <c r="AM12" i="22"/>
  <c r="G12" i="22"/>
  <c r="J20" i="22"/>
  <c r="H12" i="22"/>
  <c r="E20" i="22"/>
  <c r="N23" i="22"/>
  <c r="E9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I24" i="22"/>
  <c r="AC25" i="22"/>
  <c r="O20" i="22"/>
  <c r="E6" i="22"/>
  <c r="Y5" i="22"/>
  <c r="E15" i="22"/>
  <c r="K20" i="22"/>
  <c r="C18" i="22"/>
  <c r="V18" i="22"/>
  <c r="C23" i="22"/>
  <c r="V23" i="22"/>
  <c r="N18" i="22"/>
  <c r="M23" i="22"/>
  <c r="K18" i="22"/>
  <c r="M12" i="22"/>
  <c r="Q15" i="22"/>
  <c r="D6" i="22"/>
  <c r="X5" i="22"/>
  <c r="M21" i="22"/>
  <c r="H7" i="22"/>
  <c r="O22" i="22"/>
  <c r="K9" i="22"/>
  <c r="E19" i="22"/>
  <c r="R8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F7" i="22"/>
  <c r="E94" i="19"/>
  <c r="I99" i="19"/>
  <c r="I100" i="19" s="1"/>
  <c r="I75" i="19"/>
  <c r="F94" i="19"/>
  <c r="N97" i="19"/>
  <c r="M95" i="19"/>
  <c r="C88" i="19"/>
  <c r="B88" i="19" s="1"/>
  <c r="B63" i="19"/>
  <c r="C20" i="22"/>
  <c r="V20" i="22"/>
  <c r="J11" i="22"/>
  <c r="N20" i="22"/>
  <c r="L10" i="22"/>
  <c r="R14" i="22"/>
  <c r="AM14" i="22"/>
  <c r="M14" i="22"/>
  <c r="Q17" i="22"/>
  <c r="J9" i="22"/>
  <c r="N6" i="22"/>
  <c r="AH5" i="22"/>
  <c r="H9" i="22"/>
  <c r="O24" i="22"/>
  <c r="AI25" i="22"/>
  <c r="K11" i="22"/>
  <c r="E23" i="22"/>
  <c r="R16" i="22"/>
  <c r="AM16" i="22"/>
  <c r="C22" i="22"/>
  <c r="V22" i="22"/>
  <c r="J15" i="22"/>
  <c r="N22" i="22"/>
  <c r="L18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M7" i="22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I8" i="22"/>
  <c r="H24" i="22"/>
  <c r="AB25" i="22"/>
  <c r="D9" i="22"/>
  <c r="O17" i="22"/>
  <c r="E21" i="22"/>
  <c r="L21" i="22"/>
  <c r="P22" i="22"/>
  <c r="H18" i="22"/>
  <c r="P11" i="22"/>
  <c r="G10" i="22"/>
  <c r="F15" i="22"/>
  <c r="R17" i="22"/>
  <c r="AM17" i="22"/>
  <c r="Q24" i="22"/>
  <c r="AK25" i="22"/>
  <c r="F8" i="22"/>
  <c r="I10" i="22"/>
  <c r="C7" i="22"/>
  <c r="V7" i="22"/>
  <c r="D11" i="22"/>
  <c r="O21" i="22"/>
  <c r="F6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P24" i="22"/>
  <c r="AJ25" i="22"/>
  <c r="H22" i="22"/>
  <c r="P19" i="22"/>
  <c r="G18" i="22"/>
  <c r="F17" i="22"/>
  <c r="R19" i="22"/>
  <c r="AM19" i="22"/>
  <c r="P13" i="22"/>
  <c r="F12" i="22"/>
  <c r="I12" i="22"/>
  <c r="O8" i="22"/>
  <c r="D13" i="22"/>
  <c r="N9" i="22"/>
  <c r="D8" i="22"/>
  <c r="M6" i="22"/>
  <c r="AG5" i="22"/>
  <c r="P6" i="22"/>
  <c r="AJ5" i="22"/>
  <c r="I7" i="22"/>
  <c r="Q7" i="22"/>
  <c r="F14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J10" i="22"/>
  <c r="I11" i="22"/>
  <c r="E10" i="22"/>
  <c r="P7" i="22"/>
  <c r="O7" i="22"/>
  <c r="M22" i="22"/>
  <c r="R6" i="22"/>
  <c r="AM6" i="22"/>
  <c r="AM5" i="22" s="1"/>
  <c r="AL5" i="22"/>
  <c r="K6" i="22"/>
  <c r="AE5" i="22"/>
  <c r="L20" i="22"/>
  <c r="H17" i="22"/>
  <c r="G15" i="22"/>
  <c r="K19" i="22"/>
  <c r="D22" i="22"/>
  <c r="P9" i="22"/>
  <c r="J12" i="22"/>
  <c r="I15" i="22"/>
  <c r="E12" i="22"/>
  <c r="P23" i="22"/>
  <c r="O1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M24" i="22"/>
  <c r="AG25" i="22"/>
  <c r="P33" i="22"/>
  <c r="I9" i="22"/>
  <c r="L24" i="22"/>
  <c r="AF25" i="22"/>
  <c r="H44" i="22"/>
  <c r="G17" i="22"/>
  <c r="K21" i="22"/>
  <c r="K8" i="22"/>
  <c r="P17" i="22"/>
  <c r="J14" i="22"/>
  <c r="I19" i="22"/>
  <c r="E14" i="22"/>
  <c r="O11" i="22"/>
  <c r="O23" i="22"/>
  <c r="L9" i="22"/>
  <c r="P10" i="22"/>
  <c r="I13" i="22"/>
  <c r="K1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E7" i="22"/>
  <c r="J82" i="19"/>
  <c r="J92" i="19"/>
  <c r="C92" i="19"/>
  <c r="B92" i="19" s="1"/>
  <c r="B67" i="19"/>
  <c r="P97" i="19"/>
  <c r="L92" i="19"/>
  <c r="M83" i="19"/>
  <c r="C87" i="19"/>
  <c r="B87" i="19" s="1"/>
  <c r="B62" i="19"/>
  <c r="C12" i="22"/>
  <c r="V12" i="22"/>
  <c r="C9" i="22"/>
  <c r="V9" i="22"/>
  <c r="N12" i="22"/>
  <c r="F10" i="22"/>
  <c r="M19" i="22"/>
  <c r="AA5" i="22"/>
  <c r="G6" i="22"/>
  <c r="Q9" i="22"/>
  <c r="C13" i="22"/>
  <c r="V13" i="22"/>
  <c r="M9" i="22"/>
  <c r="I20" i="22"/>
  <c r="O16" i="22"/>
  <c r="D21" i="22"/>
  <c r="AI5" i="22"/>
  <c r="O6" i="22"/>
  <c r="D24" i="22"/>
  <c r="X25" i="22"/>
  <c r="C14" i="22"/>
  <c r="V14" i="22"/>
  <c r="C15" i="22"/>
  <c r="V15" i="22"/>
  <c r="N14" i="22"/>
  <c r="F18" i="22"/>
  <c r="L14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L23" i="22"/>
  <c r="M8" i="22"/>
  <c r="Q11" i="22"/>
  <c r="C17" i="22"/>
  <c r="V17" i="22"/>
  <c r="M13" i="22"/>
  <c r="I22" i="22"/>
  <c r="O18" i="22"/>
  <c r="D23" i="22"/>
  <c r="E11" i="22"/>
  <c r="K12" i="22"/>
  <c r="C16" i="22"/>
  <c r="V16" i="22"/>
  <c r="C19" i="22"/>
  <c r="V19" i="22"/>
  <c r="N16" i="22"/>
  <c r="M15" i="22"/>
  <c r="L22" i="22"/>
  <c r="M10" i="22"/>
  <c r="Q13" i="22"/>
  <c r="C21" i="22"/>
  <c r="V21" i="22"/>
  <c r="M17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L15" i="22"/>
  <c r="P16" i="22"/>
  <c r="J6" i="22"/>
  <c r="AD5" i="22"/>
  <c r="R18" i="22"/>
  <c r="AM18" i="22"/>
  <c r="H6" i="22"/>
  <c r="AB5" i="22"/>
  <c r="F9" i="22"/>
  <c r="R11" i="22"/>
  <c r="AM11" i="22"/>
  <c r="R20" i="22"/>
  <c r="AM20" i="22"/>
  <c r="G16" i="22"/>
  <c r="J22" i="22"/>
  <c r="H16" i="22"/>
  <c r="E22" i="22"/>
  <c r="O9" i="22"/>
  <c r="E13" i="22"/>
  <c r="L17" i="22"/>
  <c r="P18" i="22"/>
  <c r="H1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G7" i="22"/>
  <c r="D92" i="19"/>
  <c r="Q83" i="19"/>
  <c r="N95" i="19"/>
  <c r="J90" i="19"/>
  <c r="C84" i="19"/>
  <c r="B84" i="19" s="1"/>
  <c r="B59" i="19"/>
  <c r="H86" i="19"/>
  <c r="L86" i="19"/>
  <c r="J7" i="22"/>
  <c r="F11" i="22"/>
  <c r="R13" i="22"/>
  <c r="AM13" i="22"/>
  <c r="Q8" i="22"/>
  <c r="G20" i="22"/>
  <c r="J24" i="22"/>
  <c r="AD25" i="22"/>
  <c r="H20" i="22"/>
  <c r="E24" i="22"/>
  <c r="Y25" i="22"/>
  <c r="O13" i="22"/>
  <c r="E17" i="22"/>
  <c r="L19" i="22"/>
  <c r="P20" i="22"/>
  <c r="H14" i="22"/>
  <c r="Q22" i="22"/>
  <c r="D7" i="22"/>
  <c r="F13" i="22"/>
  <c r="R15" i="22"/>
  <c r="AM15" i="22"/>
  <c r="Q16" i="22"/>
  <c r="G24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M16" i="22"/>
  <c r="J13" i="22"/>
  <c r="L8" i="22"/>
  <c r="H11" i="22"/>
  <c r="G9" i="22"/>
  <c r="K13" i="22"/>
  <c r="D10" i="22"/>
  <c r="R24" i="22"/>
  <c r="AL25" i="22"/>
  <c r="AM24" i="22"/>
  <c r="AM25" i="22" s="1"/>
  <c r="C24" i="22"/>
  <c r="W25" i="22"/>
  <c r="V24" i="22"/>
  <c r="V25" i="22" s="1"/>
  <c r="J19" i="22"/>
  <c r="N24" i="22"/>
  <c r="AH25" i="22"/>
  <c r="K10" i="22"/>
  <c r="Q18" i="22"/>
  <c r="M18" i="22"/>
  <c r="J17" i="22"/>
  <c r="L12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B24" i="24" l="1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C40" i="21"/>
  <c r="O189" i="1"/>
  <c r="C42" i="21"/>
  <c r="C35" i="2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K189" i="1"/>
  <c r="F189" i="1"/>
  <c r="S175" i="1"/>
  <c r="S174" i="1"/>
  <c r="S176" i="1"/>
  <c r="C33" i="21"/>
  <c r="G164" i="1"/>
  <c r="I153" i="1"/>
  <c r="I150" i="1"/>
  <c r="I159" i="1"/>
  <c r="A239" i="1"/>
  <c r="E46" i="21" s="1"/>
  <c r="E45" i="21"/>
  <c r="S89" i="1"/>
  <c r="Q189" i="1"/>
  <c r="L189" i="1"/>
  <c r="G189" i="1"/>
  <c r="S179" i="1"/>
  <c r="C45" i="21"/>
  <c r="C32" i="21"/>
  <c r="S170" i="1"/>
  <c r="S169" i="1" s="1"/>
  <c r="C27" i="21"/>
  <c r="S181" i="1"/>
  <c r="C38" i="21"/>
  <c r="S172" i="1"/>
  <c r="C29" i="21"/>
  <c r="I157" i="1"/>
  <c r="I154" i="1"/>
  <c r="I147" i="1"/>
  <c r="S218" i="1"/>
  <c r="C44" i="21"/>
  <c r="D189" i="1"/>
  <c r="S185" i="1"/>
  <c r="J189" i="1"/>
  <c r="S178" i="1"/>
  <c r="C30" i="21"/>
  <c r="C37" i="21"/>
  <c r="S193" i="1"/>
  <c r="A214" i="1"/>
  <c r="D46" i="21" s="1"/>
  <c r="D45" i="21"/>
  <c r="A110" i="1"/>
  <c r="B46" i="21" s="1"/>
  <c r="B45" i="21"/>
  <c r="I189" i="1"/>
  <c r="S187" i="1"/>
  <c r="C28" i="21"/>
  <c r="H189" i="1"/>
  <c r="C189" i="1"/>
  <c r="C36" i="21"/>
  <c r="N189" i="1"/>
  <c r="S184" i="1"/>
  <c r="C41" i="21"/>
  <c r="S182" i="1"/>
  <c r="C39" i="21"/>
  <c r="S177" i="1"/>
  <c r="C34" i="21"/>
  <c r="I156" i="1"/>
  <c r="C164" i="1"/>
  <c r="I148" i="1"/>
  <c r="I152" i="1"/>
  <c r="I161" i="1"/>
  <c r="I145" i="1"/>
  <c r="E164" i="1"/>
  <c r="I158" i="1"/>
  <c r="D164" i="1"/>
  <c r="I151" i="1"/>
  <c r="S168" i="1"/>
  <c r="A189" i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U75" i="24" l="1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S60" i="1"/>
  <c r="I164" i="1"/>
  <c r="H17" i="20" s="1"/>
  <c r="B34" i="20" l="1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J61" i="24"/>
  <c r="J86" i="24" s="1"/>
  <c r="J136" i="24" s="1"/>
  <c r="G61" i="24"/>
  <c r="G86" i="24" s="1"/>
  <c r="R61" i="24"/>
  <c r="R86" i="24" s="1"/>
  <c r="R136" i="24" s="1"/>
  <c r="S136" i="24" s="1"/>
  <c r="R60" i="24"/>
  <c r="H74" i="24"/>
  <c r="J11" i="19"/>
  <c r="J36" i="19" s="1"/>
  <c r="J61" i="22"/>
  <c r="J86" i="22" s="1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R5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R9" i="19"/>
  <c r="M24" i="19"/>
  <c r="C58" i="24"/>
  <c r="C74" i="24"/>
  <c r="R68" i="24"/>
  <c r="H5" i="20"/>
  <c r="H6" i="20"/>
  <c r="C23" i="19"/>
  <c r="C48" i="19" s="1"/>
  <c r="B44" i="26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14" i="19"/>
  <c r="O39" i="19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B71" i="20" l="1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C36" i="26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I29" i="26"/>
  <c r="J111" i="19"/>
  <c r="J136" i="19" s="1"/>
  <c r="J161" i="19" s="1"/>
  <c r="I32" i="26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32" i="26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N35" i="26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J44" i="26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L38" i="26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O43" i="26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N30" i="26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F37" i="26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I28" i="26"/>
  <c r="N114" i="19"/>
  <c r="N139" i="19" s="1"/>
  <c r="N164" i="19" s="1"/>
  <c r="M35" i="26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K41" i="26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H29" i="26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H30" i="26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J186" i="22"/>
  <c r="J211" i="22"/>
  <c r="J236" i="22" s="1"/>
  <c r="J261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G136" i="19"/>
  <c r="G161" i="19" s="1"/>
  <c r="D140" i="19"/>
  <c r="D165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N45" i="26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O45" i="26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Q36" i="26" s="1"/>
  <c r="C21" i="19"/>
  <c r="C46" i="19" s="1"/>
  <c r="B42" i="26" s="1"/>
  <c r="N81" i="24"/>
  <c r="N131" i="24" s="1"/>
  <c r="N130" i="24" s="1"/>
  <c r="N55" i="24"/>
  <c r="R87" i="24"/>
  <c r="R137" i="24" s="1"/>
  <c r="S137" i="24" s="1"/>
  <c r="S62" i="24"/>
  <c r="L24" i="19"/>
  <c r="L49" i="19" s="1"/>
  <c r="K45" i="26" s="1"/>
  <c r="C20" i="19"/>
  <c r="C45" i="19" s="1"/>
  <c r="B41" i="26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Q43" i="26" s="1"/>
  <c r="P10" i="19"/>
  <c r="P35" i="19" s="1"/>
  <c r="P60" i="22"/>
  <c r="P85" i="22" s="1"/>
  <c r="S22" i="23"/>
  <c r="R72" i="22"/>
  <c r="Q22" i="19"/>
  <c r="Q47" i="19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C45" i="26" s="1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Q40" i="26" s="1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F45" i="26" s="1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L27" i="26" s="1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G27" i="26" s="1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Q45" i="26" s="1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L45" i="26" s="1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39" i="26" s="1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I45" i="26" s="1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Q32" i="26" s="1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30" i="26" s="1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45" i="26" s="1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33" i="26" s="1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M45" i="26" s="1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28" i="26" s="1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Q30" i="26" s="1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H45" i="26" s="1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40" i="26" s="1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G45" i="26" s="1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Q31" i="26" s="1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38" i="26" s="1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B37" i="26" s="1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Q37" i="26" s="1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R31" i="19" l="1"/>
  <c r="Q27" i="26" s="1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E27" i="26" s="1"/>
  <c r="O25" i="19"/>
  <c r="H121" i="19"/>
  <c r="H146" i="19" s="1"/>
  <c r="H171" i="19" s="1"/>
  <c r="G42" i="26"/>
  <c r="D110" i="19"/>
  <c r="D110" i="24" s="1"/>
  <c r="D135" i="24" s="1"/>
  <c r="C31" i="26"/>
  <c r="H118" i="19"/>
  <c r="H143" i="19" s="1"/>
  <c r="H168" i="19" s="1"/>
  <c r="G39" i="26"/>
  <c r="G117" i="19"/>
  <c r="G142" i="19" s="1"/>
  <c r="G167" i="19" s="1"/>
  <c r="F38" i="26"/>
  <c r="F108" i="19"/>
  <c r="E29" i="26"/>
  <c r="Q118" i="19"/>
  <c r="Q143" i="19" s="1"/>
  <c r="Q168" i="19" s="1"/>
  <c r="P39" i="26"/>
  <c r="F114" i="19"/>
  <c r="F114" i="24" s="1"/>
  <c r="F139" i="24" s="1"/>
  <c r="E35" i="26"/>
  <c r="J114" i="19"/>
  <c r="J139" i="19" s="1"/>
  <c r="J164" i="19" s="1"/>
  <c r="I35" i="26"/>
  <c r="L113" i="19"/>
  <c r="L138" i="19" s="1"/>
  <c r="L163" i="19" s="1"/>
  <c r="K34" i="26"/>
  <c r="E117" i="19"/>
  <c r="E142" i="19" s="1"/>
  <c r="E167" i="19" s="1"/>
  <c r="D38" i="26"/>
  <c r="N119" i="19"/>
  <c r="N144" i="19" s="1"/>
  <c r="N169" i="19" s="1"/>
  <c r="M40" i="26"/>
  <c r="K122" i="19"/>
  <c r="K147" i="19" s="1"/>
  <c r="K172" i="19" s="1"/>
  <c r="J43" i="26"/>
  <c r="P120" i="19"/>
  <c r="O41" i="26"/>
  <c r="P114" i="19"/>
  <c r="P139" i="19" s="1"/>
  <c r="P164" i="19" s="1"/>
  <c r="O35" i="26"/>
  <c r="H107" i="19"/>
  <c r="H132" i="19" s="1"/>
  <c r="H157" i="19" s="1"/>
  <c r="G28" i="26"/>
  <c r="L122" i="19"/>
  <c r="L122" i="24" s="1"/>
  <c r="K43" i="26"/>
  <c r="F110" i="19"/>
  <c r="E31" i="26"/>
  <c r="E118" i="19"/>
  <c r="E143" i="19" s="1"/>
  <c r="E168" i="19" s="1"/>
  <c r="D39" i="26"/>
  <c r="D121" i="19"/>
  <c r="D146" i="19" s="1"/>
  <c r="D171" i="19" s="1"/>
  <c r="C42" i="26"/>
  <c r="H122" i="19"/>
  <c r="H147" i="19" s="1"/>
  <c r="H172" i="19" s="1"/>
  <c r="G43" i="26"/>
  <c r="D107" i="19"/>
  <c r="D132" i="19" s="1"/>
  <c r="D157" i="19" s="1"/>
  <c r="C28" i="26"/>
  <c r="I123" i="19"/>
  <c r="I148" i="19" s="1"/>
  <c r="I173" i="19" s="1"/>
  <c r="H44" i="26"/>
  <c r="J120" i="19"/>
  <c r="J145" i="19" s="1"/>
  <c r="J170" i="19" s="1"/>
  <c r="I41" i="26"/>
  <c r="O120" i="19"/>
  <c r="O120" i="24" s="1"/>
  <c r="N41" i="26"/>
  <c r="D113" i="19"/>
  <c r="C34" i="26"/>
  <c r="M121" i="19"/>
  <c r="M146" i="19" s="1"/>
  <c r="M171" i="19" s="1"/>
  <c r="L42" i="26"/>
  <c r="N107" i="19"/>
  <c r="N132" i="19" s="1"/>
  <c r="N157" i="19" s="1"/>
  <c r="M28" i="26"/>
  <c r="J116" i="19"/>
  <c r="J141" i="19" s="1"/>
  <c r="J166" i="19" s="1"/>
  <c r="I37" i="26"/>
  <c r="M109" i="19"/>
  <c r="M134" i="19" s="1"/>
  <c r="M159" i="19" s="1"/>
  <c r="L30" i="26"/>
  <c r="F118" i="19"/>
  <c r="F143" i="19" s="1"/>
  <c r="F168" i="19" s="1"/>
  <c r="E39" i="26"/>
  <c r="H117" i="19"/>
  <c r="H142" i="19" s="1"/>
  <c r="H167" i="19" s="1"/>
  <c r="G38" i="26"/>
  <c r="M120" i="19"/>
  <c r="M145" i="19" s="1"/>
  <c r="M170" i="19" s="1"/>
  <c r="L41" i="26"/>
  <c r="E122" i="19"/>
  <c r="E147" i="19" s="1"/>
  <c r="E172" i="19" s="1"/>
  <c r="D43" i="26"/>
  <c r="Q110" i="19"/>
  <c r="Q135" i="19" s="1"/>
  <c r="Q160" i="19" s="1"/>
  <c r="P31" i="26"/>
  <c r="K111" i="19"/>
  <c r="K136" i="19" s="1"/>
  <c r="K161" i="19" s="1"/>
  <c r="J32" i="26"/>
  <c r="O117" i="19"/>
  <c r="O142" i="19" s="1"/>
  <c r="O167" i="19" s="1"/>
  <c r="N38" i="26"/>
  <c r="I121" i="19"/>
  <c r="I146" i="19" s="1"/>
  <c r="I171" i="19" s="1"/>
  <c r="H42" i="26"/>
  <c r="N113" i="19"/>
  <c r="N138" i="19" s="1"/>
  <c r="N163" i="19" s="1"/>
  <c r="M34" i="26"/>
  <c r="F119" i="19"/>
  <c r="F144" i="19" s="1"/>
  <c r="F169" i="19" s="1"/>
  <c r="E40" i="26"/>
  <c r="B68" i="24"/>
  <c r="O108" i="19"/>
  <c r="O133" i="19" s="1"/>
  <c r="O158" i="19" s="1"/>
  <c r="N29" i="26"/>
  <c r="I118" i="19"/>
  <c r="I143" i="19" s="1"/>
  <c r="I168" i="19" s="1"/>
  <c r="H39" i="26"/>
  <c r="O116" i="19"/>
  <c r="O141" i="19" s="1"/>
  <c r="O166" i="19" s="1"/>
  <c r="N37" i="26"/>
  <c r="P118" i="19"/>
  <c r="P143" i="19" s="1"/>
  <c r="P168" i="19" s="1"/>
  <c r="O39" i="26"/>
  <c r="G118" i="19"/>
  <c r="G143" i="19" s="1"/>
  <c r="G168" i="19" s="1"/>
  <c r="F39" i="26"/>
  <c r="I115" i="19"/>
  <c r="I140" i="19" s="1"/>
  <c r="I165" i="19" s="1"/>
  <c r="H36" i="26"/>
  <c r="F111" i="19"/>
  <c r="F111" i="24" s="1"/>
  <c r="E32" i="26"/>
  <c r="E123" i="19"/>
  <c r="E148" i="19" s="1"/>
  <c r="E173" i="19" s="1"/>
  <c r="D44" i="26"/>
  <c r="M115" i="19"/>
  <c r="M140" i="19" s="1"/>
  <c r="M165" i="19" s="1"/>
  <c r="L36" i="26"/>
  <c r="G121" i="19"/>
  <c r="G146" i="19" s="1"/>
  <c r="G171" i="19" s="1"/>
  <c r="F42" i="26"/>
  <c r="E112" i="19"/>
  <c r="E112" i="24" s="1"/>
  <c r="D33" i="26"/>
  <c r="K117" i="19"/>
  <c r="K142" i="19" s="1"/>
  <c r="K167" i="19" s="1"/>
  <c r="J38" i="26"/>
  <c r="P110" i="19"/>
  <c r="P135" i="19" s="1"/>
  <c r="P160" i="19" s="1"/>
  <c r="O31" i="26"/>
  <c r="I113" i="19"/>
  <c r="I113" i="24" s="1"/>
  <c r="I138" i="24" s="1"/>
  <c r="H34" i="26"/>
  <c r="L114" i="19"/>
  <c r="L139" i="19" s="1"/>
  <c r="L164" i="19" s="1"/>
  <c r="K35" i="26"/>
  <c r="K121" i="19"/>
  <c r="K146" i="19" s="1"/>
  <c r="K171" i="19" s="1"/>
  <c r="J42" i="26"/>
  <c r="N120" i="19"/>
  <c r="N120" i="24" s="1"/>
  <c r="M41" i="26"/>
  <c r="P117" i="19"/>
  <c r="P142" i="19" s="1"/>
  <c r="P167" i="19" s="1"/>
  <c r="O38" i="26"/>
  <c r="M111" i="19"/>
  <c r="M136" i="19" s="1"/>
  <c r="M161" i="19" s="1"/>
  <c r="L32" i="26"/>
  <c r="G113" i="19"/>
  <c r="G113" i="24" s="1"/>
  <c r="G138" i="24" s="1"/>
  <c r="F34" i="26"/>
  <c r="Q112" i="19"/>
  <c r="Q137" i="19" s="1"/>
  <c r="Q162" i="19" s="1"/>
  <c r="P33" i="26"/>
  <c r="H110" i="19"/>
  <c r="H110" i="24" s="1"/>
  <c r="G31" i="26"/>
  <c r="G109" i="19"/>
  <c r="G109" i="24" s="1"/>
  <c r="F30" i="26"/>
  <c r="K115" i="19"/>
  <c r="K140" i="19" s="1"/>
  <c r="K165" i="19" s="1"/>
  <c r="J36" i="26"/>
  <c r="M122" i="19"/>
  <c r="M122" i="24" s="1"/>
  <c r="L43" i="26"/>
  <c r="Q108" i="19"/>
  <c r="Q133" i="19" s="1"/>
  <c r="Q158" i="19" s="1"/>
  <c r="P29" i="26"/>
  <c r="P113" i="19"/>
  <c r="P138" i="19" s="1"/>
  <c r="P163" i="19" s="1"/>
  <c r="O34" i="26"/>
  <c r="M107" i="19"/>
  <c r="M132" i="19" s="1"/>
  <c r="M157" i="19" s="1"/>
  <c r="L28" i="26"/>
  <c r="J115" i="19"/>
  <c r="J140" i="19" s="1"/>
  <c r="J165" i="19" s="1"/>
  <c r="I36" i="26"/>
  <c r="O112" i="19"/>
  <c r="O137" i="19" s="1"/>
  <c r="O162" i="19" s="1"/>
  <c r="N33" i="26"/>
  <c r="L112" i="19"/>
  <c r="L137" i="19" s="1"/>
  <c r="L162" i="19" s="1"/>
  <c r="K33" i="26"/>
  <c r="Q115" i="19"/>
  <c r="Q140" i="19" s="1"/>
  <c r="Q165" i="19" s="1"/>
  <c r="P36" i="26"/>
  <c r="P121" i="19"/>
  <c r="P121" i="24" s="1"/>
  <c r="P146" i="24" s="1"/>
  <c r="O42" i="26"/>
  <c r="I119" i="19"/>
  <c r="I144" i="19" s="1"/>
  <c r="I169" i="19" s="1"/>
  <c r="H40" i="26"/>
  <c r="D118" i="19"/>
  <c r="D143" i="19" s="1"/>
  <c r="D168" i="19" s="1"/>
  <c r="C39" i="26"/>
  <c r="L118" i="19"/>
  <c r="L143" i="19" s="1"/>
  <c r="L168" i="19" s="1"/>
  <c r="K39" i="26"/>
  <c r="Q123" i="19"/>
  <c r="Q148" i="19" s="1"/>
  <c r="Q173" i="19" s="1"/>
  <c r="P44" i="26"/>
  <c r="F120" i="19"/>
  <c r="F145" i="19" s="1"/>
  <c r="F170" i="19" s="1"/>
  <c r="E41" i="26"/>
  <c r="I116" i="19"/>
  <c r="I141" i="19" s="1"/>
  <c r="I166" i="19" s="1"/>
  <c r="H37" i="26"/>
  <c r="Q116" i="19"/>
  <c r="Q141" i="19" s="1"/>
  <c r="Q166" i="19" s="1"/>
  <c r="P37" i="26"/>
  <c r="N108" i="19"/>
  <c r="N133" i="19" s="1"/>
  <c r="N158" i="19" s="1"/>
  <c r="M29" i="26"/>
  <c r="J112" i="19"/>
  <c r="J137" i="19" s="1"/>
  <c r="J162" i="19" s="1"/>
  <c r="I33" i="26"/>
  <c r="P119" i="19"/>
  <c r="P119" i="24" s="1"/>
  <c r="O40" i="26"/>
  <c r="N115" i="19"/>
  <c r="N140" i="19" s="1"/>
  <c r="N165" i="19" s="1"/>
  <c r="M36" i="26"/>
  <c r="F116" i="19"/>
  <c r="F141" i="19" s="1"/>
  <c r="F166" i="19" s="1"/>
  <c r="E37" i="26"/>
  <c r="K113" i="19"/>
  <c r="K138" i="19" s="1"/>
  <c r="K163" i="19" s="1"/>
  <c r="J34" i="26"/>
  <c r="O121" i="19"/>
  <c r="O121" i="24" s="1"/>
  <c r="N42" i="26"/>
  <c r="O107" i="19"/>
  <c r="O132" i="19" s="1"/>
  <c r="O157" i="19" s="1"/>
  <c r="N28" i="26"/>
  <c r="E119" i="19"/>
  <c r="E144" i="19" s="1"/>
  <c r="E169" i="19" s="1"/>
  <c r="D40" i="26"/>
  <c r="P25" i="19"/>
  <c r="B93" i="24"/>
  <c r="N110" i="19"/>
  <c r="N135" i="19" s="1"/>
  <c r="N160" i="19" s="1"/>
  <c r="M31" i="26"/>
  <c r="I110" i="19"/>
  <c r="I135" i="19" s="1"/>
  <c r="I160" i="19" s="1"/>
  <c r="H31" i="26"/>
  <c r="D112" i="19"/>
  <c r="D112" i="24" s="1"/>
  <c r="D137" i="24" s="1"/>
  <c r="C33" i="26"/>
  <c r="K119" i="19"/>
  <c r="K144" i="19" s="1"/>
  <c r="K169" i="19" s="1"/>
  <c r="J40" i="26"/>
  <c r="G107" i="19"/>
  <c r="G132" i="19" s="1"/>
  <c r="G157" i="19" s="1"/>
  <c r="F28" i="26"/>
  <c r="E107" i="19"/>
  <c r="E132" i="19" s="1"/>
  <c r="E157" i="19" s="1"/>
  <c r="D28" i="26"/>
  <c r="I111" i="19"/>
  <c r="I111" i="24" s="1"/>
  <c r="H32" i="26"/>
  <c r="M118" i="19"/>
  <c r="M143" i="19" s="1"/>
  <c r="M168" i="19" s="1"/>
  <c r="L39" i="26"/>
  <c r="P109" i="19"/>
  <c r="P134" i="19" s="1"/>
  <c r="P159" i="19" s="1"/>
  <c r="O30" i="26"/>
  <c r="K112" i="19"/>
  <c r="K137" i="19" s="1"/>
  <c r="K162" i="19" s="1"/>
  <c r="J33" i="26"/>
  <c r="O119" i="19"/>
  <c r="O119" i="24" s="1"/>
  <c r="O144" i="24" s="1"/>
  <c r="N40" i="26"/>
  <c r="E111" i="19"/>
  <c r="E111" i="24" s="1"/>
  <c r="D32" i="26"/>
  <c r="H119" i="19"/>
  <c r="H144" i="19" s="1"/>
  <c r="H169" i="19" s="1"/>
  <c r="G40" i="26"/>
  <c r="G114" i="19"/>
  <c r="G114" i="24" s="1"/>
  <c r="G139" i="24" s="1"/>
  <c r="F35" i="26"/>
  <c r="H123" i="19"/>
  <c r="H148" i="19" s="1"/>
  <c r="H173" i="19" s="1"/>
  <c r="G44" i="26"/>
  <c r="Q117" i="19"/>
  <c r="Q142" i="19" s="1"/>
  <c r="Q167" i="19" s="1"/>
  <c r="P38" i="26"/>
  <c r="J118" i="19"/>
  <c r="J143" i="19" s="1"/>
  <c r="J168" i="19" s="1"/>
  <c r="I39" i="26"/>
  <c r="N116" i="19"/>
  <c r="N141" i="19" s="1"/>
  <c r="N166" i="19" s="1"/>
  <c r="M37" i="26"/>
  <c r="K118" i="19"/>
  <c r="K143" i="19" s="1"/>
  <c r="K168" i="19" s="1"/>
  <c r="J39" i="26"/>
  <c r="P112" i="19"/>
  <c r="P137" i="19" s="1"/>
  <c r="P162" i="19" s="1"/>
  <c r="O33" i="26"/>
  <c r="P116" i="19"/>
  <c r="P141" i="19" s="1"/>
  <c r="P166" i="19" s="1"/>
  <c r="O37" i="26"/>
  <c r="N117" i="19"/>
  <c r="N142" i="19" s="1"/>
  <c r="N167" i="19" s="1"/>
  <c r="M38" i="26"/>
  <c r="B20" i="19"/>
  <c r="F123" i="19"/>
  <c r="F148" i="19" s="1"/>
  <c r="F173" i="19" s="1"/>
  <c r="E44" i="26"/>
  <c r="H114" i="19"/>
  <c r="H114" i="24" s="1"/>
  <c r="H139" i="24" s="1"/>
  <c r="G35" i="26"/>
  <c r="H112" i="19"/>
  <c r="H112" i="24" s="1"/>
  <c r="H137" i="24" s="1"/>
  <c r="G33" i="26"/>
  <c r="D116" i="19"/>
  <c r="D141" i="19" s="1"/>
  <c r="D166" i="19" s="1"/>
  <c r="C37" i="26"/>
  <c r="F113" i="19"/>
  <c r="E34" i="26"/>
  <c r="K114" i="19"/>
  <c r="K139" i="19" s="1"/>
  <c r="K164" i="19" s="1"/>
  <c r="J35" i="26"/>
  <c r="O123" i="19"/>
  <c r="O148" i="19" s="1"/>
  <c r="O173" i="19" s="1"/>
  <c r="N44" i="26"/>
  <c r="Q107" i="19"/>
  <c r="Q132" i="19" s="1"/>
  <c r="Q157" i="19" s="1"/>
  <c r="P28" i="26"/>
  <c r="L108" i="19"/>
  <c r="L133" i="19" s="1"/>
  <c r="L158" i="19" s="1"/>
  <c r="K29" i="26"/>
  <c r="N122" i="19"/>
  <c r="N122" i="24" s="1"/>
  <c r="N147" i="24" s="1"/>
  <c r="M43" i="26"/>
  <c r="E113" i="19"/>
  <c r="E113" i="24" s="1"/>
  <c r="E138" i="24" s="1"/>
  <c r="D34" i="26"/>
  <c r="J110" i="19"/>
  <c r="J135" i="19" s="1"/>
  <c r="J160" i="19" s="1"/>
  <c r="I31" i="26"/>
  <c r="F115" i="19"/>
  <c r="F115" i="24" s="1"/>
  <c r="F140" i="24" s="1"/>
  <c r="E36" i="26"/>
  <c r="O118" i="19"/>
  <c r="O143" i="19" s="1"/>
  <c r="O168" i="19" s="1"/>
  <c r="N39" i="26"/>
  <c r="E114" i="19"/>
  <c r="E114" i="24" s="1"/>
  <c r="E139" i="24" s="1"/>
  <c r="D35" i="26"/>
  <c r="D114" i="19"/>
  <c r="D114" i="24" s="1"/>
  <c r="C35" i="26"/>
  <c r="H108" i="19"/>
  <c r="H133" i="19" s="1"/>
  <c r="H158" i="19" s="1"/>
  <c r="G29" i="26"/>
  <c r="G110" i="19"/>
  <c r="G110" i="24" s="1"/>
  <c r="G135" i="24" s="1"/>
  <c r="F31" i="26"/>
  <c r="P115" i="19"/>
  <c r="P140" i="19" s="1"/>
  <c r="P165" i="19" s="1"/>
  <c r="O36" i="26"/>
  <c r="L123" i="19"/>
  <c r="L123" i="24" s="1"/>
  <c r="K44" i="26"/>
  <c r="D111" i="19"/>
  <c r="D111" i="24" s="1"/>
  <c r="D136" i="24" s="1"/>
  <c r="C32" i="26"/>
  <c r="H120" i="19"/>
  <c r="H145" i="19" s="1"/>
  <c r="H170" i="19" s="1"/>
  <c r="G41" i="26"/>
  <c r="Q113" i="19"/>
  <c r="Q138" i="19" s="1"/>
  <c r="Q163" i="19" s="1"/>
  <c r="P34" i="26"/>
  <c r="I120" i="19"/>
  <c r="I145" i="19" s="1"/>
  <c r="I170" i="19" s="1"/>
  <c r="H41" i="26"/>
  <c r="H109" i="19"/>
  <c r="H134" i="19" s="1"/>
  <c r="H159" i="19" s="1"/>
  <c r="G30" i="26"/>
  <c r="P111" i="19"/>
  <c r="P136" i="19" s="1"/>
  <c r="P161" i="19" s="1"/>
  <c r="O32" i="26"/>
  <c r="F121" i="19"/>
  <c r="F146" i="19" s="1"/>
  <c r="F171" i="19" s="1"/>
  <c r="E42" i="26"/>
  <c r="I112" i="19"/>
  <c r="I112" i="24" s="1"/>
  <c r="H33" i="26"/>
  <c r="G108" i="19"/>
  <c r="G133" i="19" s="1"/>
  <c r="G158" i="19" s="1"/>
  <c r="F29" i="26"/>
  <c r="K108" i="19"/>
  <c r="K133" i="19" s="1"/>
  <c r="K158" i="19" s="1"/>
  <c r="J29" i="26"/>
  <c r="O111" i="19"/>
  <c r="O136" i="19" s="1"/>
  <c r="O161" i="19" s="1"/>
  <c r="N32" i="26"/>
  <c r="Q114" i="19"/>
  <c r="Q139" i="19" s="1"/>
  <c r="Q164" i="19" s="1"/>
  <c r="P35" i="26"/>
  <c r="K116" i="19"/>
  <c r="K141" i="19" s="1"/>
  <c r="K166" i="19" s="1"/>
  <c r="J37" i="26"/>
  <c r="P108" i="19"/>
  <c r="P133" i="19" s="1"/>
  <c r="P158" i="19" s="1"/>
  <c r="O29" i="26"/>
  <c r="J109" i="19"/>
  <c r="J134" i="19" s="1"/>
  <c r="J159" i="19" s="1"/>
  <c r="I30" i="26"/>
  <c r="H113" i="19"/>
  <c r="H113" i="24" s="1"/>
  <c r="G34" i="26"/>
  <c r="K120" i="19"/>
  <c r="K145" i="19" s="1"/>
  <c r="K170" i="19" s="1"/>
  <c r="J41" i="26"/>
  <c r="G119" i="19"/>
  <c r="G144" i="19" s="1"/>
  <c r="G169" i="19" s="1"/>
  <c r="F40" i="26"/>
  <c r="L110" i="19"/>
  <c r="L135" i="19" s="1"/>
  <c r="L160" i="19" s="1"/>
  <c r="K31" i="26"/>
  <c r="E120" i="19"/>
  <c r="E145" i="19" s="1"/>
  <c r="E170" i="19" s="1"/>
  <c r="D41" i="26"/>
  <c r="I122" i="19"/>
  <c r="I147" i="19" s="1"/>
  <c r="I172" i="19" s="1"/>
  <c r="H43" i="26"/>
  <c r="L107" i="19"/>
  <c r="L132" i="19" s="1"/>
  <c r="L157" i="19" s="1"/>
  <c r="K28" i="26"/>
  <c r="F109" i="19"/>
  <c r="F109" i="24" s="1"/>
  <c r="F134" i="24" s="1"/>
  <c r="E30" i="26"/>
  <c r="J121" i="19"/>
  <c r="J146" i="19" s="1"/>
  <c r="J171" i="19" s="1"/>
  <c r="I42" i="26"/>
  <c r="D122" i="19"/>
  <c r="D147" i="19" s="1"/>
  <c r="D172" i="19" s="1"/>
  <c r="C43" i="26"/>
  <c r="J117" i="19"/>
  <c r="J142" i="19" s="1"/>
  <c r="J167" i="19" s="1"/>
  <c r="I38" i="26"/>
  <c r="G120" i="19"/>
  <c r="G145" i="19" s="1"/>
  <c r="G170" i="19" s="1"/>
  <c r="F41" i="26"/>
  <c r="N109" i="19"/>
  <c r="N134" i="19" s="1"/>
  <c r="N159" i="19" s="1"/>
  <c r="M30" i="26"/>
  <c r="M116" i="19"/>
  <c r="M141" i="19" s="1"/>
  <c r="M166" i="19" s="1"/>
  <c r="L37" i="26"/>
  <c r="N111" i="19"/>
  <c r="N136" i="19" s="1"/>
  <c r="N161" i="19" s="1"/>
  <c r="M32" i="26"/>
  <c r="P123" i="19"/>
  <c r="P148" i="19" s="1"/>
  <c r="P173" i="19" s="1"/>
  <c r="O44" i="26"/>
  <c r="H111" i="19"/>
  <c r="H111" i="24" s="1"/>
  <c r="G32" i="26"/>
  <c r="K109" i="19"/>
  <c r="K134" i="19" s="1"/>
  <c r="K159" i="19" s="1"/>
  <c r="J30" i="26"/>
  <c r="O113" i="19"/>
  <c r="O138" i="19" s="1"/>
  <c r="O163" i="19" s="1"/>
  <c r="N34" i="26"/>
  <c r="Q122" i="19"/>
  <c r="Q122" i="24" s="1"/>
  <c r="Q147" i="24" s="1"/>
  <c r="P43" i="26"/>
  <c r="K110" i="19"/>
  <c r="K135" i="19" s="1"/>
  <c r="K160" i="19" s="1"/>
  <c r="J31" i="26"/>
  <c r="O115" i="19"/>
  <c r="O140" i="19" s="1"/>
  <c r="O165" i="19" s="1"/>
  <c r="N36" i="26"/>
  <c r="L115" i="19"/>
  <c r="L140" i="19" s="1"/>
  <c r="L165" i="19" s="1"/>
  <c r="K36" i="26"/>
  <c r="N112" i="19"/>
  <c r="N137" i="19" s="1"/>
  <c r="N162" i="19" s="1"/>
  <c r="M33" i="26"/>
  <c r="L117" i="19"/>
  <c r="L142" i="19" s="1"/>
  <c r="L167" i="19" s="1"/>
  <c r="K38" i="26"/>
  <c r="N123" i="19"/>
  <c r="N148" i="19" s="1"/>
  <c r="N173" i="19" s="1"/>
  <c r="M44" i="26"/>
  <c r="E109" i="19"/>
  <c r="E109" i="24" s="1"/>
  <c r="E134" i="24" s="1"/>
  <c r="D30" i="26"/>
  <c r="L121" i="19"/>
  <c r="L146" i="19" s="1"/>
  <c r="L171" i="19" s="1"/>
  <c r="K42" i="26"/>
  <c r="I114" i="19"/>
  <c r="I114" i="24" s="1"/>
  <c r="H35" i="26"/>
  <c r="M112" i="19"/>
  <c r="M137" i="19" s="1"/>
  <c r="M162" i="19" s="1"/>
  <c r="L33" i="26"/>
  <c r="O122" i="19"/>
  <c r="O122" i="24" s="1"/>
  <c r="O147" i="24" s="1"/>
  <c r="N43" i="26"/>
  <c r="E121" i="19"/>
  <c r="E146" i="19" s="1"/>
  <c r="E171" i="19" s="1"/>
  <c r="D42" i="26"/>
  <c r="D120" i="19"/>
  <c r="D145" i="19" s="1"/>
  <c r="D170" i="19" s="1"/>
  <c r="C41" i="26"/>
  <c r="G115" i="19"/>
  <c r="F36" i="26"/>
  <c r="D108" i="19"/>
  <c r="D108" i="24" s="1"/>
  <c r="D133" i="24" s="1"/>
  <c r="C29" i="26"/>
  <c r="G123" i="19"/>
  <c r="G148" i="19" s="1"/>
  <c r="G173" i="19" s="1"/>
  <c r="F44" i="26"/>
  <c r="K107" i="19"/>
  <c r="K132" i="19" s="1"/>
  <c r="K157" i="19" s="1"/>
  <c r="J28" i="26"/>
  <c r="L111" i="19"/>
  <c r="L136" i="19" s="1"/>
  <c r="L161" i="19" s="1"/>
  <c r="K32" i="26"/>
  <c r="E115" i="19"/>
  <c r="E115" i="24" s="1"/>
  <c r="E140" i="24" s="1"/>
  <c r="D36" i="26"/>
  <c r="D117" i="19"/>
  <c r="D142" i="19" s="1"/>
  <c r="D167" i="19" s="1"/>
  <c r="C38" i="26"/>
  <c r="M110" i="19"/>
  <c r="M135" i="19" s="1"/>
  <c r="M160" i="19" s="1"/>
  <c r="L31" i="26"/>
  <c r="J119" i="19"/>
  <c r="J144" i="19" s="1"/>
  <c r="J169" i="19" s="1"/>
  <c r="I40" i="26"/>
  <c r="P107" i="19"/>
  <c r="P132" i="19" s="1"/>
  <c r="P157" i="19" s="1"/>
  <c r="O28" i="26"/>
  <c r="L119" i="19"/>
  <c r="L144" i="19" s="1"/>
  <c r="L169" i="19" s="1"/>
  <c r="K40" i="26"/>
  <c r="N121" i="19"/>
  <c r="N121" i="24" s="1"/>
  <c r="M42" i="26"/>
  <c r="M114" i="19"/>
  <c r="M139" i="19" s="1"/>
  <c r="M164" i="19" s="1"/>
  <c r="L35" i="26"/>
  <c r="J123" i="19"/>
  <c r="J148" i="19" s="1"/>
  <c r="J173" i="19" s="1"/>
  <c r="I44" i="26"/>
  <c r="E110" i="19"/>
  <c r="E110" i="24" s="1"/>
  <c r="E135" i="24" s="1"/>
  <c r="D31" i="26"/>
  <c r="L116" i="19"/>
  <c r="L141" i="19" s="1"/>
  <c r="L166" i="19" s="1"/>
  <c r="K37" i="26"/>
  <c r="O110" i="19"/>
  <c r="O135" i="19" s="1"/>
  <c r="O160" i="19" s="1"/>
  <c r="N31" i="26"/>
  <c r="H115" i="19"/>
  <c r="H115" i="24" s="1"/>
  <c r="H140" i="24" s="1"/>
  <c r="G36" i="26"/>
  <c r="M123" i="19"/>
  <c r="M123" i="24" s="1"/>
  <c r="M148" i="24" s="1"/>
  <c r="L44" i="26"/>
  <c r="D123" i="19"/>
  <c r="D148" i="19" s="1"/>
  <c r="D173" i="19" s="1"/>
  <c r="C44" i="26"/>
  <c r="Q121" i="19"/>
  <c r="P42" i="26"/>
  <c r="G122" i="19"/>
  <c r="G147" i="19" s="1"/>
  <c r="G172" i="19" s="1"/>
  <c r="F43" i="26"/>
  <c r="M113" i="19"/>
  <c r="M138" i="19" s="1"/>
  <c r="M163" i="19" s="1"/>
  <c r="L34" i="26"/>
  <c r="J122" i="19"/>
  <c r="J147" i="19" s="1"/>
  <c r="J172" i="19" s="1"/>
  <c r="I43" i="26"/>
  <c r="F112" i="19"/>
  <c r="E33" i="26"/>
  <c r="N118" i="19"/>
  <c r="N143" i="19" s="1"/>
  <c r="N168" i="19" s="1"/>
  <c r="M39" i="26"/>
  <c r="I117" i="19"/>
  <c r="I142" i="19" s="1"/>
  <c r="I167" i="19" s="1"/>
  <c r="H38" i="26"/>
  <c r="E108" i="19"/>
  <c r="E108" i="24" s="1"/>
  <c r="D29" i="26"/>
  <c r="Q119" i="19"/>
  <c r="Q119" i="24" s="1"/>
  <c r="P40" i="26"/>
  <c r="F117" i="19"/>
  <c r="F142" i="19" s="1"/>
  <c r="F167" i="19" s="1"/>
  <c r="E38" i="26"/>
  <c r="D109" i="19"/>
  <c r="D109" i="24" s="1"/>
  <c r="D134" i="24" s="1"/>
  <c r="C30" i="26"/>
  <c r="I107" i="19"/>
  <c r="I132" i="19" s="1"/>
  <c r="I157" i="19" s="1"/>
  <c r="H28" i="26"/>
  <c r="Q120" i="19"/>
  <c r="P41" i="26"/>
  <c r="D119" i="19"/>
  <c r="D144" i="19" s="1"/>
  <c r="D169" i="19" s="1"/>
  <c r="C40" i="26"/>
  <c r="H116" i="19"/>
  <c r="H141" i="19" s="1"/>
  <c r="H166" i="19" s="1"/>
  <c r="G37" i="26"/>
  <c r="Q109" i="19"/>
  <c r="Q134" i="19" s="1"/>
  <c r="Q159" i="19" s="1"/>
  <c r="P30" i="26"/>
  <c r="M108" i="19"/>
  <c r="M133" i="19" s="1"/>
  <c r="M158" i="19" s="1"/>
  <c r="L29" i="26"/>
  <c r="E116" i="19"/>
  <c r="E141" i="19" s="1"/>
  <c r="E166" i="19" s="1"/>
  <c r="D37" i="26"/>
  <c r="M119" i="19"/>
  <c r="M144" i="19" s="1"/>
  <c r="M169" i="19" s="1"/>
  <c r="L40" i="26"/>
  <c r="F122" i="19"/>
  <c r="F147" i="19" s="1"/>
  <c r="F172" i="19" s="1"/>
  <c r="E43" i="26"/>
  <c r="F107" i="19"/>
  <c r="F132" i="19" s="1"/>
  <c r="F157" i="19" s="1"/>
  <c r="E28" i="26"/>
  <c r="G112" i="19"/>
  <c r="G112" i="24" s="1"/>
  <c r="G137" i="24" s="1"/>
  <c r="F33" i="26"/>
  <c r="L109" i="19"/>
  <c r="L134" i="19" s="1"/>
  <c r="L159" i="19" s="1"/>
  <c r="K30" i="26"/>
  <c r="Q111" i="19"/>
  <c r="Q136" i="19" s="1"/>
  <c r="Q161" i="19" s="1"/>
  <c r="P32" i="26"/>
  <c r="J113" i="19"/>
  <c r="J138" i="19" s="1"/>
  <c r="J163" i="19" s="1"/>
  <c r="I34" i="26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36" i="24"/>
  <c r="C150" i="24"/>
  <c r="B149" i="24"/>
  <c r="B150" i="24" s="1"/>
  <c r="H135" i="19"/>
  <c r="H160" i="19" s="1"/>
  <c r="H135" i="24"/>
  <c r="G134" i="24"/>
  <c r="M147" i="24"/>
  <c r="N146" i="24"/>
  <c r="P146" i="19"/>
  <c r="P171" i="19" s="1"/>
  <c r="E135" i="19"/>
  <c r="E160" i="19" s="1"/>
  <c r="P144" i="24"/>
  <c r="O146" i="24"/>
  <c r="E133" i="19"/>
  <c r="E158" i="19" s="1"/>
  <c r="E133" i="24"/>
  <c r="B131" i="24"/>
  <c r="B130" i="24" s="1"/>
  <c r="C130" i="24"/>
  <c r="S149" i="24"/>
  <c r="S150" i="24" s="1"/>
  <c r="R150" i="24"/>
  <c r="Q144" i="19"/>
  <c r="Q169" i="19" s="1"/>
  <c r="Q144" i="24"/>
  <c r="F136" i="19"/>
  <c r="F161" i="19" s="1"/>
  <c r="F136" i="24"/>
  <c r="H136" i="19"/>
  <c r="H161" i="19" s="1"/>
  <c r="H136" i="24"/>
  <c r="E137" i="19"/>
  <c r="E162" i="19" s="1"/>
  <c r="E137" i="24"/>
  <c r="I138" i="19"/>
  <c r="I163" i="19" s="1"/>
  <c r="N145" i="19"/>
  <c r="N170" i="19" s="1"/>
  <c r="N145" i="24"/>
  <c r="I139" i="19"/>
  <c r="I164" i="19" s="1"/>
  <c r="I139" i="24"/>
  <c r="E138" i="19"/>
  <c r="E163" i="19" s="1"/>
  <c r="F140" i="19"/>
  <c r="F165" i="19" s="1"/>
  <c r="L147" i="19"/>
  <c r="L172" i="19" s="1"/>
  <c r="L147" i="24"/>
  <c r="D139" i="19"/>
  <c r="D164" i="19" s="1"/>
  <c r="D139" i="24"/>
  <c r="L148" i="19"/>
  <c r="L173" i="19" s="1"/>
  <c r="L148" i="24"/>
  <c r="O145" i="19"/>
  <c r="O170" i="19" s="1"/>
  <c r="O145" i="24"/>
  <c r="D136" i="19"/>
  <c r="D161" i="19" s="1"/>
  <c r="I137" i="19"/>
  <c r="I162" i="19" s="1"/>
  <c r="I137" i="24"/>
  <c r="H138" i="19"/>
  <c r="H163" i="19" s="1"/>
  <c r="H138" i="24"/>
  <c r="G31" i="19"/>
  <c r="F27" i="26" s="1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Q29" i="26" s="1"/>
  <c r="B69" i="22"/>
  <c r="C94" i="22"/>
  <c r="S20" i="19"/>
  <c r="R45" i="19"/>
  <c r="Q41" i="26" s="1"/>
  <c r="G55" i="22"/>
  <c r="G81" i="22"/>
  <c r="B59" i="22"/>
  <c r="C84" i="22"/>
  <c r="S69" i="22"/>
  <c r="R94" i="22"/>
  <c r="S41" i="19"/>
  <c r="R116" i="19"/>
  <c r="S116" i="19" s="1"/>
  <c r="P5" i="19"/>
  <c r="P31" i="19"/>
  <c r="O27" i="26" s="1"/>
  <c r="B70" i="22"/>
  <c r="C95" i="22"/>
  <c r="R38" i="19"/>
  <c r="Q34" i="26" s="1"/>
  <c r="S13" i="19"/>
  <c r="B72" i="22"/>
  <c r="C97" i="22"/>
  <c r="R46" i="19"/>
  <c r="Q42" i="26" s="1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35" i="26" s="1"/>
  <c r="B14" i="19"/>
  <c r="R75" i="22"/>
  <c r="S74" i="22"/>
  <c r="S75" i="22" s="1"/>
  <c r="R99" i="22"/>
  <c r="H50" i="19"/>
  <c r="H124" i="19"/>
  <c r="H125" i="19" s="1"/>
  <c r="B66" i="22"/>
  <c r="C91" i="22"/>
  <c r="C36" i="19"/>
  <c r="B32" i="26" s="1"/>
  <c r="B11" i="19"/>
  <c r="H55" i="22"/>
  <c r="H81" i="22"/>
  <c r="C38" i="19"/>
  <c r="B34" i="26" s="1"/>
  <c r="B13" i="19"/>
  <c r="I50" i="19"/>
  <c r="I124" i="19"/>
  <c r="I125" i="19" s="1"/>
  <c r="R32" i="19"/>
  <c r="Q28" i="26" s="1"/>
  <c r="S7" i="19"/>
  <c r="S34" i="19"/>
  <c r="R109" i="19"/>
  <c r="S109" i="19" s="1"/>
  <c r="B32" i="19"/>
  <c r="C107" i="19"/>
  <c r="B107" i="19" s="1"/>
  <c r="E55" i="22"/>
  <c r="E81" i="22"/>
  <c r="B12" i="19"/>
  <c r="C37" i="19"/>
  <c r="B33" i="26" s="1"/>
  <c r="S18" i="19"/>
  <c r="R43" i="19"/>
  <c r="Q39" i="26" s="1"/>
  <c r="S66" i="22"/>
  <c r="R91" i="22"/>
  <c r="J50" i="19"/>
  <c r="J124" i="19"/>
  <c r="J125" i="19" s="1"/>
  <c r="S86" i="22"/>
  <c r="S136" i="22"/>
  <c r="E25" i="19"/>
  <c r="E49" i="19"/>
  <c r="D45" i="26" s="1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P45" i="26" s="1"/>
  <c r="I31" i="19"/>
  <c r="H27" i="26" s="1"/>
  <c r="I5" i="19"/>
  <c r="L55" i="22"/>
  <c r="L81" i="22"/>
  <c r="N75" i="22"/>
  <c r="N99" i="22"/>
  <c r="F25" i="19"/>
  <c r="F49" i="19"/>
  <c r="E45" i="26" s="1"/>
  <c r="K5" i="19"/>
  <c r="K31" i="19"/>
  <c r="J27" i="26" s="1"/>
  <c r="C148" i="19"/>
  <c r="B67" i="22"/>
  <c r="C92" i="22"/>
  <c r="C35" i="19"/>
  <c r="B31" i="26" s="1"/>
  <c r="B10" i="19"/>
  <c r="B42" i="19"/>
  <c r="C117" i="19"/>
  <c r="B117" i="19" s="1"/>
  <c r="J55" i="22"/>
  <c r="J81" i="22"/>
  <c r="R42" i="19"/>
  <c r="Q38" i="26" s="1"/>
  <c r="S17" i="19"/>
  <c r="D31" i="19"/>
  <c r="C27" i="26" s="1"/>
  <c r="D5" i="19"/>
  <c r="C40" i="19"/>
  <c r="B36" i="26" s="1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P27" i="26" s="1"/>
  <c r="C5" i="19"/>
  <c r="B23" i="19" s="1"/>
  <c r="B6" i="19"/>
  <c r="B5" i="19" s="1"/>
  <c r="C31" i="19"/>
  <c r="B27" i="26" s="1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Q35" i="26" s="1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43" i="26" s="1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D27" i="26" s="1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B29" i="26" s="1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Q44" i="26" s="1"/>
  <c r="S23" i="19"/>
  <c r="I55" i="22"/>
  <c r="I81" i="22"/>
  <c r="L31" i="19"/>
  <c r="K27" i="26" s="1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I27" i="26" s="1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N27" i="26" s="1"/>
  <c r="O5" i="19"/>
  <c r="N5" i="19"/>
  <c r="N31" i="19"/>
  <c r="M27" i="26" s="1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F30" i="19"/>
  <c r="F106" i="19"/>
  <c r="F105" i="19" s="1"/>
  <c r="K50" i="19"/>
  <c r="O146" i="19" l="1"/>
  <c r="O171" i="19" s="1"/>
  <c r="M147" i="19"/>
  <c r="M172" i="19" s="1"/>
  <c r="I136" i="19"/>
  <c r="I161" i="19" s="1"/>
  <c r="P144" i="19"/>
  <c r="P169" i="19" s="1"/>
  <c r="G134" i="19"/>
  <c r="G159" i="19" s="1"/>
  <c r="O144" i="19"/>
  <c r="O169" i="19" s="1"/>
  <c r="D137" i="19"/>
  <c r="D162" i="19" s="1"/>
  <c r="N146" i="19"/>
  <c r="N171" i="19" s="1"/>
  <c r="E140" i="19"/>
  <c r="E165" i="19" s="1"/>
  <c r="D133" i="19"/>
  <c r="D158" i="19" s="1"/>
  <c r="D135" i="19"/>
  <c r="D160" i="19" s="1"/>
  <c r="O147" i="19"/>
  <c r="O172" i="19" s="1"/>
  <c r="H139" i="19"/>
  <c r="H164" i="19" s="1"/>
  <c r="N147" i="19"/>
  <c r="N172" i="19" s="1"/>
  <c r="G135" i="19"/>
  <c r="G160" i="19" s="1"/>
  <c r="G137" i="19"/>
  <c r="G162" i="19" s="1"/>
  <c r="E134" i="19"/>
  <c r="E159" i="19" s="1"/>
  <c r="H140" i="19"/>
  <c r="H165" i="19" s="1"/>
  <c r="Q147" i="19"/>
  <c r="Q172" i="19" s="1"/>
  <c r="F134" i="19"/>
  <c r="F159" i="19" s="1"/>
  <c r="F139" i="19"/>
  <c r="F164" i="19" s="1"/>
  <c r="M148" i="19"/>
  <c r="M173" i="19" s="1"/>
  <c r="D134" i="19"/>
  <c r="D159" i="19" s="1"/>
  <c r="E139" i="19"/>
  <c r="E164" i="19" s="1"/>
  <c r="H137" i="19"/>
  <c r="H162" i="19" s="1"/>
  <c r="Q145" i="19"/>
  <c r="Q170" i="19" s="1"/>
  <c r="Q120" i="24"/>
  <c r="Q145" i="24" s="1"/>
  <c r="F137" i="19"/>
  <c r="F162" i="19" s="1"/>
  <c r="F112" i="24"/>
  <c r="F137" i="24" s="1"/>
  <c r="Q146" i="19"/>
  <c r="Q171" i="19" s="1"/>
  <c r="Q121" i="24"/>
  <c r="Q146" i="24" s="1"/>
  <c r="G140" i="19"/>
  <c r="G165" i="19" s="1"/>
  <c r="G115" i="24"/>
  <c r="G140" i="24" s="1"/>
  <c r="F138" i="19"/>
  <c r="F163" i="19" s="1"/>
  <c r="F113" i="24"/>
  <c r="F138" i="24" s="1"/>
  <c r="D138" i="19"/>
  <c r="D163" i="19" s="1"/>
  <c r="D113" i="24"/>
  <c r="D138" i="24" s="1"/>
  <c r="F135" i="19"/>
  <c r="F160" i="19" s="1"/>
  <c r="F110" i="24"/>
  <c r="F135" i="24" s="1"/>
  <c r="P145" i="19"/>
  <c r="P170" i="19" s="1"/>
  <c r="P120" i="24"/>
  <c r="P145" i="24" s="1"/>
  <c r="F133" i="19"/>
  <c r="F158" i="19" s="1"/>
  <c r="F108" i="24"/>
  <c r="F133" i="24" s="1"/>
  <c r="G138" i="19"/>
  <c r="G163" i="19" s="1"/>
  <c r="G139" i="19"/>
  <c r="G164" i="19" s="1"/>
  <c r="K124" i="19"/>
  <c r="K125" i="19" s="1"/>
  <c r="J45" i="26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M175" i="19" s="1"/>
  <c r="C145" i="19"/>
  <c r="C170" i="19" s="1"/>
  <c r="B170" i="19" s="1"/>
  <c r="R147" i="19"/>
  <c r="R172" i="19" s="1"/>
  <c r="S172" i="19" s="1"/>
  <c r="R144" i="19"/>
  <c r="R169" i="19" s="1"/>
  <c r="S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B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Q205" i="22" s="1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B173" i="19" s="1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L205" i="22" l="1"/>
  <c r="J205" i="22"/>
  <c r="I205" i="22"/>
  <c r="S181" i="22"/>
  <c r="S180" i="22" s="1"/>
  <c r="G131" i="19"/>
  <c r="G156" i="19" s="1"/>
  <c r="G155" i="19" s="1"/>
  <c r="P205" i="22"/>
  <c r="R161" i="19"/>
  <c r="S161" i="19" s="1"/>
  <c r="D174" i="19"/>
  <c r="D175" i="19" s="1"/>
  <c r="M205" i="22"/>
  <c r="K205" i="22"/>
  <c r="N205" i="22"/>
  <c r="C168" i="19"/>
  <c r="B168" i="19" s="1"/>
  <c r="K149" i="19"/>
  <c r="K174" i="19" s="1"/>
  <c r="K175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J175" i="19" s="1"/>
  <c r="B134" i="19"/>
  <c r="S144" i="19"/>
  <c r="P174" i="19"/>
  <c r="P175" i="19" s="1"/>
  <c r="M150" i="19"/>
  <c r="K150" i="19"/>
  <c r="I174" i="19"/>
  <c r="I175" i="19" s="1"/>
  <c r="B145" i="19"/>
  <c r="R143" i="19"/>
  <c r="R168" i="19" s="1"/>
  <c r="S168" i="19" s="1"/>
  <c r="C140" i="19"/>
  <c r="C165" i="19" s="1"/>
  <c r="B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S164" i="19" s="1"/>
  <c r="C139" i="19"/>
  <c r="C164" i="19" s="1"/>
  <c r="B164" i="19" s="1"/>
  <c r="D131" i="19"/>
  <c r="D156" i="19" s="1"/>
  <c r="D155" i="19" s="1"/>
  <c r="N131" i="19"/>
  <c r="N130" i="19" s="1"/>
  <c r="K131" i="19"/>
  <c r="K130" i="19" s="1"/>
  <c r="C166" i="19"/>
  <c r="B166" i="19" s="1"/>
  <c r="B141" i="19"/>
  <c r="B132" i="19"/>
  <c r="C157" i="19"/>
  <c r="B157" i="19" s="1"/>
  <c r="C105" i="19"/>
  <c r="B106" i="19"/>
  <c r="B105" i="19" s="1"/>
  <c r="O150" i="19"/>
  <c r="O174" i="19"/>
  <c r="O175" i="19" s="1"/>
  <c r="C133" i="19"/>
  <c r="J131" i="19"/>
  <c r="O131" i="19"/>
  <c r="S131" i="22"/>
  <c r="S130" i="22" s="1"/>
  <c r="R130" i="22"/>
  <c r="R133" i="19"/>
  <c r="H150" i="19"/>
  <c r="H174" i="19"/>
  <c r="H175" i="19" s="1"/>
  <c r="C138" i="19"/>
  <c r="E149" i="19"/>
  <c r="B131" i="22"/>
  <c r="B130" i="22" s="1"/>
  <c r="C130" i="22"/>
  <c r="S135" i="19"/>
  <c r="R160" i="19"/>
  <c r="S160" i="19" s="1"/>
  <c r="S137" i="19"/>
  <c r="R162" i="19"/>
  <c r="S162" i="19" s="1"/>
  <c r="S134" i="19"/>
  <c r="R159" i="19"/>
  <c r="S159" i="19" s="1"/>
  <c r="S141" i="19"/>
  <c r="R166" i="19"/>
  <c r="S166" i="19" s="1"/>
  <c r="B142" i="19"/>
  <c r="C167" i="19"/>
  <c r="B167" i="19" s="1"/>
  <c r="R138" i="19"/>
  <c r="R150" i="22"/>
  <c r="S149" i="22"/>
  <c r="S150" i="22" s="1"/>
  <c r="P131" i="19"/>
  <c r="B149" i="22"/>
  <c r="B150" i="22" s="1"/>
  <c r="C150" i="22"/>
  <c r="H130" i="19"/>
  <c r="H156" i="19"/>
  <c r="H155" i="19" s="1"/>
  <c r="F130" i="19"/>
  <c r="F156" i="19"/>
  <c r="F155" i="19" s="1"/>
  <c r="R145" i="19"/>
  <c r="C136" i="19"/>
  <c r="C137" i="19"/>
  <c r="C175" i="19"/>
  <c r="B174" i="19"/>
  <c r="B175" i="19" s="1"/>
  <c r="Q131" i="19"/>
  <c r="L150" i="19"/>
  <c r="L174" i="19"/>
  <c r="L175" i="19" s="1"/>
  <c r="B144" i="19"/>
  <c r="C169" i="19"/>
  <c r="B169" i="19" s="1"/>
  <c r="E131" i="19"/>
  <c r="R174" i="19"/>
  <c r="S149" i="19"/>
  <c r="S150" i="19" s="1"/>
  <c r="R150" i="19"/>
  <c r="G150" i="19"/>
  <c r="G174" i="19"/>
  <c r="G175" i="19" s="1"/>
  <c r="S140" i="19"/>
  <c r="R165" i="19"/>
  <c r="S165" i="19" s="1"/>
  <c r="C156" i="19"/>
  <c r="B131" i="19"/>
  <c r="B130" i="19" s="1"/>
  <c r="C130" i="19"/>
  <c r="M130" i="19"/>
  <c r="M156" i="19"/>
  <c r="M155" i="19" s="1"/>
  <c r="N150" i="19"/>
  <c r="N174" i="19"/>
  <c r="N175" i="19" s="1"/>
  <c r="B146" i="19"/>
  <c r="C171" i="19"/>
  <c r="B171" i="19" s="1"/>
  <c r="R156" i="19"/>
  <c r="S131" i="19"/>
  <c r="S130" i="19" s="1"/>
  <c r="R130" i="19"/>
  <c r="R148" i="19"/>
  <c r="L131" i="19"/>
  <c r="R132" i="19"/>
  <c r="I131" i="19"/>
  <c r="R146" i="19"/>
  <c r="G130" i="19" l="1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F175" i="19" s="1"/>
  <c r="S139" i="19"/>
  <c r="C160" i="19"/>
  <c r="B160" i="19" s="1"/>
  <c r="C172" i="19"/>
  <c r="B172" i="19" s="1"/>
  <c r="N156" i="19"/>
  <c r="N155" i="19" s="1"/>
  <c r="Q174" i="19"/>
  <c r="Q175" i="19" s="1"/>
  <c r="R167" i="19"/>
  <c r="S167" i="19" s="1"/>
  <c r="K156" i="19"/>
  <c r="K155" i="19" s="1"/>
  <c r="B156" i="19"/>
  <c r="B155" i="19" s="1"/>
  <c r="C155" i="19"/>
  <c r="B137" i="19"/>
  <c r="C162" i="19"/>
  <c r="B162" i="19" s="1"/>
  <c r="L130" i="19"/>
  <c r="L156" i="19"/>
  <c r="L155" i="19" s="1"/>
  <c r="S148" i="19"/>
  <c r="R173" i="19"/>
  <c r="S173" i="19" s="1"/>
  <c r="I130" i="19"/>
  <c r="I156" i="19"/>
  <c r="I155" i="19" s="1"/>
  <c r="S132" i="19"/>
  <c r="R157" i="19"/>
  <c r="S157" i="19" s="1"/>
  <c r="R175" i="19"/>
  <c r="S174" i="19"/>
  <c r="S175" i="19" s="1"/>
  <c r="B136" i="19"/>
  <c r="C161" i="19"/>
  <c r="B161" i="19" s="1"/>
  <c r="E150" i="19"/>
  <c r="E174" i="19"/>
  <c r="E175" i="19" s="1"/>
  <c r="S133" i="19"/>
  <c r="R158" i="19"/>
  <c r="S158" i="19" s="1"/>
  <c r="B133" i="19"/>
  <c r="C158" i="19"/>
  <c r="B158" i="19" s="1"/>
  <c r="S146" i="19"/>
  <c r="R171" i="19"/>
  <c r="S171" i="19" s="1"/>
  <c r="E130" i="19"/>
  <c r="E156" i="19"/>
  <c r="E155" i="19" s="1"/>
  <c r="S145" i="19"/>
  <c r="R170" i="19"/>
  <c r="S170" i="19" s="1"/>
  <c r="B138" i="19"/>
  <c r="C163" i="19"/>
  <c r="B163" i="19" s="1"/>
  <c r="O130" i="19"/>
  <c r="O156" i="19"/>
  <c r="O155" i="19" s="1"/>
  <c r="R155" i="19"/>
  <c r="S156" i="19"/>
  <c r="S155" i="19" s="1"/>
  <c r="Q130" i="19"/>
  <c r="Q156" i="19"/>
  <c r="Q155" i="19" s="1"/>
  <c r="P130" i="19"/>
  <c r="P156" i="19"/>
  <c r="P155" i="19" s="1"/>
  <c r="S138" i="19"/>
  <c r="R163" i="19"/>
  <c r="S163" i="19" s="1"/>
  <c r="J130" i="19"/>
  <c r="J156" i="19"/>
  <c r="J155" i="19" s="1"/>
</calcChain>
</file>

<file path=xl/sharedStrings.xml><?xml version="1.0" encoding="utf-8"?>
<sst xmlns="http://schemas.openxmlformats.org/spreadsheetml/2006/main" count="2200" uniqueCount="1246">
  <si>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</si>
  <si>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</si>
  <si>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</si>
  <si>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</si>
  <si>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</si>
  <si>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</si>
  <si>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</si>
  <si>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</si>
  <si>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</si>
  <si>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</si>
  <si>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</si>
  <si>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</si>
  <si>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</si>
  <si>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</si>
  <si>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</si>
  <si>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</si>
  <si>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</si>
  <si>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</si>
  <si>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</si>
  <si>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</si>
  <si>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</si>
  <si>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</si>
  <si>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</si>
  <si>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</si>
  <si>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</si>
  <si>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</si>
  <si>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</si>
  <si>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</si>
  <si>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</si>
  <si>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</si>
  <si>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</si>
  <si>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</si>
  <si>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</si>
  <si>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</si>
  <si>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</si>
  <si>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</si>
  <si>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</si>
  <si>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</si>
  <si>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</si>
  <si>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</si>
  <si>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</si>
  <si>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</si>
  <si>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</si>
  <si>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</si>
  <si>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</si>
  <si>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</si>
  <si>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</si>
  <si>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</si>
  <si>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</si>
  <si>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</si>
  <si>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</si>
  <si>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</si>
  <si>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</si>
  <si>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</si>
  <si>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</si>
  <si>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</si>
  <si>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</si>
  <si>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</si>
  <si>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</si>
  <si>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</si>
  <si>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</si>
  <si>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</si>
  <si>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</si>
  <si>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</si>
  <si>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</si>
  <si>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</si>
  <si>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</si>
  <si>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</si>
  <si>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</si>
  <si>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</si>
  <si>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</si>
  <si>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</si>
  <si>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</si>
  <si>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</si>
  <si>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</si>
  <si>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</si>
  <si>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</si>
  <si>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</si>
  <si>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</si>
  <si>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</si>
  <si>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</si>
  <si>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</si>
  <si>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</si>
  <si>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</si>
  <si>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</si>
  <si>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</si>
  <si>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</si>
  <si>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</si>
  <si>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</si>
  <si>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</si>
  <si>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</si>
  <si>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</si>
  <si>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</si>
  <si>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</si>
  <si>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</si>
  <si>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</si>
  <si>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</si>
  <si>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</si>
  <si>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</si>
  <si>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</si>
  <si>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</si>
  <si>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</si>
  <si>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</si>
  <si>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</si>
  <si>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</si>
  <si>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</si>
  <si>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</si>
  <si>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</si>
  <si>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</si>
  <si>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</si>
  <si>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</si>
  <si>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</si>
  <si>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</si>
  <si>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</si>
  <si>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</si>
  <si>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</si>
  <si>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</si>
  <si>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</si>
  <si>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</si>
  <si>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</si>
  <si>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</si>
  <si>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</si>
  <si>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</si>
  <si>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</si>
  <si>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</si>
  <si>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</si>
  <si>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</si>
  <si>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</si>
  <si>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</si>
  <si>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</si>
  <si>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</si>
  <si>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</si>
  <si>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</si>
  <si>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</si>
  <si>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</si>
  <si>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</si>
  <si>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</si>
  <si>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</si>
  <si>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</si>
  <si>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</si>
  <si>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</si>
  <si>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</si>
  <si>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</si>
  <si>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</si>
  <si>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</si>
  <si>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</si>
  <si>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</si>
  <si>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</si>
  <si>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</si>
  <si>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</si>
  <si>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</si>
  <si>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</si>
  <si>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</si>
  <si>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</si>
  <si>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</si>
  <si>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</si>
  <si>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</si>
  <si>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</si>
  <si>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</si>
  <si>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</si>
  <si>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</si>
  <si>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</si>
  <si>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</si>
  <si>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</si>
  <si>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</si>
  <si>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</si>
  <si>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</si>
  <si>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</si>
  <si>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</si>
  <si>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</si>
  <si>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</si>
  <si>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</si>
  <si>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</si>
  <si>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</si>
  <si>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</si>
  <si>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</si>
  <si>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</si>
  <si>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</si>
  <si>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</si>
  <si>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</si>
  <si>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</si>
  <si>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</si>
  <si>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</si>
  <si>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</si>
  <si>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</si>
  <si>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</si>
  <si>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</si>
  <si>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</si>
  <si>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</si>
  <si>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</si>
  <si>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</si>
  <si>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</si>
  <si>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</si>
  <si>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</si>
  <si>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</si>
  <si>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</si>
  <si>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</si>
  <si>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</si>
  <si>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</si>
  <si>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</si>
  <si>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</si>
  <si>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</si>
  <si>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</si>
  <si>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</si>
  <si>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</si>
  <si>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</si>
  <si>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</si>
  <si>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</si>
  <si>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</si>
  <si>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</si>
  <si>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</si>
  <si>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</si>
  <si>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</si>
  <si>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</si>
  <si>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</si>
  <si>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</si>
  <si>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</si>
  <si>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</si>
  <si>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</si>
  <si>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</si>
  <si>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</si>
  <si>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</si>
  <si>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</si>
  <si>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</si>
  <si>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</si>
  <si>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</si>
  <si>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</si>
  <si>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</si>
  <si>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</si>
  <si>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</si>
  <si>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</si>
  <si>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</si>
  <si>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</si>
  <si>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</si>
  <si>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</si>
  <si>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</si>
  <si>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</si>
  <si>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</si>
  <si>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</si>
  <si>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</si>
  <si>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</si>
  <si>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</si>
  <si>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</si>
  <si>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</si>
  <si>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</si>
  <si>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</si>
  <si>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</si>
  <si>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</si>
  <si>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</si>
  <si>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</si>
  <si>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</si>
  <si>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</si>
  <si>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</si>
  <si>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</si>
  <si>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</si>
  <si>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</si>
  <si>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</si>
  <si>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</si>
  <si>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</si>
  <si>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</si>
  <si>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</si>
  <si>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</si>
  <si>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</si>
  <si>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</si>
  <si>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</si>
  <si>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</si>
  <si>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</si>
  <si>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</si>
  <si>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</si>
  <si>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</si>
  <si>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</si>
  <si>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</si>
  <si>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</si>
  <si>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</si>
  <si>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</si>
  <si>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</si>
  <si>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</si>
  <si>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</si>
  <si>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</si>
  <si>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</si>
  <si>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</si>
  <si>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</si>
  <si>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</si>
  <si>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</si>
  <si>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</si>
  <si>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</si>
  <si>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</si>
  <si>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</si>
  <si>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</si>
  <si>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</si>
  <si>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</si>
  <si>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</si>
  <si>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</si>
  <si>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</si>
  <si>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</si>
  <si>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</si>
  <si>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</si>
  <si>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</si>
  <si>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</si>
  <si>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</si>
  <si>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</si>
  <si>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</si>
  <si>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</si>
  <si>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</si>
  <si>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</si>
  <si>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</si>
  <si>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</si>
  <si>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</si>
  <si>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</si>
  <si>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</si>
  <si>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</si>
  <si>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</si>
  <si>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</si>
  <si>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</si>
  <si>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</si>
  <si>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</si>
  <si>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</si>
  <si>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</si>
  <si>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</si>
  <si>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</si>
  <si>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</si>
  <si>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</si>
  <si>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</si>
  <si>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</si>
  <si>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</si>
  <si>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</si>
  <si>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</si>
  <si>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</si>
  <si>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</si>
  <si>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</si>
  <si>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</si>
  <si>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</si>
  <si>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</si>
  <si>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</si>
  <si>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</si>
  <si>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</si>
  <si>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</si>
  <si>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</si>
  <si>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</si>
  <si>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</si>
  <si>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</si>
  <si>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</si>
  <si>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</si>
  <si>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</si>
  <si>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</si>
  <si>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</si>
  <si>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</si>
  <si>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</si>
  <si>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</si>
  <si>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</si>
  <si>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</si>
  <si>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</si>
  <si>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</si>
  <si>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</si>
  <si>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</si>
  <si>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</si>
  <si>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</si>
  <si>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</si>
  <si>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</si>
  <si>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</si>
  <si>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</si>
  <si>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</si>
  <si>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</si>
  <si>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</si>
  <si>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</si>
  <si>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</si>
  <si>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</si>
  <si>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</si>
  <si>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</si>
  <si>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</si>
  <si>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</si>
  <si>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</si>
  <si>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</si>
  <si>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</si>
  <si>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</si>
  <si>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</si>
  <si>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</si>
  <si>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</si>
  <si>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</si>
  <si>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</si>
  <si>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</si>
  <si>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</si>
  <si>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</si>
  <si>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</si>
  <si>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</si>
  <si>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</si>
  <si>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</si>
  <si>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</si>
  <si>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</si>
  <si>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</si>
  <si>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</si>
  <si>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</si>
  <si>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</si>
  <si>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</si>
  <si>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</si>
  <si>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</si>
  <si>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</si>
  <si>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</si>
  <si>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</si>
  <si>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</si>
  <si>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</si>
  <si>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</si>
  <si>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</si>
  <si>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</si>
  <si>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</si>
  <si>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</si>
  <si>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</si>
  <si>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</si>
  <si>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</si>
  <si>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</si>
  <si>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</si>
  <si>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</si>
  <si>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</si>
  <si>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</si>
  <si>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</si>
  <si>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</si>
  <si>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</si>
  <si>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</si>
  <si>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</si>
  <si>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</si>
  <si>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</si>
  <si>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</si>
  <si>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</si>
  <si>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</si>
  <si>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</si>
  <si>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</si>
  <si>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</si>
  <si>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</si>
  <si>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</si>
  <si>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</si>
  <si>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</si>
  <si>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</si>
  <si>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</si>
  <si>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</si>
  <si>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</si>
  <si>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</si>
  <si>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</si>
  <si>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</si>
  <si>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</si>
  <si>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</si>
  <si>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</si>
  <si>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</si>
  <si>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</si>
  <si>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</si>
  <si>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</si>
  <si>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</si>
  <si>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</si>
  <si>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</si>
  <si>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</si>
  <si>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</si>
  <si>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</si>
  <si>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</si>
  <si>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</si>
  <si>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</si>
  <si>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</si>
  <si>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</si>
  <si>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</si>
  <si>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</si>
  <si>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</si>
  <si>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</si>
  <si>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</si>
  <si>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</si>
  <si>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</si>
  <si>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</si>
  <si>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</si>
  <si>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</si>
  <si>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</si>
  <si>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</si>
  <si>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</si>
  <si>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</si>
  <si>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</si>
  <si>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</si>
  <si>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</si>
  <si>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</si>
  <si>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</si>
  <si>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</si>
  <si>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</si>
  <si>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</si>
  <si>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</si>
  <si>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</si>
  <si>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</si>
  <si>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</si>
  <si>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</si>
  <si>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</si>
  <si>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</si>
  <si>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</si>
  <si>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</si>
  <si>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</si>
  <si>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</si>
  <si>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</si>
  <si>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</si>
  <si>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</si>
  <si>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</si>
  <si>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</si>
  <si>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</si>
  <si>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</si>
  <si>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</si>
  <si>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</si>
  <si>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</si>
  <si>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</si>
  <si>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</si>
  <si>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</si>
  <si>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</si>
  <si>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</si>
  <si>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</si>
  <si>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</si>
  <si>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</si>
  <si>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</si>
  <si>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</si>
  <si>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</si>
  <si>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</si>
  <si>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</si>
  <si>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</si>
  <si>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</si>
  <si>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</si>
  <si>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</si>
  <si>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</si>
  <si>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</si>
  <si>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</si>
  <si>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</si>
  <si>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</si>
  <si>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</si>
  <si>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</si>
  <si>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</si>
  <si>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</si>
  <si>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</si>
  <si>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</si>
  <si>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</si>
  <si>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</si>
  <si>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</si>
  <si>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</si>
  <si>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</si>
  <si>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</si>
  <si>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</si>
  <si>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</si>
  <si>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</si>
  <si>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</si>
  <si>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</si>
  <si>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</si>
  <si>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</si>
  <si>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</si>
  <si>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</si>
  <si>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</si>
  <si>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</si>
  <si>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</si>
  <si>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</si>
  <si>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</si>
  <si>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</si>
  <si>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</si>
  <si>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</si>
  <si>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</si>
  <si>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</si>
  <si>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</si>
  <si>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</si>
  <si>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</si>
  <si>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</si>
  <si>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</si>
  <si>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</si>
  <si>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</si>
  <si>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</si>
  <si>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</si>
  <si>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</si>
  <si>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</si>
  <si>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</si>
  <si>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</si>
  <si>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</si>
  <si>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</si>
  <si>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</si>
  <si>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</si>
  <si>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</si>
  <si>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</si>
  <si>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</si>
  <si>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</si>
  <si>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</si>
  <si>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</si>
  <si>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</si>
  <si>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</si>
  <si>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</si>
  <si>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</si>
  <si>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</si>
  <si>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</si>
  <si>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</si>
  <si>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</si>
  <si>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</si>
  <si>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</si>
  <si>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</si>
  <si>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</si>
  <si>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</si>
  <si>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</si>
  <si>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</si>
  <si>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</si>
  <si>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</si>
  <si>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</si>
  <si>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</si>
  <si>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</si>
  <si>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</si>
  <si>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</si>
  <si>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</si>
  <si>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</si>
  <si>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</si>
  <si>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</si>
  <si>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</si>
  <si>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</si>
  <si>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</si>
  <si>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</si>
  <si>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</si>
  <si>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</si>
  <si>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</si>
  <si>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</si>
  <si>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</si>
  <si>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</si>
  <si>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</si>
  <si>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</si>
  <si>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</si>
  <si>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</si>
  <si>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</si>
  <si>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</si>
  <si>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</si>
  <si>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</si>
  <si>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</si>
  <si>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</si>
  <si>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</si>
  <si>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</si>
  <si>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</si>
  <si>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</si>
  <si>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</si>
  <si>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</si>
  <si>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</si>
  <si>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</si>
  <si>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</si>
  <si>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</si>
  <si>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</si>
  <si>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</si>
  <si>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</si>
  <si>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</si>
  <si>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</si>
  <si>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</si>
  <si>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</si>
  <si>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</si>
  <si>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</si>
  <si>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</si>
  <si>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</si>
  <si>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</si>
  <si>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</si>
  <si>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</si>
  <si>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</si>
  <si>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</si>
  <si>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</si>
  <si>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</si>
  <si>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</si>
  <si>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</si>
  <si>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</si>
  <si>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</si>
  <si>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</si>
  <si>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</si>
  <si>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</si>
  <si>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</si>
  <si>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</si>
  <si>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</si>
  <si>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</si>
  <si>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</si>
  <si>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</si>
  <si>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</si>
  <si>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</si>
  <si>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</si>
  <si>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</si>
  <si>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</si>
  <si>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</si>
  <si>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</si>
  <si>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</si>
  <si>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</si>
  <si>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</si>
  <si>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</si>
  <si>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</si>
  <si>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</si>
  <si>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</si>
  <si>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</si>
  <si>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</si>
  <si>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</si>
  <si>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</si>
  <si>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</si>
  <si>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</si>
  <si>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</si>
  <si>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</si>
  <si>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</si>
  <si>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</si>
  <si>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</si>
  <si>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</si>
  <si>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</si>
  <si>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</si>
  <si>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</si>
  <si>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</si>
  <si>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</si>
  <si>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</si>
  <si>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</si>
  <si>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</si>
  <si>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</si>
  <si>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</si>
  <si>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</si>
  <si>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</si>
  <si>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</si>
  <si>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</si>
  <si>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</si>
  <si>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</si>
  <si>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</si>
  <si>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</si>
  <si>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</si>
  <si>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</si>
  <si>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</si>
  <si>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</si>
  <si>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</si>
  <si>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</si>
  <si>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</si>
  <si>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</si>
  <si>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</si>
  <si>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</si>
  <si>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</si>
  <si>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</si>
  <si>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</si>
  <si>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</si>
  <si>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</si>
  <si>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</si>
  <si>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</si>
  <si>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</si>
  <si>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</si>
  <si>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</si>
  <si>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</si>
  <si>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</si>
  <si>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</si>
  <si>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</si>
  <si>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</si>
  <si>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</si>
  <si>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</si>
  <si>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</si>
  <si>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</si>
  <si>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</si>
  <si>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</si>
  <si>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</si>
  <si>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</si>
  <si>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</si>
  <si>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</si>
  <si>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</si>
  <si>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</si>
  <si>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</si>
  <si>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</si>
  <si>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</si>
  <si>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</si>
  <si>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</si>
  <si>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</si>
  <si>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</si>
  <si>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</si>
  <si>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</si>
  <si>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</si>
  <si>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</si>
  <si>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</si>
  <si>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</si>
  <si>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</si>
  <si>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</si>
  <si>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</si>
  <si>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</si>
  <si>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</si>
  <si>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</si>
  <si>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</si>
  <si>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</si>
  <si>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</si>
  <si>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</si>
  <si>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</si>
  <si>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</si>
  <si>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</si>
  <si>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</si>
  <si>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</si>
  <si>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</si>
  <si>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</si>
  <si>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</si>
  <si>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</si>
  <si>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</si>
  <si>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</si>
  <si>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</si>
  <si>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</si>
  <si>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</si>
  <si>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</si>
  <si>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</si>
  <si>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</si>
  <si>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</si>
  <si>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</si>
  <si>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</si>
  <si>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</si>
  <si>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</si>
  <si>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</si>
  <si>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</si>
  <si>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</si>
  <si>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</si>
  <si>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</si>
  <si>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</si>
  <si>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</si>
  <si>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</si>
  <si>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</si>
  <si>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</si>
  <si>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</si>
  <si>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</si>
  <si>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</si>
  <si>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</si>
  <si>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</si>
  <si>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</si>
  <si>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</si>
  <si>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</si>
  <si>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</si>
  <si>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</si>
  <si>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</si>
  <si>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</si>
  <si>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</si>
  <si>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</si>
  <si>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</si>
  <si>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</si>
  <si>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</si>
  <si>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</si>
  <si>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</si>
  <si>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</si>
  <si>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</si>
  <si>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</si>
  <si>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</si>
  <si>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</si>
  <si>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</si>
  <si>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</si>
  <si>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</si>
  <si>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</si>
  <si>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</si>
  <si>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</si>
  <si>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</si>
  <si>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</si>
  <si>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</si>
  <si>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</si>
  <si>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</si>
  <si>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</si>
  <si>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</si>
  <si>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</si>
  <si>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</si>
  <si>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</si>
  <si>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</si>
  <si>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</si>
  <si>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</si>
  <si>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</si>
  <si>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</si>
  <si>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</si>
  <si>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</si>
  <si>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</si>
  <si>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</si>
  <si>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</si>
  <si>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</si>
  <si>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</si>
  <si>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</si>
  <si>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</si>
  <si>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</si>
  <si>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</si>
  <si>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</si>
  <si>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</si>
  <si>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</si>
  <si>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</si>
  <si>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</si>
  <si>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</si>
  <si>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</si>
  <si>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</si>
  <si>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</si>
  <si>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</si>
  <si>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</si>
  <si>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</si>
  <si>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</si>
  <si>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</si>
  <si>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</si>
  <si>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</si>
  <si>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</si>
  <si>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</si>
  <si>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</si>
  <si>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</si>
  <si>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</si>
  <si>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</si>
  <si>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</si>
  <si>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</si>
  <si>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</si>
  <si>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</si>
  <si>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</si>
  <si>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</si>
  <si>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</si>
  <si>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</si>
  <si>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</si>
  <si>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</si>
  <si>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</si>
  <si>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</si>
  <si>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</si>
  <si>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</si>
  <si>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</si>
  <si>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</si>
  <si>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</si>
  <si>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</si>
  <si>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</si>
  <si>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</si>
  <si>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</si>
  <si>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</si>
  <si>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</si>
  <si>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</si>
  <si>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</si>
  <si>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</si>
  <si>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</si>
  <si>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</si>
  <si>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</si>
  <si>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</si>
  <si>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</si>
  <si>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</si>
  <si>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</si>
  <si>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</si>
  <si>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</si>
  <si>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</si>
  <si>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</si>
  <si>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</si>
  <si>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</si>
  <si>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</si>
  <si>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</si>
  <si>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</si>
  <si>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</si>
  <si>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</si>
  <si>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</si>
  <si>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</si>
  <si>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</si>
  <si>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</si>
  <si>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</si>
  <si>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</si>
  <si>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</si>
  <si>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</si>
  <si>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</si>
  <si>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</si>
  <si>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</si>
  <si>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</si>
  <si>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</si>
  <si>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</si>
  <si>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</si>
  <si>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</si>
  <si>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</si>
  <si>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</si>
  <si>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</si>
  <si>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</si>
  <si>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</si>
  <si>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</si>
  <si>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</si>
  <si>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</si>
  <si>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</si>
  <si>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</si>
  <si>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</si>
  <si>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</si>
  <si>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</si>
  <si>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</si>
  <si>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</si>
  <si>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</si>
  <si>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</si>
  <si>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</si>
  <si>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</si>
  <si>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</si>
  <si>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</si>
  <si>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</si>
  <si>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</si>
  <si>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</si>
  <si>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</si>
  <si>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</si>
  <si>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</si>
  <si>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</si>
  <si>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</si>
  <si>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</si>
  <si>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</si>
  <si>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</si>
  <si>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</si>
  <si>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</si>
  <si>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</si>
  <si>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</si>
  <si>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</si>
  <si>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</si>
  <si>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</si>
  <si>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</si>
  <si>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</si>
  <si>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</si>
  <si>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</si>
  <si>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</si>
  <si>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</si>
  <si>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</si>
  <si>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</si>
  <si>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</si>
  <si>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</si>
  <si>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</si>
  <si>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</si>
  <si>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</si>
  <si>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</si>
  <si>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</si>
  <si>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</si>
  <si>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</si>
  <si>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</si>
  <si>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</si>
  <si>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</si>
  <si>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</si>
  <si>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</si>
  <si>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</si>
  <si>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</si>
  <si>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</si>
  <si>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</si>
  <si>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</si>
  <si>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</si>
  <si>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</si>
  <si>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</si>
  <si>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</si>
  <si>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</si>
  <si>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</si>
  <si>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</si>
  <si>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</si>
  <si>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</si>
  <si>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</si>
  <si>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</si>
  <si>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</si>
  <si>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</si>
  <si>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</si>
  <si>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</si>
  <si>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</si>
  <si>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</si>
  <si>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</si>
  <si>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</si>
  <si>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</si>
  <si>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</si>
  <si>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</si>
  <si>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</si>
  <si>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</si>
  <si>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</si>
  <si>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</si>
  <si>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</si>
  <si>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</si>
  <si>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</si>
  <si>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</si>
  <si>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</si>
  <si>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</si>
  <si>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</si>
  <si>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</si>
  <si>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</si>
  <si>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</si>
  <si>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</si>
  <si>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</si>
  <si>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</si>
  <si>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</si>
  <si>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</si>
  <si>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</si>
  <si>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</si>
  <si>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</si>
  <si>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</si>
  <si>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</si>
  <si>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</si>
  <si>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</si>
  <si>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</si>
  <si>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</si>
  <si>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</si>
  <si>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</si>
  <si>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</si>
  <si>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</si>
  <si>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</si>
  <si>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</si>
  <si>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</si>
  <si>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</si>
  <si>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</si>
  <si>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</si>
  <si>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</si>
  <si>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</si>
  <si>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</si>
  <si>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</si>
  <si>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</si>
  <si>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</si>
  <si>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</si>
  <si>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</si>
  <si>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</si>
  <si>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</si>
  <si>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</si>
  <si>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</si>
  <si>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</si>
  <si>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</si>
  <si>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</si>
  <si>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</si>
  <si>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</si>
  <si>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</si>
  <si>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</si>
  <si>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</si>
  <si>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</si>
  <si>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</si>
  <si>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</si>
  <si>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</si>
  <si>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</si>
  <si>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</si>
  <si>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</si>
  <si>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</si>
  <si>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</si>
  <si>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</si>
  <si>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</si>
  <si>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</si>
  <si>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</si>
  <si>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</si>
  <si>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</si>
  <si>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</si>
  <si>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</si>
  <si>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</si>
  <si>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</si>
  <si>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</si>
  <si>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</si>
  <si>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</si>
  <si>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</si>
  <si>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</si>
  <si>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</si>
  <si>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</si>
  <si>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</si>
  <si>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</si>
  <si>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</si>
  <si>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</si>
  <si>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</si>
  <si>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</si>
  <si>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</si>
  <si>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</si>
  <si>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</si>
  <si>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</si>
  <si>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</si>
  <si>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</si>
  <si>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</si>
  <si>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</si>
  <si>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</si>
  <si>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</si>
  <si>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</si>
  <si>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</si>
  <si>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</si>
  <si>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</si>
  <si>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</si>
  <si>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</si>
  <si>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</si>
  <si>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</si>
  <si>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</si>
  <si>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</si>
  <si>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</si>
  <si>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</si>
  <si>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</si>
  <si>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</si>
  <si>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</si>
  <si>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</si>
  <si>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</si>
  <si>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</si>
  <si>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</si>
  <si>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</si>
  <si>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</si>
  <si>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</si>
  <si>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</si>
  <si>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</si>
  <si>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</si>
  <si>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</si>
  <si>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</si>
  <si>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</si>
  <si>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</si>
  <si>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</si>
  <si>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</si>
  <si>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</si>
  <si>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</si>
  <si>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</si>
  <si>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</si>
  <si>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</si>
  <si>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</si>
  <si>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</si>
  <si>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</si>
  <si>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</si>
  <si>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</si>
  <si>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</si>
  <si>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</si>
  <si>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</si>
  <si>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</si>
  <si>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</si>
  <si>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</si>
  <si>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</si>
  <si>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</si>
  <si>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</si>
  <si>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</si>
  <si>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</si>
  <si>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</si>
  <si>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</si>
  <si>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</si>
  <si>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</si>
  <si>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</si>
  <si>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</si>
  <si>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</si>
  <si>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</si>
  <si>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</si>
  <si>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</si>
  <si>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</si>
  <si>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</si>
  <si>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</si>
  <si>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</si>
  <si>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</si>
  <si>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</si>
  <si>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</si>
  <si>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</si>
  <si>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</si>
  <si>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</si>
  <si>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</si>
  <si>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</si>
  <si>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</si>
  <si>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</si>
  <si>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</si>
  <si>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</si>
  <si>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</si>
  <si>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</si>
  <si>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</si>
  <si>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</si>
  <si>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</si>
  <si>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</si>
  <si>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</si>
  <si>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</si>
  <si>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</si>
  <si>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</si>
  <si>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</si>
  <si>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</si>
  <si>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</si>
  <si>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</si>
  <si>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</si>
  <si>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</si>
  <si>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</si>
  <si>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</si>
  <si>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</si>
  <si>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</si>
  <si>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</si>
  <si>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</si>
  <si>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</si>
  <si>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</si>
  <si>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</si>
  <si>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</si>
  <si>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</si>
  <si>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</si>
  <si>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</si>
  <si>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</si>
  <si>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</si>
  <si>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</si>
  <si>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</si>
  <si>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</si>
  <si>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</si>
  <si>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</si>
  <si>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</si>
  <si>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</si>
  <si>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</si>
  <si>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</si>
  <si>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</si>
  <si>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</si>
  <si>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>Hidden - ECT x IAT Correction, Mpa???</t>
  </si>
  <si>
    <t>Hidden - IAR x Baro Correction, Mpa???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</si>
</sst>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00"/>
    <numFmt numFmtId="167" formatCode="0.0000"/>
    <numFmt numFmtId="168" formatCode="0.000000"/>
    <numFmt numFmtId="175" formatCode="0.0000000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75" fontId="0" fillId="0" borderId="0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304"/>
        <c:axId val="191011840"/>
      </c:scatterChart>
      <c:valAx>
        <c:axId val="1910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840"/>
        <c:crosses val="autoZero"/>
        <c:crossBetween val="midCat"/>
      </c:valAx>
      <c:valAx>
        <c:axId val="191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6720"/>
        <c:axId val="191057920"/>
      </c:scatterChart>
      <c:valAx>
        <c:axId val="191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920"/>
        <c:crosses val="autoZero"/>
        <c:crossBetween val="midCat"/>
      </c:valAx>
      <c:valAx>
        <c:axId val="191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232.812505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General</c:formatCode>
                <c:ptCount val="8"/>
                <c:pt idx="0">
                  <c:v>0</c:v>
                </c:pt>
                <c:pt idx="1">
                  <c:v>10.484756475700001</c:v>
                </c:pt>
                <c:pt idx="2">
                  <c:v>10.484756475700001</c:v>
                </c:pt>
                <c:pt idx="3">
                  <c:v>10.484756475700001</c:v>
                </c:pt>
                <c:pt idx="4">
                  <c:v>16.059965969649994</c:v>
                </c:pt>
                <c:pt idx="5">
                  <c:v>33.361472591750001</c:v>
                </c:pt>
                <c:pt idx="6">
                  <c:v>51.867070716077265</c:v>
                </c:pt>
                <c:pt idx="7">
                  <c:v>70.834431919122736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0256"/>
        <c:axId val="191230720"/>
      </c:scatterChart>
      <c:valAx>
        <c:axId val="1912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0720"/>
        <c:crosses val="autoZero"/>
        <c:crossBetween val="midCat"/>
      </c:valAx>
      <c:valAx>
        <c:axId val="191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Interp'!$B$22:$I$22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Interp'!$B$23:$I$23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Interp'!$B$24:$I$24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10.484756475700001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Interp'!$B$25:$I$25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16.059965969649994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Interp'!$B$26:$I$26</c:f>
              <c:numCache>
                <c:formatCode>General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33.361472591750001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Interp'!$B$27:$I$27</c:f>
              <c:numCache>
                <c:formatCode>General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51.867070716077265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232.81250499999999</c:v>
                </c:pt>
              </c:numCache>
            </c:numRef>
          </c:xVal>
          <c:yVal>
            <c:numRef>
              <c:f>'FCA Interp'!$B$28:$I$28</c:f>
              <c:numCache>
                <c:formatCode>General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70.834431919122736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256"/>
        <c:axId val="191329792"/>
      </c:scatterChart>
      <c:valAx>
        <c:axId val="1913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792"/>
        <c:crosses val="autoZero"/>
        <c:crossBetween val="midCat"/>
      </c:valAx>
      <c:valAx>
        <c:axId val="191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1193</v>
      </c>
    </row>
    <row r="3" spans="1:3" x14ac:dyDescent="0.25">
      <c r="A3" t="s">
        <v>2</v>
      </c>
      <c r="B3" t="s">
        <v>1194</v>
      </c>
      <c r="C3" s="2">
        <v>0.9275810185185186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1195</v>
      </c>
      <c r="B113" t="s">
        <v>1196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1197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1198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1199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1200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1201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1202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146</v>
      </c>
    </row>
    <row r="1276" spans="1:12" x14ac:dyDescent="0.25">
      <c r="A1276" t="s">
        <v>22</v>
      </c>
      <c r="B1276">
        <v>0</v>
      </c>
      <c r="C1276">
        <v>4.9000000000000004</v>
      </c>
      <c r="D1276">
        <v>9.8000000000000007</v>
      </c>
      <c r="E1276">
        <v>14.7</v>
      </c>
      <c r="F1276">
        <v>19.600000000000001</v>
      </c>
      <c r="G1276">
        <v>24.6</v>
      </c>
      <c r="H1276">
        <v>29.5</v>
      </c>
      <c r="I1276">
        <v>34.4</v>
      </c>
      <c r="J1276">
        <v>39.299999999999997</v>
      </c>
      <c r="K1276">
        <v>44.2</v>
      </c>
      <c r="L1276">
        <v>49.1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1203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1204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1205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1206</v>
      </c>
      <c r="B2047" t="s">
        <v>1207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1208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1209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1210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1211</v>
      </c>
      <c r="B2466" t="s">
        <v>346</v>
      </c>
    </row>
    <row r="2467" spans="1:10" x14ac:dyDescent="0.25">
      <c r="B2467" t="s">
        <v>1212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1213</v>
      </c>
      <c r="B2717" t="s">
        <v>1214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1215</v>
      </c>
      <c r="B2740" t="s">
        <v>1207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1216</v>
      </c>
      <c r="B3155" t="s">
        <v>1214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1217</v>
      </c>
      <c r="B3178" t="s">
        <v>1207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1218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1219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1220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1221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1222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1223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1224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1225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1226</v>
      </c>
      <c r="B4744" t="s">
        <v>678</v>
      </c>
    </row>
    <row r="4745" spans="1:2" x14ac:dyDescent="0.25">
      <c r="A4745" t="s">
        <v>666</v>
      </c>
      <c r="B4745" t="s">
        <v>1227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1228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1229</v>
      </c>
      <c r="B4773" t="s">
        <v>680</v>
      </c>
    </row>
    <row r="4774" spans="1:2" x14ac:dyDescent="0.25">
      <c r="A4774" t="s">
        <v>666</v>
      </c>
      <c r="B4774" t="s">
        <v>1227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1230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1231</v>
      </c>
      <c r="B4797" t="s">
        <v>682</v>
      </c>
    </row>
    <row r="4798" spans="1:2" x14ac:dyDescent="0.25">
      <c r="A4798" t="s">
        <v>666</v>
      </c>
      <c r="B4798" t="s">
        <v>1227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1232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85" workbookViewId="0">
      <selection activeCell="AP25" sqref="AP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 x14ac:dyDescent="0.25">
      <c r="A1" s="53" t="s">
        <v>1109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</row>
    <row r="2" spans="1:39" x14ac:dyDescent="0.25">
      <c r="A2" s="17"/>
      <c r="B2" s="49" t="s">
        <v>1148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U2" s="17"/>
      <c r="V2" s="49" t="s">
        <v>1147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 x14ac:dyDescent="0.25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 x14ac:dyDescent="0.25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 x14ac:dyDescent="0.25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 x14ac:dyDescent="0.25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 x14ac:dyDescent="0.25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 x14ac:dyDescent="0.25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 x14ac:dyDescent="0.25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 x14ac:dyDescent="0.25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 x14ac:dyDescent="0.25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 x14ac:dyDescent="0.25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 x14ac:dyDescent="0.25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 x14ac:dyDescent="0.25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 x14ac:dyDescent="0.25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 x14ac:dyDescent="0.25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 x14ac:dyDescent="0.25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 x14ac:dyDescent="0.25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 x14ac:dyDescent="0.25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 x14ac:dyDescent="0.25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 x14ac:dyDescent="0.25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 x14ac:dyDescent="0.25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49" t="s">
        <v>1150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U27" s="17"/>
      <c r="V27" s="49" t="s">
        <v>1149</v>
      </c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x14ac:dyDescent="0.25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x14ac:dyDescent="0.25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 x14ac:dyDescent="0.25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 x14ac:dyDescent="0.25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 x14ac:dyDescent="0.25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 x14ac:dyDescent="0.25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 x14ac:dyDescent="0.25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 x14ac:dyDescent="0.25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 x14ac:dyDescent="0.25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 x14ac:dyDescent="0.25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 x14ac:dyDescent="0.25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 x14ac:dyDescent="0.25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 x14ac:dyDescent="0.25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 x14ac:dyDescent="0.25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 x14ac:dyDescent="0.25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 x14ac:dyDescent="0.25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 x14ac:dyDescent="0.25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 x14ac:dyDescent="0.25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 x14ac:dyDescent="0.25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 x14ac:dyDescent="0.25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 x14ac:dyDescent="0.25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49" t="s">
        <v>1152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U52" s="17"/>
      <c r="V52" s="49" t="s">
        <v>1151</v>
      </c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x14ac:dyDescent="0.25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 x14ac:dyDescent="0.25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 x14ac:dyDescent="0.25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 x14ac:dyDescent="0.25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 x14ac:dyDescent="0.25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 x14ac:dyDescent="0.25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 x14ac:dyDescent="0.25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 x14ac:dyDescent="0.25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 x14ac:dyDescent="0.25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 x14ac:dyDescent="0.25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 x14ac:dyDescent="0.25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 x14ac:dyDescent="0.25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 x14ac:dyDescent="0.25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 x14ac:dyDescent="0.25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 x14ac:dyDescent="0.25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 x14ac:dyDescent="0.25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 x14ac:dyDescent="0.25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 x14ac:dyDescent="0.25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 x14ac:dyDescent="0.25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 x14ac:dyDescent="0.25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 x14ac:dyDescent="0.25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49" t="s">
        <v>1153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 x14ac:dyDescent="0.25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 x14ac:dyDescent="0.25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 x14ac:dyDescent="0.25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 x14ac:dyDescent="0.25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 x14ac:dyDescent="0.25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 x14ac:dyDescent="0.25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 x14ac:dyDescent="0.25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 x14ac:dyDescent="0.25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 x14ac:dyDescent="0.25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 x14ac:dyDescent="0.25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 x14ac:dyDescent="0.25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 x14ac:dyDescent="0.25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 x14ac:dyDescent="0.25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 x14ac:dyDescent="0.25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 x14ac:dyDescent="0.25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 x14ac:dyDescent="0.25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 x14ac:dyDescent="0.25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 x14ac:dyDescent="0.25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 x14ac:dyDescent="0.25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 x14ac:dyDescent="0.25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 x14ac:dyDescent="0.25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 x14ac:dyDescent="0.25">
      <c r="A102" s="17"/>
      <c r="B102" s="49" t="s">
        <v>1154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U102" s="17"/>
      <c r="V102" s="49" t="s">
        <v>1188</v>
      </c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x14ac:dyDescent="0.25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0</v>
      </c>
      <c r="W105" s="16">
        <f t="shared" ref="W105:AM105" si="33">W106</f>
        <v>0</v>
      </c>
      <c r="X105" s="16">
        <f t="shared" si="33"/>
        <v>0</v>
      </c>
      <c r="Y105" s="16">
        <f t="shared" si="33"/>
        <v>0</v>
      </c>
      <c r="Z105" s="16">
        <f t="shared" si="33"/>
        <v>0</v>
      </c>
      <c r="AA105" s="16">
        <f t="shared" si="33"/>
        <v>0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 x14ac:dyDescent="0.25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0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0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0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0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0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0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 x14ac:dyDescent="0.25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0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0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0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0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0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0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 x14ac:dyDescent="0.25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0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0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0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0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0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0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 x14ac:dyDescent="0.25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-9.330446274038275</v>
      </c>
      <c r="E109" s="5">
        <f>IF(E9&gt;0,'Main Injection'!E109-'CSP5'!E223-Y109,0)</f>
        <v>-10.925543826038275</v>
      </c>
      <c r="F109" s="5">
        <f>IF(F9&gt;0,'Main Injection'!F109-'CSP5'!F223-Z109,0)</f>
        <v>-12.293148394038276</v>
      </c>
      <c r="G109" s="5">
        <f>IF(G9&gt;0,'Main Injection'!G109-'CSP5'!G223-AA109,0)</f>
        <v>-18.601513598622255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0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0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0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0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0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0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 x14ac:dyDescent="0.25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-6.996842570038277</v>
      </c>
      <c r="E110" s="5">
        <f>IF(E10&gt;0,'Main Injection'!E110-'CSP5'!E224-Y110,0)</f>
        <v>-8.4710280116382766</v>
      </c>
      <c r="F110" s="5">
        <f>IF(F10&gt;0,'Main Injection'!F110-'CSP5'!F224-Z110,0)</f>
        <v>-11.002177890038276</v>
      </c>
      <c r="G110" s="5">
        <f>IF(G10&gt;0,'Main Injection'!G110-'CSP5'!G224-AA110,0)</f>
        <v>-18.940509859422257</v>
      </c>
      <c r="H110" s="5">
        <f>IF(H10&gt;0,'Main Injection'!H110-'CSP5'!H224-AB110,0)</f>
        <v>-24.302598799287701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0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0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0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0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0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0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 x14ac:dyDescent="0.25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-7.9080345780382757</v>
      </c>
      <c r="E111" s="5">
        <f>IF(E11&gt;0,'Main Injection'!E111-'CSP5'!E225-Y111,0)</f>
        <v>-9.1258114500382757</v>
      </c>
      <c r="F111" s="5">
        <f>IF(F11&gt;0,'Main Injection'!F111-'CSP5'!F225-Z111,0)</f>
        <v>-9.980805330038276</v>
      </c>
      <c r="G111" s="5">
        <f>IF(G11&gt;0,'Main Injection'!G111-'CSP5'!G225-AA111,0)</f>
        <v>-15.829513621947356</v>
      </c>
      <c r="H111" s="5">
        <f>IF(H11&gt;0,'Main Injection'!H111-'CSP5'!H225-AB111,0)</f>
        <v>-22.486039224496881</v>
      </c>
      <c r="I111" s="5">
        <f>IF(I11&gt;0,'Main Injection'!I111-'CSP5'!I225-AC111,0)</f>
        <v>-27.709490812750111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0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0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0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0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0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0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 x14ac:dyDescent="0.25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-8.5359389216382766</v>
      </c>
      <c r="E112" s="5">
        <f>IF(E12&gt;0,'Main Injection'!E112-'CSP5'!E226-Y112,0)</f>
        <v>-9.8562851684382764</v>
      </c>
      <c r="F112" s="5">
        <f>IF(F12&gt;0,'Main Injection'!F112-'CSP5'!F226-Z112,0)</f>
        <v>-10.710684844438276</v>
      </c>
      <c r="G112" s="5">
        <f>IF(G12&gt;0,'Main Injection'!G112-'CSP5'!G226-AA112,0)</f>
        <v>-17.347826286140506</v>
      </c>
      <c r="H112" s="5">
        <f>IF(H12&gt;0,'Main Injection'!H112-'CSP5'!H226-AB112,0)</f>
        <v>-21.374264043163546</v>
      </c>
      <c r="I112" s="5">
        <f>IF(I12&gt;0,'Main Injection'!I112-'CSP5'!I226-AC112,0)</f>
        <v>-26.81164652915011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0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0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0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0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0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0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 x14ac:dyDescent="0.25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-9.1216253700382754</v>
      </c>
      <c r="E113" s="5">
        <f>IF(E13&gt;0,'Main Injection'!E113-'CSP5'!E227-Y113,0)</f>
        <v>-9.3634428292382754</v>
      </c>
      <c r="F113" s="5">
        <f>IF(F13&gt;0,'Main Injection'!F113-'CSP5'!F227-Z113,0)</f>
        <v>-9.5978209348382748</v>
      </c>
      <c r="G113" s="5">
        <f>IF(G13&gt;0,'Main Injection'!G113-'CSP5'!G227-AA113,0)</f>
        <v>-16.048084835538226</v>
      </c>
      <c r="H113" s="5">
        <f>IF(H13&gt;0,'Main Injection'!H113-'CSP5'!H227-AB113,0)</f>
        <v>-22.967946691163547</v>
      </c>
      <c r="I113" s="5">
        <f>IF(I13&gt;0,'Main Injection'!I113-'CSP5'!I227-AC113,0)</f>
        <v>-26.833714833550111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0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0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0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0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0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0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 x14ac:dyDescent="0.25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-9.3751816980382756</v>
      </c>
      <c r="E114" s="5">
        <f>IF(E14&gt;0,'Main Injection'!E114-'CSP5'!E228-Y114,0)</f>
        <v>-9.7176421108382751</v>
      </c>
      <c r="F114" s="5">
        <f>IF(F14&gt;0,'Main Injection'!F114-'CSP5'!F228-Z114,0)</f>
        <v>-10.095131035638275</v>
      </c>
      <c r="G114" s="5">
        <f>IF(G14&gt;0,'Main Injection'!G114-'CSP5'!G228-AA114,0)</f>
        <v>-15.019496371538224</v>
      </c>
      <c r="H114" s="5">
        <f>IF(H14&gt;0,'Main Injection'!H114-'CSP5'!H228-AB114,0)</f>
        <v>-23.237679725830212</v>
      </c>
      <c r="I114" s="5">
        <f>IF(I14&gt;0,'Main Injection'!I114-'CSP5'!I228-AC114,0)</f>
        <v>-27.879803524750109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0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0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0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0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0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0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 x14ac:dyDescent="0.25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-12.535011034038275</v>
      </c>
      <c r="E115" s="5">
        <f>IF(E15&gt;0,'Main Injection'!E115-'CSP5'!E229-Y115,0)</f>
        <v>-11.601500514038275</v>
      </c>
      <c r="F115" s="5">
        <f>IF(F15&gt;0,'Main Injection'!F115-'CSP5'!F229-Z115,0)</f>
        <v>-10.311127810038275</v>
      </c>
      <c r="G115" s="5">
        <f>IF(G15&gt;0,'Main Injection'!G115-'CSP5'!G229-AA115,0)</f>
        <v>-15.562860211538226</v>
      </c>
      <c r="H115" s="5">
        <f>IF(H15&gt;0,'Main Injection'!H115-'CSP5'!H229-AB115,0)</f>
        <v>-23.136312339163545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 x14ac:dyDescent="0.25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 x14ac:dyDescent="0.25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 x14ac:dyDescent="0.25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 x14ac:dyDescent="0.25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-45.562743210013053</v>
      </c>
      <c r="P119" s="5">
        <f>IF(P19&gt;0,'Main Injection'!P119-'CSP5'!P233-AJ119,0)</f>
        <v>-42.284700286813056</v>
      </c>
      <c r="Q119" s="5">
        <f>IF(Q19&gt;0,'Main Injection'!Q119-'CSP5'!Q233-AK119,0)</f>
        <v>-40.28019183081306</v>
      </c>
      <c r="R119" s="5">
        <f>IF(R19&gt;0,'Main Injection'!R119-'CSP5'!R233-AL119,0)</f>
        <v>-41.439747374813052</v>
      </c>
      <c r="S119" s="16">
        <f t="shared" si="35"/>
        <v>-41.439747374813052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 x14ac:dyDescent="0.25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-44.736265875613057</v>
      </c>
      <c r="O120" s="5">
        <f>IF(O20&gt;0,'Main Injection'!O120-'CSP5'!O234-AI120,0)</f>
        <v>-42.542981367613052</v>
      </c>
      <c r="P120" s="5">
        <f>IF(P20&gt;0,'Main Injection'!P120-'CSP5'!P234-AJ120,0)</f>
        <v>-40.701258859613056</v>
      </c>
      <c r="Q120" s="5">
        <f>IF(Q20&gt;0,'Main Injection'!Q120-'CSP5'!Q234-AK120,0)</f>
        <v>-39.445474351613058</v>
      </c>
      <c r="R120" s="5">
        <f>IF(R20&gt;0,'Main Injection'!R120-'CSP5'!R234-AL120,0)</f>
        <v>-40.299064843613053</v>
      </c>
      <c r="S120" s="16">
        <f t="shared" si="35"/>
        <v>-40.299064843613053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 x14ac:dyDescent="0.25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-44.233503552413055</v>
      </c>
      <c r="O121" s="5">
        <f>IF(O21&gt;0,'Main Injection'!O121-'CSP5'!O235-AI121,0)</f>
        <v>-44.078004992413049</v>
      </c>
      <c r="P121" s="5">
        <f>IF(P21&gt;0,'Main Injection'!P121-'CSP5'!P235-AJ121,0)</f>
        <v>-43.219380432413054</v>
      </c>
      <c r="Q121" s="5">
        <f>IF(Q21&gt;0,'Main Injection'!Q121-'CSP5'!Q235-AK121,0)</f>
        <v>-41.306068872413057</v>
      </c>
      <c r="R121" s="5">
        <f>IF(R21&gt;0,'Main Injection'!R121-'CSP5'!R235-AL121,0)</f>
        <v>-42.205257312413053</v>
      </c>
      <c r="S121" s="16">
        <f t="shared" si="35"/>
        <v>-42.205257312413053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 x14ac:dyDescent="0.25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-43.659536772750116</v>
      </c>
      <c r="M122" s="5">
        <f>IF(M22&gt;0,'Main Injection'!M122-'CSP5'!M236-AG122,0)</f>
        <v>-45.375320952297315</v>
      </c>
      <c r="N122" s="5">
        <f>IF(N22&gt;0,'Main Injection'!N122-'CSP5'!N236-AH122,0)</f>
        <v>-45.337354906013054</v>
      </c>
      <c r="O122" s="5">
        <f>IF(O22&gt;0,'Main Injection'!O122-'CSP5'!O236-AI122,0)</f>
        <v>-48.319926242013054</v>
      </c>
      <c r="P122" s="5">
        <f>IF(P22&gt;0,'Main Injection'!P122-'CSP5'!P236-AJ122,0)</f>
        <v>-49.779060578013052</v>
      </c>
      <c r="Q122" s="5">
        <f>IF(Q22&gt;0,'Main Injection'!Q122-'CSP5'!Q236-AK122,0)</f>
        <v>-50.183507914013056</v>
      </c>
      <c r="R122" s="5">
        <f>IF(R22&gt;0,'Main Injection'!R122-'CSP5'!R236-AL122,0)</f>
        <v>-51.642642250013054</v>
      </c>
      <c r="S122" s="16">
        <f t="shared" si="35"/>
        <v>-51.642642250013054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 x14ac:dyDescent="0.25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-45.737226046350109</v>
      </c>
      <c r="M123" s="5">
        <f>IF(M23&gt;0,'Main Injection'!M123-'CSP5'!M237-AG123,0)</f>
        <v>-47.172162715497308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 x14ac:dyDescent="0.25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 x14ac:dyDescent="0.25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 x14ac:dyDescent="0.25">
      <c r="A127" s="17"/>
      <c r="B127" s="49" t="s">
        <v>1155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 x14ac:dyDescent="0.25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 x14ac:dyDescent="0.25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 x14ac:dyDescent="0.25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 x14ac:dyDescent="0.25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 x14ac:dyDescent="0.25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-10.422979748929603</v>
      </c>
      <c r="E134" s="5">
        <f t="shared" si="46"/>
        <v>-12.164251603180329</v>
      </c>
      <c r="F134" s="5">
        <f t="shared" si="46"/>
        <v>-13.451463794028765</v>
      </c>
      <c r="G134" s="5">
        <f t="shared" si="46"/>
        <v>-19.654351781974036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 x14ac:dyDescent="0.25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-8.3230438561375539</v>
      </c>
      <c r="E135" s="5">
        <f t="shared" si="47"/>
        <v>-9.8758760591300856</v>
      </c>
      <c r="F135" s="5">
        <f t="shared" si="47"/>
        <v>-12.302938965007533</v>
      </c>
      <c r="G135" s="5">
        <f t="shared" si="47"/>
        <v>-20.092509859422258</v>
      </c>
      <c r="H135" s="5">
        <f t="shared" si="47"/>
        <v>-25.454598799287702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 x14ac:dyDescent="0.25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-9.4375814428861347</v>
      </c>
      <c r="E136" s="5">
        <f t="shared" si="48"/>
        <v>-10.669176221745806</v>
      </c>
      <c r="F136" s="5">
        <f t="shared" si="48"/>
        <v>-11.411620773733615</v>
      </c>
      <c r="G136" s="5">
        <f t="shared" si="48"/>
        <v>-17.173513621947357</v>
      </c>
      <c r="H136" s="5">
        <f t="shared" si="48"/>
        <v>-23.830039224496883</v>
      </c>
      <c r="I136" s="5">
        <f t="shared" si="48"/>
        <v>-29.053490812750113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 x14ac:dyDescent="0.25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-10.18548292747424</v>
      </c>
      <c r="E137" s="5">
        <f t="shared" si="49"/>
        <v>-11.500364099998983</v>
      </c>
      <c r="F137" s="5">
        <f t="shared" si="49"/>
        <v>-12.198684844438276</v>
      </c>
      <c r="G137" s="5">
        <f t="shared" si="49"/>
        <v>-18.835826286140506</v>
      </c>
      <c r="H137" s="5">
        <f t="shared" si="49"/>
        <v>-22.862264043163545</v>
      </c>
      <c r="I137" s="5">
        <f t="shared" si="49"/>
        <v>-28.29964652915011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 x14ac:dyDescent="0.25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-10.861063843250813</v>
      </c>
      <c r="E138" s="5">
        <f t="shared" si="50"/>
        <v>-11.090328971982119</v>
      </c>
      <c r="F138" s="5">
        <f t="shared" si="50"/>
        <v>-11.229820934838274</v>
      </c>
      <c r="G138" s="5">
        <f t="shared" si="50"/>
        <v>-17.680084835538228</v>
      </c>
      <c r="H138" s="5">
        <f t="shared" si="50"/>
        <v>-24.599946691163549</v>
      </c>
      <c r="I138" s="5">
        <f t="shared" si="50"/>
        <v>-28.465714833550113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 x14ac:dyDescent="0.25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-11.160085895578474</v>
      </c>
      <c r="E139" s="5">
        <f t="shared" si="51"/>
        <v>-11.490348913253499</v>
      </c>
      <c r="F139" s="5">
        <f t="shared" si="51"/>
        <v>-11.823131035638275</v>
      </c>
      <c r="G139" s="5">
        <f t="shared" si="51"/>
        <v>-16.747496371538226</v>
      </c>
      <c r="H139" s="5">
        <f t="shared" si="51"/>
        <v>-24.965679725830213</v>
      </c>
      <c r="I139" s="5">
        <f t="shared" si="51"/>
        <v>-29.607803524750111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 x14ac:dyDescent="0.25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-14.473863921473027</v>
      </c>
      <c r="E140" s="5">
        <f t="shared" si="52"/>
        <v>-13.521500514038275</v>
      </c>
      <c r="F140" s="5">
        <f t="shared" si="52"/>
        <v>-12.231127810038275</v>
      </c>
      <c r="G140" s="5">
        <f t="shared" si="52"/>
        <v>-17.482860211538224</v>
      </c>
      <c r="H140" s="5">
        <f t="shared" si="52"/>
        <v>-25.056312339163547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 x14ac:dyDescent="0.25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 x14ac:dyDescent="0.25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 x14ac:dyDescent="0.25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 x14ac:dyDescent="0.25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-49.203870659801467</v>
      </c>
      <c r="P144" s="5">
        <f t="shared" si="56"/>
        <v>-46.170695577613053</v>
      </c>
      <c r="Q144" s="5">
        <f t="shared" si="56"/>
        <v>-44.41088276889306</v>
      </c>
      <c r="R144" s="5">
        <f t="shared" si="56"/>
        <v>-45.669845902013051</v>
      </c>
      <c r="S144" s="16">
        <f t="shared" si="44"/>
        <v>-45.669845902013051</v>
      </c>
    </row>
    <row r="145" spans="1:39" x14ac:dyDescent="0.25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-48.725386152013058</v>
      </c>
      <c r="O145" s="5">
        <f t="shared" si="57"/>
        <v>-46.718239005313052</v>
      </c>
      <c r="P145" s="5">
        <f t="shared" si="57"/>
        <v>-45.058672747313054</v>
      </c>
      <c r="Q145" s="5">
        <f t="shared" si="57"/>
        <v>-43.866247021133056</v>
      </c>
      <c r="R145" s="5">
        <f t="shared" si="57"/>
        <v>-44.791385556813054</v>
      </c>
      <c r="S145" s="16">
        <f t="shared" si="44"/>
        <v>-44.791385556813054</v>
      </c>
    </row>
    <row r="146" spans="1:39" x14ac:dyDescent="0.25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-48.352842720413051</v>
      </c>
      <c r="O146" s="5">
        <f t="shared" si="58"/>
        <v>-48.50374528321305</v>
      </c>
      <c r="P146" s="5">
        <f t="shared" si="58"/>
        <v>-47.710664170013054</v>
      </c>
      <c r="Q146" s="5">
        <f t="shared" si="58"/>
        <v>-45.862896056813057</v>
      </c>
      <c r="R146" s="5">
        <f t="shared" si="58"/>
        <v>-46.827627943613052</v>
      </c>
      <c r="S146" s="16">
        <f t="shared" si="44"/>
        <v>-46.827627943613052</v>
      </c>
    </row>
    <row r="147" spans="1:39" x14ac:dyDescent="0.25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-47.983063774350114</v>
      </c>
      <c r="M147" s="5">
        <f t="shared" si="59"/>
        <v>-49.868893120617315</v>
      </c>
      <c r="N147" s="5">
        <f t="shared" si="59"/>
        <v>-49.953274906013057</v>
      </c>
      <c r="O147" s="5">
        <f t="shared" si="59"/>
        <v>-53.014498410333054</v>
      </c>
      <c r="P147" s="5">
        <f t="shared" si="59"/>
        <v>-54.543545884893049</v>
      </c>
      <c r="Q147" s="5">
        <f t="shared" si="59"/>
        <v>-55.017906230813054</v>
      </c>
      <c r="R147" s="5">
        <f t="shared" si="59"/>
        <v>-56.529475259933051</v>
      </c>
      <c r="S147" s="16">
        <f t="shared" si="44"/>
        <v>-56.529475259933051</v>
      </c>
    </row>
    <row r="148" spans="1:39" x14ac:dyDescent="0.25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-50.248270443421511</v>
      </c>
      <c r="M148" s="5">
        <f t="shared" si="60"/>
        <v>-51.842179412501267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 x14ac:dyDescent="0.25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 x14ac:dyDescent="0.25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 x14ac:dyDescent="0.25">
      <c r="A152" s="17"/>
      <c r="B152" s="49" t="s">
        <v>1156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U152" s="17"/>
      <c r="V152" s="49" t="s">
        <v>1157</v>
      </c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x14ac:dyDescent="0.25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 x14ac:dyDescent="0.25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 x14ac:dyDescent="0.25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 x14ac:dyDescent="0.25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 x14ac:dyDescent="0.25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 x14ac:dyDescent="0.25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 x14ac:dyDescent="0.25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 x14ac:dyDescent="0.25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 x14ac:dyDescent="0.25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 x14ac:dyDescent="0.25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 x14ac:dyDescent="0.25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 x14ac:dyDescent="0.25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 x14ac:dyDescent="0.25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 x14ac:dyDescent="0.25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 x14ac:dyDescent="0.25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 x14ac:dyDescent="0.25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 x14ac:dyDescent="0.25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 x14ac:dyDescent="0.25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 x14ac:dyDescent="0.25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 x14ac:dyDescent="0.25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 x14ac:dyDescent="0.25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 x14ac:dyDescent="0.25">
      <c r="A177" s="17"/>
      <c r="B177" s="49" t="s">
        <v>1161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 x14ac:dyDescent="0.25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 x14ac:dyDescent="0.25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 x14ac:dyDescent="0.25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 x14ac:dyDescent="0.25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 x14ac:dyDescent="0.25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 x14ac:dyDescent="0.25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 x14ac:dyDescent="0.25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 x14ac:dyDescent="0.25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 x14ac:dyDescent="0.25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 x14ac:dyDescent="0.25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 x14ac:dyDescent="0.25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 x14ac:dyDescent="0.25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 x14ac:dyDescent="0.25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 x14ac:dyDescent="0.25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 x14ac:dyDescent="0.25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 x14ac:dyDescent="0.25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 x14ac:dyDescent="0.25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 x14ac:dyDescent="0.25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 x14ac:dyDescent="0.25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 x14ac:dyDescent="0.25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B177:S177"/>
    <mergeCell ref="B52:S52"/>
    <mergeCell ref="B77:S77"/>
    <mergeCell ref="B102:S102"/>
    <mergeCell ref="B152:S152"/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45"/>
  <sheetViews>
    <sheetView topLeftCell="A11" workbookViewId="0">
      <selection activeCell="U20" sqref="U20"/>
    </sheetView>
  </sheetViews>
  <sheetFormatPr defaultRowHeight="15" x14ac:dyDescent="0.25"/>
  <cols>
    <col min="1" max="1" width="5" bestFit="1" customWidth="1"/>
    <col min="2" max="2" width="5.42578125" bestFit="1" customWidth="1"/>
    <col min="3" max="11" width="3.7109375" bestFit="1" customWidth="1"/>
    <col min="12" max="17" width="4" bestFit="1" customWidth="1"/>
  </cols>
  <sheetData>
    <row r="1" spans="1:17" x14ac:dyDescent="0.25">
      <c r="A1" s="17"/>
      <c r="B1" s="49" t="s">
        <v>1189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2" spans="1:17" x14ac:dyDescent="0.25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 x14ac:dyDescent="0.25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 x14ac:dyDescent="0.25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 x14ac:dyDescent="0.25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 x14ac:dyDescent="0.25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 x14ac:dyDescent="0.25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 x14ac:dyDescent="0.25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 x14ac:dyDescent="0.25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 x14ac:dyDescent="0.25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 x14ac:dyDescent="0.25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 x14ac:dyDescent="0.25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 x14ac:dyDescent="0.25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 x14ac:dyDescent="0.25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 x14ac:dyDescent="0.25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 x14ac:dyDescent="0.25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 x14ac:dyDescent="0.25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 x14ac:dyDescent="0.25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 x14ac:dyDescent="0.25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 x14ac:dyDescent="0.25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 x14ac:dyDescent="0.25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-30</v>
      </c>
    </row>
    <row r="24" spans="1:17" x14ac:dyDescent="0.25">
      <c r="A24" s="17"/>
      <c r="B24" s="49" t="s">
        <v>1190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spans="1:17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25">
      <c r="A27" s="8">
        <f>'CSP5'!$A$170</f>
        <v>620</v>
      </c>
      <c r="B27" s="5">
        <f>IF(('CSP5'!C170-'Main Injection'!C31)&lt;B4,B4+'Main Injection'!C31,'CSP5'!C170)</f>
        <v>-3.0078130000000001</v>
      </c>
      <c r="C27" s="5">
        <f>IF(('CSP5'!D170-'Main Injection'!D31)&lt;C4,C4+'Main Injection'!D31,'CSP5'!D170)</f>
        <v>-3.0078130000000001</v>
      </c>
      <c r="D27" s="5">
        <f>IF(('CSP5'!E170-'Main Injection'!E31)&lt;D4,D4+'Main Injection'!E31,'CSP5'!E170)</f>
        <v>-3.0078130000000001</v>
      </c>
      <c r="E27" s="5">
        <f>IF(('CSP5'!F170-'Main Injection'!F31)&lt;E4,E4+'Main Injection'!F31,'CSP5'!F170)</f>
        <v>-3.0078130000000001</v>
      </c>
      <c r="F27" s="5">
        <f>IF(('CSP5'!G170-'Main Injection'!G31)&lt;F4,F4+'Main Injection'!G31,'CSP5'!G170)</f>
        <v>-5</v>
      </c>
      <c r="G27" s="5">
        <f>IF(('CSP5'!H170-'Main Injection'!H31)&lt;G4,G4+'Main Injection'!H31,'CSP5'!H170)</f>
        <v>-8.8671880000000005</v>
      </c>
      <c r="H27" s="5">
        <f>IF(('CSP5'!I170-'Main Injection'!I31)&lt;H4,H4+'Main Injection'!I31,'CSP5'!I170)</f>
        <v>-12.03125</v>
      </c>
      <c r="I27" s="5">
        <f>IF(('CSP5'!J170-'Main Injection'!J31)&lt;I4,I4+'Main Injection'!J31,'CSP5'!J170)</f>
        <v>-12.03125</v>
      </c>
      <c r="J27" s="5">
        <f>IF(('CSP5'!K170-'Main Injection'!K31)&lt;J4,J4+'Main Injection'!K31,'CSP5'!K170)</f>
        <v>-12.03125</v>
      </c>
      <c r="K27" s="5">
        <f>IF(('CSP5'!L170-'Main Injection'!L31)&lt;K4,K4+'Main Injection'!L31,'CSP5'!L170)</f>
        <v>-12.03125</v>
      </c>
      <c r="L27" s="5">
        <f>IF(('CSP5'!M170-'Main Injection'!M31)&lt;L4,L4+'Main Injection'!M31,'CSP5'!M170)</f>
        <v>-8.046875</v>
      </c>
      <c r="M27" s="5">
        <f>IF(('CSP5'!N170-'Main Injection'!N31)&lt;M4,M4+'Main Injection'!N31,'CSP5'!N170)</f>
        <v>3.9063000000000001E-2</v>
      </c>
      <c r="N27" s="5">
        <f>IF(('CSP5'!O170-'Main Injection'!O31)&lt;N4,N4+'Main Injection'!O31,'CSP5'!O170)</f>
        <v>3.9063000000000001E-2</v>
      </c>
      <c r="O27" s="5">
        <f>IF(('CSP5'!P170-'Main Injection'!P31)&lt;O4,O4+'Main Injection'!P31,'CSP5'!P170)</f>
        <v>3.9063000000000001E-2</v>
      </c>
      <c r="P27" s="5">
        <f>IF(('CSP5'!Q170-'Main Injection'!Q31)&lt;P4,P4+'Main Injection'!Q31,'CSP5'!Q170)</f>
        <v>3.9063000000000001E-2</v>
      </c>
      <c r="Q27" s="5">
        <f>IF(('CSP5'!R170-'Main Injection'!R31)&lt;Q4,Q4+'Main Injection'!R31,'CSP5'!R170)</f>
        <v>3.9063000000000001E-2</v>
      </c>
    </row>
    <row r="28" spans="1:17" x14ac:dyDescent="0.25">
      <c r="A28" s="8">
        <f>'CSP5'!$A$171</f>
        <v>650</v>
      </c>
      <c r="B28" s="5">
        <f>IF(('CSP5'!C171-'Main Injection'!C32)&lt;B5,B5+'Main Injection'!C32,'CSP5'!C171)</f>
        <v>-3.9453130000000001</v>
      </c>
      <c r="C28" s="5">
        <f>IF(('CSP5'!D171-'Main Injection'!D32)&lt;C5,C5+'Main Injection'!D32,'CSP5'!D171)</f>
        <v>-4.53125</v>
      </c>
      <c r="D28" s="5">
        <f>IF(('CSP5'!E171-'Main Injection'!E32)&lt;D5,D5+'Main Injection'!E32,'CSP5'!E171)</f>
        <v>-4.53125</v>
      </c>
      <c r="E28" s="5">
        <f>IF(('CSP5'!F171-'Main Injection'!F32)&lt;E5,E5+'Main Injection'!F32,'CSP5'!F171)</f>
        <v>-5</v>
      </c>
      <c r="F28" s="5">
        <f>IF(('CSP5'!G171-'Main Injection'!G32)&lt;F5,F5+'Main Injection'!G32,'CSP5'!G171)</f>
        <v>-8.515625</v>
      </c>
      <c r="G28" s="5">
        <f>IF(('CSP5'!H171-'Main Injection'!H32)&lt;G5,G5+'Main Injection'!H32,'CSP5'!H171)</f>
        <v>-9.921875</v>
      </c>
      <c r="H28" s="5">
        <f>IF(('CSP5'!I171-'Main Injection'!I32)&lt;H5,H5+'Main Injection'!I32,'CSP5'!I171)</f>
        <v>-11.09375</v>
      </c>
      <c r="I28" s="5">
        <f>IF(('CSP5'!J171-'Main Injection'!J32)&lt;I5,I5+'Main Injection'!J32,'CSP5'!J171)</f>
        <v>-11.445313000000001</v>
      </c>
      <c r="J28" s="5">
        <f>IF(('CSP5'!K171-'Main Injection'!K32)&lt;J5,J5+'Main Injection'!K32,'CSP5'!K171)</f>
        <v>-12.265625</v>
      </c>
      <c r="K28" s="5">
        <f>IF(('CSP5'!L171-'Main Injection'!L32)&lt;K5,K5+'Main Injection'!L32,'CSP5'!L171)</f>
        <v>-12.734375</v>
      </c>
      <c r="L28" s="5">
        <f>IF(('CSP5'!M171-'Main Injection'!M32)&lt;L5,L5+'Main Injection'!M32,'CSP5'!M171)</f>
        <v>-12.734375</v>
      </c>
      <c r="M28" s="5">
        <f>IF(('CSP5'!N171-'Main Injection'!N32)&lt;M5,M5+'Main Injection'!N32,'CSP5'!N171)</f>
        <v>-12.734375</v>
      </c>
      <c r="N28" s="5">
        <f>IF(('CSP5'!O171-'Main Injection'!O32)&lt;N5,N5+'Main Injection'!O32,'CSP5'!O171)</f>
        <v>-12.734375</v>
      </c>
      <c r="O28" s="5">
        <f>IF(('CSP5'!P171-'Main Injection'!P32)&lt;O5,O5+'Main Injection'!P32,'CSP5'!P171)</f>
        <v>-12.734375</v>
      </c>
      <c r="P28" s="5">
        <f>IF(('CSP5'!Q171-'Main Injection'!Q32)&lt;P5,P5+'Main Injection'!Q32,'CSP5'!Q171)</f>
        <v>-12.734375</v>
      </c>
      <c r="Q28" s="5">
        <f>IF(('CSP5'!R171-'Main Injection'!R32)&lt;Q5,Q5+'Main Injection'!R32,'CSP5'!R171)</f>
        <v>-12.734375</v>
      </c>
    </row>
    <row r="29" spans="1:17" x14ac:dyDescent="0.25">
      <c r="A29" s="8">
        <f>'CSP5'!$A$172</f>
        <v>800</v>
      </c>
      <c r="B29" s="5">
        <f>IF(('CSP5'!C172-'Main Injection'!C33)&lt;B6,B6+'Main Injection'!C33,'CSP5'!C172)</f>
        <v>-3.9453130000000001</v>
      </c>
      <c r="C29" s="5">
        <f>IF(('CSP5'!D172-'Main Injection'!D33)&lt;C6,C6+'Main Injection'!D33,'CSP5'!D172)</f>
        <v>-3.9453130000000001</v>
      </c>
      <c r="D29" s="5">
        <f>IF(('CSP5'!E172-'Main Injection'!E33)&lt;D6,D6+'Main Injection'!E33,'CSP5'!E172)</f>
        <v>-3.9453130000000001</v>
      </c>
      <c r="E29" s="5">
        <f>IF(('CSP5'!F172-'Main Injection'!F33)&lt;E6,E6+'Main Injection'!F33,'CSP5'!F172)</f>
        <v>-3.9453130000000001</v>
      </c>
      <c r="F29" s="5">
        <f>IF(('CSP5'!G172-'Main Injection'!G33)&lt;F6,F6+'Main Injection'!G33,'CSP5'!G172)</f>
        <v>-6.9921879999999996</v>
      </c>
      <c r="G29" s="5">
        <f>IF(('CSP5'!H172-'Main Injection'!H33)&lt;G6,G6+'Main Injection'!H33,'CSP5'!H172)</f>
        <v>-10.039063000000001</v>
      </c>
      <c r="H29" s="5">
        <f>IF(('CSP5'!I172-'Main Injection'!I33)&lt;H6,H6+'Main Injection'!I33,'CSP5'!I172)</f>
        <v>-10.742188000000001</v>
      </c>
      <c r="I29" s="5">
        <f>IF(('CSP5'!J172-'Main Injection'!J33)&lt;I6,I6+'Main Injection'!J33,'CSP5'!J172)</f>
        <v>-11.445313000000001</v>
      </c>
      <c r="J29" s="5">
        <f>IF(('CSP5'!K172-'Main Injection'!K33)&lt;J6,J6+'Main Injection'!K33,'CSP5'!K172)</f>
        <v>-12.265625</v>
      </c>
      <c r="K29" s="5">
        <f>IF(('CSP5'!L172-'Main Injection'!L33)&lt;K6,K6+'Main Injection'!L33,'CSP5'!L172)</f>
        <v>-12.734375</v>
      </c>
      <c r="L29" s="5">
        <f>IF(('CSP5'!M172-'Main Injection'!M33)&lt;L6,L6+'Main Injection'!M33,'CSP5'!M172)</f>
        <v>-12.734375</v>
      </c>
      <c r="M29" s="5">
        <f>IF(('CSP5'!N172-'Main Injection'!N33)&lt;M6,M6+'Main Injection'!N33,'CSP5'!N172)</f>
        <v>-12.734375</v>
      </c>
      <c r="N29" s="5">
        <f>IF(('CSP5'!O172-'Main Injection'!O33)&lt;N6,N6+'Main Injection'!O33,'CSP5'!O172)</f>
        <v>-12.734375</v>
      </c>
      <c r="O29" s="5">
        <f>IF(('CSP5'!P172-'Main Injection'!P33)&lt;O6,O6+'Main Injection'!P33,'CSP5'!P172)</f>
        <v>-12.734375</v>
      </c>
      <c r="P29" s="5">
        <f>IF(('CSP5'!Q172-'Main Injection'!Q33)&lt;P6,P6+'Main Injection'!Q33,'CSP5'!Q172)</f>
        <v>-12.734375</v>
      </c>
      <c r="Q29" s="5">
        <f>IF(('CSP5'!R172-'Main Injection'!R33)&lt;Q6,Q6+'Main Injection'!R33,'CSP5'!R172)</f>
        <v>-12.734375</v>
      </c>
    </row>
    <row r="30" spans="1:17" x14ac:dyDescent="0.25">
      <c r="A30" s="8">
        <f>'CSP5'!$A$173</f>
        <v>1000</v>
      </c>
      <c r="B30" s="5">
        <f>IF(('CSP5'!C173-'Main Injection'!C34)&lt;B7,B7+'Main Injection'!C34,'CSP5'!C173)</f>
        <v>2.5</v>
      </c>
      <c r="C30" s="5">
        <f>IF(('CSP5'!D173-'Main Injection'!D34)&lt;C7,C7+'Main Injection'!D34,'CSP5'!D173)</f>
        <v>2.5</v>
      </c>
      <c r="D30" s="5">
        <f>IF(('CSP5'!E173-'Main Injection'!E34)&lt;D7,D7+'Main Injection'!E34,'CSP5'!E173)</f>
        <v>2.03125</v>
      </c>
      <c r="E30" s="5">
        <f>IF(('CSP5'!F173-'Main Injection'!F34)&lt;E7,E7+'Main Injection'!F34,'CSP5'!F173)</f>
        <v>0.97656299999999996</v>
      </c>
      <c r="F30" s="5">
        <f>IF(('CSP5'!G173-'Main Injection'!G34)&lt;F7,F7+'Main Injection'!G34,'CSP5'!G173)</f>
        <v>-3.9453130000000001</v>
      </c>
      <c r="G30" s="5">
        <f>IF(('CSP5'!H173-'Main Injection'!H34)&lt;G7,G7+'Main Injection'!H34,'CSP5'!H173)</f>
        <v>-8.984375</v>
      </c>
      <c r="H30" s="5">
        <f>IF(('CSP5'!I173-'Main Injection'!I34)&lt;H7,H7+'Main Injection'!I34,'CSP5'!I173)</f>
        <v>-9.921875</v>
      </c>
      <c r="I30" s="5">
        <f>IF(('CSP5'!J173-'Main Injection'!J34)&lt;I7,I7+'Main Injection'!J34,'CSP5'!J173)</f>
        <v>-10.039063000000001</v>
      </c>
      <c r="J30" s="5">
        <f>IF(('CSP5'!K173-'Main Injection'!K34)&lt;J7,J7+'Main Injection'!K34,'CSP5'!K173)</f>
        <v>-10.15625</v>
      </c>
      <c r="K30" s="5">
        <f>IF(('CSP5'!L173-'Main Injection'!L34)&lt;K7,K7+'Main Injection'!L34,'CSP5'!L173)</f>
        <v>-10.390625</v>
      </c>
      <c r="L30" s="5">
        <f>IF(('CSP5'!M173-'Main Injection'!M34)&lt;L7,L7+'Main Injection'!M34,'CSP5'!M173)</f>
        <v>-10.625</v>
      </c>
      <c r="M30" s="5">
        <f>IF(('CSP5'!N173-'Main Injection'!N34)&lt;M7,M7+'Main Injection'!N34,'CSP5'!N173)</f>
        <v>-10.742188000000001</v>
      </c>
      <c r="N30" s="5">
        <f>IF(('CSP5'!O173-'Main Injection'!O34)&lt;N7,N7+'Main Injection'!O34,'CSP5'!O173)</f>
        <v>-10.859375</v>
      </c>
      <c r="O30" s="5">
        <f>IF(('CSP5'!P173-'Main Injection'!P34)&lt;O7,O7+'Main Injection'!P34,'CSP5'!P173)</f>
        <v>-10.859375</v>
      </c>
      <c r="P30" s="5">
        <f>IF(('CSP5'!Q173-'Main Injection'!Q34)&lt;P7,P7+'Main Injection'!Q34,'CSP5'!Q173)</f>
        <v>-10.976563000000001</v>
      </c>
      <c r="Q30" s="5">
        <f>IF(('CSP5'!R173-'Main Injection'!R34)&lt;Q7,Q7+'Main Injection'!R34,'CSP5'!R173)</f>
        <v>-11.09375</v>
      </c>
    </row>
    <row r="31" spans="1:17" x14ac:dyDescent="0.25">
      <c r="A31" s="8">
        <f>'CSP5'!$A$174</f>
        <v>1200</v>
      </c>
      <c r="B31" s="5">
        <f>IF(('CSP5'!C174-'Main Injection'!C35)&lt;B8,B8+'Main Injection'!C35,'CSP5'!C174)</f>
        <v>8.0078130000000005</v>
      </c>
      <c r="C31" s="5">
        <f>IF(('CSP5'!D174-'Main Injection'!D35)&lt;C8,C8+'Main Injection'!D35,'CSP5'!D174)</f>
        <v>7.890625</v>
      </c>
      <c r="D31" s="5">
        <f>IF(('CSP5'!E174-'Main Injection'!E35)&lt;D8,D8+'Main Injection'!E35,'CSP5'!E174)</f>
        <v>7.1875</v>
      </c>
      <c r="E31" s="5">
        <f>IF(('CSP5'!F174-'Main Injection'!F35)&lt;E8,E8+'Main Injection'!F35,'CSP5'!F174)</f>
        <v>4.9609379999999996</v>
      </c>
      <c r="F31" s="5">
        <f>IF(('CSP5'!G174-'Main Injection'!G35)&lt;F8,F8+'Main Injection'!G35,'CSP5'!G174)</f>
        <v>-1.71875</v>
      </c>
      <c r="G31" s="5">
        <f>IF(('CSP5'!H174-'Main Injection'!H35)&lt;G8,G8+'Main Injection'!H35,'CSP5'!H174)</f>
        <v>-5</v>
      </c>
      <c r="H31" s="5">
        <f>IF(('CSP5'!I174-'Main Injection'!I35)&lt;H8,H8+'Main Injection'!I35,'CSP5'!I174)</f>
        <v>-6.5234379999999996</v>
      </c>
      <c r="I31" s="5">
        <f>IF(('CSP5'!J174-'Main Injection'!J35)&lt;I8,I8+'Main Injection'!J35,'CSP5'!J174)</f>
        <v>-6.7578129999999996</v>
      </c>
      <c r="J31" s="5">
        <f>IF(('CSP5'!K174-'Main Injection'!K35)&lt;J8,J8+'Main Injection'!K35,'CSP5'!K174)</f>
        <v>-6.7578129999999996</v>
      </c>
      <c r="K31" s="5">
        <f>IF(('CSP5'!L174-'Main Injection'!L35)&lt;K8,K8+'Main Injection'!L35,'CSP5'!L174)</f>
        <v>-7.2265629999999996</v>
      </c>
      <c r="L31" s="5">
        <f>IF(('CSP5'!M174-'Main Injection'!M35)&lt;L8,L8+'Main Injection'!M35,'CSP5'!M174)</f>
        <v>-7.9296879999999996</v>
      </c>
      <c r="M31" s="5">
        <f>IF(('CSP5'!N174-'Main Injection'!N35)&lt;M8,M8+'Main Injection'!N35,'CSP5'!N174)</f>
        <v>-8.3984380000000005</v>
      </c>
      <c r="N31" s="5">
        <f>IF(('CSP5'!O174-'Main Injection'!O35)&lt;N8,N8+'Main Injection'!O35,'CSP5'!O174)</f>
        <v>-8.6328130000000005</v>
      </c>
      <c r="O31" s="5">
        <f>IF(('CSP5'!P174-'Main Injection'!P35)&lt;O8,O8+'Main Injection'!P35,'CSP5'!P174)</f>
        <v>-8.8671880000000005</v>
      </c>
      <c r="P31" s="5">
        <f>IF(('CSP5'!Q174-'Main Injection'!Q35)&lt;P8,P8+'Main Injection'!Q35,'CSP5'!Q174)</f>
        <v>-8.984375</v>
      </c>
      <c r="Q31" s="5">
        <f>IF(('CSP5'!R174-'Main Injection'!R35)&lt;Q8,Q8+'Main Injection'!R35,'CSP5'!R174)</f>
        <v>-9.21875</v>
      </c>
    </row>
    <row r="32" spans="1:17" x14ac:dyDescent="0.25">
      <c r="A32" s="8">
        <f>'CSP5'!$A$175</f>
        <v>1400</v>
      </c>
      <c r="B32" s="5">
        <f>IF(('CSP5'!C175-'Main Injection'!C36)&lt;B9,B9+'Main Injection'!C36,'CSP5'!C175)</f>
        <v>8.0078130000000005</v>
      </c>
      <c r="C32" s="5">
        <f>IF(('CSP5'!D175-'Main Injection'!D36)&lt;C9,C9+'Main Injection'!D36,'CSP5'!D175)</f>
        <v>7.890625</v>
      </c>
      <c r="D32" s="5">
        <f>IF(('CSP5'!E175-'Main Injection'!E36)&lt;D9,D9+'Main Injection'!E36,'CSP5'!E175)</f>
        <v>7.1875</v>
      </c>
      <c r="E32" s="5">
        <f>IF(('CSP5'!F175-'Main Injection'!F36)&lt;E9,E9+'Main Injection'!F36,'CSP5'!F175)</f>
        <v>6.953125</v>
      </c>
      <c r="F32" s="5">
        <f>IF(('CSP5'!G175-'Main Injection'!G36)&lt;F9,F9+'Main Injection'!G36,'CSP5'!G175)</f>
        <v>2.03125</v>
      </c>
      <c r="G32" s="5">
        <f>IF(('CSP5'!H175-'Main Injection'!H36)&lt;G9,G9+'Main Injection'!H36,'CSP5'!H175)</f>
        <v>-2.5390630000000001</v>
      </c>
      <c r="H32" s="5">
        <f>IF(('CSP5'!I175-'Main Injection'!I36)&lt;H9,H9+'Main Injection'!I36,'CSP5'!I175)</f>
        <v>-5</v>
      </c>
      <c r="I32" s="5">
        <f>IF(('CSP5'!J175-'Main Injection'!J36)&lt;I9,I9+'Main Injection'!J36,'CSP5'!J175)</f>
        <v>-4.6484379999999996</v>
      </c>
      <c r="J32" s="5">
        <f>IF(('CSP5'!K175-'Main Injection'!K36)&lt;J9,J9+'Main Injection'!K36,'CSP5'!K175)</f>
        <v>-4.6484379999999996</v>
      </c>
      <c r="K32" s="5">
        <f>IF(('CSP5'!L175-'Main Injection'!L36)&lt;K9,K9+'Main Injection'!L36,'CSP5'!L175)</f>
        <v>-4.6484379999999996</v>
      </c>
      <c r="L32" s="5">
        <f>IF(('CSP5'!M175-'Main Injection'!M36)&lt;L9,L9+'Main Injection'!M36,'CSP5'!M175)</f>
        <v>-4.1796879999999996</v>
      </c>
      <c r="M32" s="5">
        <f>IF(('CSP5'!N175-'Main Injection'!N36)&lt;M9,M9+'Main Injection'!N36,'CSP5'!N175)</f>
        <v>-4.1796879999999996</v>
      </c>
      <c r="N32" s="5">
        <f>IF(('CSP5'!O175-'Main Injection'!O36)&lt;N9,N9+'Main Injection'!O36,'CSP5'!O175)</f>
        <v>-4.296875</v>
      </c>
      <c r="O32" s="5">
        <f>IF(('CSP5'!P175-'Main Injection'!P36)&lt;O9,O9+'Main Injection'!P36,'CSP5'!P175)</f>
        <v>-4.296875</v>
      </c>
      <c r="P32" s="5">
        <f>IF(('CSP5'!Q175-'Main Injection'!Q36)&lt;P9,P9+'Main Injection'!Q36,'CSP5'!Q175)</f>
        <v>-4.296875</v>
      </c>
      <c r="Q32" s="5">
        <f>IF(('CSP5'!R175-'Main Injection'!R36)&lt;Q9,Q9+'Main Injection'!R36,'CSP5'!R175)</f>
        <v>-4.296875</v>
      </c>
    </row>
    <row r="33" spans="1:17" x14ac:dyDescent="0.25">
      <c r="A33" s="8">
        <f>'CSP5'!$A$176</f>
        <v>1550</v>
      </c>
      <c r="B33" s="5">
        <f>IF(('CSP5'!C176-'Main Injection'!C37)&lt;B10,B10+'Main Injection'!C37,'CSP5'!C176)</f>
        <v>8.0078130000000005</v>
      </c>
      <c r="C33" s="5">
        <f>IF(('CSP5'!D176-'Main Injection'!D37)&lt;C10,C10+'Main Injection'!D37,'CSP5'!D176)</f>
        <v>7.890625</v>
      </c>
      <c r="D33" s="5">
        <f>IF(('CSP5'!E176-'Main Injection'!E37)&lt;D10,D10+'Main Injection'!E37,'CSP5'!E176)</f>
        <v>7.1875</v>
      </c>
      <c r="E33" s="5">
        <f>IF(('CSP5'!F176-'Main Injection'!F37)&lt;E10,E10+'Main Injection'!F37,'CSP5'!F176)</f>
        <v>6.953125</v>
      </c>
      <c r="F33" s="5">
        <f>IF(('CSP5'!G176-'Main Injection'!G37)&lt;F10,F10+'Main Injection'!G37,'CSP5'!G176)</f>
        <v>1.6796880000000001</v>
      </c>
      <c r="G33" s="5">
        <f>IF(('CSP5'!H176-'Main Injection'!H37)&lt;G10,G10+'Main Injection'!H37,'CSP5'!H176)</f>
        <v>-0.3125</v>
      </c>
      <c r="H33" s="5">
        <f>IF(('CSP5'!I176-'Main Injection'!I37)&lt;H10,H10+'Main Injection'!I37,'CSP5'!I176)</f>
        <v>-3.0078130000000001</v>
      </c>
      <c r="I33" s="5">
        <f>IF(('CSP5'!J176-'Main Injection'!J37)&lt;I10,I10+'Main Injection'!J37,'CSP5'!J176)</f>
        <v>-4.765625</v>
      </c>
      <c r="J33" s="5">
        <f>IF(('CSP5'!K176-'Main Injection'!K37)&lt;J10,J10+'Main Injection'!K37,'CSP5'!K176)</f>
        <v>-4.6484379999999996</v>
      </c>
      <c r="K33" s="5">
        <f>IF(('CSP5'!L176-'Main Injection'!L37)&lt;K10,K10+'Main Injection'!L37,'CSP5'!L176)</f>
        <v>-4.4140629999999996</v>
      </c>
      <c r="L33" s="5">
        <f>IF(('CSP5'!M176-'Main Injection'!M37)&lt;L10,L10+'Main Injection'!M37,'CSP5'!M176)</f>
        <v>-4.8828129999999996</v>
      </c>
      <c r="M33" s="5">
        <f>IF(('CSP5'!N176-'Main Injection'!N37)&lt;M10,M10+'Main Injection'!N37,'CSP5'!N176)</f>
        <v>-5.46875</v>
      </c>
      <c r="N33" s="5">
        <f>IF(('CSP5'!O176-'Main Injection'!O37)&lt;N10,N10+'Main Injection'!O37,'CSP5'!O176)</f>
        <v>-4.296875</v>
      </c>
      <c r="O33" s="5">
        <f>IF(('CSP5'!P176-'Main Injection'!P37)&lt;O10,O10+'Main Injection'!P37,'CSP5'!P176)</f>
        <v>-4.296875</v>
      </c>
      <c r="P33" s="5">
        <f>IF(('CSP5'!Q176-'Main Injection'!Q37)&lt;P10,P10+'Main Injection'!Q37,'CSP5'!Q176)</f>
        <v>-4.296875</v>
      </c>
      <c r="Q33" s="5">
        <f>IF(('CSP5'!R176-'Main Injection'!R37)&lt;Q10,Q10+'Main Injection'!R37,'CSP5'!R176)</f>
        <v>-4.296875</v>
      </c>
    </row>
    <row r="34" spans="1:17" x14ac:dyDescent="0.25">
      <c r="A34" s="8">
        <f>'CSP5'!$A$177</f>
        <v>1700</v>
      </c>
      <c r="B34" s="5">
        <f>IF(('CSP5'!C177-'Main Injection'!C38)&lt;B11,B11+'Main Injection'!C38,'CSP5'!C177)</f>
        <v>8.0078130000000005</v>
      </c>
      <c r="C34" s="5">
        <f>IF(('CSP5'!D177-'Main Injection'!D38)&lt;C11,C11+'Main Injection'!D38,'CSP5'!D177)</f>
        <v>7.890625</v>
      </c>
      <c r="D34" s="5">
        <f>IF(('CSP5'!E177-'Main Injection'!E38)&lt;D11,D11+'Main Injection'!E38,'CSP5'!E177)</f>
        <v>8.4765630000000005</v>
      </c>
      <c r="E34" s="5">
        <f>IF(('CSP5'!F177-'Main Injection'!F38)&lt;E11,E11+'Main Injection'!F38,'CSP5'!F177)</f>
        <v>8.9453130000000005</v>
      </c>
      <c r="F34" s="5">
        <f>IF(('CSP5'!G177-'Main Injection'!G38)&lt;F11,F11+'Main Injection'!G38,'CSP5'!G177)</f>
        <v>4.0234379999999996</v>
      </c>
      <c r="G34" s="5">
        <f>IF(('CSP5'!H177-'Main Injection'!H38)&lt;G11,G11+'Main Injection'!H38,'CSP5'!H177)</f>
        <v>-0.546875</v>
      </c>
      <c r="H34" s="5">
        <f>IF(('CSP5'!I177-'Main Injection'!I38)&lt;H11,H11+'Main Injection'!I38,'CSP5'!I177)</f>
        <v>-1.484375</v>
      </c>
      <c r="I34" s="5">
        <f>IF(('CSP5'!J177-'Main Injection'!J38)&lt;I11,I11+'Main Injection'!J38,'CSP5'!J177)</f>
        <v>-4.296875</v>
      </c>
      <c r="J34" s="5">
        <f>IF(('CSP5'!K177-'Main Injection'!K38)&lt;J11,J11+'Main Injection'!K38,'CSP5'!K177)</f>
        <v>-4.8828129999999996</v>
      </c>
      <c r="K34" s="5">
        <f>IF(('CSP5'!L177-'Main Injection'!L38)&lt;K11,K11+'Main Injection'!L38,'CSP5'!L177)</f>
        <v>-5.46875</v>
      </c>
      <c r="L34" s="5">
        <f>IF(('CSP5'!M177-'Main Injection'!M38)&lt;L11,L11+'Main Injection'!M38,'CSP5'!M177)</f>
        <v>-6.40625</v>
      </c>
      <c r="M34" s="5">
        <f>IF(('CSP5'!N177-'Main Injection'!N38)&lt;M11,M11+'Main Injection'!N38,'CSP5'!N177)</f>
        <v>-7.109375</v>
      </c>
      <c r="N34" s="5">
        <f>IF(('CSP5'!O177-'Main Injection'!O38)&lt;N11,N11+'Main Injection'!O38,'CSP5'!O177)</f>
        <v>-6.0546879999999996</v>
      </c>
      <c r="O34" s="5">
        <f>IF(('CSP5'!P177-'Main Injection'!P38)&lt;O11,O11+'Main Injection'!P38,'CSP5'!P177)</f>
        <v>-5.703125</v>
      </c>
      <c r="P34" s="5">
        <f>IF(('CSP5'!Q177-'Main Injection'!Q38)&lt;P11,P11+'Main Injection'!Q38,'CSP5'!Q177)</f>
        <v>-5.703125</v>
      </c>
      <c r="Q34" s="5">
        <f>IF(('CSP5'!R177-'Main Injection'!R38)&lt;Q11,Q11+'Main Injection'!R38,'CSP5'!R177)</f>
        <v>-5.703125</v>
      </c>
    </row>
    <row r="35" spans="1:17" x14ac:dyDescent="0.25">
      <c r="A35" s="8">
        <f>'CSP5'!$A$178</f>
        <v>1800</v>
      </c>
      <c r="B35" s="5">
        <f>IF(('CSP5'!C178-'Main Injection'!C39)&lt;B12,B12+'Main Injection'!C39,'CSP5'!C178)</f>
        <v>8.0078130000000005</v>
      </c>
      <c r="C35" s="5">
        <f>IF(('CSP5'!D178-'Main Injection'!D39)&lt;C12,C12+'Main Injection'!D39,'CSP5'!D178)</f>
        <v>7.890625</v>
      </c>
      <c r="D35" s="5">
        <f>IF(('CSP5'!E178-'Main Injection'!E39)&lt;D12,D12+'Main Injection'!E39,'CSP5'!E178)</f>
        <v>8.4765630000000005</v>
      </c>
      <c r="E35" s="5">
        <f>IF(('CSP5'!F178-'Main Injection'!F39)&lt;E12,E12+'Main Injection'!F39,'CSP5'!F178)</f>
        <v>8.9453130000000005</v>
      </c>
      <c r="F35" s="5">
        <f>IF(('CSP5'!G178-'Main Injection'!G39)&lt;F12,F12+'Main Injection'!G39,'CSP5'!G178)</f>
        <v>5.546875</v>
      </c>
      <c r="G35" s="5">
        <f>IF(('CSP5'!H178-'Main Injection'!H39)&lt;G12,G12+'Main Injection'!H39,'CSP5'!H178)</f>
        <v>3.9063000000000001E-2</v>
      </c>
      <c r="H35" s="5">
        <f>IF(('CSP5'!I178-'Main Injection'!I39)&lt;H12,H12+'Main Injection'!I39,'CSP5'!I178)</f>
        <v>-1.484375</v>
      </c>
      <c r="I35" s="5">
        <f>IF(('CSP5'!J178-'Main Injection'!J39)&lt;I12,I12+'Main Injection'!J39,'CSP5'!J178)</f>
        <v>-3.4765630000000001</v>
      </c>
      <c r="J35" s="5">
        <f>IF(('CSP5'!K178-'Main Injection'!K39)&lt;J12,J12+'Main Injection'!K39,'CSP5'!K178)</f>
        <v>-4.6484379999999996</v>
      </c>
      <c r="K35" s="5">
        <f>IF(('CSP5'!L178-'Main Injection'!L39)&lt;K12,K12+'Main Injection'!L39,'CSP5'!L178)</f>
        <v>-5.234375</v>
      </c>
      <c r="L35" s="5">
        <f>IF(('CSP5'!M178-'Main Injection'!M39)&lt;L12,L12+'Main Injection'!M39,'CSP5'!M178)</f>
        <v>-6.5234379999999996</v>
      </c>
      <c r="M35" s="5">
        <f>IF(('CSP5'!N178-'Main Injection'!N39)&lt;M12,M12+'Main Injection'!N39,'CSP5'!N178)</f>
        <v>-7.34375</v>
      </c>
      <c r="N35" s="5">
        <f>IF(('CSP5'!O178-'Main Injection'!O39)&lt;N12,N12+'Main Injection'!O39,'CSP5'!O178)</f>
        <v>-6.2890629999999996</v>
      </c>
      <c r="O35" s="5">
        <f>IF(('CSP5'!P178-'Main Injection'!P39)&lt;O12,O12+'Main Injection'!P39,'CSP5'!P178)</f>
        <v>-6.2890629999999996</v>
      </c>
      <c r="P35" s="5">
        <f>IF(('CSP5'!Q178-'Main Injection'!Q39)&lt;P12,P12+'Main Injection'!Q39,'CSP5'!Q178)</f>
        <v>-6.2890629999999996</v>
      </c>
      <c r="Q35" s="5">
        <f>IF(('CSP5'!R178-'Main Injection'!R39)&lt;Q12,Q12+'Main Injection'!R39,'CSP5'!R178)</f>
        <v>-6.2890629999999996</v>
      </c>
    </row>
    <row r="36" spans="1:17" x14ac:dyDescent="0.25">
      <c r="A36" s="8">
        <f>'CSP5'!$A$179</f>
        <v>2000</v>
      </c>
      <c r="B36" s="5">
        <f>IF(('CSP5'!C179-'Main Injection'!C40)&lt;B13,B13+'Main Injection'!C40,'CSP5'!C179)</f>
        <v>4.9609379999999996</v>
      </c>
      <c r="C36" s="5">
        <f>IF(('CSP5'!D179-'Main Injection'!D40)&lt;C13,C13+'Main Injection'!D40,'CSP5'!D179)</f>
        <v>4.9609379999999996</v>
      </c>
      <c r="D36" s="5">
        <f>IF(('CSP5'!E179-'Main Injection'!E40)&lt;D13,D13+'Main Injection'!E40,'CSP5'!E179)</f>
        <v>6.953125</v>
      </c>
      <c r="E36" s="5">
        <f>IF(('CSP5'!F179-'Main Injection'!F40)&lt;E13,E13+'Main Injection'!F40,'CSP5'!F179)</f>
        <v>8.9453130000000005</v>
      </c>
      <c r="F36" s="5">
        <f>IF(('CSP5'!G179-'Main Injection'!G40)&lt;F13,F13+'Main Injection'!G40,'CSP5'!G179)</f>
        <v>5.546875</v>
      </c>
      <c r="G36" s="5">
        <f>IF(('CSP5'!H179-'Main Injection'!H40)&lt;G13,G13+'Main Injection'!H40,'CSP5'!H179)</f>
        <v>0.50781299999999996</v>
      </c>
      <c r="H36" s="5">
        <f>IF(('CSP5'!I179-'Main Injection'!I40)&lt;H13,H13+'Main Injection'!I40,'CSP5'!I179)</f>
        <v>3.9063000000000001E-2</v>
      </c>
      <c r="I36" s="5">
        <f>IF(('CSP5'!J179-'Main Injection'!J40)&lt;I13,I13+'Main Injection'!J40,'CSP5'!J179)</f>
        <v>-1.953125</v>
      </c>
      <c r="J36" s="5">
        <f>IF(('CSP5'!K179-'Main Injection'!K40)&lt;J13,J13+'Main Injection'!K40,'CSP5'!K179)</f>
        <v>-4.4140629999999996</v>
      </c>
      <c r="K36" s="5">
        <f>IF(('CSP5'!L179-'Main Injection'!L40)&lt;K13,K13+'Main Injection'!L40,'CSP5'!L179)</f>
        <v>-6.9921879999999996</v>
      </c>
      <c r="L36" s="5">
        <f>IF(('CSP5'!M179-'Main Injection'!M40)&lt;L13,L13+'Main Injection'!M40,'CSP5'!M179)</f>
        <v>-6.9473203199999993</v>
      </c>
      <c r="M36" s="5">
        <f>IF(('CSP5'!N179-'Main Injection'!N40)&lt;M13,M13+'Main Injection'!N40,'CSP5'!N179)</f>
        <v>-4.77521664</v>
      </c>
      <c r="N36" s="5">
        <f>IF(('CSP5'!O179-'Main Injection'!O40)&lt;N13,N13+'Main Injection'!O40,'CSP5'!O179)</f>
        <v>-3.6771849600000017</v>
      </c>
      <c r="O36" s="5">
        <f>IF(('CSP5'!P179-'Main Injection'!P40)&lt;O13,O13+'Main Injection'!P40,'CSP5'!P179)</f>
        <v>-5.5287033600000015</v>
      </c>
      <c r="P36" s="5">
        <f>IF(('CSP5'!Q179-'Main Injection'!Q40)&lt;P13,P13+'Main Injection'!Q40,'CSP5'!Q179)</f>
        <v>-5.1030289920000023</v>
      </c>
      <c r="Q36" s="5">
        <f>IF(('CSP5'!R179-'Main Injection'!R40)&lt;Q13,Q13+'Main Injection'!R40,'CSP5'!R179)</f>
        <v>-4.4907162239999998</v>
      </c>
    </row>
    <row r="37" spans="1:17" x14ac:dyDescent="0.25">
      <c r="A37" s="8">
        <f>'CSP5'!$A$180</f>
        <v>2200</v>
      </c>
      <c r="B37" s="5">
        <f>IF(('CSP5'!C180-'Main Injection'!C41)&lt;B14,B14+'Main Injection'!C41,'CSP5'!C180)</f>
        <v>4.4921879999999996</v>
      </c>
      <c r="C37" s="5">
        <f>IF(('CSP5'!D180-'Main Injection'!D41)&lt;C14,C14+'Main Injection'!D41,'CSP5'!D180)</f>
        <v>2.03125</v>
      </c>
      <c r="D37" s="5">
        <f>IF(('CSP5'!E180-'Main Injection'!E41)&lt;D14,D14+'Main Injection'!E41,'CSP5'!E180)</f>
        <v>0.97656299999999996</v>
      </c>
      <c r="E37" s="5">
        <f>IF(('CSP5'!F180-'Main Injection'!F41)&lt;E14,E14+'Main Injection'!F41,'CSP5'!F180)</f>
        <v>3.9063000000000001E-2</v>
      </c>
      <c r="F37" s="5">
        <f>IF(('CSP5'!G180-'Main Injection'!G41)&lt;F14,F14+'Main Injection'!G41,'CSP5'!G180)</f>
        <v>-2.1875</v>
      </c>
      <c r="G37" s="5">
        <f>IF(('CSP5'!H180-'Main Injection'!H41)&lt;G14,G14+'Main Injection'!H41,'CSP5'!H180)</f>
        <v>-3.2421880000000001</v>
      </c>
      <c r="H37" s="5">
        <f>IF(('CSP5'!I180-'Main Injection'!I41)&lt;H14,H14+'Main Injection'!I41,'CSP5'!I180)</f>
        <v>-5</v>
      </c>
      <c r="I37" s="5">
        <f>IF(('CSP5'!J180-'Main Injection'!J41)&lt;I14,I14+'Main Injection'!J41,'CSP5'!J180)</f>
        <v>-6.0546879999999996</v>
      </c>
      <c r="J37" s="5">
        <f>IF(('CSP5'!K180-'Main Injection'!K41)&lt;J14,J14+'Main Injection'!K41,'CSP5'!K180)</f>
        <v>-8.046875</v>
      </c>
      <c r="K37" s="5">
        <f>IF(('CSP5'!L180-'Main Injection'!L41)&lt;K14,K14+'Main Injection'!L41,'CSP5'!L180)</f>
        <v>-8.046875</v>
      </c>
      <c r="L37" s="5">
        <f>IF(('CSP5'!M180-'Main Injection'!M41)&lt;L14,L14+'Main Injection'!M41,'CSP5'!M180)</f>
        <v>-5.2619030207999984</v>
      </c>
      <c r="M37" s="5">
        <f>IF(('CSP5'!N180-'Main Injection'!N41)&lt;M14,M14+'Main Injection'!N41,'CSP5'!N180)</f>
        <v>-3.9180671999999994</v>
      </c>
      <c r="N37" s="5">
        <f>IF(('CSP5'!O180-'Main Injection'!O41)&lt;N14,N14+'Main Injection'!O41,'CSP5'!O180)</f>
        <v>-3.2436380159999949</v>
      </c>
      <c r="O37" s="5">
        <f>IF(('CSP5'!P180-'Main Injection'!P41)&lt;O14,O14+'Main Injection'!P41,'CSP5'!P180)</f>
        <v>-3.2046726719999974</v>
      </c>
      <c r="P37" s="5">
        <f>IF(('CSP5'!Q180-'Main Injection'!Q41)&lt;P14,P14+'Main Injection'!Q41,'CSP5'!Q180)</f>
        <v>-2.8056007680000015</v>
      </c>
      <c r="Q37" s="5">
        <f>IF(('CSP5'!R180-'Main Injection'!R41)&lt;Q14,Q14+'Main Injection'!R41,'CSP5'!R180)</f>
        <v>-2.0369271743999988</v>
      </c>
    </row>
    <row r="38" spans="1:17" x14ac:dyDescent="0.25">
      <c r="A38" s="8">
        <f>'CSP5'!$A$181</f>
        <v>2400</v>
      </c>
      <c r="B38" s="5">
        <f>IF(('CSP5'!C181-'Main Injection'!C42)&lt;B15,B15+'Main Injection'!C42,'CSP5'!C181)</f>
        <v>4.0234379999999996</v>
      </c>
      <c r="C38" s="5">
        <f>IF(('CSP5'!D181-'Main Injection'!D42)&lt;C15,C15+'Main Injection'!D42,'CSP5'!D181)</f>
        <v>3.9063000000000001E-2</v>
      </c>
      <c r="D38" s="5">
        <f>IF(('CSP5'!E181-'Main Injection'!E42)&lt;D15,D15+'Main Injection'!E42,'CSP5'!E181)</f>
        <v>-3.0078130000000001</v>
      </c>
      <c r="E38" s="5">
        <f>IF(('CSP5'!F181-'Main Injection'!F42)&lt;E15,E15+'Main Injection'!F42,'CSP5'!F181)</f>
        <v>-5.46875</v>
      </c>
      <c r="F38" s="5">
        <f>IF(('CSP5'!G181-'Main Injection'!G42)&lt;F15,F15+'Main Injection'!G42,'CSP5'!G181)</f>
        <v>-6.9921879999999996</v>
      </c>
      <c r="G38" s="5">
        <f>IF(('CSP5'!H181-'Main Injection'!H42)&lt;G15,G15+'Main Injection'!H42,'CSP5'!H181)</f>
        <v>-7.8125</v>
      </c>
      <c r="H38" s="5">
        <f>IF(('CSP5'!I181-'Main Injection'!I42)&lt;H15,H15+'Main Injection'!I42,'CSP5'!I181)</f>
        <v>-8.984375</v>
      </c>
      <c r="I38" s="5">
        <f>IF(('CSP5'!J181-'Main Injection'!J42)&lt;I15,I15+'Main Injection'!J42,'CSP5'!J181)</f>
        <v>-9.453125</v>
      </c>
      <c r="J38" s="5">
        <f>IF(('CSP5'!K181-'Main Injection'!K42)&lt;J15,J15+'Main Injection'!K42,'CSP5'!K181)</f>
        <v>-9.446956377600003</v>
      </c>
      <c r="K38" s="5">
        <f>IF(('CSP5'!L181-'Main Injection'!L42)&lt;K15,K15+'Main Injection'!L42,'CSP5'!L181)</f>
        <v>-7.1509375487999982</v>
      </c>
      <c r="L38" s="5">
        <f>IF(('CSP5'!M181-'Main Injection'!M42)&lt;L15,L15+'Main Injection'!M42,'CSP5'!M181)</f>
        <v>-3.6824524031999992</v>
      </c>
      <c r="M38" s="5">
        <f>IF(('CSP5'!N181-'Main Injection'!N42)&lt;M15,M15+'Main Injection'!N42,'CSP5'!N181)</f>
        <v>-3.0163699200000025</v>
      </c>
      <c r="N38" s="5">
        <f>IF(('CSP5'!O181-'Main Injection'!O42)&lt;N15,N15+'Main Injection'!O42,'CSP5'!O181)</f>
        <v>-1.9552696319999967</v>
      </c>
      <c r="O38" s="5">
        <f>IF(('CSP5'!P181-'Main Injection'!P42)&lt;O15,O15+'Main Injection'!P42,'CSP5'!P181)</f>
        <v>-1.593806592</v>
      </c>
      <c r="P38" s="5">
        <f>IF(('CSP5'!Q181-'Main Injection'!Q42)&lt;P15,P15+'Main Injection'!Q42,'CSP5'!Q181)</f>
        <v>-1.3821219839999976</v>
      </c>
      <c r="Q38" s="5">
        <f>IF(('CSP5'!R181-'Main Injection'!R42)&lt;Q15,Q15+'Main Injection'!R42,'CSP5'!R181)</f>
        <v>-0.47505377279999905</v>
      </c>
    </row>
    <row r="39" spans="1:17" x14ac:dyDescent="0.25">
      <c r="A39" s="8">
        <f>'CSP5'!$A$182</f>
        <v>2600</v>
      </c>
      <c r="B39" s="5">
        <f>IF(('CSP5'!C182-'Main Injection'!C43)&lt;B16,B16+'Main Injection'!C43,'CSP5'!C182)</f>
        <v>2.96875</v>
      </c>
      <c r="C39" s="5">
        <f>IF(('CSP5'!D182-'Main Injection'!D43)&lt;C16,C16+'Main Injection'!D43,'CSP5'!D182)</f>
        <v>-1.015625</v>
      </c>
      <c r="D39" s="5">
        <f>IF(('CSP5'!E182-'Main Injection'!E43)&lt;D16,D16+'Main Injection'!E43,'CSP5'!E182)</f>
        <v>-3.9453130000000001</v>
      </c>
      <c r="E39" s="5">
        <f>IF(('CSP5'!F182-'Main Injection'!F43)&lt;E16,E16+'Main Injection'!F43,'CSP5'!F182)</f>
        <v>-5.703125</v>
      </c>
      <c r="F39" s="5">
        <f>IF(('CSP5'!G182-'Main Injection'!G43)&lt;F16,F16+'Main Injection'!G43,'CSP5'!G182)</f>
        <v>-5.5859379999999996</v>
      </c>
      <c r="G39" s="5">
        <f>IF(('CSP5'!H182-'Main Injection'!H43)&lt;G16,G16+'Main Injection'!H43,'CSP5'!H182)</f>
        <v>-6.7578129999999996</v>
      </c>
      <c r="H39" s="5">
        <f>IF(('CSP5'!I182-'Main Injection'!I43)&lt;H16,H16+'Main Injection'!I43,'CSP5'!I182)</f>
        <v>-6.5234379999999996</v>
      </c>
      <c r="I39" s="5">
        <f>IF(('CSP5'!J182-'Main Injection'!J43)&lt;I16,I16+'Main Injection'!J43,'CSP5'!J182)</f>
        <v>-8.984375</v>
      </c>
      <c r="J39" s="5">
        <f>IF(('CSP5'!K182-'Main Injection'!K43)&lt;J16,J16+'Main Injection'!K43,'CSP5'!K182)</f>
        <v>-8.292510268800001</v>
      </c>
      <c r="K39" s="5">
        <f>IF(('CSP5'!L182-'Main Injection'!L43)&lt;K16,K16+'Main Injection'!L43,'CSP5'!L182)</f>
        <v>-5.4387144095999993</v>
      </c>
      <c r="L39" s="5">
        <f>IF(('CSP5'!M182-'Main Injection'!M43)&lt;L16,L16+'Main Injection'!M43,'CSP5'!M182)</f>
        <v>-2.102780831999997</v>
      </c>
      <c r="M39" s="5">
        <f>IF(('CSP5'!N182-'Main Injection'!N43)&lt;M16,M16+'Main Injection'!N43,'CSP5'!N182)</f>
        <v>-1.4340100800000002</v>
      </c>
      <c r="N39" s="5">
        <f>IF(('CSP5'!O182-'Main Injection'!O43)&lt;N16,N16+'Main Injection'!O43,'CSP5'!O182)</f>
        <v>-0.6922370688000008</v>
      </c>
      <c r="O39" s="5">
        <f>IF(('CSP5'!P182-'Main Injection'!P43)&lt;O16,O16+'Main Injection'!P43,'CSP5'!P182)</f>
        <v>3.8134655999968459E-3</v>
      </c>
      <c r="P39" s="5">
        <f>IF(('CSP5'!Q182-'Main Injection'!Q43)&lt;P16,P16+'Main Injection'!Q43,'CSP5'!Q182)</f>
        <v>0.15625</v>
      </c>
      <c r="Q39" s="5">
        <f>IF(('CSP5'!R182-'Main Injection'!R43)&lt;Q16,Q16+'Main Injection'!R43,'CSP5'!R182)</f>
        <v>1.2797541888000019</v>
      </c>
    </row>
    <row r="40" spans="1:17" x14ac:dyDescent="0.25">
      <c r="A40" s="8">
        <f>'CSP5'!$A$183</f>
        <v>2800</v>
      </c>
      <c r="B40" s="5">
        <f>IF(('CSP5'!C183-'Main Injection'!C44)&lt;B17,B17+'Main Injection'!C44,'CSP5'!C183)</f>
        <v>2.96875</v>
      </c>
      <c r="C40" s="5">
        <f>IF(('CSP5'!D183-'Main Injection'!D44)&lt;C17,C17+'Main Injection'!D44,'CSP5'!D183)</f>
        <v>-1.015625</v>
      </c>
      <c r="D40" s="5">
        <f>IF(('CSP5'!E183-'Main Injection'!E44)&lt;D17,D17+'Main Injection'!E44,'CSP5'!E183)</f>
        <v>-3.7109380000000001</v>
      </c>
      <c r="E40" s="5">
        <f>IF(('CSP5'!F183-'Main Injection'!F44)&lt;E17,E17+'Main Injection'!F44,'CSP5'!F183)</f>
        <v>-5.8203129999999996</v>
      </c>
      <c r="F40" s="5">
        <f>IF(('CSP5'!G183-'Main Injection'!G44)&lt;F17,F17+'Main Injection'!G44,'CSP5'!G183)</f>
        <v>-6.0546879999999996</v>
      </c>
      <c r="G40" s="5">
        <f>IF(('CSP5'!H183-'Main Injection'!H44)&lt;G17,G17+'Main Injection'!H44,'CSP5'!H183)</f>
        <v>-6.640625</v>
      </c>
      <c r="H40" s="5">
        <f>IF(('CSP5'!I183-'Main Injection'!I44)&lt;H17,H17+'Main Injection'!I44,'CSP5'!I183)</f>
        <v>-6.171875</v>
      </c>
      <c r="I40" s="5">
        <f>IF(('CSP5'!J183-'Main Injection'!J44)&lt;I17,I17+'Main Injection'!J44,'CSP5'!J183)</f>
        <v>-8.515625</v>
      </c>
      <c r="J40" s="5">
        <f>IF(('CSP5'!K183-'Main Injection'!K44)&lt;J17,J17+'Main Injection'!K44,'CSP5'!K183)</f>
        <v>-6.9921879999999996</v>
      </c>
      <c r="K40" s="5">
        <f>IF(('CSP5'!L183-'Main Injection'!L44)&lt;K17,K17+'Main Injection'!L44,'CSP5'!L183)</f>
        <v>-5.7679801152000003</v>
      </c>
      <c r="L40" s="5">
        <f>IF(('CSP5'!M183-'Main Injection'!M44)&lt;L17,L17+'Main Injection'!M44,'CSP5'!M183)</f>
        <v>-1.9514518080000052</v>
      </c>
      <c r="M40" s="5">
        <f>IF(('CSP5'!N183-'Main Injection'!N44)&lt;M17,M17+'Main Injection'!N44,'CSP5'!N183)</f>
        <v>-0.872616960000002</v>
      </c>
      <c r="N40" s="5">
        <f>IF(('CSP5'!O183-'Main Injection'!O44)&lt;N17,N17+'Main Injection'!O44,'CSP5'!O183)</f>
        <v>0.42607196160000171</v>
      </c>
      <c r="O40" s="5">
        <f>IF(('CSP5'!P183-'Main Injection'!P44)&lt;O17,O17+'Main Injection'!P44,'CSP5'!P183)</f>
        <v>2.03125</v>
      </c>
      <c r="P40" s="5">
        <f>IF(('CSP5'!Q183-'Main Injection'!Q44)&lt;P17,P17+'Main Injection'!Q44,'CSP5'!Q183)</f>
        <v>5.4296879999999996</v>
      </c>
      <c r="Q40" s="5">
        <f>IF(('CSP5'!R183-'Main Injection'!R44)&lt;Q17,Q17+'Main Injection'!R44,'CSP5'!R183)</f>
        <v>6.015625</v>
      </c>
    </row>
    <row r="41" spans="1:17" x14ac:dyDescent="0.25">
      <c r="A41" s="8">
        <f>'CSP5'!$A$184</f>
        <v>2900</v>
      </c>
      <c r="B41" s="5">
        <f>IF(('CSP5'!C184-'Main Injection'!C45)&lt;B18,B18+'Main Injection'!C45,'CSP5'!C184)</f>
        <v>-1.953125</v>
      </c>
      <c r="C41" s="5">
        <f>IF(('CSP5'!D184-'Main Injection'!D45)&lt;C18,C18+'Main Injection'!D45,'CSP5'!D184)</f>
        <v>-3.0078130000000001</v>
      </c>
      <c r="D41" s="5">
        <f>IF(('CSP5'!E184-'Main Injection'!E45)&lt;D18,D18+'Main Injection'!E45,'CSP5'!E184)</f>
        <v>-3.4765630000000001</v>
      </c>
      <c r="E41" s="5">
        <f>IF(('CSP5'!F184-'Main Injection'!F45)&lt;E18,E18+'Main Injection'!F45,'CSP5'!F184)</f>
        <v>-4.296875</v>
      </c>
      <c r="F41" s="5">
        <f>IF(('CSP5'!G184-'Main Injection'!G45)&lt;F18,F18+'Main Injection'!G45,'CSP5'!G184)</f>
        <v>-4.4140629999999996</v>
      </c>
      <c r="G41" s="5">
        <f>IF(('CSP5'!H184-'Main Injection'!H45)&lt;G18,G18+'Main Injection'!H45,'CSP5'!H184)</f>
        <v>-5.5859379999999996</v>
      </c>
      <c r="H41" s="5">
        <f>IF(('CSP5'!I184-'Main Injection'!I45)&lt;H18,H18+'Main Injection'!I45,'CSP5'!I184)</f>
        <v>-5.46875</v>
      </c>
      <c r="I41" s="5">
        <f>IF(('CSP5'!J184-'Main Injection'!J45)&lt;I18,I18+'Main Injection'!J45,'CSP5'!J184)</f>
        <v>-6.5234379999999996</v>
      </c>
      <c r="J41" s="5">
        <f>IF(('CSP5'!K184-'Main Injection'!K45)&lt;J18,J18+'Main Injection'!K45,'CSP5'!K184)</f>
        <v>-6.0546879999999996</v>
      </c>
      <c r="K41" s="5">
        <f>IF(('CSP5'!L184-'Main Injection'!L45)&lt;K18,K18+'Main Injection'!L45,'CSP5'!L184)</f>
        <v>-6.0546879999999996</v>
      </c>
      <c r="L41" s="5">
        <f>IF(('CSP5'!M184-'Main Injection'!M45)&lt;L18,L18+'Main Injection'!M45,'CSP5'!M184)</f>
        <v>-3.0555316463999986</v>
      </c>
      <c r="M41" s="5">
        <f>IF(('CSP5'!N184-'Main Injection'!N45)&lt;M18,M18+'Main Injection'!N45,'CSP5'!N184)</f>
        <v>-0.4004053727999981</v>
      </c>
      <c r="N41" s="5">
        <f>IF(('CSP5'!O184-'Main Injection'!O45)&lt;N18,N18+'Main Injection'!O45,'CSP5'!O184)</f>
        <v>2.03125</v>
      </c>
      <c r="O41" s="5">
        <f>IF(('CSP5'!P184-'Main Injection'!P45)&lt;O18,O18+'Main Injection'!P45,'CSP5'!P184)</f>
        <v>5.3125</v>
      </c>
      <c r="P41" s="5">
        <f>IF(('CSP5'!Q184-'Main Injection'!Q45)&lt;P18,P18+'Main Injection'!Q45,'CSP5'!Q184)</f>
        <v>8.2421880000000005</v>
      </c>
      <c r="Q41" s="5">
        <f>IF(('CSP5'!R184-'Main Injection'!R45)&lt;Q18,Q18+'Main Injection'!R45,'CSP5'!R184)</f>
        <v>9.1796880000000005</v>
      </c>
    </row>
    <row r="42" spans="1:17" x14ac:dyDescent="0.25">
      <c r="A42" s="8">
        <f>'CSP5'!$A$185</f>
        <v>3000</v>
      </c>
      <c r="B42" s="5">
        <f>IF(('CSP5'!C185-'Main Injection'!C46)&lt;B19,B19+'Main Injection'!C46,'CSP5'!C185)</f>
        <v>-1.015625</v>
      </c>
      <c r="C42" s="5">
        <f>IF(('CSP5'!D185-'Main Injection'!D46)&lt;C19,C19+'Main Injection'!D46,'CSP5'!D185)</f>
        <v>-1.015625</v>
      </c>
      <c r="D42" s="5">
        <f>IF(('CSP5'!E185-'Main Injection'!E46)&lt;D19,D19+'Main Injection'!E46,'CSP5'!E185)</f>
        <v>-1.015625</v>
      </c>
      <c r="E42" s="5">
        <f>IF(('CSP5'!F185-'Main Injection'!F46)&lt;E19,E19+'Main Injection'!F46,'CSP5'!F185)</f>
        <v>-3.0078130000000001</v>
      </c>
      <c r="F42" s="5">
        <f>IF(('CSP5'!G185-'Main Injection'!G46)&lt;F19,F19+'Main Injection'!G46,'CSP5'!G185)</f>
        <v>-3.4765630000000001</v>
      </c>
      <c r="G42" s="5">
        <f>IF(('CSP5'!H185-'Main Injection'!H46)&lt;G19,G19+'Main Injection'!H46,'CSP5'!H185)</f>
        <v>-4.4140629999999996</v>
      </c>
      <c r="H42" s="5">
        <f>IF(('CSP5'!I185-'Main Injection'!I46)&lt;H19,H19+'Main Injection'!I46,'CSP5'!I185)</f>
        <v>-5.1171879999999996</v>
      </c>
      <c r="I42" s="5">
        <f>IF(('CSP5'!J185-'Main Injection'!J46)&lt;I19,I19+'Main Injection'!J46,'CSP5'!J185)</f>
        <v>-6.0546879999999996</v>
      </c>
      <c r="J42" s="5">
        <f>IF(('CSP5'!K185-'Main Injection'!K46)&lt;J19,J19+'Main Injection'!K46,'CSP5'!K185)</f>
        <v>-6.0546879999999996</v>
      </c>
      <c r="K42" s="5">
        <f>IF(('CSP5'!L185-'Main Injection'!L46)&lt;K19,K19+'Main Injection'!L46,'CSP5'!L185)</f>
        <v>-5.46875</v>
      </c>
      <c r="L42" s="5">
        <f>IF(('CSP5'!M185-'Main Injection'!M46)&lt;L19,L19+'Main Injection'!M46,'CSP5'!M185)</f>
        <v>-2.1264120479999988</v>
      </c>
      <c r="M42" s="5">
        <f>IF(('CSP5'!N185-'Main Injection'!N46)&lt;M19,M19+'Main Injection'!N46,'CSP5'!N185)</f>
        <v>0.62027030400000172</v>
      </c>
      <c r="N42" s="5">
        <f>IF(('CSP5'!O185-'Main Injection'!O46)&lt;N19,N19+'Main Injection'!O46,'CSP5'!O185)</f>
        <v>2.03125</v>
      </c>
      <c r="O42" s="5">
        <f>IF(('CSP5'!P185-'Main Injection'!P46)&lt;O19,O19+'Main Injection'!P46,'CSP5'!P185)</f>
        <v>4.2578129999999996</v>
      </c>
      <c r="P42" s="5">
        <f>IF(('CSP5'!Q185-'Main Injection'!Q46)&lt;P19,P19+'Main Injection'!Q46,'CSP5'!Q185)</f>
        <v>7.5390629999999996</v>
      </c>
      <c r="Q42" s="5">
        <f>IF(('CSP5'!R185-'Main Injection'!R46)&lt;Q19,Q19+'Main Injection'!R46,'CSP5'!R185)</f>
        <v>8.0078130000000005</v>
      </c>
    </row>
    <row r="43" spans="1:17" x14ac:dyDescent="0.25">
      <c r="A43" s="8">
        <f>'CSP5'!$A$186</f>
        <v>3200</v>
      </c>
      <c r="B43" s="5">
        <f>IF(('CSP5'!C186-'Main Injection'!C47)&lt;B20,B20+'Main Injection'!C47,'CSP5'!C186)</f>
        <v>4.9609379999999996</v>
      </c>
      <c r="C43" s="5">
        <f>IF(('CSP5'!D186-'Main Injection'!D47)&lt;C20,C20+'Main Injection'!D47,'CSP5'!D186)</f>
        <v>2.03125</v>
      </c>
      <c r="D43" s="5">
        <f>IF(('CSP5'!E186-'Main Injection'!E47)&lt;D20,D20+'Main Injection'!E47,'CSP5'!E186)</f>
        <v>3.9063000000000001E-2</v>
      </c>
      <c r="E43" s="5">
        <f>IF(('CSP5'!F186-'Main Injection'!F47)&lt;E20,E20+'Main Injection'!F47,'CSP5'!F186)</f>
        <v>-2.0703130000000001</v>
      </c>
      <c r="F43" s="5">
        <f>IF(('CSP5'!G186-'Main Injection'!G47)&lt;F20,F20+'Main Injection'!G47,'CSP5'!G186)</f>
        <v>-3.9453130000000001</v>
      </c>
      <c r="G43" s="5">
        <f>IF(('CSP5'!H186-'Main Injection'!H47)&lt;G20,G20+'Main Injection'!H47,'CSP5'!H186)</f>
        <v>-3.9453130000000001</v>
      </c>
      <c r="H43" s="5">
        <f>IF(('CSP5'!I186-'Main Injection'!I47)&lt;H20,H20+'Main Injection'!I47,'CSP5'!I186)</f>
        <v>-3.9453130000000001</v>
      </c>
      <c r="I43" s="5">
        <f>IF(('CSP5'!J186-'Main Injection'!J47)&lt;I20,I20+'Main Injection'!J47,'CSP5'!J186)</f>
        <v>-3.7109380000000001</v>
      </c>
      <c r="J43" s="5">
        <f>IF(('CSP5'!K186-'Main Injection'!K47)&lt;J20,J20+'Main Injection'!K47,'CSP5'!K186)</f>
        <v>-3.7109380000000001</v>
      </c>
      <c r="K43" s="5">
        <f>IF(('CSP5'!L186-'Main Injection'!L47)&lt;K20,K20+'Main Injection'!L47,'CSP5'!L186)</f>
        <v>-3.4765630000000001</v>
      </c>
      <c r="L43" s="5">
        <f>IF(('CSP5'!M186-'Main Injection'!M47)&lt;L20,L20+'Main Injection'!M47,'CSP5'!M186)</f>
        <v>-0.26817285119999923</v>
      </c>
      <c r="M43" s="5">
        <f>IF(('CSP5'!N186-'Main Injection'!N47)&lt;M20,M20+'Main Injection'!N47,'CSP5'!N186)</f>
        <v>2.6616216576000014</v>
      </c>
      <c r="N43" s="5">
        <f>IF(('CSP5'!O186-'Main Injection'!O47)&lt;N20,N20+'Main Injection'!O47,'CSP5'!O186)</f>
        <v>4.1207559935999996</v>
      </c>
      <c r="O43" s="5">
        <f>IF(('CSP5'!P186-'Main Injection'!P47)&lt;O20,O20+'Main Injection'!P47,'CSP5'!P186)</f>
        <v>5.5798903295999978</v>
      </c>
      <c r="P43" s="5">
        <f>IF(('CSP5'!Q186-'Main Injection'!Q47)&lt;P20,P20+'Main Injection'!Q47,'CSP5'!Q186)</f>
        <v>7.0390246656000031</v>
      </c>
      <c r="Q43" s="5">
        <f>IF(('CSP5'!R186-'Main Injection'!R47)&lt;Q20,Q20+'Main Injection'!R47,'CSP5'!R186)</f>
        <v>8.4981590016000013</v>
      </c>
    </row>
    <row r="44" spans="1:17" x14ac:dyDescent="0.25">
      <c r="A44" s="8">
        <f>'CSP5'!$A$187</f>
        <v>3300</v>
      </c>
      <c r="B44" s="5">
        <f>IF(('CSP5'!C187-'Main Injection'!C48)&lt;B21,B21+'Main Injection'!C48,'CSP5'!C187)</f>
        <v>4.9609379999999996</v>
      </c>
      <c r="C44" s="5">
        <f>IF(('CSP5'!D187-'Main Injection'!D48)&lt;C21,C21+'Main Injection'!D48,'CSP5'!D187)</f>
        <v>2.03125</v>
      </c>
      <c r="D44" s="5">
        <f>IF(('CSP5'!E187-'Main Injection'!E48)&lt;D21,D21+'Main Injection'!E48,'CSP5'!E187)</f>
        <v>3.9063000000000001E-2</v>
      </c>
      <c r="E44" s="5">
        <f>IF(('CSP5'!F187-'Main Injection'!F48)&lt;E21,E21+'Main Injection'!F48,'CSP5'!F187)</f>
        <v>-2.0703130000000001</v>
      </c>
      <c r="F44" s="5">
        <f>IF(('CSP5'!G187-'Main Injection'!G48)&lt;F21,F21+'Main Injection'!G48,'CSP5'!G187)</f>
        <v>-3.9453130000000001</v>
      </c>
      <c r="G44" s="5">
        <f>IF(('CSP5'!H187-'Main Injection'!H48)&lt;G21,G21+'Main Injection'!H48,'CSP5'!H187)</f>
        <v>-3.9453130000000001</v>
      </c>
      <c r="H44" s="5">
        <f>IF(('CSP5'!I187-'Main Injection'!I48)&lt;H21,H21+'Main Injection'!I48,'CSP5'!I187)</f>
        <v>-3.9453130000000001</v>
      </c>
      <c r="I44" s="5">
        <f>IF(('CSP5'!J187-'Main Injection'!J48)&lt;I21,I21+'Main Injection'!J48,'CSP5'!J187)</f>
        <v>-3.9453130000000001</v>
      </c>
      <c r="J44" s="5">
        <f>IF(('CSP5'!K187-'Main Injection'!K48)&lt;J21,J21+'Main Injection'!K48,'CSP5'!K187)</f>
        <v>-3.9453130000000001</v>
      </c>
      <c r="K44" s="5">
        <f>IF(('CSP5'!L187-'Main Injection'!L48)&lt;K21,K21+'Main Injection'!L48,'CSP5'!L187)</f>
        <v>-3.5361124224000022</v>
      </c>
      <c r="L44" s="5">
        <f>IF(('CSP5'!M187-'Main Injection'!M48)&lt;L21,L21+'Main Injection'!M48,'CSP5'!M187)</f>
        <v>1.0599189119999934</v>
      </c>
      <c r="M44" s="5">
        <f>IF(('CSP5'!N187-'Main Injection'!N48)&lt;M21,M21+'Main Injection'!N48,'CSP5'!N187)</f>
        <v>4.1109753599999976</v>
      </c>
      <c r="N44" s="5">
        <f>IF(('CSP5'!O187-'Main Injection'!O48)&lt;N21,N21+'Main Injection'!O48,'CSP5'!O187)</f>
        <v>5.6328639744000029</v>
      </c>
      <c r="O44" s="5">
        <f>IF(('CSP5'!P187-'Main Injection'!P48)&lt;O21,O21+'Main Injection'!P48,'CSP5'!P187)</f>
        <v>7.154752588800001</v>
      </c>
      <c r="P44" s="5">
        <f>IF(('CSP5'!Q187-'Main Injection'!Q48)&lt;P21,P21+'Main Injection'!Q48,'CSP5'!Q187)</f>
        <v>8.6766412031999991</v>
      </c>
      <c r="Q44" s="5">
        <f>IF(('CSP5'!R187-'Main Injection'!R48)&lt;Q21,Q21+'Main Injection'!R48,'CSP5'!R187)</f>
        <v>10.198529817599997</v>
      </c>
    </row>
    <row r="45" spans="1:17" x14ac:dyDescent="0.25">
      <c r="A45" s="8">
        <f>'CSP5'!$A$188</f>
        <v>3500</v>
      </c>
      <c r="B45" s="5">
        <f>IF(('CSP5'!C188-'Main Injection'!C49)&lt;B22,B22+'Main Injection'!C49,'CSP5'!C188)</f>
        <v>4.9609379999999996</v>
      </c>
      <c r="C45" s="5">
        <f>IF(('CSP5'!D188-'Main Injection'!D49)&lt;C22,C22+'Main Injection'!D49,'CSP5'!D188)</f>
        <v>2.03125</v>
      </c>
      <c r="D45" s="5">
        <f>IF(('CSP5'!E188-'Main Injection'!E49)&lt;D22,D22+'Main Injection'!E49,'CSP5'!E188)</f>
        <v>3.9063000000000001E-2</v>
      </c>
      <c r="E45" s="5">
        <f>IF(('CSP5'!F188-'Main Injection'!F49)&lt;E22,E22+'Main Injection'!F49,'CSP5'!F188)</f>
        <v>-2.0703130000000001</v>
      </c>
      <c r="F45" s="5">
        <f>IF(('CSP5'!G188-'Main Injection'!G49)&lt;F22,F22+'Main Injection'!G49,'CSP5'!G188)</f>
        <v>-3.9453130000000001</v>
      </c>
      <c r="G45" s="5">
        <f>IF(('CSP5'!H188-'Main Injection'!H49)&lt;G22,G22+'Main Injection'!H49,'CSP5'!H188)</f>
        <v>-3.828125</v>
      </c>
      <c r="H45" s="5">
        <f>IF(('CSP5'!I188-'Main Injection'!I49)&lt;H22,H22+'Main Injection'!I49,'CSP5'!I188)</f>
        <v>-3.828125</v>
      </c>
      <c r="I45" s="5">
        <f>IF(('CSP5'!J188-'Main Injection'!J49)&lt;I22,I22+'Main Injection'!J49,'CSP5'!J188)</f>
        <v>-3.828125</v>
      </c>
      <c r="J45" s="5">
        <f>IF(('CSP5'!K188-'Main Injection'!K49)&lt;J22,J22+'Main Injection'!K49,'CSP5'!K188)</f>
        <v>-3.828125</v>
      </c>
      <c r="K45" s="5">
        <f>IF(('CSP5'!L188-'Main Injection'!L49)&lt;K22,K22+'Main Injection'!L49,'CSP5'!L188)</f>
        <v>-1.1913442080000003</v>
      </c>
      <c r="L45" s="5">
        <f>IF(('CSP5'!M188-'Main Injection'!M49)&lt;L22,L22+'Main Injection'!M49,'CSP5'!M188)</f>
        <v>3.7896770400000008</v>
      </c>
      <c r="M45" s="5">
        <f>IF(('CSP5'!N188-'Main Injection'!N49)&lt;M22,M22+'Main Injection'!N49,'CSP5'!N188)</f>
        <v>7.0886712000000003</v>
      </c>
      <c r="N45" s="5">
        <f>IF(('CSP5'!O188-'Main Injection'!O49)&lt;N22,N22+'Main Injection'!O49,'CSP5'!O188)</f>
        <v>8.7392100480000039</v>
      </c>
      <c r="O45" s="5">
        <f>IF(('CSP5'!P188-'Main Injection'!P49)&lt;O22,O22+'Main Injection'!P49,'CSP5'!P188)</f>
        <v>10.389748895999993</v>
      </c>
      <c r="P45" s="5">
        <f>IF(('CSP5'!Q188-'Main Injection'!Q49)&lt;P22,P22+'Main Injection'!Q49,'CSP5'!Q188)</f>
        <v>12.040287743999997</v>
      </c>
      <c r="Q45" s="5">
        <f>IF(('CSP5'!R188-'Main Injection'!R49)&lt;Q22,Q22+'Main Injection'!R49,'CSP5'!R188)</f>
        <v>13.690826592000001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workbookViewId="0">
      <selection activeCell="AB18" sqref="AB18"/>
    </sheetView>
  </sheetViews>
  <sheetFormatPr defaultRowHeight="15" x14ac:dyDescent="0.25"/>
  <sheetData>
    <row r="1" spans="1:9" x14ac:dyDescent="0.25">
      <c r="A1" s="17" t="str">
        <f>'CSP5'!$A$266</f>
        <v>D0790</v>
      </c>
      <c r="B1" s="49" t="str">
        <f>'CSP5'!$B$266</f>
        <v>Fuel Pressure Reg, Base Duty Cycle</v>
      </c>
      <c r="C1" s="49"/>
      <c r="D1" s="49"/>
      <c r="E1" s="49"/>
      <c r="F1" s="49"/>
      <c r="G1" s="49"/>
      <c r="H1" s="49"/>
      <c r="I1" s="49"/>
    </row>
    <row r="2" spans="1:9" x14ac:dyDescent="0.25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7"/>
      <c r="B18" s="49" t="s">
        <v>1192</v>
      </c>
      <c r="C18" s="49"/>
      <c r="D18" s="49"/>
      <c r="E18" s="49"/>
      <c r="F18" s="49"/>
      <c r="G18" s="49"/>
      <c r="H18" s="49"/>
      <c r="I18" s="49"/>
    </row>
    <row r="19" spans="1:9" x14ac:dyDescent="0.25">
      <c r="A19" s="31" t="s">
        <v>1191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232.81250499999999</v>
      </c>
    </row>
    <row r="21" spans="1:9" x14ac:dyDescent="0.25">
      <c r="A21" s="3">
        <v>0</v>
      </c>
      <c r="B21">
        <f>_xll.Interp2dTab(-1,0,$B$3:$I$3,$A$4:$A$11,$B$4:$I$11,B$20,$A21)</f>
        <v>0</v>
      </c>
      <c r="C21">
        <f>_xll.Interp2dTab(-1,0,$B$3:$I$3,$A$4:$A$11,$B$4:$I$11,C$20,$A21)</f>
        <v>0</v>
      </c>
      <c r="D21">
        <f>_xll.Interp2dTab(-1,0,$B$3:$I$3,$A$4:$A$11,$B$4:$I$11,D$20,$A21)</f>
        <v>0</v>
      </c>
      <c r="E21">
        <f>_xll.Interp2dTab(-1,0,$B$3:$I$3,$A$4:$A$11,$B$4:$I$11,E$20,$A21)</f>
        <v>0</v>
      </c>
      <c r="F21">
        <f>_xll.Interp2dTab(-1,0,$B$3:$I$3,$A$4:$A$11,$B$4:$I$11,F$20,$A21)</f>
        <v>0</v>
      </c>
      <c r="G21">
        <f>_xll.Interp2dTab(-1,0,$B$3:$I$3,$A$4:$A$11,$B$4:$I$11,G$20,$A21)</f>
        <v>0</v>
      </c>
      <c r="H21">
        <f>_xll.Interp2dTab(-1,0,$B$3:$I$3,$A$4:$A$11,$B$4:$I$11,H$20,$A21)</f>
        <v>0</v>
      </c>
      <c r="I21">
        <f>_xll.Interp2dTab(-1,0,$B$3:$I$3,$A$4:$A$11,$B$4:$I$11,I$20,$A21)</f>
        <v>0</v>
      </c>
    </row>
    <row r="22" spans="1:9" x14ac:dyDescent="0.25">
      <c r="A22" s="3">
        <v>100</v>
      </c>
      <c r="B22">
        <f>_xll.Interp2dTab(-1,0,$B$3:$I$3,$A$4:$A$11,$B$4:$I$11,B$20,$A22)</f>
        <v>0</v>
      </c>
      <c r="C22">
        <f>_xll.Interp2dTab(-1,0,$B$3:$I$3,$A$4:$A$11,$B$4:$I$11,C$20,$A22)</f>
        <v>0.43919999999999998</v>
      </c>
      <c r="D22">
        <f>_xll.Interp2dTab(-1,0,$B$3:$I$3,$A$4:$A$11,$B$4:$I$11,D$20,$A22)</f>
        <v>0.90280000000000005</v>
      </c>
      <c r="E22">
        <f>_xll.Interp2dTab(-1,0,$B$3:$I$3,$A$4:$A$11,$B$4:$I$11,E$20,$A22)</f>
        <v>1.3420000000000001</v>
      </c>
      <c r="F22">
        <f>_xll.Interp2dTab(-1,0,$B$3:$I$3,$A$4:$A$11,$B$4:$I$11,F$20,$A22)</f>
        <v>2.6840000000000002</v>
      </c>
      <c r="G22">
        <f>_xll.Interp2dTab(-1,0,$B$3:$I$3,$A$4:$A$11,$B$4:$I$11,G$20,$A22)</f>
        <v>4.4896000000000003</v>
      </c>
      <c r="H22">
        <f>_xll.Interp2dTab(-1,0,$B$3:$I$3,$A$4:$A$11,$B$4:$I$11,H$20,$A22)</f>
        <v>6.2952000000000004</v>
      </c>
      <c r="I22">
        <f>_xll.Interp2dTab(-1,0,$B$3:$I$3,$A$4:$A$11,$B$4:$I$11,I$20,$A22)</f>
        <v>10.484756475700001</v>
      </c>
    </row>
    <row r="23" spans="1:9" x14ac:dyDescent="0.25">
      <c r="A23" s="3">
        <v>500</v>
      </c>
      <c r="B23">
        <f>_xll.Interp2dTab(-1,0,$B$3:$I$3,$A$4:$A$11,$B$4:$I$11,B$20,$A23)</f>
        <v>0</v>
      </c>
      <c r="C23">
        <f>_xll.Interp2dTab(-1,0,$B$3:$I$3,$A$4:$A$11,$B$4:$I$11,C$20,$A23)</f>
        <v>0.43919999999999998</v>
      </c>
      <c r="D23">
        <f>_xll.Interp2dTab(-1,0,$B$3:$I$3,$A$4:$A$11,$B$4:$I$11,D$20,$A23)</f>
        <v>0.90280000000000005</v>
      </c>
      <c r="E23">
        <f>_xll.Interp2dTab(-1,0,$B$3:$I$3,$A$4:$A$11,$B$4:$I$11,E$20,$A23)</f>
        <v>1.3420000000000001</v>
      </c>
      <c r="F23">
        <f>_xll.Interp2dTab(-1,0,$B$3:$I$3,$A$4:$A$11,$B$4:$I$11,F$20,$A23)</f>
        <v>2.6840000000000002</v>
      </c>
      <c r="G23">
        <f>_xll.Interp2dTab(-1,0,$B$3:$I$3,$A$4:$A$11,$B$4:$I$11,G$20,$A23)</f>
        <v>4.4896000000000003</v>
      </c>
      <c r="H23">
        <f>_xll.Interp2dTab(-1,0,$B$3:$I$3,$A$4:$A$11,$B$4:$I$11,H$20,$A23)</f>
        <v>6.2952000000000004</v>
      </c>
      <c r="I23">
        <f>_xll.Interp2dTab(-1,0,$B$3:$I$3,$A$4:$A$11,$B$4:$I$11,I$20,$A23)</f>
        <v>10.484756475700001</v>
      </c>
    </row>
    <row r="24" spans="1:9" x14ac:dyDescent="0.25">
      <c r="A24" s="3">
        <v>650</v>
      </c>
      <c r="B24">
        <f>_xll.Interp2dTab(-1,0,$B$3:$I$3,$A$4:$A$11,$B$4:$I$11,B$20,$A24)</f>
        <v>0</v>
      </c>
      <c r="C24">
        <f>_xll.Interp2dTab(-1,0,$B$3:$I$3,$A$4:$A$11,$B$4:$I$11,C$20,$A24)</f>
        <v>0.43919999999999998</v>
      </c>
      <c r="D24">
        <f>_xll.Interp2dTab(-1,0,$B$3:$I$3,$A$4:$A$11,$B$4:$I$11,D$20,$A24)</f>
        <v>0.90280000000000005</v>
      </c>
      <c r="E24">
        <f>_xll.Interp2dTab(-1,0,$B$3:$I$3,$A$4:$A$11,$B$4:$I$11,E$20,$A24)</f>
        <v>1.3420000000000001</v>
      </c>
      <c r="F24">
        <f>_xll.Interp2dTab(-1,0,$B$3:$I$3,$A$4:$A$11,$B$4:$I$11,F$20,$A24)</f>
        <v>2.6840000000000002</v>
      </c>
      <c r="G24">
        <f>_xll.Interp2dTab(-1,0,$B$3:$I$3,$A$4:$A$11,$B$4:$I$11,G$20,$A24)</f>
        <v>4.4896000000000003</v>
      </c>
      <c r="H24">
        <f>_xll.Interp2dTab(-1,0,$B$3:$I$3,$A$4:$A$11,$B$4:$I$11,H$20,$A24)</f>
        <v>6.2952000000000004</v>
      </c>
      <c r="I24">
        <f>_xll.Interp2dTab(-1,0,$B$3:$I$3,$A$4:$A$11,$B$4:$I$11,I$20,$A24)</f>
        <v>10.484756475700001</v>
      </c>
    </row>
    <row r="25" spans="1:9" x14ac:dyDescent="0.25">
      <c r="A25" s="3">
        <v>1000</v>
      </c>
      <c r="B25">
        <f>_xll.Interp2dTab(-1,0,$B$3:$I$3,$A$4:$A$11,$B$4:$I$11,B$20,$A25)</f>
        <v>0</v>
      </c>
      <c r="C25">
        <f>_xll.Interp2dTab(-1,0,$B$3:$I$3,$A$4:$A$11,$B$4:$I$11,C$20,$A25)</f>
        <v>0.68320000000000003</v>
      </c>
      <c r="D25">
        <f>_xll.Interp2dTab(-1,0,$B$3:$I$3,$A$4:$A$11,$B$4:$I$11,D$20,$A25)</f>
        <v>1.3908</v>
      </c>
      <c r="E25">
        <f>_xll.Interp2dTab(-1,0,$B$3:$I$3,$A$4:$A$11,$B$4:$I$11,E$20,$A25)</f>
        <v>2.0739999999999998</v>
      </c>
      <c r="F25">
        <f>_xll.Interp2dTab(-1,0,$B$3:$I$3,$A$4:$A$11,$B$4:$I$11,F$20,$A25)</f>
        <v>4.1479999999999997</v>
      </c>
      <c r="G25">
        <f>_xll.Interp2dTab(-1,0,$B$3:$I$3,$A$4:$A$11,$B$4:$I$11,G$20,$A25)</f>
        <v>6.9051999999999998</v>
      </c>
      <c r="H25">
        <f>_xll.Interp2dTab(-1,0,$B$3:$I$3,$A$4:$A$11,$B$4:$I$11,H$20,$A25)</f>
        <v>9.6623999999999999</v>
      </c>
      <c r="I25">
        <f>_xll.Interp2dTab(-1,0,$B$3:$I$3,$A$4:$A$11,$B$4:$I$11,I$20,$A25)</f>
        <v>16.059965969649994</v>
      </c>
    </row>
    <row r="26" spans="1:9" x14ac:dyDescent="0.25">
      <c r="A26" s="3">
        <v>2000</v>
      </c>
      <c r="B26">
        <f>_xll.Interp2dTab(-1,0,$B$3:$I$3,$A$4:$A$11,$B$4:$I$11,B$20,$A26)</f>
        <v>0</v>
      </c>
      <c r="C26">
        <f>_xll.Interp2dTab(-1,0,$B$3:$I$3,$A$4:$A$11,$B$4:$I$11,C$20,$A26)</f>
        <v>1.4233333333333333</v>
      </c>
      <c r="D26">
        <f>_xll.Interp2dTab(-1,0,$B$3:$I$3,$A$4:$A$11,$B$4:$I$11,D$20,$A26)</f>
        <v>2.8710666666666667</v>
      </c>
      <c r="E26">
        <f>_xll.Interp2dTab(-1,0,$B$3:$I$3,$A$4:$A$11,$B$4:$I$11,E$20,$A26)</f>
        <v>4.2943999999999996</v>
      </c>
      <c r="F26">
        <f>_xll.Interp2dTab(-1,0,$B$3:$I$3,$A$4:$A$11,$B$4:$I$11,F$20,$A26)</f>
        <v>8.5887999999999991</v>
      </c>
      <c r="G26">
        <f>_xll.Interp2dTab(-1,0,$B$3:$I$3,$A$4:$A$11,$B$4:$I$11,G$20,$A26)</f>
        <v>14.322800000000001</v>
      </c>
      <c r="H26">
        <f>_xll.Interp2dTab(-1,0,$B$3:$I$3,$A$4:$A$11,$B$4:$I$11,H$20,$A26)</f>
        <v>20.056800000000003</v>
      </c>
      <c r="I26">
        <f>_xll.Interp2dTab(-1,0,$B$3:$I$3,$A$4:$A$11,$B$4:$I$11,I$20,$A26)</f>
        <v>33.361472591750001</v>
      </c>
    </row>
    <row r="27" spans="1:9" x14ac:dyDescent="0.25">
      <c r="A27" s="3">
        <v>3000</v>
      </c>
      <c r="B27">
        <f>_xll.Interp2dTab(-1,0,$B$3:$I$3,$A$4:$A$11,$B$4:$I$11,B$20,$A27)</f>
        <v>0</v>
      </c>
      <c r="C27">
        <f>_xll.Interp2dTab(-1,0,$B$3:$I$3,$A$4:$A$11,$B$4:$I$11,C$20,$A27)</f>
        <v>2.2248363636363635</v>
      </c>
      <c r="D27">
        <f>_xll.Interp2dTab(-1,0,$B$3:$I$3,$A$4:$A$11,$B$4:$I$11,D$20,$A27)</f>
        <v>4.4607636363636365</v>
      </c>
      <c r="E27">
        <f>_xll.Interp2dTab(-1,0,$B$3:$I$3,$A$4:$A$11,$B$4:$I$11,E$20,$A27)</f>
        <v>6.6855999999999991</v>
      </c>
      <c r="F27">
        <f>_xll.Interp2dTab(-1,0,$B$3:$I$3,$A$4:$A$11,$B$4:$I$11,F$20,$A27)</f>
        <v>13.371199999999998</v>
      </c>
      <c r="G27">
        <f>_xll.Interp2dTab(-1,0,$B$3:$I$3,$A$4:$A$11,$B$4:$I$11,G$20,$A27)</f>
        <v>22.281636363636363</v>
      </c>
      <c r="H27">
        <f>_xll.Interp2dTab(-1,0,$B$3:$I$3,$A$4:$A$11,$B$4:$I$11,H$20,$A27)</f>
        <v>31.192072727272727</v>
      </c>
      <c r="I27">
        <f>_xll.Interp2dTab(-1,0,$B$3:$I$3,$A$4:$A$11,$B$4:$I$11,I$20,$A27)</f>
        <v>51.867070716077265</v>
      </c>
    </row>
    <row r="28" spans="1:9" x14ac:dyDescent="0.25">
      <c r="A28" s="3">
        <v>4000</v>
      </c>
      <c r="B28">
        <f>_xll.Interp2dTab(-1,0,$B$3:$I$3,$A$4:$A$11,$B$4:$I$11,B$20,$A28)</f>
        <v>0</v>
      </c>
      <c r="C28">
        <f>_xll.Interp2dTab(-1,0,$B$3:$I$3,$A$4:$A$11,$B$4:$I$11,C$20,$A28)</f>
        <v>3.0455636363636369</v>
      </c>
      <c r="D28">
        <f>_xll.Interp2dTab(-1,0,$B$3:$I$3,$A$4:$A$11,$B$4:$I$11,D$20,$A28)</f>
        <v>6.0800363636363643</v>
      </c>
      <c r="E28">
        <f>_xll.Interp2dTab(-1,0,$B$3:$I$3,$A$4:$A$11,$B$4:$I$11,E$20,$A28)</f>
        <v>9.1255999999999986</v>
      </c>
      <c r="F28">
        <f>_xll.Interp2dTab(-1,0,$B$3:$I$3,$A$4:$A$11,$B$4:$I$11,F$20,$A28)</f>
        <v>18.251199999999997</v>
      </c>
      <c r="G28">
        <f>_xll.Interp2dTab(-1,0,$B$3:$I$3,$A$4:$A$11,$B$4:$I$11,G$20,$A28)</f>
        <v>30.422363636363638</v>
      </c>
      <c r="H28">
        <f>_xll.Interp2dTab(-1,0,$B$3:$I$3,$A$4:$A$11,$B$4:$I$11,H$20,$A28)</f>
        <v>42.593527272727279</v>
      </c>
      <c r="I28">
        <f>_xll.Interp2dTab(-1,0,$B$3:$I$3,$A$4:$A$11,$B$4:$I$11,I$20,$A28)</f>
        <v>70.834431919122736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125" workbookViewId="0">
      <selection activeCell="C141" sqref="C141"/>
    </sheetView>
  </sheetViews>
  <sheetFormatPr defaultColWidth="21.42578125" defaultRowHeight="15" x14ac:dyDescent="0.2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 x14ac:dyDescent="0.25">
      <c r="A1" s="17" t="s">
        <v>1096</v>
      </c>
    </row>
    <row r="2" spans="1:7" x14ac:dyDescent="0.25">
      <c r="A2" s="3" t="s">
        <v>1233</v>
      </c>
    </row>
    <row r="4" spans="1:7" x14ac:dyDescent="0.25">
      <c r="A4" s="18"/>
      <c r="B4" s="18"/>
      <c r="C4" s="18"/>
      <c r="D4" s="18"/>
      <c r="E4" s="18"/>
    </row>
    <row r="5" spans="1:7" x14ac:dyDescent="0.25">
      <c r="A5" s="17" t="str">
        <f>IF(ISNUMBER($A$2),CONCATENATE("A9",$A$2,"01"),"F0505")</f>
        <v>F0505</v>
      </c>
      <c r="B5" s="49" t="str">
        <f>INDEX('Paste Calib Data'!$1:$1048576,MATCH($A$5,'Paste Calib Data'!$A:$A,0)+(ROW()-ROW($A$5)),COLUMN())</f>
        <v xml:space="preserve">Pedal Position to Desired Fuel (Normal) </v>
      </c>
      <c r="C5" s="49"/>
      <c r="D5" s="49"/>
      <c r="E5" s="49"/>
      <c r="F5" s="49"/>
      <c r="G5" s="49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 x14ac:dyDescent="0.25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 x14ac:dyDescent="0.25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 x14ac:dyDescent="0.25">
      <c r="A32" s="17" t="str">
        <f>IF(ISNUMBER($A$2),CONCATENATE("A9",$A$2,"03"),"D0502")</f>
        <v>D0502</v>
      </c>
      <c r="B32" s="49" t="str">
        <f>INDEX('Paste Calib Data'!$1:$1048576,MATCH($A$32,'Paste Calib Data'!$A:$A,0)+(ROW()-ROW($A$32)),COLUMN())</f>
        <v>Main Injection Pulse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 x14ac:dyDescent="0.25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 x14ac:dyDescent="0.25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 x14ac:dyDescent="0.25">
      <c r="A62" s="17" t="str">
        <f>IF(ISNUMBER($A$2),CONCATENATE("A9",$A$2,"04"),"E0002")</f>
        <v>E0002</v>
      </c>
      <c r="B62" s="49" t="str">
        <f>INDEX('Paste Calib Data'!$1:$1048576,MATCH($A$62,'Paste Calib Data'!$A:$A,0)+(ROW()-ROW($A$62)),COLUMN())</f>
        <v>Pilot Quantity, Base Table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 x14ac:dyDescent="0.25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 x14ac:dyDescent="0.25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 x14ac:dyDescent="0.25">
      <c r="A87" s="17" t="str">
        <f>IF(ISNUMBER($A$2),CONCATENATE("A9",$A$2,"06"),"E0063")</f>
        <v>E0063</v>
      </c>
      <c r="B87" s="49" t="str">
        <f>INDEX('Paste Calib Data'!$1:$1048576,MATCH($A$87,'Paste Calib Data'!$A:$A,0)+(ROW()-ROW($A$87)),COLUMN())</f>
        <v>Post Quantity, Base Table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 x14ac:dyDescent="0.25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 x14ac:dyDescent="0.25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 x14ac:dyDescent="0.25">
      <c r="A112" s="17" t="str">
        <f>IF(ISNUMBER($A$2),CONCATENATE("A9",$A$2,"17"),"F0502")</f>
        <v>F0502</v>
      </c>
      <c r="B112" s="49" t="str">
        <f>INDEX('Paste Calib Data'!$1:$1048576,MATCH($A$112,'Paste Calib Data'!$A:$A,0)+(ROW()-ROW($A$112)),COLUMN())</f>
        <v>Fuel Limiter, Boost</v>
      </c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 x14ac:dyDescent="0.25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 x14ac:dyDescent="0.25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 x14ac:dyDescent="0.25">
      <c r="A139" s="17" t="str">
        <f>IF(ISNUMBER($A$2),CONCATENATE("A9",$A$2,"18"),"F0519")</f>
        <v>F0519</v>
      </c>
      <c r="B139" s="49" t="str">
        <f>INDEX('Paste Calib Data'!$1:$1048576,MATCH($A$139,'Paste Calib Data'!$A:$A,0)+(ROW()-ROW($A$139)),COLUMN())</f>
        <v>Fuel Limiter, Barometric, Table 1</v>
      </c>
      <c r="C139" s="49"/>
      <c r="D139" s="49"/>
      <c r="E139" s="49"/>
      <c r="F139" s="49"/>
      <c r="G139" s="49"/>
      <c r="H139" s="49"/>
      <c r="I139" s="49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 x14ac:dyDescent="0.25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 x14ac:dyDescent="0.25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 x14ac:dyDescent="0.25">
      <c r="A166" s="17" t="str">
        <f>IF(ISNUMBER($A$2),CONCATENATE("A9",$A$2,"08"),"E2503")</f>
        <v>E2503</v>
      </c>
      <c r="B166" s="49" t="str">
        <f>INDEX('Paste Calib Data'!$1:$1048576,MATCH($A$166,'Paste Calib Data'!$A:$A,0)+(ROW()-ROW($A$166)),COLUMN())</f>
        <v>Main Timing, Base Table</v>
      </c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 x14ac:dyDescent="0.25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 x14ac:dyDescent="0.25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 x14ac:dyDescent="0.25">
      <c r="A191" s="17" t="str">
        <f>IF(ISNUMBER($A$2),CONCATENATE("A9",$A$2,"13"),"E0262")</f>
        <v>E0262</v>
      </c>
      <c r="B191" s="49" t="str">
        <f>INDEX('Paste Calib Data'!$1:$1048576,MATCH($A$191,'Paste Calib Data'!$A:$A,0)+(ROW()-ROW($A$191)),COLUMN())</f>
        <v>Timing, Base Table</v>
      </c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 x14ac:dyDescent="0.25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 x14ac:dyDescent="0.25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 x14ac:dyDescent="0.25">
      <c r="A216" s="17" t="str">
        <f>IF(ISNUMBER($A$2),CONCATENATE("A9",$A$2,"15"),"E0280")</f>
        <v>E0280</v>
      </c>
      <c r="B216" s="49" t="str">
        <f>INDEX('Paste Calib Data'!$1:$1048576,MATCH($A$216,'Paste Calib Data'!$A:$A,0)+(ROW()-ROW($A$216)),COLUMN())</f>
        <v>Timing, Base Table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 x14ac:dyDescent="0.25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 x14ac:dyDescent="0.25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 x14ac:dyDescent="0.25">
      <c r="A241" s="17" t="str">
        <f>IF(ISNUMBER($A$2),CONCATENATE("A9",$A$2,"19"),"D0782")</f>
        <v>D0782</v>
      </c>
      <c r="B241" s="49" t="str">
        <f>INDEX('Paste Calib Data'!$1:$1048576,MATCH($A$241,'Paste Calib Data'!$A:$A,0)+(ROW()-ROW($A$241)),COLUMN())</f>
        <v>Fuel Pressure, Base Table</v>
      </c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 x14ac:dyDescent="0.25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 x14ac:dyDescent="0.25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 x14ac:dyDescent="0.25">
      <c r="A266" s="17" t="str">
        <f>IF(ISNUMBER($A$2),CONCATENATE("A9",$A$2,"21"),"D0790")</f>
        <v>D0790</v>
      </c>
      <c r="B266" s="49" t="str">
        <f>INDEX('Paste Calib Data'!$1:$1048576,MATCH($A$266,'Paste Calib Data'!$A:$A,0)+(ROW()-ROW($A$266)),COLUMN())</f>
        <v>Fuel Pressure Reg, Base Duty Cycle</v>
      </c>
      <c r="C266" s="49"/>
      <c r="D266" s="49"/>
      <c r="E266" s="49"/>
      <c r="F266" s="49"/>
      <c r="G266" s="49"/>
      <c r="H266" s="49"/>
      <c r="I266" s="49"/>
      <c r="J266" s="49"/>
      <c r="K266" s="49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 x14ac:dyDescent="0.25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 x14ac:dyDescent="0.25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12" workbookViewId="0">
      <selection activeCell="A642" sqref="A642"/>
    </sheetView>
  </sheetViews>
  <sheetFormatPr defaultColWidth="10.7109375" defaultRowHeight="15" x14ac:dyDescent="0.25"/>
  <cols>
    <col min="1" max="16384" width="10.7109375" style="7"/>
  </cols>
  <sheetData>
    <row r="2" spans="1:14" x14ac:dyDescent="0.25">
      <c r="A2" s="17" t="s">
        <v>65</v>
      </c>
      <c r="B2" s="49" t="str">
        <f>INDEX('Paste Calib Data'!$1:$1048576,MATCH($A$2,'Paste Calib Data'!$A:$A,0)+(ROW()-ROW($A$2)),COLUMN())</f>
        <v>Pilot Quantity, Coolant Temp Adjust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 x14ac:dyDescent="0.25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 x14ac:dyDescent="0.25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 x14ac:dyDescent="0.25">
      <c r="A21" s="17" t="s">
        <v>72</v>
      </c>
      <c r="B21" s="49" t="str">
        <f>INDEX('Paste Calib Data'!$1:$1048576,MATCH($A$21,'Paste Calib Data'!$A:$A,0)+(ROW()-ROW($A$21)),COLUMN())</f>
        <v>Pilot Quantity, Coolant Temp Multiplier</v>
      </c>
      <c r="C21" s="49"/>
      <c r="D21" s="49"/>
      <c r="E21" s="49"/>
      <c r="F21" s="49"/>
      <c r="G21" s="49"/>
      <c r="H21" s="49"/>
      <c r="I21" s="49"/>
      <c r="J21" s="49"/>
      <c r="K21" s="49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 x14ac:dyDescent="0.25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 x14ac:dyDescent="0.25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 x14ac:dyDescent="0.25">
      <c r="A35" s="17" t="s">
        <v>80</v>
      </c>
      <c r="B35" s="49" t="str">
        <f>INDEX('Paste Calib Data'!$1:$1048576,MATCH($A$35,'Paste Calib Data'!$A:$A,0)+(ROW()-ROW($A$35)),COLUMN())</f>
        <v>Pilot Quantity, Intake Temp Adj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 x14ac:dyDescent="0.25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 x14ac:dyDescent="0.25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 x14ac:dyDescent="0.25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13">
        <f>A57-1</f>
        <v>-41</v>
      </c>
      <c r="B56" s="13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 x14ac:dyDescent="0.25">
      <c r="A67" s="13">
        <f>A66+1</f>
        <v>181</v>
      </c>
      <c r="B67" s="13">
        <f>B66</f>
        <v>0</v>
      </c>
    </row>
    <row r="69" spans="1:12" x14ac:dyDescent="0.25">
      <c r="A69" s="17" t="s">
        <v>91</v>
      </c>
      <c r="B69" s="49" t="str">
        <f>INDEX('Paste Calib Data'!$1:$1048576,MATCH($A$69,'Paste Calib Data'!$A:$A,0)+(ROW()-ROW($A$69)),COLUMN())</f>
        <v>Pilot Injection Pulse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 x14ac:dyDescent="0.25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 x14ac:dyDescent="0.25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 x14ac:dyDescent="0.25">
      <c r="A85" s="19"/>
    </row>
    <row r="86" spans="1:14" x14ac:dyDescent="0.25">
      <c r="A86" s="17" t="s">
        <v>125</v>
      </c>
      <c r="B86" s="49" t="str">
        <f>INDEX('Paste Calib Data'!$1:$1048576,MATCH($A$86,'Paste Calib Data'!$A:$A,0)+(ROW()-ROW($A$86)),COLUMN())</f>
        <v>Post Quantity, Coolant Adjust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 x14ac:dyDescent="0.25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 x14ac:dyDescent="0.25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 x14ac:dyDescent="0.25">
      <c r="A105" s="17" t="s">
        <v>131</v>
      </c>
      <c r="B105" s="49" t="str">
        <f>INDEX('Paste Calib Data'!$1:$1048576,MATCH($A$105,'Paste Calib Data'!$A:$A,0)+(ROW()-ROW($A$105)),COLUMN())</f>
        <v>Post Quantity, Coolant Temp Adjust Multiplier</v>
      </c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 x14ac:dyDescent="0.25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 x14ac:dyDescent="0.25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 x14ac:dyDescent="0.25">
      <c r="A119" s="17" t="s">
        <v>137</v>
      </c>
      <c r="B119" s="49" t="str">
        <f>INDEX('Paste Calib Data'!$1:$1048576,MATCH($A$119,'Paste Calib Data'!$A:$A,0)+(ROW()-ROW($A$119)),COLUMN())</f>
        <v>Post Quantity, Intake Temp Adjust</v>
      </c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 x14ac:dyDescent="0.25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 x14ac:dyDescent="0.25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 x14ac:dyDescent="0.25">
      <c r="A138" s="17" t="s">
        <v>144</v>
      </c>
      <c r="B138" s="49" t="str">
        <f>INDEX('Paste Calib Data'!$1:$1048576,MATCH($A$138,'Paste Calib Data'!$A:$A,0)+(ROW()-ROW($A$138)),COLUMN())</f>
        <v>Post Quantity, Intake Temp Adjust Multiplier</v>
      </c>
      <c r="C138" s="49"/>
      <c r="D138" s="49"/>
      <c r="E138" s="49"/>
      <c r="F138" s="49"/>
      <c r="G138" s="49"/>
      <c r="H138" s="49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 x14ac:dyDescent="0.25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 x14ac:dyDescent="0.25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 x14ac:dyDescent="0.25">
      <c r="A156" s="17" t="s">
        <v>151</v>
      </c>
      <c r="B156" s="49" t="str">
        <f>INDEX('Paste Calib Data'!$1:$1048576,MATCH($A$156,'Paste Calib Data'!$A:$A,0)+(ROW()-ROW($A$156)),COLUMN())</f>
        <v>Post Quantity, Boost Adjust</v>
      </c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 x14ac:dyDescent="0.25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 x14ac:dyDescent="0.25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 x14ac:dyDescent="0.25">
      <c r="A175" s="17" t="s">
        <v>157</v>
      </c>
      <c r="B175" s="49" t="str">
        <f>INDEX('Paste Calib Data'!$1:$1048576,MATCH($A$175,'Paste Calib Data'!$A:$A,0)+(ROW()-ROW($A$175)),COLUMN())</f>
        <v>Post Quantity, Boost Multiplier</v>
      </c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 x14ac:dyDescent="0.25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 x14ac:dyDescent="0.25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 x14ac:dyDescent="0.25">
      <c r="A194" s="17" t="s">
        <v>163</v>
      </c>
      <c r="B194" s="49" t="str">
        <f>INDEX('Paste Calib Data'!$1:$1048576,MATCH($A$194,'Paste Calib Data'!$A:$A,0)+(ROW()-ROW($A$194)),COLUMN())</f>
        <v>Post Injection Pulse</v>
      </c>
      <c r="C194" s="49"/>
      <c r="D194" s="49"/>
      <c r="E194" s="49"/>
      <c r="F194" s="49"/>
      <c r="G194" s="49"/>
      <c r="H194" s="49"/>
      <c r="I194" s="49"/>
      <c r="J194" s="49"/>
      <c r="K194" s="49"/>
      <c r="L194" s="49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 x14ac:dyDescent="0.25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 x14ac:dyDescent="0.25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 x14ac:dyDescent="0.25">
      <c r="A210" s="19"/>
    </row>
    <row r="211" spans="1:12" x14ac:dyDescent="0.25">
      <c r="A211" s="17" t="s">
        <v>175</v>
      </c>
      <c r="B211" s="49" t="str">
        <f>INDEX('Paste Calib Data'!$1:$1048576,MATCH($A$211,'Paste Calib Data'!$A:$A,0)+(ROW()-ROW($A$211)),COLUMN())</f>
        <v>Fuel Limiter, Barometric, Table 2</v>
      </c>
      <c r="C211" s="49"/>
      <c r="D211" s="49"/>
      <c r="E211" s="49"/>
      <c r="F211" s="49"/>
      <c r="G211" s="49"/>
      <c r="H211" s="49"/>
      <c r="I211" s="49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 x14ac:dyDescent="0.25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 x14ac:dyDescent="0.25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 x14ac:dyDescent="0.25">
      <c r="A238" s="17" t="s">
        <v>177</v>
      </c>
      <c r="B238" s="49" t="str">
        <f>INDEX('Paste Calib Data'!$1:$1048576,MATCH($A$238,'Paste Calib Data'!$A:$A,0)+(ROW()-ROW($A$238)),COLUMN())</f>
        <v>Fuel Limiter, Barometric, Table 3</v>
      </c>
      <c r="C238" s="49"/>
      <c r="D238" s="49"/>
      <c r="E238" s="49"/>
      <c r="F238" s="49"/>
      <c r="G238" s="49"/>
      <c r="H238" s="49"/>
      <c r="I238" s="49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 x14ac:dyDescent="0.25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 x14ac:dyDescent="0.25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 x14ac:dyDescent="0.25">
      <c r="B264" s="21"/>
      <c r="C264" s="21"/>
      <c r="D264" s="21"/>
      <c r="E264" s="21"/>
      <c r="F264" s="21"/>
      <c r="G264" s="21"/>
      <c r="H264" s="21"/>
      <c r="I264" s="21"/>
    </row>
    <row r="265" spans="1:19" x14ac:dyDescent="0.25">
      <c r="A265" s="17" t="s">
        <v>184</v>
      </c>
      <c r="B265" s="49" t="str">
        <f>INDEX('Paste Calib Data'!$1:$1048576,MATCH($A$265,'Paste Calib Data'!$A:$A,0)+(ROW()-ROW($A$265)),COLUMN())</f>
        <v>Fuel Limiter, Density</v>
      </c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 x14ac:dyDescent="0.25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 x14ac:dyDescent="0.25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 x14ac:dyDescent="0.25">
      <c r="A290" s="17" t="s">
        <v>191</v>
      </c>
      <c r="B290" s="49" t="str">
        <f>INDEX('Paste Calib Data'!$1:$1048576,MATCH($A$290,'Paste Calib Data'!$A:$A,0)+(ROW()-ROW($A$290)),COLUMN())</f>
        <v>Fuel Limiter, Table Selection</v>
      </c>
      <c r="C290" s="49"/>
      <c r="D290" s="49"/>
      <c r="E290" s="49"/>
      <c r="F290" s="49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 x14ac:dyDescent="0.25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 x14ac:dyDescent="0.25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 x14ac:dyDescent="0.25">
      <c r="A310" s="17" t="s">
        <v>196</v>
      </c>
      <c r="B310" s="49" t="str">
        <f>INDEX('Paste Calib Data'!$1:$1048576,MATCH($A$310,'Paste Calib Data'!$A:$A,0)+(ROW()-ROW($A$310)),COLUMN())</f>
        <v>Fuel Limiter, Table Selection 2</v>
      </c>
      <c r="C310" s="49"/>
      <c r="D310" s="49"/>
      <c r="E310" s="49"/>
      <c r="F310" s="49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 x14ac:dyDescent="0.25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 x14ac:dyDescent="0.25">
      <c r="A337" s="17" t="s">
        <v>202</v>
      </c>
      <c r="B337" s="49" t="str">
        <f>INDEX('Paste Calib Data'!$1:$1048576,MATCH($A$337,'Paste Calib Data'!$A:$A,0)+(ROW()-ROW($A$337)),COLUMN())</f>
        <v>Fuel Limiter, Torque</v>
      </c>
      <c r="C337" s="49"/>
      <c r="D337" s="49"/>
      <c r="E337" s="49"/>
      <c r="F337" s="49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 x14ac:dyDescent="0.25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 x14ac:dyDescent="0.25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 x14ac:dyDescent="0.25">
      <c r="A364" s="17" t="s">
        <v>212</v>
      </c>
      <c r="B364" s="49" t="str">
        <f>INDEX('Paste Calib Data'!$1:$1048576,MATCH($A$364,'Paste Calib Data'!$A:$A,0)+(ROW()-ROW($A$364)),COLUMN())</f>
        <v>Equivalence Ratio Limit</v>
      </c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 x14ac:dyDescent="0.25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 x14ac:dyDescent="0.25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 x14ac:dyDescent="0.25">
      <c r="A388" s="19"/>
    </row>
    <row r="389" spans="1:19" x14ac:dyDescent="0.25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7" t="s">
        <v>242</v>
      </c>
      <c r="B394" s="49" t="str">
        <f>INDEX('Paste Calib Data'!$1:$1048576,MATCH($A$394,'Paste Calib Data'!$A:$A,0)+(ROW()-ROW($A$394)),COLUMN())</f>
        <v>Timing, Coolant Temp Adjust</v>
      </c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 x14ac:dyDescent="0.25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 x14ac:dyDescent="0.25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 x14ac:dyDescent="0.25">
      <c r="A413" s="17" t="s">
        <v>248</v>
      </c>
      <c r="B413" s="49" t="str">
        <f>INDEX('Paste Calib Data'!$1:$1048576,MATCH($A$413,'Paste Calib Data'!$A:$A,0)+(ROW()-ROW($A$413)),COLUMN())</f>
        <v>Timing, Coolant Temp Adjust Multiplier</v>
      </c>
      <c r="C413" s="49"/>
      <c r="D413" s="49"/>
      <c r="E413" s="49"/>
      <c r="F413" s="49"/>
      <c r="G413" s="49"/>
      <c r="H413" s="49"/>
      <c r="I413" s="49"/>
      <c r="J413" s="49"/>
      <c r="K413" s="49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 x14ac:dyDescent="0.25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 x14ac:dyDescent="0.25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 x14ac:dyDescent="0.25">
      <c r="A427" s="17" t="s">
        <v>254</v>
      </c>
      <c r="B427" s="49" t="str">
        <f>INDEX('Paste Calib Data'!$1:$1048576,MATCH($A$427,'Paste Calib Data'!$A:$A,0)+(ROW()-ROW($A$427)),COLUMN())</f>
        <v>Timing, Intake Air Temp Adjust</v>
      </c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 x14ac:dyDescent="0.25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 x14ac:dyDescent="0.25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 x14ac:dyDescent="0.25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13">
        <f>A449-1</f>
        <v>-21</v>
      </c>
      <c r="B448" s="13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 x14ac:dyDescent="0.25">
      <c r="A461" s="13">
        <f>A460+1</f>
        <v>121</v>
      </c>
      <c r="B461" s="13">
        <f>B460</f>
        <v>0</v>
      </c>
    </row>
    <row r="463" spans="1:14" x14ac:dyDescent="0.25">
      <c r="A463" s="17" t="s">
        <v>264</v>
      </c>
      <c r="B463" s="49" t="str">
        <f>INDEX('Paste Calib Data'!$1:$1048576,MATCH($A$463,'Paste Calib Data'!$A:$A,0)+(ROW()-ROW($A$463)),COLUMN())</f>
        <v>Timing, Barometric Pressure Adjust</v>
      </c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 x14ac:dyDescent="0.25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 x14ac:dyDescent="0.25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 x14ac:dyDescent="0.25">
      <c r="A481" s="9"/>
      <c r="B481" s="9"/>
    </row>
    <row r="482" spans="1:14" x14ac:dyDescent="0.25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13">
        <f>A485-1</f>
        <v>9.5</v>
      </c>
      <c r="B484" s="15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 x14ac:dyDescent="0.25">
      <c r="A490" s="13">
        <f>A489+1</f>
        <v>13.2</v>
      </c>
      <c r="B490" s="15">
        <f>B489</f>
        <v>0</v>
      </c>
    </row>
    <row r="492" spans="1:14" x14ac:dyDescent="0.25">
      <c r="A492" s="17" t="s">
        <v>274</v>
      </c>
      <c r="B492" s="49" t="str">
        <f>INDEX('Paste Calib Data'!$1:$1048576,MATCH($A$492,'Paste Calib Data'!$A:$A,0)+(ROW()-ROW($A$492)),COLUMN())</f>
        <v>Timing, Boost Adjust</v>
      </c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 x14ac:dyDescent="0.25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 x14ac:dyDescent="0.25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 x14ac:dyDescent="0.25">
      <c r="A511" s="17" t="s">
        <v>280</v>
      </c>
      <c r="B511" s="49" t="str">
        <f>INDEX('Paste Calib Data'!$1:$1048576,MATCH($A$511,'Paste Calib Data'!$A:$A,0)+(ROW()-ROW($A$511)),COLUMN())</f>
        <v>Timing, Boost Adjust Multiplier</v>
      </c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 x14ac:dyDescent="0.25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 x14ac:dyDescent="0.25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 x14ac:dyDescent="0.25">
      <c r="A524" s="17" t="s">
        <v>290</v>
      </c>
      <c r="B524" s="49" t="str">
        <f>INDEX('Paste Calib Data'!$1:$1048576,MATCH($A$524,'Paste Calib Data'!$A:$A,0)+(ROW()-ROW($A$524)),COLUMN())</f>
        <v>Timing, Minimum</v>
      </c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 x14ac:dyDescent="0.25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 x14ac:dyDescent="0.25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 x14ac:dyDescent="0.25">
      <c r="A549" s="17" t="s">
        <v>296</v>
      </c>
      <c r="B549" s="49" t="str">
        <f>INDEX('Paste Calib Data'!$1:$1048576,MATCH($A$549,'Paste Calib Data'!$A:$A,0)+(ROW()-ROW($A$549)),COLUMN())</f>
        <v>Timing, Maximum</v>
      </c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 x14ac:dyDescent="0.25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 x14ac:dyDescent="0.25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 x14ac:dyDescent="0.25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13">
        <f>A577-1</f>
        <v>-1</v>
      </c>
      <c r="B576" s="12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 x14ac:dyDescent="0.25">
      <c r="A584" s="13">
        <f>A583+1</f>
        <v>4001</v>
      </c>
      <c r="B584" s="12">
        <f>B583</f>
        <v>33.992187999999999</v>
      </c>
    </row>
    <row r="585" spans="1:14" x14ac:dyDescent="0.25">
      <c r="A585" s="19"/>
    </row>
    <row r="586" spans="1:14" x14ac:dyDescent="0.25">
      <c r="A586" s="17" t="s">
        <v>339</v>
      </c>
      <c r="B586" s="49" t="str">
        <f>INDEX('Paste Calib Data'!$1:$1048576,MATCH($A$586,'Paste Calib Data'!$A:$A,0)+(ROW()-ROW($A$586)),COLUMN())</f>
        <v>Timing, Coolant Temp Adjust</v>
      </c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 x14ac:dyDescent="0.25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 x14ac:dyDescent="0.25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 x14ac:dyDescent="0.25">
      <c r="A605" s="17" t="s">
        <v>342</v>
      </c>
      <c r="B605" s="49" t="str">
        <f>INDEX('Paste Calib Data'!$1:$1048576,MATCH($A$605,'Paste Calib Data'!$A:$A,0)+(ROW()-ROW($A$605)),COLUMN())</f>
        <v>Timing, Coolant Temp Adjust Multiplier</v>
      </c>
      <c r="C605" s="49"/>
      <c r="D605" s="49"/>
      <c r="E605" s="49"/>
      <c r="F605" s="49"/>
      <c r="G605" s="49"/>
      <c r="H605" s="49"/>
      <c r="I605" s="49"/>
      <c r="J605" s="49"/>
      <c r="K605" s="49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 x14ac:dyDescent="0.25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 x14ac:dyDescent="0.25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x14ac:dyDescent="0.25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9"/>
    </row>
    <row r="621" spans="1:11" x14ac:dyDescent="0.25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23">
        <f>-A624-1</f>
        <v>-1.0399799999999999</v>
      </c>
      <c r="B623" s="15">
        <f>B624</f>
        <v>4</v>
      </c>
    </row>
    <row r="624" spans="1:11" x14ac:dyDescent="0.25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 x14ac:dyDescent="0.25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 x14ac:dyDescent="0.25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 x14ac:dyDescent="0.25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 x14ac:dyDescent="0.25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 x14ac:dyDescent="0.25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 x14ac:dyDescent="0.25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 x14ac:dyDescent="0.25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 x14ac:dyDescent="0.25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 x14ac:dyDescent="0.25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 x14ac:dyDescent="0.25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 x14ac:dyDescent="0.25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 x14ac:dyDescent="0.25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 x14ac:dyDescent="0.25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 x14ac:dyDescent="0.25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 x14ac:dyDescent="0.25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 x14ac:dyDescent="0.25">
      <c r="A640" s="23">
        <f>A639+1</f>
        <v>1.09998</v>
      </c>
      <c r="B640" s="15">
        <f>B639</f>
        <v>1</v>
      </c>
    </row>
    <row r="641" spans="1:4" x14ac:dyDescent="0.25">
      <c r="A641" s="19"/>
    </row>
    <row r="642" spans="1:4" x14ac:dyDescent="0.25">
      <c r="A642" s="17" t="s">
        <v>380</v>
      </c>
      <c r="B642" s="4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16" workbookViewId="0">
      <selection activeCell="O195" sqref="O195"/>
    </sheetView>
  </sheetViews>
  <sheetFormatPr defaultRowHeight="15" x14ac:dyDescent="0.2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7">
        <v>7887</v>
      </c>
      <c r="B2" s="49" t="s">
        <v>1163</v>
      </c>
      <c r="C2" s="49"/>
      <c r="D2" s="49"/>
      <c r="E2" s="49"/>
      <c r="F2" s="49"/>
      <c r="G2" s="49"/>
      <c r="H2" s="49"/>
      <c r="I2" s="49"/>
      <c r="J2" s="49"/>
      <c r="K2" s="49"/>
    </row>
    <row r="3" spans="1:16" x14ac:dyDescent="0.25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1162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 x14ac:dyDescent="0.25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 x14ac:dyDescent="0.25">
      <c r="A7" s="33">
        <v>7913</v>
      </c>
      <c r="B7" s="50" t="s">
        <v>1166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25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 x14ac:dyDescent="0.25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 x14ac:dyDescent="0.25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 x14ac:dyDescent="0.25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 x14ac:dyDescent="0.25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 x14ac:dyDescent="0.25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 x14ac:dyDescent="0.25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 x14ac:dyDescent="0.25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 x14ac:dyDescent="0.25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 x14ac:dyDescent="0.25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 x14ac:dyDescent="0.25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 x14ac:dyDescent="0.25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 x14ac:dyDescent="0.25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 x14ac:dyDescent="0.25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 x14ac:dyDescent="0.25">
      <c r="A24" s="34">
        <v>7914</v>
      </c>
      <c r="B24" s="50" t="s">
        <v>1168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6" x14ac:dyDescent="0.25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 x14ac:dyDescent="0.25">
      <c r="A26" s="31" t="s">
        <v>1167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 x14ac:dyDescent="0.25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 x14ac:dyDescent="0.25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 x14ac:dyDescent="0.25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 x14ac:dyDescent="0.25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 x14ac:dyDescent="0.25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 x14ac:dyDescent="0.25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 x14ac:dyDescent="0.25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 x14ac:dyDescent="0.25">
      <c r="A35" s="34">
        <v>7915</v>
      </c>
      <c r="B35" s="50" t="s">
        <v>1169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6" spans="1:16" x14ac:dyDescent="0.25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25">
      <c r="A37" s="31" t="s">
        <v>1165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 x14ac:dyDescent="0.25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 x14ac:dyDescent="0.25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 x14ac:dyDescent="0.25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 x14ac:dyDescent="0.25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 x14ac:dyDescent="0.25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 x14ac:dyDescent="0.25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 x14ac:dyDescent="0.25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 x14ac:dyDescent="0.25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 x14ac:dyDescent="0.25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 x14ac:dyDescent="0.25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 x14ac:dyDescent="0.25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 x14ac:dyDescent="0.25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 x14ac:dyDescent="0.25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 x14ac:dyDescent="0.25">
      <c r="A52" s="34">
        <v>7916</v>
      </c>
      <c r="B52" s="50" t="s">
        <v>1170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x14ac:dyDescent="0.25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5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 x14ac:dyDescent="0.25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 x14ac:dyDescent="0.25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 x14ac:dyDescent="0.25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 x14ac:dyDescent="0.25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 x14ac:dyDescent="0.25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 x14ac:dyDescent="0.25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 x14ac:dyDescent="0.25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 x14ac:dyDescent="0.25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 x14ac:dyDescent="0.25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 x14ac:dyDescent="0.25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 x14ac:dyDescent="0.25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 x14ac:dyDescent="0.25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 x14ac:dyDescent="0.25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 x14ac:dyDescent="0.25">
      <c r="A69" s="34">
        <v>7955</v>
      </c>
      <c r="B69" s="50" t="s">
        <v>1171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31" x14ac:dyDescent="0.25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 x14ac:dyDescent="0.25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 x14ac:dyDescent="0.25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 x14ac:dyDescent="0.25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 x14ac:dyDescent="0.25">
      <c r="A86" s="17">
        <v>7956</v>
      </c>
      <c r="B86" s="49" t="s">
        <v>1173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 x14ac:dyDescent="0.25">
      <c r="A88" s="3" t="s">
        <v>1172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 x14ac:dyDescent="0.25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 x14ac:dyDescent="0.25">
      <c r="A91" s="34">
        <v>7896</v>
      </c>
      <c r="B91" s="50" t="s">
        <v>1174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</row>
    <row r="92" spans="1:31" x14ac:dyDescent="0.25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 x14ac:dyDescent="0.25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 x14ac:dyDescent="0.25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 x14ac:dyDescent="0.25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 x14ac:dyDescent="0.25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 x14ac:dyDescent="0.25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 x14ac:dyDescent="0.25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 x14ac:dyDescent="0.25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 x14ac:dyDescent="0.25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 x14ac:dyDescent="0.25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 x14ac:dyDescent="0.25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 x14ac:dyDescent="0.25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 x14ac:dyDescent="0.25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 x14ac:dyDescent="0.25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 x14ac:dyDescent="0.25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 x14ac:dyDescent="0.25">
      <c r="A108" s="17">
        <v>7897</v>
      </c>
      <c r="B108" s="49" t="s">
        <v>1175</v>
      </c>
      <c r="C108" s="49"/>
      <c r="D108" s="49"/>
      <c r="E108" s="49"/>
      <c r="F108" s="49"/>
      <c r="G108" s="49"/>
      <c r="H108" s="49"/>
    </row>
    <row r="109" spans="1:16" x14ac:dyDescent="0.25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1172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 x14ac:dyDescent="0.25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 x14ac:dyDescent="0.25">
      <c r="A113" s="34">
        <v>7898</v>
      </c>
      <c r="B113" s="50" t="s">
        <v>1176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</row>
    <row r="114" spans="1:16" x14ac:dyDescent="0.25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x14ac:dyDescent="0.25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 x14ac:dyDescent="0.25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 x14ac:dyDescent="0.25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 x14ac:dyDescent="0.25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 x14ac:dyDescent="0.25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 x14ac:dyDescent="0.25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 x14ac:dyDescent="0.25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 x14ac:dyDescent="0.25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 x14ac:dyDescent="0.25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 x14ac:dyDescent="0.25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 x14ac:dyDescent="0.25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 x14ac:dyDescent="0.25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 x14ac:dyDescent="0.25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 x14ac:dyDescent="0.25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 x14ac:dyDescent="0.25">
      <c r="A130" s="34">
        <v>7899</v>
      </c>
      <c r="B130" s="50" t="s">
        <v>1177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</row>
    <row r="131" spans="1:16" x14ac:dyDescent="0.25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x14ac:dyDescent="0.25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 x14ac:dyDescent="0.25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 x14ac:dyDescent="0.25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 x14ac:dyDescent="0.25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 x14ac:dyDescent="0.25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 x14ac:dyDescent="0.25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 x14ac:dyDescent="0.25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 x14ac:dyDescent="0.25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 x14ac:dyDescent="0.25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 x14ac:dyDescent="0.25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 x14ac:dyDescent="0.25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 x14ac:dyDescent="0.25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 x14ac:dyDescent="0.25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 x14ac:dyDescent="0.25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 x14ac:dyDescent="0.25">
      <c r="A147" s="34">
        <v>7937</v>
      </c>
      <c r="B147" s="50" t="s">
        <v>1178</v>
      </c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</row>
    <row r="148" spans="1:16" x14ac:dyDescent="0.25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 x14ac:dyDescent="0.25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 x14ac:dyDescent="0.25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 x14ac:dyDescent="0.25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 x14ac:dyDescent="0.25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 x14ac:dyDescent="0.25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 x14ac:dyDescent="0.25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 x14ac:dyDescent="0.25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 x14ac:dyDescent="0.25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 x14ac:dyDescent="0.25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 x14ac:dyDescent="0.25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 x14ac:dyDescent="0.25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 x14ac:dyDescent="0.25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 x14ac:dyDescent="0.25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 x14ac:dyDescent="0.25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 x14ac:dyDescent="0.25">
      <c r="A164" s="34">
        <v>7938</v>
      </c>
      <c r="B164" s="50" t="s">
        <v>1179</v>
      </c>
      <c r="C164" s="50"/>
      <c r="D164" s="50"/>
      <c r="E164" s="50"/>
      <c r="F164" s="50"/>
      <c r="G164" s="50"/>
      <c r="H164" s="50"/>
      <c r="I164" s="50"/>
      <c r="J164" s="50"/>
      <c r="K164" s="50"/>
    </row>
    <row r="165" spans="1:16" x14ac:dyDescent="0.25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 x14ac:dyDescent="0.25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 x14ac:dyDescent="0.25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 x14ac:dyDescent="0.25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 x14ac:dyDescent="0.25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 x14ac:dyDescent="0.25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 x14ac:dyDescent="0.25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 x14ac:dyDescent="0.25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 x14ac:dyDescent="0.25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 x14ac:dyDescent="0.25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 x14ac:dyDescent="0.25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 x14ac:dyDescent="0.25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 x14ac:dyDescent="0.25">
      <c r="A178" s="51" t="s">
        <v>1180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</row>
    <row r="179" spans="1:16" x14ac:dyDescent="0.25">
      <c r="A179" s="51" t="s">
        <v>1181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</row>
    <row r="181" spans="1:16" x14ac:dyDescent="0.25">
      <c r="A181" s="34">
        <v>7842</v>
      </c>
      <c r="B181" s="50" t="s">
        <v>1239</v>
      </c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</row>
    <row r="182" spans="1:16" x14ac:dyDescent="0.25">
      <c r="A182" s="31"/>
      <c r="B182" s="31" t="s">
        <v>22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6" x14ac:dyDescent="0.25">
      <c r="A183" s="31" t="s">
        <v>26</v>
      </c>
      <c r="B183" s="29">
        <f>C183-1</f>
        <v>599</v>
      </c>
      <c r="C183" s="31">
        <v>600</v>
      </c>
      <c r="D183" s="31">
        <v>750</v>
      </c>
      <c r="E183" s="31">
        <v>1000</v>
      </c>
      <c r="F183" s="31">
        <v>1200</v>
      </c>
      <c r="G183" s="31">
        <v>1400</v>
      </c>
      <c r="H183" s="31">
        <v>1600</v>
      </c>
      <c r="I183" s="31">
        <v>1800</v>
      </c>
      <c r="J183" s="31">
        <v>2000</v>
      </c>
      <c r="K183" s="31">
        <v>2300</v>
      </c>
      <c r="L183" s="31">
        <v>2600</v>
      </c>
      <c r="M183" s="31">
        <v>2900</v>
      </c>
      <c r="N183" s="31">
        <v>3200</v>
      </c>
      <c r="O183" s="29">
        <f>N183+1</f>
        <v>3201</v>
      </c>
    </row>
    <row r="184" spans="1:16" x14ac:dyDescent="0.25">
      <c r="A184" s="35">
        <f>A185-1</f>
        <v>-1</v>
      </c>
      <c r="B184" s="30">
        <f>B185</f>
        <v>4.18952618453865</v>
      </c>
      <c r="C184" s="30">
        <f t="shared" ref="C184:O184" si="215">C185</f>
        <v>4.18952618453865</v>
      </c>
      <c r="D184" s="30">
        <f t="shared" si="215"/>
        <v>4.18952618453865</v>
      </c>
      <c r="E184" s="30">
        <f t="shared" si="215"/>
        <v>4.18952618453865</v>
      </c>
      <c r="F184" s="30">
        <f t="shared" si="215"/>
        <v>4.0897755610972597</v>
      </c>
      <c r="G184" s="30">
        <f t="shared" si="215"/>
        <v>4.0897755610972597</v>
      </c>
      <c r="H184" s="30">
        <f t="shared" si="215"/>
        <v>4.0897755610972597</v>
      </c>
      <c r="I184" s="30">
        <f t="shared" si="215"/>
        <v>4.6034912718204497</v>
      </c>
      <c r="J184" s="30">
        <f t="shared" si="215"/>
        <v>5.11221945137157</v>
      </c>
      <c r="K184" s="30">
        <f t="shared" si="215"/>
        <v>6.13466334164589</v>
      </c>
      <c r="L184" s="30">
        <f t="shared" si="215"/>
        <v>7.1571072319202003</v>
      </c>
      <c r="M184" s="30">
        <f t="shared" si="215"/>
        <v>8.1795511221945105</v>
      </c>
      <c r="N184" s="30">
        <f t="shared" si="215"/>
        <v>9.2019950124688297</v>
      </c>
      <c r="O184" s="30">
        <f t="shared" si="215"/>
        <v>9.2019950124688297</v>
      </c>
    </row>
    <row r="185" spans="1:16" x14ac:dyDescent="0.25">
      <c r="A185" s="36">
        <v>0</v>
      </c>
      <c r="B185" s="30">
        <f>C185</f>
        <v>4.18952618453865</v>
      </c>
      <c r="C185" s="1">
        <v>4.18952618453865</v>
      </c>
      <c r="D185" s="1">
        <v>4.18952618453865</v>
      </c>
      <c r="E185" s="1">
        <v>4.18952618453865</v>
      </c>
      <c r="F185" s="1">
        <v>4.0897755610972597</v>
      </c>
      <c r="G185" s="1">
        <v>4.0897755610972597</v>
      </c>
      <c r="H185" s="1">
        <v>4.0897755610972597</v>
      </c>
      <c r="I185" s="1">
        <v>4.6034912718204497</v>
      </c>
      <c r="J185" s="1">
        <v>5.11221945137157</v>
      </c>
      <c r="K185" s="1">
        <v>6.13466334164589</v>
      </c>
      <c r="L185" s="1">
        <v>7.1571072319202003</v>
      </c>
      <c r="M185" s="1">
        <v>8.1795511221945105</v>
      </c>
      <c r="N185" s="1">
        <v>9.2019950124688297</v>
      </c>
      <c r="O185" s="30">
        <f>N185</f>
        <v>9.2019950124688297</v>
      </c>
    </row>
    <row r="186" spans="1:16" x14ac:dyDescent="0.25">
      <c r="A186" s="36">
        <v>10.8016304347826</v>
      </c>
      <c r="B186" s="30">
        <f t="shared" ref="B186:B195" si="216">C186</f>
        <v>4.18952618453865</v>
      </c>
      <c r="C186" s="1">
        <v>4.18952618453865</v>
      </c>
      <c r="D186" s="1">
        <v>4.18952618453865</v>
      </c>
      <c r="E186" s="1">
        <v>4.18952618453865</v>
      </c>
      <c r="F186" s="1">
        <v>4.0897755610972597</v>
      </c>
      <c r="G186" s="1">
        <v>4.0897755610972597</v>
      </c>
      <c r="H186" s="1">
        <v>4.0897755610972597</v>
      </c>
      <c r="I186" s="1">
        <v>4.6034912718204497</v>
      </c>
      <c r="J186" s="1">
        <v>5.11221945137157</v>
      </c>
      <c r="K186" s="1">
        <v>6.13466334164589</v>
      </c>
      <c r="L186" s="1">
        <v>7.1571072319202003</v>
      </c>
      <c r="M186" s="1">
        <v>8.1795511221945105</v>
      </c>
      <c r="N186" s="1">
        <v>9.2019950124688297</v>
      </c>
      <c r="O186" s="30">
        <f t="shared" ref="O186:O195" si="217">N186</f>
        <v>9.2019950124688297</v>
      </c>
    </row>
    <row r="187" spans="1:16" x14ac:dyDescent="0.25">
      <c r="A187" s="36">
        <v>21.603260869565201</v>
      </c>
      <c r="B187" s="30">
        <f t="shared" si="216"/>
        <v>4.18952618453865</v>
      </c>
      <c r="C187" s="1">
        <v>4.18952618453865</v>
      </c>
      <c r="D187" s="1">
        <v>4.18952618453865</v>
      </c>
      <c r="E187" s="1">
        <v>4.18952618453865</v>
      </c>
      <c r="F187" s="1">
        <v>4.0897755610972597</v>
      </c>
      <c r="G187" s="1">
        <v>4.0897755610972597</v>
      </c>
      <c r="H187" s="1">
        <v>4.0897755610972597</v>
      </c>
      <c r="I187" s="1">
        <v>4.6034912718204497</v>
      </c>
      <c r="J187" s="1">
        <v>5.11221945137157</v>
      </c>
      <c r="K187" s="1">
        <v>6.13466334164589</v>
      </c>
      <c r="L187" s="1">
        <v>7.1571072319202003</v>
      </c>
      <c r="M187" s="1">
        <v>8.1795511221945105</v>
      </c>
      <c r="N187" s="1">
        <v>9.2019950124688297</v>
      </c>
      <c r="O187" s="30">
        <f t="shared" si="217"/>
        <v>9.2019950124688297</v>
      </c>
    </row>
    <row r="188" spans="1:16" x14ac:dyDescent="0.25">
      <c r="A188" s="36">
        <v>32.4048913043478</v>
      </c>
      <c r="B188" s="30">
        <f t="shared" si="216"/>
        <v>4.18952618453865</v>
      </c>
      <c r="C188" s="1">
        <v>4.18952618453865</v>
      </c>
      <c r="D188" s="1">
        <v>4.18952618453865</v>
      </c>
      <c r="E188" s="1">
        <v>4.18952618453865</v>
      </c>
      <c r="F188" s="1">
        <v>4.0897755610972597</v>
      </c>
      <c r="G188" s="1">
        <v>4.0897755610972597</v>
      </c>
      <c r="H188" s="1">
        <v>4.0897755610972597</v>
      </c>
      <c r="I188" s="1">
        <v>5.11221945137157</v>
      </c>
      <c r="J188" s="1">
        <v>5.11221945137157</v>
      </c>
      <c r="K188" s="1">
        <v>6.13466334164589</v>
      </c>
      <c r="L188" s="1">
        <v>7.1571072319202003</v>
      </c>
      <c r="M188" s="1">
        <v>8.1795511221945105</v>
      </c>
      <c r="N188" s="1">
        <v>10.224438902743101</v>
      </c>
      <c r="O188" s="30">
        <f t="shared" si="217"/>
        <v>10.224438902743101</v>
      </c>
    </row>
    <row r="189" spans="1:16" x14ac:dyDescent="0.25">
      <c r="A189" s="36">
        <v>43.274456521739097</v>
      </c>
      <c r="B189" s="30">
        <f t="shared" si="216"/>
        <v>4.2942643391521198</v>
      </c>
      <c r="C189" s="1">
        <v>4.2942643391521198</v>
      </c>
      <c r="D189" s="1">
        <v>4.2942643391521198</v>
      </c>
      <c r="E189" s="1">
        <v>4.2942643391521198</v>
      </c>
      <c r="F189" s="1">
        <v>4.59850374064838</v>
      </c>
      <c r="G189" s="1">
        <v>5.6209476309226902</v>
      </c>
      <c r="H189" s="1">
        <v>6.6433915211970103</v>
      </c>
      <c r="I189" s="1">
        <v>7.6658354114713196</v>
      </c>
      <c r="J189" s="1">
        <v>7.7655860349127197</v>
      </c>
      <c r="K189" s="1">
        <v>7.7655860349127197</v>
      </c>
      <c r="L189" s="1">
        <v>7.7655860349127197</v>
      </c>
      <c r="M189" s="1">
        <v>9.81047381546135</v>
      </c>
      <c r="N189" s="1">
        <v>10.832917705735699</v>
      </c>
      <c r="O189" s="30">
        <f t="shared" si="217"/>
        <v>10.832917705735699</v>
      </c>
    </row>
    <row r="190" spans="1:16" x14ac:dyDescent="0.25">
      <c r="A190" s="36">
        <v>54.076086956521699</v>
      </c>
      <c r="B190" s="30">
        <f t="shared" si="216"/>
        <v>4.59850374064838</v>
      </c>
      <c r="C190" s="1">
        <v>4.59850374064838</v>
      </c>
      <c r="D190" s="1">
        <v>4.59850374064838</v>
      </c>
      <c r="E190" s="1">
        <v>4.59850374064838</v>
      </c>
      <c r="F190" s="1">
        <v>6.6433915211970103</v>
      </c>
      <c r="G190" s="1">
        <v>13.386533665835399</v>
      </c>
      <c r="H190" s="1">
        <v>13.386533665835399</v>
      </c>
      <c r="I190" s="1">
        <v>13.386533665835399</v>
      </c>
      <c r="J190" s="1">
        <v>13.386533665835399</v>
      </c>
      <c r="K190" s="1">
        <v>13.386533665835399</v>
      </c>
      <c r="L190" s="1">
        <v>12.3640897755611</v>
      </c>
      <c r="M190" s="1">
        <v>11.3416458852868</v>
      </c>
      <c r="N190" s="1">
        <v>10.832917705735699</v>
      </c>
      <c r="O190" s="30">
        <f t="shared" si="217"/>
        <v>10.832917705735699</v>
      </c>
    </row>
    <row r="191" spans="1:16" x14ac:dyDescent="0.25">
      <c r="A191" s="36">
        <v>64.877717391304301</v>
      </c>
      <c r="B191" s="30">
        <f t="shared" si="216"/>
        <v>4.59850374064838</v>
      </c>
      <c r="C191" s="1">
        <v>4.59850374064838</v>
      </c>
      <c r="D191" s="1">
        <v>6.6433915211970103</v>
      </c>
      <c r="E191" s="1">
        <v>6.6433915211970103</v>
      </c>
      <c r="F191" s="1">
        <v>6.6433915211970103</v>
      </c>
      <c r="G191" s="1">
        <v>14.817955112219501</v>
      </c>
      <c r="H191" s="1">
        <v>14.817955112219501</v>
      </c>
      <c r="I191" s="1">
        <v>14.817955112219501</v>
      </c>
      <c r="J191" s="1">
        <v>14.817955112219501</v>
      </c>
      <c r="K191" s="1">
        <v>14.817955112219501</v>
      </c>
      <c r="L191" s="1">
        <v>14.817955112219501</v>
      </c>
      <c r="M191" s="1">
        <v>12.3640897755611</v>
      </c>
      <c r="N191" s="1">
        <v>10.832917705735699</v>
      </c>
      <c r="O191" s="30">
        <f t="shared" si="217"/>
        <v>10.832917705735699</v>
      </c>
    </row>
    <row r="192" spans="1:16" x14ac:dyDescent="0.25">
      <c r="A192" s="36">
        <v>75.679347826086996</v>
      </c>
      <c r="B192" s="30">
        <f t="shared" si="216"/>
        <v>14.817955112219501</v>
      </c>
      <c r="C192" s="1">
        <v>14.817955112219501</v>
      </c>
      <c r="D192" s="1">
        <v>14.817955112219501</v>
      </c>
      <c r="E192" s="1">
        <v>14.817955112219501</v>
      </c>
      <c r="F192" s="1">
        <v>14.817955112219501</v>
      </c>
      <c r="G192" s="1">
        <v>14.817955112219501</v>
      </c>
      <c r="H192" s="1">
        <v>14.817955112219501</v>
      </c>
      <c r="I192" s="1">
        <v>14.817955112219501</v>
      </c>
      <c r="J192" s="1">
        <v>14.817955112219501</v>
      </c>
      <c r="K192" s="1">
        <v>14.817955112219501</v>
      </c>
      <c r="L192" s="1">
        <v>14.817955112219501</v>
      </c>
      <c r="M192" s="1">
        <v>12.3640897755611</v>
      </c>
      <c r="N192" s="1">
        <v>10.832917705735699</v>
      </c>
      <c r="O192" s="30">
        <f t="shared" si="217"/>
        <v>10.832917705735699</v>
      </c>
    </row>
    <row r="193" spans="1:15" x14ac:dyDescent="0.25">
      <c r="A193" s="36">
        <v>90.013586956521706</v>
      </c>
      <c r="B193" s="30">
        <f t="shared" si="216"/>
        <v>14.817955112219501</v>
      </c>
      <c r="C193" s="1">
        <v>14.817955112219501</v>
      </c>
      <c r="D193" s="1">
        <v>14.817955112219501</v>
      </c>
      <c r="E193" s="1">
        <v>14.817955112219501</v>
      </c>
      <c r="F193" s="1">
        <v>14.817955112219501</v>
      </c>
      <c r="G193" s="1">
        <v>14.817955112219501</v>
      </c>
      <c r="H193" s="1">
        <v>14.817955112219501</v>
      </c>
      <c r="I193" s="1">
        <v>14.817955112219501</v>
      </c>
      <c r="J193" s="1">
        <v>14.817955112219501</v>
      </c>
      <c r="K193" s="1">
        <v>14.817955112219501</v>
      </c>
      <c r="L193" s="1">
        <v>14.817955112219501</v>
      </c>
      <c r="M193" s="1">
        <v>14.817955112219501</v>
      </c>
      <c r="N193" s="1">
        <v>10.728179551122199</v>
      </c>
      <c r="O193" s="30">
        <f t="shared" si="217"/>
        <v>10.728179551122199</v>
      </c>
    </row>
    <row r="194" spans="1:15" x14ac:dyDescent="0.25">
      <c r="A194" s="36">
        <v>105.027173913043</v>
      </c>
      <c r="B194" s="30">
        <f t="shared" si="216"/>
        <v>14.817955112219501</v>
      </c>
      <c r="C194" s="1">
        <v>14.817955112219501</v>
      </c>
      <c r="D194" s="1">
        <v>14.817955112219501</v>
      </c>
      <c r="E194" s="1">
        <v>14.817955112219501</v>
      </c>
      <c r="F194" s="1">
        <v>14.817955112219501</v>
      </c>
      <c r="G194" s="1">
        <v>14.817955112219501</v>
      </c>
      <c r="H194" s="1">
        <v>14.817955112219501</v>
      </c>
      <c r="I194" s="1">
        <v>14.817955112219501</v>
      </c>
      <c r="J194" s="1">
        <v>14.817955112219501</v>
      </c>
      <c r="K194" s="1">
        <v>14.817955112219501</v>
      </c>
      <c r="L194" s="1">
        <v>14.817955112219501</v>
      </c>
      <c r="M194" s="1">
        <v>14.817955112219501</v>
      </c>
      <c r="N194" s="1">
        <v>14.817955112219501</v>
      </c>
      <c r="O194" s="30">
        <f t="shared" si="217"/>
        <v>14.817955112219501</v>
      </c>
    </row>
    <row r="195" spans="1:15" x14ac:dyDescent="0.25">
      <c r="A195" s="36">
        <v>125</v>
      </c>
      <c r="B195" s="30">
        <f t="shared" si="216"/>
        <v>14.817955112219501</v>
      </c>
      <c r="C195" s="1">
        <v>14.817955112219501</v>
      </c>
      <c r="D195" s="1">
        <v>14.817955112219501</v>
      </c>
      <c r="E195" s="1">
        <v>14.817955112219501</v>
      </c>
      <c r="F195" s="1">
        <v>14.817955112219501</v>
      </c>
      <c r="G195" s="1">
        <v>14.817955112219501</v>
      </c>
      <c r="H195" s="1">
        <v>14.817955112219501</v>
      </c>
      <c r="I195" s="1">
        <v>14.817955112219501</v>
      </c>
      <c r="J195" s="1">
        <v>14.817955112219501</v>
      </c>
      <c r="K195" s="1">
        <v>14.817955112219501</v>
      </c>
      <c r="L195" s="1">
        <v>14.817955112219501</v>
      </c>
      <c r="M195" s="1">
        <v>14.817955112219501</v>
      </c>
      <c r="N195" s="1">
        <v>14.817955112219501</v>
      </c>
      <c r="O195" s="30">
        <f t="shared" si="217"/>
        <v>14.817955112219501</v>
      </c>
    </row>
    <row r="196" spans="1:15" x14ac:dyDescent="0.25">
      <c r="A196" s="35">
        <f>A195+1</f>
        <v>126</v>
      </c>
      <c r="B196" s="30">
        <f>B195</f>
        <v>14.817955112219501</v>
      </c>
      <c r="C196" s="30">
        <f t="shared" ref="C196:O196" si="218">C195</f>
        <v>14.817955112219501</v>
      </c>
      <c r="D196" s="30">
        <f t="shared" si="218"/>
        <v>14.817955112219501</v>
      </c>
      <c r="E196" s="30">
        <f t="shared" si="218"/>
        <v>14.817955112219501</v>
      </c>
      <c r="F196" s="30">
        <f t="shared" si="218"/>
        <v>14.817955112219501</v>
      </c>
      <c r="G196" s="30">
        <f t="shared" si="218"/>
        <v>14.817955112219501</v>
      </c>
      <c r="H196" s="30">
        <f t="shared" si="218"/>
        <v>14.817955112219501</v>
      </c>
      <c r="I196" s="30">
        <f t="shared" si="218"/>
        <v>14.817955112219501</v>
      </c>
      <c r="J196" s="30">
        <f t="shared" si="218"/>
        <v>14.817955112219501</v>
      </c>
      <c r="K196" s="30">
        <f t="shared" si="218"/>
        <v>14.817955112219501</v>
      </c>
      <c r="L196" s="30">
        <f t="shared" si="218"/>
        <v>14.817955112219501</v>
      </c>
      <c r="M196" s="30">
        <f t="shared" si="218"/>
        <v>14.817955112219501</v>
      </c>
      <c r="N196" s="30">
        <f t="shared" si="218"/>
        <v>14.817955112219501</v>
      </c>
      <c r="O196" s="30">
        <f t="shared" si="218"/>
        <v>14.817955112219501</v>
      </c>
    </row>
    <row r="198" spans="1:15" x14ac:dyDescent="0.25">
      <c r="A198" s="34">
        <v>7843</v>
      </c>
      <c r="B198" s="50" t="s">
        <v>1240</v>
      </c>
      <c r="C198" s="50"/>
      <c r="D198" s="50"/>
      <c r="E198" s="50"/>
      <c r="F198" s="50"/>
      <c r="G198" s="50"/>
      <c r="H198" s="50"/>
      <c r="I198" s="50"/>
      <c r="J198" s="50"/>
      <c r="K198" s="50"/>
    </row>
    <row r="199" spans="1:15" x14ac:dyDescent="0.25">
      <c r="A199" s="31"/>
      <c r="B199" s="31" t="s">
        <v>75</v>
      </c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5" x14ac:dyDescent="0.25">
      <c r="A200" s="31" t="s">
        <v>74</v>
      </c>
      <c r="B200" s="35">
        <f>C200-1</f>
        <v>-20.860000000000099</v>
      </c>
      <c r="C200" s="36">
        <v>-19.860000000000099</v>
      </c>
      <c r="D200" s="36">
        <v>0.13999999999993001</v>
      </c>
      <c r="E200" s="36">
        <v>20.139999999999901</v>
      </c>
      <c r="F200" s="36">
        <v>40.139999999999901</v>
      </c>
      <c r="G200" s="36">
        <v>100.14</v>
      </c>
      <c r="H200" s="36">
        <v>125.14</v>
      </c>
      <c r="I200" s="36">
        <v>130.13999999999999</v>
      </c>
      <c r="J200" s="36">
        <v>140.13999999999999</v>
      </c>
      <c r="K200" s="35">
        <f>J200+1</f>
        <v>141.13999999999999</v>
      </c>
    </row>
    <row r="201" spans="1:15" x14ac:dyDescent="0.25">
      <c r="A201" s="35">
        <f>A202-1</f>
        <v>-40.860000000000099</v>
      </c>
      <c r="B201" s="30">
        <f>B202</f>
        <v>0.700439453125</v>
      </c>
      <c r="C201" s="30">
        <f t="shared" ref="C201:K201" si="219">C202</f>
        <v>0.700439453125</v>
      </c>
      <c r="D201" s="30">
        <f t="shared" si="219"/>
        <v>0.900634765625</v>
      </c>
      <c r="E201" s="30">
        <f t="shared" si="219"/>
        <v>1.00048828125</v>
      </c>
      <c r="F201" s="30">
        <f t="shared" si="219"/>
        <v>1.00048828125</v>
      </c>
      <c r="G201" s="30">
        <f t="shared" si="219"/>
        <v>1.00048828125</v>
      </c>
      <c r="H201" s="30">
        <f t="shared" si="219"/>
        <v>1.00048828125</v>
      </c>
      <c r="I201" s="30">
        <f t="shared" si="219"/>
        <v>1.000732421875</v>
      </c>
      <c r="J201" s="30">
        <f t="shared" si="219"/>
        <v>1.000732421875</v>
      </c>
      <c r="K201" s="30">
        <f t="shared" si="219"/>
        <v>1.000732421875</v>
      </c>
    </row>
    <row r="202" spans="1:15" x14ac:dyDescent="0.25">
      <c r="A202" s="36">
        <v>-39.860000000000099</v>
      </c>
      <c r="B202" s="30">
        <f>C202</f>
        <v>0.700439453125</v>
      </c>
      <c r="C202" s="1">
        <v>0.700439453125</v>
      </c>
      <c r="D202" s="1">
        <v>0.900634765625</v>
      </c>
      <c r="E202" s="1">
        <v>1.00048828125</v>
      </c>
      <c r="F202" s="1">
        <v>1.00048828125</v>
      </c>
      <c r="G202" s="1">
        <v>1.00048828125</v>
      </c>
      <c r="H202" s="1">
        <v>1.00048828125</v>
      </c>
      <c r="I202" s="1">
        <v>1.000732421875</v>
      </c>
      <c r="J202" s="1">
        <v>1.000732421875</v>
      </c>
      <c r="K202" s="30">
        <f t="shared" ref="K202:K208" si="220">J202</f>
        <v>1.000732421875</v>
      </c>
    </row>
    <row r="203" spans="1:15" x14ac:dyDescent="0.25">
      <c r="A203" s="36">
        <v>-19.860000000000099</v>
      </c>
      <c r="B203" s="30">
        <f t="shared" ref="B203:B209" si="221">C203</f>
        <v>0.700439453125</v>
      </c>
      <c r="C203" s="1">
        <v>0.700439453125</v>
      </c>
      <c r="D203" s="1">
        <v>0.900634765625</v>
      </c>
      <c r="E203" s="1">
        <v>1.00048828125</v>
      </c>
      <c r="F203" s="1">
        <v>1.00048828125</v>
      </c>
      <c r="G203" s="1">
        <v>1.00048828125</v>
      </c>
      <c r="H203" s="1">
        <v>1.00048828125</v>
      </c>
      <c r="I203" s="1">
        <v>1.000732421875</v>
      </c>
      <c r="J203" s="1">
        <v>1.000732421875</v>
      </c>
      <c r="K203" s="30">
        <f t="shared" si="220"/>
        <v>1.000732421875</v>
      </c>
    </row>
    <row r="204" spans="1:15" x14ac:dyDescent="0.25">
      <c r="A204" s="36">
        <v>0.13999999999993001</v>
      </c>
      <c r="B204" s="30">
        <f t="shared" si="221"/>
        <v>1.00048828125</v>
      </c>
      <c r="C204" s="1">
        <v>1.00048828125</v>
      </c>
      <c r="D204" s="1">
        <v>1.00048828125</v>
      </c>
      <c r="E204" s="1">
        <v>1.00048828125</v>
      </c>
      <c r="F204" s="1">
        <v>1.00048828125</v>
      </c>
      <c r="G204" s="1">
        <v>1.300537109375</v>
      </c>
      <c r="H204" s="1">
        <v>1.5009765625</v>
      </c>
      <c r="I204" s="1">
        <v>1.5009765625</v>
      </c>
      <c r="J204" s="1">
        <v>1.701171875</v>
      </c>
      <c r="K204" s="30">
        <f t="shared" si="220"/>
        <v>1.701171875</v>
      </c>
    </row>
    <row r="205" spans="1:15" x14ac:dyDescent="0.25">
      <c r="A205" s="36">
        <v>20.139999999999901</v>
      </c>
      <c r="B205" s="30">
        <f t="shared" si="221"/>
        <v>1.00048828125</v>
      </c>
      <c r="C205" s="1">
        <v>1.00048828125</v>
      </c>
      <c r="D205" s="1">
        <v>1.00048828125</v>
      </c>
      <c r="E205" s="1">
        <v>1.20068359375</v>
      </c>
      <c r="F205" s="1">
        <v>1.700927734375</v>
      </c>
      <c r="G205" s="1">
        <v>2.101318359375</v>
      </c>
      <c r="H205" s="1">
        <v>2.101318359375</v>
      </c>
      <c r="I205" s="1">
        <v>2.101318359375</v>
      </c>
      <c r="J205" s="1">
        <v>5.10302734375</v>
      </c>
      <c r="K205" s="30">
        <f t="shared" si="220"/>
        <v>5.10302734375</v>
      </c>
    </row>
    <row r="206" spans="1:15" x14ac:dyDescent="0.25">
      <c r="A206" s="36">
        <v>60.139999999999901</v>
      </c>
      <c r="B206" s="30">
        <f t="shared" si="221"/>
        <v>1.00048828125</v>
      </c>
      <c r="C206" s="1">
        <v>1.00048828125</v>
      </c>
      <c r="D206" s="1">
        <v>1.00048828125</v>
      </c>
      <c r="E206" s="1">
        <v>1.5009765625</v>
      </c>
      <c r="F206" s="1">
        <v>1.701171875</v>
      </c>
      <c r="G206" s="1">
        <v>2.101318359375</v>
      </c>
      <c r="H206" s="1">
        <v>2.101318359375</v>
      </c>
      <c r="I206" s="1">
        <v>2.101318359375</v>
      </c>
      <c r="J206" s="1">
        <v>5.10302734375</v>
      </c>
      <c r="K206" s="30">
        <f t="shared" si="220"/>
        <v>5.10302734375</v>
      </c>
    </row>
    <row r="207" spans="1:15" x14ac:dyDescent="0.25">
      <c r="A207" s="36">
        <v>80.139999999999901</v>
      </c>
      <c r="B207" s="30">
        <f t="shared" si="221"/>
        <v>1.00048828125</v>
      </c>
      <c r="C207" s="1">
        <v>1.00048828125</v>
      </c>
      <c r="D207" s="1">
        <v>1.00048828125</v>
      </c>
      <c r="E207" s="1">
        <v>1.5009765625</v>
      </c>
      <c r="F207" s="1">
        <v>1.701171875</v>
      </c>
      <c r="G207" s="1">
        <v>2.201171875</v>
      </c>
      <c r="H207" s="1">
        <v>2.201171875</v>
      </c>
      <c r="I207" s="1">
        <v>3.201904296875</v>
      </c>
      <c r="J207" s="1">
        <v>5.503173828125</v>
      </c>
      <c r="K207" s="30">
        <f t="shared" si="220"/>
        <v>5.503173828125</v>
      </c>
    </row>
    <row r="208" spans="1:15" x14ac:dyDescent="0.25">
      <c r="A208" s="36">
        <v>100.14</v>
      </c>
      <c r="B208" s="30">
        <f t="shared" si="221"/>
        <v>1.00048828125</v>
      </c>
      <c r="C208" s="1">
        <v>1.00048828125</v>
      </c>
      <c r="D208" s="1">
        <v>1.00048828125</v>
      </c>
      <c r="E208" s="1">
        <v>1.5009765625</v>
      </c>
      <c r="F208" s="1">
        <v>2.0009765625</v>
      </c>
      <c r="G208" s="1">
        <v>2.0009765625</v>
      </c>
      <c r="H208" s="1">
        <v>2.001220703125</v>
      </c>
      <c r="I208" s="1">
        <v>3.001708984375</v>
      </c>
      <c r="J208" s="1">
        <v>5.0029296875</v>
      </c>
      <c r="K208" s="30">
        <f t="shared" si="220"/>
        <v>5.0029296875</v>
      </c>
    </row>
    <row r="209" spans="1:15" x14ac:dyDescent="0.25">
      <c r="A209" s="36">
        <v>170.14</v>
      </c>
      <c r="B209" s="30">
        <f t="shared" si="221"/>
        <v>1.00048828125</v>
      </c>
      <c r="C209" s="1">
        <v>1.00048828125</v>
      </c>
      <c r="D209" s="1">
        <v>1.00048828125</v>
      </c>
      <c r="E209" s="1">
        <v>1.5009765625</v>
      </c>
      <c r="F209" s="1">
        <v>2.001220703125</v>
      </c>
      <c r="G209" s="1">
        <v>2.001220703125</v>
      </c>
      <c r="H209" s="1">
        <v>3.001708984375</v>
      </c>
      <c r="I209" s="1">
        <v>5.0029296875</v>
      </c>
      <c r="J209" s="1">
        <v>5.0029296875</v>
      </c>
      <c r="K209" s="30">
        <f>J209</f>
        <v>5.0029296875</v>
      </c>
    </row>
    <row r="210" spans="1:15" x14ac:dyDescent="0.25">
      <c r="A210" s="35">
        <f>A209+1</f>
        <v>171.14</v>
      </c>
      <c r="B210" s="30">
        <f>B209</f>
        <v>1.00048828125</v>
      </c>
      <c r="C210" s="30">
        <f t="shared" ref="C210:K210" si="222">C209</f>
        <v>1.00048828125</v>
      </c>
      <c r="D210" s="30">
        <f t="shared" si="222"/>
        <v>1.00048828125</v>
      </c>
      <c r="E210" s="30">
        <f t="shared" si="222"/>
        <v>1.5009765625</v>
      </c>
      <c r="F210" s="30">
        <f t="shared" si="222"/>
        <v>2.001220703125</v>
      </c>
      <c r="G210" s="30">
        <f t="shared" si="222"/>
        <v>2.001220703125</v>
      </c>
      <c r="H210" s="30">
        <f t="shared" si="222"/>
        <v>3.001708984375</v>
      </c>
      <c r="I210" s="30">
        <f t="shared" si="222"/>
        <v>5.0029296875</v>
      </c>
      <c r="J210" s="30">
        <f t="shared" si="222"/>
        <v>5.0029296875</v>
      </c>
      <c r="K210" s="30">
        <f t="shared" si="222"/>
        <v>5.0029296875</v>
      </c>
    </row>
    <row r="212" spans="1:15" x14ac:dyDescent="0.25">
      <c r="A212" s="34">
        <v>7844</v>
      </c>
      <c r="B212" s="50" t="s">
        <v>1241</v>
      </c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</row>
    <row r="213" spans="1:15" x14ac:dyDescent="0.25">
      <c r="A213" s="31"/>
      <c r="B213" s="31" t="s">
        <v>22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25">
      <c r="A214" s="31" t="s">
        <v>26</v>
      </c>
      <c r="B214" s="29">
        <f>C214-1</f>
        <v>749</v>
      </c>
      <c r="C214" s="31">
        <v>750</v>
      </c>
      <c r="D214" s="31">
        <v>1000</v>
      </c>
      <c r="E214" s="31">
        <v>1200</v>
      </c>
      <c r="F214" s="31">
        <v>1400</v>
      </c>
      <c r="G214" s="31">
        <v>1600</v>
      </c>
      <c r="H214" s="31">
        <v>1800</v>
      </c>
      <c r="I214" s="31">
        <v>2000</v>
      </c>
      <c r="J214" s="31">
        <v>2200</v>
      </c>
      <c r="K214" s="31">
        <v>2400</v>
      </c>
      <c r="L214" s="31">
        <v>2600</v>
      </c>
      <c r="M214" s="31">
        <v>2800</v>
      </c>
      <c r="N214" s="31">
        <v>3000</v>
      </c>
      <c r="O214" s="29">
        <f>N214+1</f>
        <v>3001</v>
      </c>
    </row>
    <row r="215" spans="1:15" x14ac:dyDescent="0.25">
      <c r="A215" s="35">
        <f>A216-1</f>
        <v>-1</v>
      </c>
      <c r="B215" s="30">
        <f>B216</f>
        <v>4.0897755610972597</v>
      </c>
      <c r="C215" s="30">
        <f t="shared" ref="C215:O215" si="223">C216</f>
        <v>4.0897755610972597</v>
      </c>
      <c r="D215" s="30">
        <f t="shared" si="223"/>
        <v>4.0897755610972597</v>
      </c>
      <c r="E215" s="30">
        <f t="shared" si="223"/>
        <v>4.0897755610972597</v>
      </c>
      <c r="F215" s="30">
        <f t="shared" si="223"/>
        <v>4.0897755610972597</v>
      </c>
      <c r="G215" s="30">
        <f t="shared" si="223"/>
        <v>4.18952618453865</v>
      </c>
      <c r="H215" s="30">
        <f t="shared" si="223"/>
        <v>5.21197007481297</v>
      </c>
      <c r="I215" s="30">
        <f t="shared" si="223"/>
        <v>5.21197007481297</v>
      </c>
      <c r="J215" s="30">
        <f t="shared" si="223"/>
        <v>5.7206982543640903</v>
      </c>
      <c r="K215" s="30">
        <f t="shared" si="223"/>
        <v>6.2344139650872803</v>
      </c>
      <c r="L215" s="30">
        <f t="shared" si="223"/>
        <v>7.2568578553616003</v>
      </c>
      <c r="M215" s="30">
        <f t="shared" si="223"/>
        <v>8.2793017456359106</v>
      </c>
      <c r="N215" s="30">
        <f t="shared" si="223"/>
        <v>9.3017456359102209</v>
      </c>
      <c r="O215" s="30">
        <f t="shared" si="223"/>
        <v>9.3017456359102209</v>
      </c>
    </row>
    <row r="216" spans="1:15" x14ac:dyDescent="0.25">
      <c r="A216" s="36">
        <v>0</v>
      </c>
      <c r="B216" s="30">
        <f>C216</f>
        <v>4.0897755610972597</v>
      </c>
      <c r="C216" s="1">
        <v>4.0897755610972597</v>
      </c>
      <c r="D216" s="1">
        <v>4.0897755610972597</v>
      </c>
      <c r="E216" s="1">
        <v>4.0897755610972597</v>
      </c>
      <c r="F216" s="1">
        <v>4.0897755610972597</v>
      </c>
      <c r="G216" s="1">
        <v>4.18952618453865</v>
      </c>
      <c r="H216" s="1">
        <v>5.21197007481297</v>
      </c>
      <c r="I216" s="1">
        <v>5.21197007481297</v>
      </c>
      <c r="J216" s="1">
        <v>5.7206982543640903</v>
      </c>
      <c r="K216" s="1">
        <v>6.2344139650872803</v>
      </c>
      <c r="L216" s="1">
        <v>7.2568578553616003</v>
      </c>
      <c r="M216" s="1">
        <v>8.2793017456359106</v>
      </c>
      <c r="N216" s="1">
        <v>9.3017456359102209</v>
      </c>
      <c r="O216" s="30">
        <f>N216</f>
        <v>9.3017456359102209</v>
      </c>
    </row>
    <row r="217" spans="1:15" x14ac:dyDescent="0.25">
      <c r="A217" s="36">
        <v>10.8016304347826</v>
      </c>
      <c r="B217" s="30">
        <f t="shared" ref="B217:B231" si="224">C217</f>
        <v>4.0897755610972597</v>
      </c>
      <c r="C217" s="1">
        <v>4.0897755610972597</v>
      </c>
      <c r="D217" s="1">
        <v>4.0897755610972597</v>
      </c>
      <c r="E217" s="1">
        <v>4.0897755610972597</v>
      </c>
      <c r="F217" s="1">
        <v>4.0897755610972597</v>
      </c>
      <c r="G217" s="1">
        <v>4.18952618453865</v>
      </c>
      <c r="H217" s="1">
        <v>5.21197007481297</v>
      </c>
      <c r="I217" s="1">
        <v>5.21197007481297</v>
      </c>
      <c r="J217" s="1">
        <v>5.7206982543640903</v>
      </c>
      <c r="K217" s="1">
        <v>6.2344139650872803</v>
      </c>
      <c r="L217" s="1">
        <v>7.2568578553616003</v>
      </c>
      <c r="M217" s="1">
        <v>8.2793017456359106</v>
      </c>
      <c r="N217" s="1">
        <v>9.3017456359102209</v>
      </c>
      <c r="O217" s="30">
        <f t="shared" ref="O217:O231" si="225">N217</f>
        <v>9.3017456359102209</v>
      </c>
    </row>
    <row r="218" spans="1:15" x14ac:dyDescent="0.25">
      <c r="A218" s="36">
        <v>21.603260869565201</v>
      </c>
      <c r="B218" s="30">
        <f t="shared" si="224"/>
        <v>4.0897755610972597</v>
      </c>
      <c r="C218" s="1">
        <v>4.0897755610972597</v>
      </c>
      <c r="D218" s="1">
        <v>4.0897755610972597</v>
      </c>
      <c r="E218" s="1">
        <v>4.0897755610972597</v>
      </c>
      <c r="F218" s="1">
        <v>4.0897755610972597</v>
      </c>
      <c r="G218" s="1">
        <v>4.18952618453865</v>
      </c>
      <c r="H218" s="1">
        <v>5.21197007481297</v>
      </c>
      <c r="I218" s="1">
        <v>5.21197007481297</v>
      </c>
      <c r="J218" s="1">
        <v>5.7206982543640903</v>
      </c>
      <c r="K218" s="1">
        <v>6.2344139650872803</v>
      </c>
      <c r="L218" s="1">
        <v>7.2568578553616003</v>
      </c>
      <c r="M218" s="1">
        <v>8.2793017456359106</v>
      </c>
      <c r="N218" s="1">
        <v>9.3017456359102209</v>
      </c>
      <c r="O218" s="30">
        <f t="shared" si="225"/>
        <v>9.3017456359102209</v>
      </c>
    </row>
    <row r="219" spans="1:15" x14ac:dyDescent="0.25">
      <c r="A219" s="36">
        <v>32.4048913043478</v>
      </c>
      <c r="B219" s="30">
        <f t="shared" si="224"/>
        <v>4.0897755610972597</v>
      </c>
      <c r="C219" s="1">
        <v>4.0897755610972597</v>
      </c>
      <c r="D219" s="1">
        <v>4.0897755610972597</v>
      </c>
      <c r="E219" s="1">
        <v>4.0897755610972597</v>
      </c>
      <c r="F219" s="1">
        <v>4.0897755610972597</v>
      </c>
      <c r="G219" s="1">
        <v>4.18952618453865</v>
      </c>
      <c r="H219" s="1">
        <v>5.21197007481297</v>
      </c>
      <c r="I219" s="1">
        <v>5.21197007481297</v>
      </c>
      <c r="J219" s="1">
        <v>5.7206982543640903</v>
      </c>
      <c r="K219" s="1">
        <v>6.2344139650872803</v>
      </c>
      <c r="L219" s="1">
        <v>7.2568578553616003</v>
      </c>
      <c r="M219" s="1">
        <v>8.2793017456359106</v>
      </c>
      <c r="N219" s="1">
        <v>9.3017456359102209</v>
      </c>
      <c r="O219" s="30">
        <f t="shared" si="225"/>
        <v>9.3017456359102209</v>
      </c>
    </row>
    <row r="220" spans="1:15" x14ac:dyDescent="0.25">
      <c r="A220" s="36">
        <v>43.274456521739097</v>
      </c>
      <c r="B220" s="30">
        <f t="shared" si="224"/>
        <v>4.0897755610972597</v>
      </c>
      <c r="C220" s="1">
        <v>4.0897755610972597</v>
      </c>
      <c r="D220" s="1">
        <v>4.0897755610972597</v>
      </c>
      <c r="E220" s="1">
        <v>4.0897755610972597</v>
      </c>
      <c r="F220" s="1">
        <v>4.0897755610972597</v>
      </c>
      <c r="G220" s="1">
        <v>4.18952618453865</v>
      </c>
      <c r="H220" s="1">
        <v>5.21197007481297</v>
      </c>
      <c r="I220" s="1">
        <v>5.21197007481297</v>
      </c>
      <c r="J220" s="1">
        <v>5.7206982543640903</v>
      </c>
      <c r="K220" s="1">
        <v>6.2344139650872803</v>
      </c>
      <c r="L220" s="1">
        <v>7.2568578553616003</v>
      </c>
      <c r="M220" s="1">
        <v>8.2793017456359106</v>
      </c>
      <c r="N220" s="1">
        <v>9.3017456359102209</v>
      </c>
      <c r="O220" s="30">
        <f t="shared" si="225"/>
        <v>9.3017456359102209</v>
      </c>
    </row>
    <row r="221" spans="1:15" x14ac:dyDescent="0.25">
      <c r="A221" s="36">
        <v>54.076086956521699</v>
      </c>
      <c r="B221" s="30">
        <f t="shared" si="224"/>
        <v>7.1521197007481296</v>
      </c>
      <c r="C221" s="1">
        <v>7.1521197007481296</v>
      </c>
      <c r="D221" s="1">
        <v>7.1521197007481296</v>
      </c>
      <c r="E221" s="1">
        <v>7.1521197007481296</v>
      </c>
      <c r="F221" s="1">
        <v>7.1521197007481296</v>
      </c>
      <c r="G221" s="1">
        <v>7.1521197007481296</v>
      </c>
      <c r="H221" s="1">
        <v>8.1745635910224408</v>
      </c>
      <c r="I221" s="1">
        <v>8.1745635910224408</v>
      </c>
      <c r="J221" s="1">
        <v>9.7107231920199499</v>
      </c>
      <c r="K221" s="1">
        <v>10.2194513715711</v>
      </c>
      <c r="L221" s="1">
        <v>11.2418952618454</v>
      </c>
      <c r="M221" s="1">
        <v>12.2643391521197</v>
      </c>
      <c r="N221" s="1">
        <v>14.309226932668301</v>
      </c>
      <c r="O221" s="30">
        <f t="shared" si="225"/>
        <v>14.309226932668301</v>
      </c>
    </row>
    <row r="222" spans="1:15" x14ac:dyDescent="0.25">
      <c r="A222" s="36">
        <v>64.877717391304301</v>
      </c>
      <c r="B222" s="30">
        <f t="shared" si="224"/>
        <v>20.438902743142101</v>
      </c>
      <c r="C222" s="1">
        <v>20.438902743142101</v>
      </c>
      <c r="D222" s="1">
        <v>20.438902743142101</v>
      </c>
      <c r="E222" s="1">
        <v>20.438902743142101</v>
      </c>
      <c r="F222" s="1">
        <v>20.438902743142101</v>
      </c>
      <c r="G222" s="1">
        <v>20.438902743142101</v>
      </c>
      <c r="H222" s="1">
        <v>20.438902743142101</v>
      </c>
      <c r="I222" s="1">
        <v>20.438902743142101</v>
      </c>
      <c r="J222" s="1">
        <v>20.438902743142101</v>
      </c>
      <c r="K222" s="1">
        <v>20.438902743142101</v>
      </c>
      <c r="L222" s="1">
        <v>20.438902743142101</v>
      </c>
      <c r="M222" s="1">
        <v>20.438902743142101</v>
      </c>
      <c r="N222" s="1">
        <v>20.438902743142101</v>
      </c>
      <c r="O222" s="30">
        <f t="shared" si="225"/>
        <v>20.438902743142101</v>
      </c>
    </row>
    <row r="223" spans="1:15" x14ac:dyDescent="0.25">
      <c r="A223" s="36">
        <v>75.679347826086996</v>
      </c>
      <c r="B223" s="30">
        <f t="shared" si="224"/>
        <v>20.438902743142101</v>
      </c>
      <c r="C223" s="1">
        <v>20.438902743142101</v>
      </c>
      <c r="D223" s="1">
        <v>20.438902743142101</v>
      </c>
      <c r="E223" s="1">
        <v>20.438902743142101</v>
      </c>
      <c r="F223" s="1">
        <v>20.438902743142101</v>
      </c>
      <c r="G223" s="1">
        <v>20.438902743142101</v>
      </c>
      <c r="H223" s="1">
        <v>20.438902743142101</v>
      </c>
      <c r="I223" s="1">
        <v>20.438902743142101</v>
      </c>
      <c r="J223" s="1">
        <v>20.438902743142101</v>
      </c>
      <c r="K223" s="1">
        <v>20.438902743142101</v>
      </c>
      <c r="L223" s="1">
        <v>20.438902743142101</v>
      </c>
      <c r="M223" s="1">
        <v>20.438902743142101</v>
      </c>
      <c r="N223" s="1">
        <v>20.438902743142101</v>
      </c>
      <c r="O223" s="30">
        <f t="shared" si="225"/>
        <v>20.438902743142101</v>
      </c>
    </row>
    <row r="224" spans="1:15" x14ac:dyDescent="0.25">
      <c r="A224" s="36">
        <v>83.016304347826093</v>
      </c>
      <c r="B224" s="30">
        <f t="shared" si="224"/>
        <v>20.438902743142101</v>
      </c>
      <c r="C224" s="1">
        <v>20.438902743142101</v>
      </c>
      <c r="D224" s="1">
        <v>20.438902743142101</v>
      </c>
      <c r="E224" s="1">
        <v>20.438902743142101</v>
      </c>
      <c r="F224" s="1">
        <v>20.438902743142101</v>
      </c>
      <c r="G224" s="1">
        <v>20.438902743142101</v>
      </c>
      <c r="H224" s="1">
        <v>20.438902743142101</v>
      </c>
      <c r="I224" s="1">
        <v>20.438902743142101</v>
      </c>
      <c r="J224" s="1">
        <v>20.438902743142101</v>
      </c>
      <c r="K224" s="1">
        <v>20.438902743142101</v>
      </c>
      <c r="L224" s="1">
        <v>20.438902743142101</v>
      </c>
      <c r="M224" s="1">
        <v>20.438902743142101</v>
      </c>
      <c r="N224" s="1">
        <v>20.438902743142101</v>
      </c>
      <c r="O224" s="30">
        <f t="shared" si="225"/>
        <v>20.438902743142101</v>
      </c>
    </row>
    <row r="225" spans="1:15" x14ac:dyDescent="0.25">
      <c r="A225" s="36">
        <v>94.972826086956502</v>
      </c>
      <c r="B225" s="30">
        <f t="shared" si="224"/>
        <v>20.438902743142101</v>
      </c>
      <c r="C225" s="1">
        <v>20.438902743142101</v>
      </c>
      <c r="D225" s="1">
        <v>20.438902743142101</v>
      </c>
      <c r="E225" s="1">
        <v>20.438902743142101</v>
      </c>
      <c r="F225" s="1">
        <v>20.438902743142101</v>
      </c>
      <c r="G225" s="1">
        <v>20.438902743142101</v>
      </c>
      <c r="H225" s="1">
        <v>20.438902743142101</v>
      </c>
      <c r="I225" s="1">
        <v>20.438902743142101</v>
      </c>
      <c r="J225" s="1">
        <v>20.438902743142101</v>
      </c>
      <c r="K225" s="1">
        <v>20.438902743142101</v>
      </c>
      <c r="L225" s="1">
        <v>20.438902743142101</v>
      </c>
      <c r="M225" s="1">
        <v>20.438902743142101</v>
      </c>
      <c r="N225" s="1">
        <v>20.438902743142101</v>
      </c>
      <c r="O225" s="30">
        <f t="shared" si="225"/>
        <v>20.438902743142101</v>
      </c>
    </row>
    <row r="226" spans="1:15" x14ac:dyDescent="0.25">
      <c r="A226" s="36">
        <v>101.970108695652</v>
      </c>
      <c r="B226" s="30">
        <f t="shared" si="224"/>
        <v>20.438902743142101</v>
      </c>
      <c r="C226" s="1">
        <v>20.438902743142101</v>
      </c>
      <c r="D226" s="1">
        <v>20.438902743142101</v>
      </c>
      <c r="E226" s="1">
        <v>20.438902743142101</v>
      </c>
      <c r="F226" s="1">
        <v>20.438902743142101</v>
      </c>
      <c r="G226" s="1">
        <v>20.438902743142101</v>
      </c>
      <c r="H226" s="1">
        <v>20.438902743142101</v>
      </c>
      <c r="I226" s="1">
        <v>20.438902743142101</v>
      </c>
      <c r="J226" s="1">
        <v>20.438902743142101</v>
      </c>
      <c r="K226" s="1">
        <v>20.438902743142101</v>
      </c>
      <c r="L226" s="1">
        <v>20.438902743142101</v>
      </c>
      <c r="M226" s="1">
        <v>20.438902743142101</v>
      </c>
      <c r="N226" s="1">
        <v>20.438902743142101</v>
      </c>
      <c r="O226" s="30">
        <f t="shared" si="225"/>
        <v>20.438902743142101</v>
      </c>
    </row>
    <row r="227" spans="1:15" x14ac:dyDescent="0.25">
      <c r="A227" s="36">
        <v>109.986413043478</v>
      </c>
      <c r="B227" s="30">
        <f t="shared" si="224"/>
        <v>20.438902743142101</v>
      </c>
      <c r="C227" s="1">
        <v>20.438902743142101</v>
      </c>
      <c r="D227" s="1">
        <v>20.438902743142101</v>
      </c>
      <c r="E227" s="1">
        <v>20.438902743142101</v>
      </c>
      <c r="F227" s="1">
        <v>20.438902743142101</v>
      </c>
      <c r="G227" s="1">
        <v>20.438902743142101</v>
      </c>
      <c r="H227" s="1">
        <v>20.438902743142101</v>
      </c>
      <c r="I227" s="1">
        <v>20.438902743142101</v>
      </c>
      <c r="J227" s="1">
        <v>20.438902743142101</v>
      </c>
      <c r="K227" s="1">
        <v>20.438902743142101</v>
      </c>
      <c r="L227" s="1">
        <v>20.438902743142101</v>
      </c>
      <c r="M227" s="1">
        <v>20.438902743142101</v>
      </c>
      <c r="N227" s="1">
        <v>20.438902743142101</v>
      </c>
      <c r="O227" s="30">
        <f t="shared" si="225"/>
        <v>20.438902743142101</v>
      </c>
    </row>
    <row r="228" spans="1:15" x14ac:dyDescent="0.25">
      <c r="A228" s="36">
        <v>119.972826086957</v>
      </c>
      <c r="B228" s="30">
        <f t="shared" si="224"/>
        <v>20.438902743142101</v>
      </c>
      <c r="C228" s="1">
        <v>20.438902743142101</v>
      </c>
      <c r="D228" s="1">
        <v>20.438902743142101</v>
      </c>
      <c r="E228" s="1">
        <v>20.438902743142101</v>
      </c>
      <c r="F228" s="1">
        <v>20.438902743142101</v>
      </c>
      <c r="G228" s="1">
        <v>20.438902743142101</v>
      </c>
      <c r="H228" s="1">
        <v>20.438902743142101</v>
      </c>
      <c r="I228" s="1">
        <v>20.438902743142101</v>
      </c>
      <c r="J228" s="1">
        <v>20.438902743142101</v>
      </c>
      <c r="K228" s="1">
        <v>20.438902743142101</v>
      </c>
      <c r="L228" s="1">
        <v>20.438902743142101</v>
      </c>
      <c r="M228" s="1">
        <v>20.438902743142101</v>
      </c>
      <c r="N228" s="1">
        <v>20.438902743142101</v>
      </c>
      <c r="O228" s="30">
        <f t="shared" si="225"/>
        <v>20.438902743142101</v>
      </c>
    </row>
    <row r="229" spans="1:15" x14ac:dyDescent="0.25">
      <c r="A229" s="36">
        <v>130.02717391304299</v>
      </c>
      <c r="B229" s="30">
        <f t="shared" si="224"/>
        <v>20.438902743142101</v>
      </c>
      <c r="C229" s="1">
        <v>20.438902743142101</v>
      </c>
      <c r="D229" s="1">
        <v>20.438902743142101</v>
      </c>
      <c r="E229" s="1">
        <v>20.438902743142101</v>
      </c>
      <c r="F229" s="1">
        <v>20.438902743142101</v>
      </c>
      <c r="G229" s="1">
        <v>20.438902743142101</v>
      </c>
      <c r="H229" s="1">
        <v>20.438902743142101</v>
      </c>
      <c r="I229" s="1">
        <v>20.438902743142101</v>
      </c>
      <c r="J229" s="1">
        <v>20.438902743142101</v>
      </c>
      <c r="K229" s="1">
        <v>20.438902743142101</v>
      </c>
      <c r="L229" s="1">
        <v>20.438902743142101</v>
      </c>
      <c r="M229" s="1">
        <v>20.438902743142101</v>
      </c>
      <c r="N229" s="1">
        <v>20.438902743142101</v>
      </c>
      <c r="O229" s="30">
        <f t="shared" si="225"/>
        <v>20.438902743142101</v>
      </c>
    </row>
    <row r="230" spans="1:15" x14ac:dyDescent="0.25">
      <c r="A230" s="36">
        <v>140.013586956522</v>
      </c>
      <c r="B230" s="30">
        <f t="shared" si="224"/>
        <v>20.438902743142101</v>
      </c>
      <c r="C230" s="1">
        <v>20.438902743142101</v>
      </c>
      <c r="D230" s="1">
        <v>20.438902743142101</v>
      </c>
      <c r="E230" s="1">
        <v>20.438902743142101</v>
      </c>
      <c r="F230" s="1">
        <v>20.438902743142101</v>
      </c>
      <c r="G230" s="1">
        <v>20.438902743142101</v>
      </c>
      <c r="H230" s="1">
        <v>20.438902743142101</v>
      </c>
      <c r="I230" s="1">
        <v>20.438902743142101</v>
      </c>
      <c r="J230" s="1">
        <v>20.438902743142101</v>
      </c>
      <c r="K230" s="1">
        <v>20.438902743142101</v>
      </c>
      <c r="L230" s="1">
        <v>20.438902743142101</v>
      </c>
      <c r="M230" s="1">
        <v>20.438902743142101</v>
      </c>
      <c r="N230" s="1">
        <v>20.438902743142101</v>
      </c>
      <c r="O230" s="30">
        <f t="shared" si="225"/>
        <v>20.438902743142101</v>
      </c>
    </row>
    <row r="231" spans="1:15" x14ac:dyDescent="0.25">
      <c r="A231" s="36">
        <v>150</v>
      </c>
      <c r="B231" s="30">
        <f t="shared" si="224"/>
        <v>20.438902743142101</v>
      </c>
      <c r="C231" s="1">
        <v>20.438902743142101</v>
      </c>
      <c r="D231" s="1">
        <v>20.438902743142101</v>
      </c>
      <c r="E231" s="1">
        <v>20.438902743142101</v>
      </c>
      <c r="F231" s="1">
        <v>20.438902743142101</v>
      </c>
      <c r="G231" s="1">
        <v>20.438902743142101</v>
      </c>
      <c r="H231" s="1">
        <v>20.438902743142101</v>
      </c>
      <c r="I231" s="1">
        <v>20.438902743142101</v>
      </c>
      <c r="J231" s="1">
        <v>20.438902743142101</v>
      </c>
      <c r="K231" s="1">
        <v>20.438902743142101</v>
      </c>
      <c r="L231" s="1">
        <v>20.438902743142101</v>
      </c>
      <c r="M231" s="1">
        <v>20.438902743142101</v>
      </c>
      <c r="N231" s="1">
        <v>20.438902743142101</v>
      </c>
      <c r="O231" s="30">
        <f t="shared" si="225"/>
        <v>20.438902743142101</v>
      </c>
    </row>
    <row r="232" spans="1:15" x14ac:dyDescent="0.25">
      <c r="A232" s="35">
        <f>A231+1</f>
        <v>151</v>
      </c>
      <c r="B232" s="30">
        <f>B231</f>
        <v>20.438902743142101</v>
      </c>
      <c r="C232" s="30">
        <f t="shared" ref="C232:O232" si="226">C231</f>
        <v>20.438902743142101</v>
      </c>
      <c r="D232" s="30">
        <f t="shared" si="226"/>
        <v>20.438902743142101</v>
      </c>
      <c r="E232" s="30">
        <f t="shared" si="226"/>
        <v>20.438902743142101</v>
      </c>
      <c r="F232" s="30">
        <f t="shared" si="226"/>
        <v>20.438902743142101</v>
      </c>
      <c r="G232" s="30">
        <f t="shared" si="226"/>
        <v>20.438902743142101</v>
      </c>
      <c r="H232" s="30">
        <f t="shared" si="226"/>
        <v>20.438902743142101</v>
      </c>
      <c r="I232" s="30">
        <f t="shared" si="226"/>
        <v>20.438902743142101</v>
      </c>
      <c r="J232" s="30">
        <f t="shared" si="226"/>
        <v>20.438902743142101</v>
      </c>
      <c r="K232" s="30">
        <f t="shared" si="226"/>
        <v>20.438902743142101</v>
      </c>
      <c r="L232" s="30">
        <f t="shared" si="226"/>
        <v>20.438902743142101</v>
      </c>
      <c r="M232" s="30">
        <f t="shared" si="226"/>
        <v>20.438902743142101</v>
      </c>
      <c r="N232" s="30">
        <f t="shared" si="226"/>
        <v>20.438902743142101</v>
      </c>
      <c r="O232" s="30">
        <f t="shared" si="226"/>
        <v>20.438902743142101</v>
      </c>
    </row>
    <row r="234" spans="1:15" x14ac:dyDescent="0.25">
      <c r="A234" s="34">
        <v>7845</v>
      </c>
      <c r="B234" s="50" t="s">
        <v>1242</v>
      </c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</row>
    <row r="235" spans="1:15" x14ac:dyDescent="0.25">
      <c r="A235" s="31"/>
      <c r="B235" s="31" t="s">
        <v>74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5" x14ac:dyDescent="0.25">
      <c r="A236" s="31" t="s">
        <v>1185</v>
      </c>
      <c r="B236" s="35">
        <f>C236-1</f>
        <v>-40.860000000000099</v>
      </c>
      <c r="C236" s="36">
        <v>-39.860000000000099</v>
      </c>
      <c r="D236" s="36">
        <v>-19.860000000000099</v>
      </c>
      <c r="E236" s="36">
        <v>0.13999999999993001</v>
      </c>
      <c r="F236" s="36">
        <v>20.139999999999901</v>
      </c>
      <c r="G236" s="36">
        <v>40.139999999999901</v>
      </c>
      <c r="H236" s="36">
        <v>60.139999999999901</v>
      </c>
      <c r="I236" s="36">
        <v>70.139999999999901</v>
      </c>
      <c r="J236" s="36">
        <v>77.139999999999901</v>
      </c>
      <c r="K236" s="36">
        <v>170.14</v>
      </c>
      <c r="L236" s="36">
        <v>180.14</v>
      </c>
      <c r="M236" s="35">
        <f>L236+1</f>
        <v>181.14</v>
      </c>
    </row>
    <row r="237" spans="1:15" x14ac:dyDescent="0.25">
      <c r="A237" s="30">
        <f>A238-1</f>
        <v>8.8203128538054401</v>
      </c>
      <c r="B237" s="30">
        <f>B238</f>
        <v>1.00048828125</v>
      </c>
      <c r="C237" s="30">
        <f t="shared" ref="C237:M237" si="227">C238</f>
        <v>1.00048828125</v>
      </c>
      <c r="D237" s="30">
        <f t="shared" si="227"/>
        <v>1.00048828125</v>
      </c>
      <c r="E237" s="30">
        <f t="shared" si="227"/>
        <v>1.00048828125</v>
      </c>
      <c r="F237" s="30">
        <f t="shared" si="227"/>
        <v>1.00048828125</v>
      </c>
      <c r="G237" s="30">
        <f t="shared" si="227"/>
        <v>1.20068359375</v>
      </c>
      <c r="H237" s="30">
        <f t="shared" si="227"/>
        <v>2.001220703125</v>
      </c>
      <c r="I237" s="30">
        <f t="shared" si="227"/>
        <v>3.001708984375</v>
      </c>
      <c r="J237" s="30">
        <f t="shared" si="227"/>
        <v>5.0029296875</v>
      </c>
      <c r="K237" s="30">
        <f t="shared" si="227"/>
        <v>5.0029296875</v>
      </c>
      <c r="L237" s="30">
        <f t="shared" si="227"/>
        <v>5.0029296875</v>
      </c>
      <c r="M237" s="30">
        <f t="shared" si="227"/>
        <v>5.0029296875</v>
      </c>
    </row>
    <row r="238" spans="1:15" x14ac:dyDescent="0.25">
      <c r="A238" s="32">
        <v>9.8203128538054401</v>
      </c>
      <c r="B238" s="30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30">
        <f t="shared" ref="M238:M241" si="228">L238</f>
        <v>5.0029296875</v>
      </c>
    </row>
    <row r="239" spans="1:15" x14ac:dyDescent="0.25">
      <c r="A239" s="32">
        <v>10.312500371537899</v>
      </c>
      <c r="B239" s="30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30">
        <f t="shared" si="228"/>
        <v>5.0029296875</v>
      </c>
    </row>
    <row r="240" spans="1:15" x14ac:dyDescent="0.25">
      <c r="A240" s="32">
        <v>10.804687889270401</v>
      </c>
      <c r="B240" s="30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30">
        <f t="shared" si="228"/>
        <v>5.0029296875</v>
      </c>
    </row>
    <row r="241" spans="1:13" x14ac:dyDescent="0.25">
      <c r="A241" s="32">
        <v>11.296875407002901</v>
      </c>
      <c r="B241" s="30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30">
        <f t="shared" si="228"/>
        <v>5.0029296875</v>
      </c>
    </row>
    <row r="242" spans="1:13" x14ac:dyDescent="0.25">
      <c r="A242" s="32">
        <v>12.7734379602004</v>
      </c>
      <c r="B242" s="30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30">
        <f>L242</f>
        <v>5.0029296875</v>
      </c>
    </row>
    <row r="243" spans="1:13" x14ac:dyDescent="0.25">
      <c r="A243" s="30">
        <f>A242+1</f>
        <v>13.7734379602004</v>
      </c>
      <c r="B243" s="30">
        <f>B242</f>
        <v>5.0029296875</v>
      </c>
      <c r="C243" s="30">
        <f t="shared" ref="C243:M243" si="230">C242</f>
        <v>5.0029296875</v>
      </c>
      <c r="D243" s="30">
        <f t="shared" si="230"/>
        <v>5.0029296875</v>
      </c>
      <c r="E243" s="30">
        <f t="shared" si="230"/>
        <v>5.0029296875</v>
      </c>
      <c r="F243" s="30">
        <f t="shared" si="230"/>
        <v>5.0029296875</v>
      </c>
      <c r="G243" s="30">
        <f t="shared" si="230"/>
        <v>5.0029296875</v>
      </c>
      <c r="H243" s="30">
        <f t="shared" si="230"/>
        <v>5.0029296875</v>
      </c>
      <c r="I243" s="30">
        <f t="shared" si="230"/>
        <v>5.0029296875</v>
      </c>
      <c r="J243" s="30">
        <f t="shared" si="230"/>
        <v>5.0029296875</v>
      </c>
      <c r="K243" s="30">
        <f t="shared" si="230"/>
        <v>5.0029296875</v>
      </c>
      <c r="L243" s="30">
        <f t="shared" si="230"/>
        <v>5.0029296875</v>
      </c>
      <c r="M243" s="30">
        <f t="shared" si="230"/>
        <v>5.0029296875</v>
      </c>
    </row>
  </sheetData>
  <mergeCells count="19"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  <mergeCell ref="B69:P69"/>
    <mergeCell ref="B86:O86"/>
    <mergeCell ref="B91:P91"/>
    <mergeCell ref="B108:H108"/>
    <mergeCell ref="A179:P179"/>
    <mergeCell ref="B2:K2"/>
    <mergeCell ref="B7:P7"/>
    <mergeCell ref="B24:O24"/>
    <mergeCell ref="B35:P35"/>
    <mergeCell ref="B52:P52"/>
  </mergeCells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14" sqref="B14"/>
    </sheetView>
  </sheetViews>
  <sheetFormatPr defaultColWidth="8.85546875" defaultRowHeight="15" x14ac:dyDescent="0.25"/>
  <cols>
    <col min="1" max="1" width="27.5703125" style="7" bestFit="1" customWidth="1"/>
    <col min="2" max="2" width="12.85546875" style="7" bestFit="1" customWidth="1"/>
    <col min="3" max="3" width="16.42578125" style="7" bestFit="1" customWidth="1"/>
    <col min="4" max="4" width="16.140625" style="7" bestFit="1" customWidth="1"/>
    <col min="5" max="5" width="15.85546875" style="7" bestFit="1" customWidth="1"/>
    <col min="6" max="6" width="7.7109375" style="7" bestFit="1" customWidth="1"/>
    <col min="7" max="7" width="24.85546875" style="7" bestFit="1" customWidth="1"/>
    <col min="8" max="8" width="8" style="7" bestFit="1" customWidth="1"/>
    <col min="9" max="9" width="6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9" width="6" style="7" bestFit="1" customWidth="1"/>
    <col min="20" max="16384" width="8.85546875" style="7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0</v>
      </c>
    </row>
    <row r="3" spans="1:14" x14ac:dyDescent="0.25">
      <c r="A3" s="3" t="s">
        <v>1127</v>
      </c>
      <c r="B3" s="3">
        <v>197</v>
      </c>
    </row>
    <row r="11" spans="1:14" x14ac:dyDescent="0.25">
      <c r="A11" s="49" t="s">
        <v>1107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4" x14ac:dyDescent="0.25">
      <c r="A12" s="3" t="s">
        <v>1098</v>
      </c>
      <c r="B12" s="24">
        <v>13.9</v>
      </c>
      <c r="D12" s="11" t="s">
        <v>1103</v>
      </c>
      <c r="E12" s="25">
        <f>B12*6894.76</f>
        <v>95837.164000000004</v>
      </c>
      <c r="G12" s="11" t="s">
        <v>1102</v>
      </c>
      <c r="H12" s="11">
        <v>287.05799999999999</v>
      </c>
      <c r="J12" s="11" t="s">
        <v>1101</v>
      </c>
      <c r="K12" s="26">
        <f>H13*0.062428</f>
        <v>6.4452684319526762E-2</v>
      </c>
      <c r="N12" s="27"/>
    </row>
    <row r="13" spans="1:14" x14ac:dyDescent="0.25">
      <c r="A13" s="3" t="s">
        <v>1128</v>
      </c>
      <c r="B13" s="24">
        <v>122.4</v>
      </c>
      <c r="D13" s="11" t="s">
        <v>1104</v>
      </c>
      <c r="E13" s="25">
        <f>CONVERT(B13,"F","K")</f>
        <v>323.37222222222221</v>
      </c>
      <c r="G13" s="11" t="s">
        <v>1105</v>
      </c>
      <c r="H13" s="28">
        <f>E12/(H12*E13)</f>
        <v>1.0324323111348557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 x14ac:dyDescent="0.25">
      <c r="A17" s="52" t="s">
        <v>1238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18" spans="1:19" x14ac:dyDescent="0.25">
      <c r="A18" s="41" t="s">
        <v>1112</v>
      </c>
      <c r="B18" s="42">
        <f>'CSP5'!B64</f>
        <v>-1</v>
      </c>
      <c r="C18" s="42">
        <f>'CSP5'!C64</f>
        <v>0</v>
      </c>
      <c r="D18" s="42">
        <f>'CSP5'!D64</f>
        <v>10</v>
      </c>
      <c r="E18" s="42">
        <f>'CSP5'!E64</f>
        <v>20</v>
      </c>
      <c r="F18" s="42">
        <f>'CSP5'!F64</f>
        <v>30</v>
      </c>
      <c r="G18" s="42">
        <f>'CSP5'!G64</f>
        <v>45</v>
      </c>
      <c r="H18" s="42">
        <f>'CSP5'!H64</f>
        <v>55</v>
      </c>
      <c r="I18" s="42">
        <f>'CSP5'!I64</f>
        <v>65</v>
      </c>
      <c r="J18" s="42">
        <f>'CSP5'!J64</f>
        <v>75</v>
      </c>
      <c r="K18" s="42">
        <f>'CSP5'!K64</f>
        <v>85</v>
      </c>
      <c r="L18" s="42">
        <f>'CSP5'!L64</f>
        <v>95</v>
      </c>
      <c r="M18" s="42">
        <f>'CSP5'!M64</f>
        <v>110</v>
      </c>
      <c r="N18" s="42">
        <f>'CSP5'!N64</f>
        <v>120</v>
      </c>
      <c r="O18" s="42">
        <f>'CSP5'!O64</f>
        <v>125</v>
      </c>
      <c r="P18" s="42">
        <f>'CSP5'!P64</f>
        <v>130</v>
      </c>
      <c r="Q18" s="42">
        <f>'CSP5'!Q64</f>
        <v>135</v>
      </c>
      <c r="R18" s="42">
        <f>'CSP5'!R64</f>
        <v>140</v>
      </c>
      <c r="S18" s="43">
        <f>'CSP5'!S64</f>
        <v>141</v>
      </c>
    </row>
    <row r="19" spans="1:19" x14ac:dyDescent="0.25">
      <c r="A19" s="44" t="s">
        <v>1113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45">
        <f>'CSP5'!S89</f>
        <v>141</v>
      </c>
    </row>
    <row r="20" spans="1:19" x14ac:dyDescent="0.25">
      <c r="A20" s="44" t="s">
        <v>1114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45">
        <f>'CSP5'!S168</f>
        <v>141</v>
      </c>
    </row>
    <row r="21" spans="1:19" x14ac:dyDescent="0.25">
      <c r="A21" s="44" t="s">
        <v>1116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45">
        <f>'CSP5'!S193</f>
        <v>141</v>
      </c>
    </row>
    <row r="22" spans="1:19" x14ac:dyDescent="0.25">
      <c r="A22" s="44" t="s">
        <v>1115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45">
        <f>'CSP5'!S218</f>
        <v>141</v>
      </c>
    </row>
    <row r="23" spans="1:19" x14ac:dyDescent="0.25">
      <c r="A23" s="46"/>
      <c r="B23" s="47" t="str">
        <f>IF(FREQUENCY(B18:B22,AVERAGE(B18:B22))&lt;&gt;5,"ERR","SAME")</f>
        <v>SAME</v>
      </c>
      <c r="C23" s="47" t="str">
        <f t="shared" ref="C23:S23" si="0">IF(FREQUENCY(C18:C22,AVERAGE(C18:C22))&lt;&gt;5,"ERR","SAME")</f>
        <v>SAME</v>
      </c>
      <c r="D23" s="47" t="str">
        <f t="shared" si="0"/>
        <v>SAME</v>
      </c>
      <c r="E23" s="47" t="str">
        <f t="shared" si="0"/>
        <v>SAME</v>
      </c>
      <c r="F23" s="47" t="str">
        <f t="shared" si="0"/>
        <v>SAME</v>
      </c>
      <c r="G23" s="47" t="str">
        <f t="shared" si="0"/>
        <v>ERR</v>
      </c>
      <c r="H23" s="47" t="str">
        <f t="shared" si="0"/>
        <v>SAME</v>
      </c>
      <c r="I23" s="47" t="str">
        <f t="shared" si="0"/>
        <v>SAME</v>
      </c>
      <c r="J23" s="47" t="str">
        <f t="shared" si="0"/>
        <v>SAME</v>
      </c>
      <c r="K23" s="47" t="str">
        <f t="shared" si="0"/>
        <v>SAME</v>
      </c>
      <c r="L23" s="47" t="str">
        <f t="shared" si="0"/>
        <v>SAME</v>
      </c>
      <c r="M23" s="47" t="str">
        <f t="shared" si="0"/>
        <v>SAME</v>
      </c>
      <c r="N23" s="47" t="str">
        <f t="shared" si="0"/>
        <v>SAME</v>
      </c>
      <c r="O23" s="47" t="str">
        <f t="shared" si="0"/>
        <v>SAME</v>
      </c>
      <c r="P23" s="47" t="str">
        <f t="shared" si="0"/>
        <v>SAME</v>
      </c>
      <c r="Q23" s="47" t="str">
        <f t="shared" si="0"/>
        <v>SAME</v>
      </c>
      <c r="R23" s="47" t="str">
        <f t="shared" si="0"/>
        <v>SAME</v>
      </c>
      <c r="S23" s="48" t="str">
        <f t="shared" si="0"/>
        <v>SAME</v>
      </c>
    </row>
    <row r="25" spans="1:19" x14ac:dyDescent="0.25">
      <c r="A25" s="41" t="s">
        <v>1117</v>
      </c>
      <c r="B25" s="42" t="s">
        <v>1118</v>
      </c>
      <c r="C25" s="42" t="s">
        <v>1119</v>
      </c>
      <c r="D25" s="42" t="s">
        <v>1120</v>
      </c>
      <c r="E25" s="42" t="s">
        <v>1121</v>
      </c>
      <c r="F25" s="43"/>
    </row>
    <row r="26" spans="1:19" x14ac:dyDescent="0.25">
      <c r="A26" s="44">
        <f>'CSP5'!A65</f>
        <v>619</v>
      </c>
      <c r="B26" s="7">
        <f>'CSP5'!A90</f>
        <v>619</v>
      </c>
      <c r="C26" s="7">
        <f>'CSP5'!A169</f>
        <v>619</v>
      </c>
      <c r="D26" s="7">
        <f>'CSP5'!A194</f>
        <v>619</v>
      </c>
      <c r="E26" s="7">
        <f>'CSP5'!A219</f>
        <v>619</v>
      </c>
      <c r="F26" s="45" t="str">
        <f>IF(FREQUENCY(A26:E26,AVERAGE(A26:E26))&lt;&gt;5,"ERR","SAME")</f>
        <v>SAME</v>
      </c>
    </row>
    <row r="27" spans="1:19" x14ac:dyDescent="0.25">
      <c r="A27" s="44">
        <f>'CSP5'!A66</f>
        <v>620</v>
      </c>
      <c r="B27" s="7">
        <f>'CSP5'!A91</f>
        <v>620</v>
      </c>
      <c r="C27" s="7">
        <f>'CSP5'!A170</f>
        <v>620</v>
      </c>
      <c r="D27" s="7">
        <f>'CSP5'!A195</f>
        <v>620</v>
      </c>
      <c r="E27" s="7">
        <f>'CSP5'!A220</f>
        <v>620</v>
      </c>
      <c r="F27" s="45" t="str">
        <f t="shared" ref="F27:F46" si="1">IF(FREQUENCY(A27:E27,AVERAGE(A27:E27))&lt;&gt;5,"ERR","SAME")</f>
        <v>SAME</v>
      </c>
    </row>
    <row r="28" spans="1:19" x14ac:dyDescent="0.25">
      <c r="A28" s="44">
        <f>'CSP5'!A67</f>
        <v>650</v>
      </c>
      <c r="B28" s="7">
        <f>'CSP5'!A92</f>
        <v>650</v>
      </c>
      <c r="C28" s="7">
        <f>'CSP5'!A171</f>
        <v>650</v>
      </c>
      <c r="D28" s="7">
        <f>'CSP5'!A196</f>
        <v>650</v>
      </c>
      <c r="E28" s="7">
        <f>'CSP5'!A221</f>
        <v>650</v>
      </c>
      <c r="F28" s="45" t="str">
        <f t="shared" si="1"/>
        <v>SAME</v>
      </c>
    </row>
    <row r="29" spans="1:19" x14ac:dyDescent="0.25">
      <c r="A29" s="44">
        <f>'CSP5'!A68</f>
        <v>800</v>
      </c>
      <c r="B29" s="7">
        <f>'CSP5'!A93</f>
        <v>800</v>
      </c>
      <c r="C29" s="7">
        <f>'CSP5'!A172</f>
        <v>800</v>
      </c>
      <c r="D29" s="7">
        <f>'CSP5'!A197</f>
        <v>800</v>
      </c>
      <c r="E29" s="7">
        <f>'CSP5'!A222</f>
        <v>800</v>
      </c>
      <c r="F29" s="45" t="str">
        <f t="shared" si="1"/>
        <v>SAME</v>
      </c>
    </row>
    <row r="30" spans="1:19" x14ac:dyDescent="0.25">
      <c r="A30" s="44">
        <f>'CSP5'!A69</f>
        <v>1000</v>
      </c>
      <c r="B30" s="7">
        <f>'CSP5'!A94</f>
        <v>1000</v>
      </c>
      <c r="C30" s="7">
        <f>'CSP5'!A173</f>
        <v>1000</v>
      </c>
      <c r="D30" s="7">
        <f>'CSP5'!A198</f>
        <v>1000</v>
      </c>
      <c r="E30" s="7">
        <f>'CSP5'!A223</f>
        <v>1000</v>
      </c>
      <c r="F30" s="45" t="str">
        <f t="shared" si="1"/>
        <v>SAME</v>
      </c>
    </row>
    <row r="31" spans="1:19" x14ac:dyDescent="0.25">
      <c r="A31" s="44">
        <f>'CSP5'!A70</f>
        <v>1200</v>
      </c>
      <c r="B31" s="7">
        <f>'CSP5'!A95</f>
        <v>1200</v>
      </c>
      <c r="C31" s="7">
        <f>'CSP5'!A174</f>
        <v>1200</v>
      </c>
      <c r="D31" s="7">
        <f>'CSP5'!A199</f>
        <v>1200</v>
      </c>
      <c r="E31" s="7">
        <f>'CSP5'!A224</f>
        <v>1200</v>
      </c>
      <c r="F31" s="45" t="str">
        <f t="shared" si="1"/>
        <v>SAME</v>
      </c>
    </row>
    <row r="32" spans="1:19" x14ac:dyDescent="0.25">
      <c r="A32" s="44">
        <f>'CSP5'!A71</f>
        <v>1400</v>
      </c>
      <c r="B32" s="7">
        <f>'CSP5'!A96</f>
        <v>1400</v>
      </c>
      <c r="C32" s="7">
        <f>'CSP5'!A175</f>
        <v>1400</v>
      </c>
      <c r="D32" s="7">
        <f>'CSP5'!A200</f>
        <v>1400</v>
      </c>
      <c r="E32" s="7">
        <f>'CSP5'!A225</f>
        <v>1400</v>
      </c>
      <c r="F32" s="45" t="str">
        <f t="shared" si="1"/>
        <v>SAME</v>
      </c>
    </row>
    <row r="33" spans="1:6" x14ac:dyDescent="0.25">
      <c r="A33" s="44">
        <f>'CSP5'!A72</f>
        <v>1550</v>
      </c>
      <c r="B33" s="7">
        <f>'CSP5'!A97</f>
        <v>1550</v>
      </c>
      <c r="C33" s="7">
        <f>'CSP5'!A176</f>
        <v>1550</v>
      </c>
      <c r="D33" s="7">
        <f>'CSP5'!A201</f>
        <v>1550</v>
      </c>
      <c r="E33" s="7">
        <f>'CSP5'!A226</f>
        <v>1550</v>
      </c>
      <c r="F33" s="45" t="str">
        <f t="shared" si="1"/>
        <v>SAME</v>
      </c>
    </row>
    <row r="34" spans="1:6" x14ac:dyDescent="0.25">
      <c r="A34" s="44">
        <f>'CSP5'!A73</f>
        <v>1700</v>
      </c>
      <c r="B34" s="7">
        <f>'CSP5'!A98</f>
        <v>1700</v>
      </c>
      <c r="C34" s="7">
        <f>'CSP5'!A177</f>
        <v>1700</v>
      </c>
      <c r="D34" s="7">
        <f>'CSP5'!A202</f>
        <v>1700</v>
      </c>
      <c r="E34" s="7">
        <f>'CSP5'!A227</f>
        <v>1700</v>
      </c>
      <c r="F34" s="45" t="str">
        <f t="shared" si="1"/>
        <v>SAME</v>
      </c>
    </row>
    <row r="35" spans="1:6" x14ac:dyDescent="0.25">
      <c r="A35" s="44">
        <f>'CSP5'!A74</f>
        <v>1800</v>
      </c>
      <c r="B35" s="7">
        <f>'CSP5'!A99</f>
        <v>1800</v>
      </c>
      <c r="C35" s="7">
        <f>'CSP5'!A178</f>
        <v>1800</v>
      </c>
      <c r="D35" s="7">
        <f>'CSP5'!A203</f>
        <v>1800</v>
      </c>
      <c r="E35" s="7">
        <f>'CSP5'!A228</f>
        <v>1800</v>
      </c>
      <c r="F35" s="45" t="str">
        <f t="shared" si="1"/>
        <v>SAME</v>
      </c>
    </row>
    <row r="36" spans="1:6" x14ac:dyDescent="0.25">
      <c r="A36" s="44">
        <f>'CSP5'!A75</f>
        <v>2000</v>
      </c>
      <c r="B36" s="7">
        <f>'CSP5'!A100</f>
        <v>2000</v>
      </c>
      <c r="C36" s="7">
        <f>'CSP5'!A179</f>
        <v>2000</v>
      </c>
      <c r="D36" s="7">
        <f>'CSP5'!A204</f>
        <v>2000</v>
      </c>
      <c r="E36" s="7">
        <f>'CSP5'!A229</f>
        <v>2000</v>
      </c>
      <c r="F36" s="45" t="str">
        <f t="shared" si="1"/>
        <v>SAME</v>
      </c>
    </row>
    <row r="37" spans="1:6" x14ac:dyDescent="0.25">
      <c r="A37" s="44">
        <f>'CSP5'!A76</f>
        <v>2200</v>
      </c>
      <c r="B37" s="7">
        <f>'CSP5'!A101</f>
        <v>2200</v>
      </c>
      <c r="C37" s="7">
        <f>'CSP5'!A180</f>
        <v>2200</v>
      </c>
      <c r="D37" s="7">
        <f>'CSP5'!A205</f>
        <v>2200</v>
      </c>
      <c r="E37" s="7">
        <f>'CSP5'!A230</f>
        <v>2200</v>
      </c>
      <c r="F37" s="45" t="str">
        <f t="shared" si="1"/>
        <v>SAME</v>
      </c>
    </row>
    <row r="38" spans="1:6" x14ac:dyDescent="0.25">
      <c r="A38" s="44">
        <f>'CSP5'!A77</f>
        <v>2400</v>
      </c>
      <c r="B38" s="7">
        <f>'CSP5'!A102</f>
        <v>2400</v>
      </c>
      <c r="C38" s="7">
        <f>'CSP5'!A181</f>
        <v>2400</v>
      </c>
      <c r="D38" s="7">
        <f>'CSP5'!A206</f>
        <v>2400</v>
      </c>
      <c r="E38" s="7">
        <f>'CSP5'!A231</f>
        <v>2400</v>
      </c>
      <c r="F38" s="45" t="str">
        <f t="shared" si="1"/>
        <v>SAME</v>
      </c>
    </row>
    <row r="39" spans="1:6" x14ac:dyDescent="0.25">
      <c r="A39" s="44">
        <f>'CSP5'!A78</f>
        <v>2600</v>
      </c>
      <c r="B39" s="7">
        <f>'CSP5'!A103</f>
        <v>2600</v>
      </c>
      <c r="C39" s="7">
        <f>'CSP5'!A182</f>
        <v>2600</v>
      </c>
      <c r="D39" s="7">
        <f>'CSP5'!A207</f>
        <v>2600</v>
      </c>
      <c r="E39" s="7">
        <f>'CSP5'!A232</f>
        <v>2600</v>
      </c>
      <c r="F39" s="45" t="str">
        <f t="shared" si="1"/>
        <v>SAME</v>
      </c>
    </row>
    <row r="40" spans="1:6" x14ac:dyDescent="0.25">
      <c r="A40" s="44">
        <f>'CSP5'!A79</f>
        <v>2800</v>
      </c>
      <c r="B40" s="7">
        <f>'CSP5'!A104</f>
        <v>2800</v>
      </c>
      <c r="C40" s="7">
        <f>'CSP5'!A183</f>
        <v>2800</v>
      </c>
      <c r="D40" s="7">
        <f>'CSP5'!A208</f>
        <v>2800</v>
      </c>
      <c r="E40" s="7">
        <f>'CSP5'!A233</f>
        <v>2800</v>
      </c>
      <c r="F40" s="45" t="str">
        <f t="shared" si="1"/>
        <v>SAME</v>
      </c>
    </row>
    <row r="41" spans="1:6" x14ac:dyDescent="0.25">
      <c r="A41" s="44">
        <f>'CSP5'!A80</f>
        <v>2900</v>
      </c>
      <c r="B41" s="7">
        <f>'CSP5'!A105</f>
        <v>2900</v>
      </c>
      <c r="C41" s="7">
        <f>'CSP5'!A184</f>
        <v>2900</v>
      </c>
      <c r="D41" s="7">
        <f>'CSP5'!A209</f>
        <v>2900</v>
      </c>
      <c r="E41" s="7">
        <f>'CSP5'!A234</f>
        <v>2900</v>
      </c>
      <c r="F41" s="45" t="str">
        <f t="shared" si="1"/>
        <v>SAME</v>
      </c>
    </row>
    <row r="42" spans="1:6" x14ac:dyDescent="0.25">
      <c r="A42" s="44">
        <f>'CSP5'!A81</f>
        <v>3000</v>
      </c>
      <c r="B42" s="7">
        <f>'CSP5'!A106</f>
        <v>3000</v>
      </c>
      <c r="C42" s="7">
        <f>'CSP5'!A185</f>
        <v>3000</v>
      </c>
      <c r="D42" s="7">
        <f>'CSP5'!A210</f>
        <v>3000</v>
      </c>
      <c r="E42" s="7">
        <f>'CSP5'!A235</f>
        <v>3000</v>
      </c>
      <c r="F42" s="45" t="str">
        <f t="shared" si="1"/>
        <v>SAME</v>
      </c>
    </row>
    <row r="43" spans="1:6" x14ac:dyDescent="0.25">
      <c r="A43" s="44">
        <f>'CSP5'!A82</f>
        <v>3200</v>
      </c>
      <c r="B43" s="7">
        <f>'CSP5'!A107</f>
        <v>3200</v>
      </c>
      <c r="C43" s="7">
        <f>'CSP5'!A186</f>
        <v>3200</v>
      </c>
      <c r="D43" s="7">
        <f>'CSP5'!A211</f>
        <v>3200</v>
      </c>
      <c r="E43" s="7">
        <f>'CSP5'!A236</f>
        <v>3200</v>
      </c>
      <c r="F43" s="45" t="str">
        <f t="shared" si="1"/>
        <v>SAME</v>
      </c>
    </row>
    <row r="44" spans="1:6" x14ac:dyDescent="0.25">
      <c r="A44" s="44">
        <f>'CSP5'!A83</f>
        <v>3300</v>
      </c>
      <c r="B44" s="7">
        <f>'CSP5'!A108</f>
        <v>3300</v>
      </c>
      <c r="C44" s="7">
        <f>'CSP5'!A187</f>
        <v>3300</v>
      </c>
      <c r="D44" s="7">
        <f>'CSP5'!A212</f>
        <v>3300</v>
      </c>
      <c r="E44" s="7">
        <f>'CSP5'!A237</f>
        <v>3300</v>
      </c>
      <c r="F44" s="45" t="str">
        <f t="shared" si="1"/>
        <v>SAME</v>
      </c>
    </row>
    <row r="45" spans="1:6" x14ac:dyDescent="0.25">
      <c r="A45" s="44">
        <f>'CSP5'!A84</f>
        <v>3500</v>
      </c>
      <c r="B45" s="7">
        <f>'CSP5'!A109</f>
        <v>3500</v>
      </c>
      <c r="C45" s="7">
        <f>'CSP5'!A188</f>
        <v>3500</v>
      </c>
      <c r="D45" s="7">
        <f>'CSP5'!A213</f>
        <v>3500</v>
      </c>
      <c r="E45" s="7">
        <f>'CSP5'!A238</f>
        <v>3500</v>
      </c>
      <c r="F45" s="45" t="str">
        <f t="shared" si="1"/>
        <v>SAME</v>
      </c>
    </row>
    <row r="46" spans="1:6" x14ac:dyDescent="0.25">
      <c r="A46" s="46">
        <f>'CSP5'!A85</f>
        <v>3501</v>
      </c>
      <c r="B46" s="47">
        <f>'CSP5'!A110</f>
        <v>3501</v>
      </c>
      <c r="C46" s="47">
        <f>'CSP5'!A189</f>
        <v>3501</v>
      </c>
      <c r="D46" s="47">
        <f>'CSP5'!A214</f>
        <v>3501</v>
      </c>
      <c r="E46" s="47">
        <f>'CSP5'!A239</f>
        <v>3501</v>
      </c>
      <c r="F46" s="48" t="str">
        <f t="shared" si="1"/>
        <v>SAME</v>
      </c>
    </row>
  </sheetData>
  <mergeCells count="2">
    <mergeCell ref="A11:K11"/>
    <mergeCell ref="A17:S17"/>
  </mergeCells>
  <conditionalFormatting sqref="B23:S23">
    <cfRule type="containsText" dxfId="5" priority="41" operator="containsText" text="ER">
      <formula>NOT(ISERROR(SEARCH("ER",B23)))</formula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12" zoomScaleNormal="100" workbookViewId="0">
      <selection activeCell="K55" sqref="K55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 x14ac:dyDescent="0.25">
      <c r="J1" s="49" t="s">
        <v>1234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spans="1:23" s="7" customFormat="1" x14ac:dyDescent="0.25">
      <c r="A2" s="49" t="s">
        <v>20</v>
      </c>
      <c r="B2" s="49"/>
      <c r="D2" s="49" t="s">
        <v>173</v>
      </c>
      <c r="E2" s="49"/>
      <c r="G2" s="49" t="s">
        <v>174</v>
      </c>
      <c r="H2" s="49"/>
      <c r="J2" s="49" t="s">
        <v>176</v>
      </c>
      <c r="K2" s="49"/>
      <c r="M2" s="49" t="s">
        <v>178</v>
      </c>
      <c r="N2" s="49"/>
      <c r="P2" s="49" t="s">
        <v>185</v>
      </c>
      <c r="Q2" s="49"/>
      <c r="S2" s="49" t="s">
        <v>192</v>
      </c>
      <c r="T2" s="49"/>
      <c r="V2" s="49" t="s">
        <v>197</v>
      </c>
      <c r="W2" s="49"/>
    </row>
    <row r="3" spans="1:23" s="7" customFormat="1" x14ac:dyDescent="0.25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 x14ac:dyDescent="0.25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0</v>
      </c>
      <c r="G4" s="11" t="str">
        <f>'CSP5'!A141</f>
        <v>RPM</v>
      </c>
      <c r="H4" s="11">
        <f>'Variables &amp; Axis Check'!$B$12</f>
        <v>13.9</v>
      </c>
      <c r="J4" s="11" t="str">
        <f>'Internal Flash'!A213</f>
        <v>RPM</v>
      </c>
      <c r="K4" s="11">
        <f>'Variables &amp; Axis Check'!$B$12</f>
        <v>13.9</v>
      </c>
      <c r="M4" s="11" t="str">
        <f>'Internal Flash'!A240</f>
        <v>RPM</v>
      </c>
      <c r="N4" s="11">
        <f>'Variables &amp; Axis Check'!$B$12</f>
        <v>13.9</v>
      </c>
      <c r="P4" s="11" t="str">
        <f>'Internal Flash'!A267</f>
        <v>RPM</v>
      </c>
      <c r="Q4" s="14">
        <f>'Variables &amp; Axis Check'!$K$12</f>
        <v>6.4452684319526762E-2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 x14ac:dyDescent="0.25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98.189422734430806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 x14ac:dyDescent="0.25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98.189422734430806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 x14ac:dyDescent="0.25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62.975544999999997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100.0963553801694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 x14ac:dyDescent="0.25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59.986414000000003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106.64348855160193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 x14ac:dyDescent="0.25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55.978262000000001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104.73655684153138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 x14ac:dyDescent="0.25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55.027175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113.19062265870251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 x14ac:dyDescent="0.25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55.027175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114.52547476218508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 x14ac:dyDescent="0.25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55.027175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124.44152190015524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 x14ac:dyDescent="0.25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55.027175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127.23835626010491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 x14ac:dyDescent="0.25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55.027175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131.8785577214669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 x14ac:dyDescent="0.25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55.027175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122.00042038461538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137.53578917868833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 x14ac:dyDescent="0.25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49.796196999999999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118.69251930769232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137.53578917868833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 x14ac:dyDescent="0.25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48.233696999999999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118.43123130769231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138.42569089289941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 x14ac:dyDescent="0.25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45.380436000000003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108.3821093076923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140.33262353863802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 x14ac:dyDescent="0.25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43.817936000000003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104.05518615384617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142.68450657364812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 x14ac:dyDescent="0.25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44.429349000000002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99.639425076923089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142.17599064005034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 x14ac:dyDescent="0.25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44.769022999999997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101.44753561538462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132.38707271939663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 x14ac:dyDescent="0.25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45.380436000000003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104.79724261538462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102.98913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 x14ac:dyDescent="0.25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45.312500999999997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93.760453692307692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70.926291322869304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 x14ac:dyDescent="0.25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45.516305000000003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89.072953307692302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 x14ac:dyDescent="0.25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44.972827000000002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 x14ac:dyDescent="0.25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44.972827000000002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 x14ac:dyDescent="0.25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44.972827000000002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50" t="s">
        <v>1235</v>
      </c>
      <c r="B29" s="50"/>
      <c r="D29" s="50" t="s">
        <v>1235</v>
      </c>
      <c r="E29" s="50"/>
      <c r="G29" s="50" t="s">
        <v>1235</v>
      </c>
      <c r="H29" s="50"/>
      <c r="J29" s="50" t="s">
        <v>1235</v>
      </c>
      <c r="K29" s="50"/>
      <c r="M29" s="50" t="s">
        <v>1235</v>
      </c>
      <c r="N29" s="50"/>
      <c r="P29" s="50" t="s">
        <v>1235</v>
      </c>
      <c r="Q29" s="50"/>
      <c r="S29" s="50" t="s">
        <v>1235</v>
      </c>
      <c r="T29" s="50"/>
      <c r="V29" s="50" t="s">
        <v>1235</v>
      </c>
      <c r="W29" s="50"/>
    </row>
    <row r="30" spans="1:23" x14ac:dyDescent="0.25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 x14ac:dyDescent="0.25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60.982790999999999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98.189422734430806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 x14ac:dyDescent="0.25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59.986414000000003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98.189422734430806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 x14ac:dyDescent="0.25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57.982337999999999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98.189422734430806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 x14ac:dyDescent="0.25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55.788044599999999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100.0963553801694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 x14ac:dyDescent="0.25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55.407609800000003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106.64348855160193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 x14ac:dyDescent="0.25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55.027175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104.73655684153138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 x14ac:dyDescent="0.25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55.027175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113.19062265870251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 x14ac:dyDescent="0.25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55.027175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114.39198955183683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 x14ac:dyDescent="0.25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55.027175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124.44152190015524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 x14ac:dyDescent="0.25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55.027175</v>
      </c>
      <c r="G40" s="10">
        <f>'CSP5'!$A$152</f>
        <v>1800</v>
      </c>
      <c r="H40" s="1">
        <f>_xll.Interp1d(-1,$G$5:$G$27,$H$5:$H$27,$G40)</f>
        <v>122.00042038461538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127.23835626010491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 x14ac:dyDescent="0.25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49.796196999999999</v>
      </c>
      <c r="G41" s="10">
        <f>'CSP5'!$A$153</f>
        <v>2000</v>
      </c>
      <c r="H41" s="1">
        <f>_xll.Interp1d(-1,$G$5:$G$27,$H$5:$H$27,$G41)</f>
        <v>118.69251930769232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131.8785577214669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 x14ac:dyDescent="0.25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48.233696999999999</v>
      </c>
      <c r="G42" s="10">
        <f>'CSP5'!$A$154</f>
        <v>2200</v>
      </c>
      <c r="H42" s="1">
        <f>_xll.Interp1d(-1,$G$5:$G$27,$H$5:$H$27,$G42)</f>
        <v>118.43123130769231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137.53578917868833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 x14ac:dyDescent="0.25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45.380436000000003</v>
      </c>
      <c r="G43" s="10">
        <f>'CSP5'!$A$155</f>
        <v>2400</v>
      </c>
      <c r="H43" s="1">
        <f>_xll.Interp1d(-1,$G$5:$G$27,$H$5:$H$27,$G43)</f>
        <v>108.3821093076923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137.53578917868833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 x14ac:dyDescent="0.25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44.429349000000002</v>
      </c>
      <c r="G44" s="10">
        <f>'CSP5'!$A$156</f>
        <v>2600</v>
      </c>
      <c r="H44" s="1">
        <f>_xll.Interp1d(-1,$G$5:$G$27,$H$5:$H$27,$G44)</f>
        <v>104.05518615384617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138.42569089289941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 x14ac:dyDescent="0.25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45.380436000000003</v>
      </c>
      <c r="G45" s="10">
        <f>'CSP5'!$A$157</f>
        <v>2800</v>
      </c>
      <c r="H45" s="1">
        <f>_xll.Interp1d(-1,$G$5:$G$27,$H$5:$H$27,$G45)</f>
        <v>99.639425076923089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142.68450657364812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 x14ac:dyDescent="0.25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45.3464685</v>
      </c>
      <c r="G46" s="10">
        <f>'CSP5'!$A$158</f>
        <v>2900</v>
      </c>
      <c r="H46" s="1">
        <f>_xll.Interp1d(-1,$G$5:$G$27,$H$5:$H$27,$G46)</f>
        <v>101.44753561538462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142.17599064005034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 x14ac:dyDescent="0.25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45.312500999999997</v>
      </c>
      <c r="G47" s="10">
        <f>'CSP5'!$A$159</f>
        <v>3000</v>
      </c>
      <c r="H47" s="1">
        <f>_xll.Interp1d(-1,$G$5:$G$27,$H$5:$H$27,$G47)</f>
        <v>104.79724261538462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132.38707271939663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 x14ac:dyDescent="0.25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45.475544200000002</v>
      </c>
      <c r="G48" s="10">
        <f>'CSP5'!$A$160</f>
        <v>3200</v>
      </c>
      <c r="H48" s="1">
        <f>_xll.Interp1d(-1,$G$5:$G$27,$H$5:$H$27,$G48)</f>
        <v>93.760453692307692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102.98913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 x14ac:dyDescent="0.25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45.516305000000003</v>
      </c>
      <c r="G49" s="10">
        <f>'CSP5'!$A$161</f>
        <v>3250</v>
      </c>
      <c r="H49" s="1">
        <f>_xll.Interp1d(-1,$G$5:$G$27,$H$5:$H$27,$G49)</f>
        <v>89.072953307692302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98.981275165358667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 x14ac:dyDescent="0.25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45.170455363636364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70.926291322869304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 x14ac:dyDescent="0.25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44.972827000000002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39" customFormat="1" x14ac:dyDescent="0.25">
      <c r="B52" s="40"/>
      <c r="H52" s="40"/>
    </row>
    <row r="53" spans="1:23" x14ac:dyDescent="0.25">
      <c r="A53" s="50" t="s">
        <v>1097</v>
      </c>
      <c r="B53" s="50"/>
      <c r="G53" s="50" t="s">
        <v>1236</v>
      </c>
      <c r="H53" s="50"/>
      <c r="J53" s="50" t="s">
        <v>1237</v>
      </c>
      <c r="K53" s="50"/>
    </row>
    <row r="54" spans="1:23" x14ac:dyDescent="0.25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 x14ac:dyDescent="0.25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 x14ac:dyDescent="0.25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 x14ac:dyDescent="0.25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 x14ac:dyDescent="0.25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 x14ac:dyDescent="0.25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 x14ac:dyDescent="0.25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 x14ac:dyDescent="0.25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 x14ac:dyDescent="0.25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 x14ac:dyDescent="0.25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 x14ac:dyDescent="0.25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10">
        <f>'CSP5'!$A$153</f>
        <v>2000</v>
      </c>
      <c r="H65" s="1">
        <f t="shared" si="0"/>
        <v>118.69251930769232</v>
      </c>
      <c r="J65" s="10">
        <f>'CSP5'!$A$153</f>
        <v>2000</v>
      </c>
      <c r="K65" s="1">
        <f t="shared" si="1"/>
        <v>118.69251930769232</v>
      </c>
    </row>
    <row r="66" spans="1:11" x14ac:dyDescent="0.25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10">
        <f>'CSP5'!$A$154</f>
        <v>2200</v>
      </c>
      <c r="H66" s="1">
        <f t="shared" si="0"/>
        <v>118.43123130769231</v>
      </c>
      <c r="J66" s="10">
        <f>'CSP5'!$A$154</f>
        <v>2200</v>
      </c>
      <c r="K66" s="1">
        <f t="shared" si="1"/>
        <v>118.43123130769231</v>
      </c>
    </row>
    <row r="67" spans="1:11" x14ac:dyDescent="0.25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10">
        <f>'CSP5'!$A$155</f>
        <v>2400</v>
      </c>
      <c r="H67" s="1">
        <f t="shared" si="0"/>
        <v>108.3821093076923</v>
      </c>
      <c r="J67" s="10">
        <f>'CSP5'!$A$155</f>
        <v>2400</v>
      </c>
      <c r="K67" s="1">
        <f t="shared" si="1"/>
        <v>108.3821093076923</v>
      </c>
    </row>
    <row r="68" spans="1:11" x14ac:dyDescent="0.25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10">
        <f>'CSP5'!$A$156</f>
        <v>2600</v>
      </c>
      <c r="H68" s="1">
        <f t="shared" si="0"/>
        <v>104.05518615384617</v>
      </c>
      <c r="J68" s="10">
        <f>'CSP5'!$A$156</f>
        <v>2600</v>
      </c>
      <c r="K68" s="1">
        <f t="shared" si="1"/>
        <v>104.05518615384617</v>
      </c>
    </row>
    <row r="69" spans="1:11" x14ac:dyDescent="0.25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10">
        <f>'CSP5'!$A$157</f>
        <v>2800</v>
      </c>
      <c r="H69" s="1">
        <f t="shared" si="0"/>
        <v>99.639425076923089</v>
      </c>
      <c r="J69" s="10">
        <f>'CSP5'!$A$157</f>
        <v>2800</v>
      </c>
      <c r="K69" s="1">
        <f t="shared" si="1"/>
        <v>99.639425076923089</v>
      </c>
    </row>
    <row r="70" spans="1:11" x14ac:dyDescent="0.25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10">
        <f>'CSP5'!$A$158</f>
        <v>2900</v>
      </c>
      <c r="H70" s="1">
        <f t="shared" si="0"/>
        <v>101.44753561538462</v>
      </c>
      <c r="J70" s="10">
        <f>'CSP5'!$A$158</f>
        <v>2900</v>
      </c>
      <c r="K70" s="1">
        <f t="shared" si="1"/>
        <v>101.44753561538462</v>
      </c>
    </row>
    <row r="71" spans="1:11" x14ac:dyDescent="0.25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10">
        <f>'CSP5'!$A$159</f>
        <v>3000</v>
      </c>
      <c r="H71" s="1">
        <f t="shared" si="0"/>
        <v>104.79724261538462</v>
      </c>
      <c r="J71" s="10">
        <f>'CSP5'!$A$159</f>
        <v>3000</v>
      </c>
      <c r="K71" s="1">
        <f t="shared" si="1"/>
        <v>104.79724261538462</v>
      </c>
    </row>
    <row r="72" spans="1:11" x14ac:dyDescent="0.25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10">
        <f>'CSP5'!$A$160</f>
        <v>3200</v>
      </c>
      <c r="H72" s="1">
        <f t="shared" si="0"/>
        <v>93.760453692307692</v>
      </c>
      <c r="J72" s="10">
        <f>'CSP5'!$A$160</f>
        <v>3200</v>
      </c>
      <c r="K72" s="1">
        <f t="shared" si="1"/>
        <v>93.760453692307692</v>
      </c>
    </row>
    <row r="73" spans="1:11" x14ac:dyDescent="0.25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10">
        <f>'CSP5'!$A$161</f>
        <v>3250</v>
      </c>
      <c r="H73" s="1">
        <f t="shared" si="0"/>
        <v>89.072953307692302</v>
      </c>
      <c r="J73" s="10">
        <f>'CSP5'!$A$161</f>
        <v>3250</v>
      </c>
      <c r="K73" s="1">
        <f t="shared" si="1"/>
        <v>89.072953307692302</v>
      </c>
    </row>
    <row r="74" spans="1:11" x14ac:dyDescent="0.25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 x14ac:dyDescent="0.25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 x14ac:dyDescent="0.25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 x14ac:dyDescent="0.25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 x14ac:dyDescent="0.25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 x14ac:dyDescent="0.25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 x14ac:dyDescent="0.25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 x14ac:dyDescent="0.25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 x14ac:dyDescent="0.25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 x14ac:dyDescent="0.25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 x14ac:dyDescent="0.25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 x14ac:dyDescent="0.25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 x14ac:dyDescent="0.25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 x14ac:dyDescent="0.25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 x14ac:dyDescent="0.25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 x14ac:dyDescent="0.25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 x14ac:dyDescent="0.25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 x14ac:dyDescent="0.25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 x14ac:dyDescent="0.25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 x14ac:dyDescent="0.25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35.463145661434652</v>
      </c>
    </row>
    <row r="94" spans="1:2" x14ac:dyDescent="0.25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17.731572830717326</v>
      </c>
    </row>
    <row r="95" spans="1:2" x14ac:dyDescent="0.25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  <mergeCell ref="A53:B53"/>
    <mergeCell ref="A2:B2"/>
    <mergeCell ref="D2:E2"/>
    <mergeCell ref="G2:H2"/>
    <mergeCell ref="J2:K2"/>
    <mergeCell ref="G53:H53"/>
    <mergeCell ref="J53:K53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tabSelected="1" workbookViewId="0">
      <selection activeCell="O30" sqref="O30"/>
    </sheetView>
  </sheetViews>
  <sheetFormatPr defaultColWidth="4.7109375" defaultRowHeight="15" x14ac:dyDescent="0.25"/>
  <cols>
    <col min="1" max="1" width="5" style="7" bestFit="1" customWidth="1"/>
    <col min="2" max="2" width="5.42578125" style="7" bestFit="1" customWidth="1"/>
    <col min="3" max="19" width="4" style="7" bestFit="1" customWidth="1"/>
    <col min="20" max="20" width="4.7109375" style="7"/>
    <col min="21" max="21" width="5" style="7" bestFit="1" customWidth="1"/>
    <col min="22" max="22" width="5.42578125" style="7" bestFit="1" customWidth="1"/>
    <col min="23" max="28" width="4.5703125" style="7" bestFit="1" customWidth="1"/>
    <col min="29" max="39" width="5.5703125" style="7" bestFit="1" customWidth="1"/>
    <col min="40" max="16384" width="4.7109375" style="7"/>
  </cols>
  <sheetData>
    <row r="1" spans="1:39" x14ac:dyDescent="0.25">
      <c r="A1" s="53" t="s">
        <v>1109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39" x14ac:dyDescent="0.25">
      <c r="A2" s="17"/>
      <c r="B2" s="49" t="s">
        <v>1243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U2" s="17"/>
      <c r="V2" s="49" t="s">
        <v>1244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38.190880000000007</v>
      </c>
      <c r="C5" s="16">
        <f t="shared" ref="C5:S5" si="0">C6</f>
        <v>38.190880000000007</v>
      </c>
      <c r="D5" s="16">
        <f t="shared" si="0"/>
        <v>38.190880000000007</v>
      </c>
      <c r="E5" s="16">
        <f t="shared" si="0"/>
        <v>41.206720000000004</v>
      </c>
      <c r="F5" s="16">
        <f t="shared" si="0"/>
        <v>47.004159999999999</v>
      </c>
      <c r="G5" s="16">
        <f t="shared" si="0"/>
        <v>62.015039999999999</v>
      </c>
      <c r="H5" s="16">
        <f t="shared" si="0"/>
        <v>64.006079999999997</v>
      </c>
      <c r="I5" s="16">
        <f t="shared" si="0"/>
        <v>69.003199999999993</v>
      </c>
      <c r="J5" s="16">
        <f t="shared" si="0"/>
        <v>71.989760000000004</v>
      </c>
      <c r="K5" s="16">
        <f t="shared" si="0"/>
        <v>74.595680000000002</v>
      </c>
      <c r="L5" s="16">
        <f t="shared" si="0"/>
        <v>76.996639999999999</v>
      </c>
      <c r="M5" s="16">
        <f t="shared" si="0"/>
        <v>87.986400000000003</v>
      </c>
      <c r="N5" s="16">
        <f t="shared" si="0"/>
        <v>87.986400000000003</v>
      </c>
      <c r="O5" s="16">
        <f t="shared" si="0"/>
        <v>87.986400000000003</v>
      </c>
      <c r="P5" s="16">
        <f t="shared" si="0"/>
        <v>87.986400000000003</v>
      </c>
      <c r="Q5" s="16">
        <f t="shared" si="0"/>
        <v>87.986400000000003</v>
      </c>
      <c r="R5" s="16">
        <f t="shared" si="0"/>
        <v>87.986400000000003</v>
      </c>
      <c r="S5" s="16">
        <f t="shared" si="0"/>
        <v>87.986400000000003</v>
      </c>
      <c r="U5" s="13">
        <f>'CSP5'!$A$169</f>
        <v>619</v>
      </c>
      <c r="V5" s="12">
        <f>V6</f>
        <v>20.959904925187075</v>
      </c>
      <c r="W5" s="12">
        <f t="shared" ref="W5:AM5" si="1">W6</f>
        <v>20.959904925187075</v>
      </c>
      <c r="X5" s="12">
        <f t="shared" si="1"/>
        <v>20.959904925187075</v>
      </c>
      <c r="Y5" s="12">
        <f t="shared" si="1"/>
        <v>20.959904925187075</v>
      </c>
      <c r="Z5" s="12">
        <f t="shared" si="1"/>
        <v>20.959904925187075</v>
      </c>
      <c r="AA5" s="12">
        <f t="shared" si="1"/>
        <v>21.727053766429119</v>
      </c>
      <c r="AB5" s="12">
        <f t="shared" si="1"/>
        <v>23.122664966089832</v>
      </c>
      <c r="AC5" s="12">
        <f t="shared" si="1"/>
        <v>24.93340448137743</v>
      </c>
      <c r="AD5" s="12">
        <f t="shared" si="1"/>
        <v>71.003430347006855</v>
      </c>
      <c r="AE5" s="12">
        <f t="shared" si="1"/>
        <v>74.133187538965529</v>
      </c>
      <c r="AF5" s="12">
        <f t="shared" si="1"/>
        <v>74.133187538965544</v>
      </c>
      <c r="AG5" s="12">
        <f t="shared" si="1"/>
        <v>74.133187538965544</v>
      </c>
      <c r="AH5" s="12">
        <f t="shared" si="1"/>
        <v>74.133187538965544</v>
      </c>
      <c r="AI5" s="12">
        <f t="shared" si="1"/>
        <v>74.133187538965544</v>
      </c>
      <c r="AJ5" s="12">
        <f t="shared" si="1"/>
        <v>74.133187538965586</v>
      </c>
      <c r="AK5" s="12">
        <f t="shared" si="1"/>
        <v>74.133187538965515</v>
      </c>
      <c r="AL5" s="12">
        <f t="shared" si="1"/>
        <v>74.133187538965657</v>
      </c>
      <c r="AM5" s="12">
        <f t="shared" si="1"/>
        <v>74.133187538965657</v>
      </c>
    </row>
    <row r="6" spans="1:39" x14ac:dyDescent="0.25">
      <c r="A6" s="3">
        <f>'CSP5'!$A$170</f>
        <v>620</v>
      </c>
      <c r="B6" s="16">
        <f>C6</f>
        <v>38.190880000000007</v>
      </c>
      <c r="C6" s="5">
        <f>MIN(_xll.Interp2dTab(-1,0,'CSP5'!$B$243:$S$243,'CSP5'!$A$244:$A$264,'CSP5'!$B$244:$S$264,C$4,$A6),'Internal Flash'!$B$642)</f>
        <v>38.190880000000007</v>
      </c>
      <c r="D6" s="5">
        <f>MIN(_xll.Interp2dTab(-1,0,'CSP5'!$B$243:$S$243,'CSP5'!$A$244:$A$264,'CSP5'!$B$244:$S$264,D$4,$A6),'Internal Flash'!$B$642)</f>
        <v>38.190880000000007</v>
      </c>
      <c r="E6" s="5">
        <f>MIN(_xll.Interp2dTab(-1,0,'CSP5'!$B$243:$S$243,'CSP5'!$A$244:$A$264,'CSP5'!$B$244:$S$264,E$4,$A6),'Internal Flash'!$B$642)</f>
        <v>41.206720000000004</v>
      </c>
      <c r="F6" s="5">
        <f>MIN(_xll.Interp2dTab(-1,0,'CSP5'!$B$243:$S$243,'CSP5'!$A$244:$A$264,'CSP5'!$B$244:$S$264,F$4,$A6),'Internal Flash'!$B$642)</f>
        <v>47.004159999999999</v>
      </c>
      <c r="G6" s="5">
        <f>MIN(_xll.Interp2dTab(-1,0,'CSP5'!$B$243:$S$243,'CSP5'!$A$244:$A$264,'CSP5'!$B$244:$S$264,G$4,$A6),'Internal Flash'!$B$642)</f>
        <v>62.015039999999999</v>
      </c>
      <c r="H6" s="5">
        <f>MIN(_xll.Interp2dTab(-1,0,'CSP5'!$B$243:$S$243,'CSP5'!$A$244:$A$264,'CSP5'!$B$244:$S$264,H$4,$A6),'Internal Flash'!$B$642)</f>
        <v>64.006079999999997</v>
      </c>
      <c r="I6" s="5">
        <f>MIN(_xll.Interp2dTab(-1,0,'CSP5'!$B$243:$S$243,'CSP5'!$A$244:$A$264,'CSP5'!$B$244:$S$264,I$4,$A6),'Internal Flash'!$B$642)</f>
        <v>69.003199999999993</v>
      </c>
      <c r="J6" s="5">
        <f>MIN(_xll.Interp2dTab(-1,0,'CSP5'!$B$243:$S$243,'CSP5'!$A$244:$A$264,'CSP5'!$B$244:$S$264,J$4,$A6),'Internal Flash'!$B$642)</f>
        <v>71.989760000000004</v>
      </c>
      <c r="K6" s="5">
        <f>MIN(_xll.Interp2dTab(-1,0,'CSP5'!$B$243:$S$243,'CSP5'!$A$244:$A$264,'CSP5'!$B$244:$S$264,K$4,$A6),'Internal Flash'!$B$642)</f>
        <v>74.595680000000002</v>
      </c>
      <c r="L6" s="5">
        <f>MIN(_xll.Interp2dTab(-1,0,'CSP5'!$B$243:$S$243,'CSP5'!$A$244:$A$264,'CSP5'!$B$244:$S$264,L$4,$A6),'Internal Flash'!$B$642)</f>
        <v>76.996639999999999</v>
      </c>
      <c r="M6" s="5">
        <f>MIN(_xll.Interp2dTab(-1,0,'CSP5'!$B$243:$S$243,'CSP5'!$A$244:$A$264,'CSP5'!$B$244:$S$264,M$4,$A6),'Internal Flash'!$B$642)</f>
        <v>87.986400000000003</v>
      </c>
      <c r="N6" s="5">
        <f>MIN(_xll.Interp2dTab(-1,0,'CSP5'!$B$243:$S$243,'CSP5'!$A$244:$A$264,'CSP5'!$B$244:$S$264,N$4,$A6),'Internal Flash'!$B$642)</f>
        <v>87.986400000000003</v>
      </c>
      <c r="O6" s="5">
        <f>MIN(_xll.Interp2dTab(-1,0,'CSP5'!$B$243:$S$243,'CSP5'!$A$244:$A$264,'CSP5'!$B$244:$S$264,O$4,$A6),'Internal Flash'!$B$642)</f>
        <v>87.986400000000003</v>
      </c>
      <c r="P6" s="5">
        <f>MIN(_xll.Interp2dTab(-1,0,'CSP5'!$B$243:$S$243,'CSP5'!$A$244:$A$264,'CSP5'!$B$244:$S$264,P$4,$A6),'Internal Flash'!$B$642)</f>
        <v>87.986400000000003</v>
      </c>
      <c r="Q6" s="5">
        <f>MIN(_xll.Interp2dTab(-1,0,'CSP5'!$B$243:$S$243,'CSP5'!$A$244:$A$264,'CSP5'!$B$244:$S$264,Q$4,$A6),'Internal Flash'!$B$642)</f>
        <v>87.986400000000003</v>
      </c>
      <c r="R6" s="5">
        <f>MIN(_xll.Interp2dTab(-1,0,'CSP5'!$B$243:$S$243,'CSP5'!$A$244:$A$264,'CSP5'!$B$244:$S$264,R$4,$A6),'Internal Flash'!$B$642)</f>
        <v>87.986400000000003</v>
      </c>
      <c r="S6" s="16">
        <f>R6</f>
        <v>87.986400000000003</v>
      </c>
      <c r="U6" s="3">
        <f>'CSP5'!$A$170</f>
        <v>620</v>
      </c>
      <c r="V6" s="12">
        <f>W6</f>
        <v>20.959904925187075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20.959904925187075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20.959904925187075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20.959904925187075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20.959904925187075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21.727053766429119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23.122664966089832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24.93340448137743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71.003430347006855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74.133187538965529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74.133187538965544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74.133187538965544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74.133187538965544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74.133187538965544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74.133187538965586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74.133187538965515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74.133187538965657</v>
      </c>
      <c r="AM6" s="12">
        <f>AL6</f>
        <v>74.133187538965657</v>
      </c>
    </row>
    <row r="7" spans="1:39" x14ac:dyDescent="0.25">
      <c r="A7" s="3">
        <f>'CSP5'!$A$171</f>
        <v>650</v>
      </c>
      <c r="B7" s="16">
        <f t="shared" ref="B7:B24" si="2">C7</f>
        <v>42.992800000000003</v>
      </c>
      <c r="C7" s="5">
        <f>MIN(_xll.Interp2dTab(-1,0,'CSP5'!$B$243:$S$243,'CSP5'!$A$244:$A$264,'CSP5'!$B$244:$S$264,C$4,$A7),'Internal Flash'!$B$642)</f>
        <v>42.992800000000003</v>
      </c>
      <c r="D7" s="5">
        <f>MIN(_xll.Interp2dTab(-1,0,'CSP5'!$B$243:$S$243,'CSP5'!$A$244:$A$264,'CSP5'!$B$244:$S$264,D$4,$A7),'Internal Flash'!$B$642)</f>
        <v>42.992800000000003</v>
      </c>
      <c r="E7" s="5">
        <f>MIN(_xll.Interp2dTab(-1,0,'CSP5'!$B$243:$S$243,'CSP5'!$A$244:$A$264,'CSP5'!$B$244:$S$264,E$4,$A7),'Internal Flash'!$B$642)</f>
        <v>42.992800000000003</v>
      </c>
      <c r="F7" s="5">
        <f>MIN(_xll.Interp2dTab(-1,0,'CSP5'!$B$243:$S$243,'CSP5'!$A$244:$A$264,'CSP5'!$B$244:$S$264,F$4,$A7),'Internal Flash'!$B$642)</f>
        <v>50.02</v>
      </c>
      <c r="G7" s="5">
        <f>MIN(_xll.Interp2dTab(-1,0,'CSP5'!$B$243:$S$243,'CSP5'!$A$244:$A$264,'CSP5'!$B$244:$S$264,G$4,$A7),'Internal Flash'!$B$642)</f>
        <v>65.001599999999996</v>
      </c>
      <c r="H7" s="5">
        <f>MIN(_xll.Interp2dTab(-1,0,'CSP5'!$B$243:$S$243,'CSP5'!$A$244:$A$264,'CSP5'!$B$244:$S$264,H$4,$A7),'Internal Flash'!$B$642)</f>
        <v>69.979200000000006</v>
      </c>
      <c r="I7" s="5">
        <f>MIN(_xll.Interp2dTab(-1,0,'CSP5'!$B$243:$S$243,'CSP5'!$A$244:$A$264,'CSP5'!$B$244:$S$264,I$4,$A7),'Internal Flash'!$B$642)</f>
        <v>75.005600000000001</v>
      </c>
      <c r="J7" s="5">
        <f>MIN(_xll.Interp2dTab(-1,0,'CSP5'!$B$243:$S$243,'CSP5'!$A$244:$A$264,'CSP5'!$B$244:$S$264,J$4,$A7),'Internal Flash'!$B$642)</f>
        <v>75.005600000000001</v>
      </c>
      <c r="K7" s="5">
        <f>MIN(_xll.Interp2dTab(-1,0,'CSP5'!$B$243:$S$243,'CSP5'!$A$244:$A$264,'CSP5'!$B$244:$S$264,K$4,$A7),'Internal Flash'!$B$642)</f>
        <v>79.983199999999997</v>
      </c>
      <c r="L7" s="5">
        <f>MIN(_xll.Interp2dTab(-1,0,'CSP5'!$B$243:$S$243,'CSP5'!$A$244:$A$264,'CSP5'!$B$244:$S$264,L$4,$A7),'Internal Flash'!$B$642)</f>
        <v>79.983199999999997</v>
      </c>
      <c r="M7" s="5">
        <f>MIN(_xll.Interp2dTab(-1,0,'CSP5'!$B$243:$S$243,'CSP5'!$A$244:$A$264,'CSP5'!$B$244:$S$264,M$4,$A7),'Internal Flash'!$B$642)</f>
        <v>99.991200000000006</v>
      </c>
      <c r="N7" s="5">
        <f>MIN(_xll.Interp2dTab(-1,0,'CSP5'!$B$243:$S$243,'CSP5'!$A$244:$A$264,'CSP5'!$B$244:$S$264,N$4,$A7),'Internal Flash'!$B$642)</f>
        <v>99.991200000000006</v>
      </c>
      <c r="O7" s="5">
        <f>MIN(_xll.Interp2dTab(-1,0,'CSP5'!$B$243:$S$243,'CSP5'!$A$244:$A$264,'CSP5'!$B$244:$S$264,O$4,$A7),'Internal Flash'!$B$642)</f>
        <v>99.991200000000006</v>
      </c>
      <c r="P7" s="5">
        <f>MIN(_xll.Interp2dTab(-1,0,'CSP5'!$B$243:$S$243,'CSP5'!$A$244:$A$264,'CSP5'!$B$244:$S$264,P$4,$A7),'Internal Flash'!$B$642)</f>
        <v>99.991200000000006</v>
      </c>
      <c r="Q7" s="5">
        <f>MIN(_xll.Interp2dTab(-1,0,'CSP5'!$B$243:$S$243,'CSP5'!$A$244:$A$264,'CSP5'!$B$244:$S$264,Q$4,$A7),'Internal Flash'!$B$642)</f>
        <v>99.991200000000006</v>
      </c>
      <c r="R7" s="5">
        <f>MIN(_xll.Interp2dTab(-1,0,'CSP5'!$B$243:$S$243,'CSP5'!$A$244:$A$264,'CSP5'!$B$244:$S$264,R$4,$A7),'Internal Flash'!$B$642)</f>
        <v>99.991200000000006</v>
      </c>
      <c r="S7" s="16">
        <f t="shared" ref="S7:S24" si="3">R7</f>
        <v>99.991200000000006</v>
      </c>
      <c r="U7" s="3">
        <f>'CSP5'!$A$171</f>
        <v>650</v>
      </c>
      <c r="V7" s="12">
        <f t="shared" ref="V7:V24" si="4">W7</f>
        <v>20.959904925187075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20.959904925187075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20.959904925187075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20.959904925187075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20.959904925187075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21.727053766429119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23.297676091970111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26.956327201111115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71.132114998389397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74.133187538965544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74.133187538965558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74.133187538965544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74.133187538965544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74.133187538965558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74.133187538965544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74.133187538965444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74.133187538965657</v>
      </c>
      <c r="AM7" s="12">
        <f t="shared" ref="AM7:AM24" si="5">AL7</f>
        <v>74.133187538965657</v>
      </c>
    </row>
    <row r="8" spans="1:39" x14ac:dyDescent="0.25">
      <c r="A8" s="3">
        <f>'CSP5'!$A$172</f>
        <v>800</v>
      </c>
      <c r="B8" s="16">
        <f t="shared" si="2"/>
        <v>44.993600000000001</v>
      </c>
      <c r="C8" s="5">
        <f>MIN(_xll.Interp2dTab(-1,0,'CSP5'!$B$243:$S$243,'CSP5'!$A$244:$A$264,'CSP5'!$B$244:$S$264,C$4,$A8),'Internal Flash'!$B$642)</f>
        <v>44.993600000000001</v>
      </c>
      <c r="D8" s="5">
        <f>MIN(_xll.Interp2dTab(-1,0,'CSP5'!$B$243:$S$243,'CSP5'!$A$244:$A$264,'CSP5'!$B$244:$S$264,D$4,$A8),'Internal Flash'!$B$642)</f>
        <v>48.019199999999998</v>
      </c>
      <c r="E8" s="5">
        <f>MIN(_xll.Interp2dTab(-1,0,'CSP5'!$B$243:$S$243,'CSP5'!$A$244:$A$264,'CSP5'!$B$244:$S$264,E$4,$A8),'Internal Flash'!$B$642)</f>
        <v>48.019199999999998</v>
      </c>
      <c r="F8" s="5">
        <f>MIN(_xll.Interp2dTab(-1,0,'CSP5'!$B$243:$S$243,'CSP5'!$A$244:$A$264,'CSP5'!$B$244:$S$264,F$4,$A8),'Internal Flash'!$B$642)</f>
        <v>60.024000000000001</v>
      </c>
      <c r="G8" s="5">
        <f>MIN(_xll.Interp2dTab(-1,0,'CSP5'!$B$243:$S$243,'CSP5'!$A$244:$A$264,'CSP5'!$B$244:$S$264,G$4,$A8),'Internal Flash'!$B$642)</f>
        <v>63.976799999999997</v>
      </c>
      <c r="H8" s="5">
        <f>MIN(_xll.Interp2dTab(-1,0,'CSP5'!$B$243:$S$243,'CSP5'!$A$244:$A$264,'CSP5'!$B$244:$S$264,H$4,$A8),'Internal Flash'!$B$642)</f>
        <v>71.004000000000005</v>
      </c>
      <c r="I8" s="5">
        <f>MIN(_xll.Interp2dTab(-1,0,'CSP5'!$B$243:$S$243,'CSP5'!$A$244:$A$264,'CSP5'!$B$244:$S$264,I$4,$A8),'Internal Flash'!$B$642)</f>
        <v>75.9816</v>
      </c>
      <c r="J8" s="5">
        <f>MIN(_xll.Interp2dTab(-1,0,'CSP5'!$B$243:$S$243,'CSP5'!$A$244:$A$264,'CSP5'!$B$244:$S$264,J$4,$A8),'Internal Flash'!$B$642)</f>
        <v>81.007999999999996</v>
      </c>
      <c r="K8" s="5">
        <f>MIN(_xll.Interp2dTab(-1,0,'CSP5'!$B$243:$S$243,'CSP5'!$A$244:$A$264,'CSP5'!$B$244:$S$264,K$4,$A8),'Internal Flash'!$B$642)</f>
        <v>85.985600000000005</v>
      </c>
      <c r="L8" s="5">
        <f>MIN(_xll.Interp2dTab(-1,0,'CSP5'!$B$243:$S$243,'CSP5'!$A$244:$A$264,'CSP5'!$B$244:$S$264,L$4,$A8),'Internal Flash'!$B$642)</f>
        <v>91.012</v>
      </c>
      <c r="M8" s="5">
        <f>MIN(_xll.Interp2dTab(-1,0,'CSP5'!$B$243:$S$243,'CSP5'!$A$244:$A$264,'CSP5'!$B$244:$S$264,M$4,$A8),'Internal Flash'!$B$642)</f>
        <v>97.990399999999994</v>
      </c>
      <c r="N8" s="5">
        <f>MIN(_xll.Interp2dTab(-1,0,'CSP5'!$B$243:$S$243,'CSP5'!$A$244:$A$264,'CSP5'!$B$244:$S$264,N$4,$A8),'Internal Flash'!$B$642)</f>
        <v>103.0168</v>
      </c>
      <c r="O8" s="5">
        <f>MIN(_xll.Interp2dTab(-1,0,'CSP5'!$B$243:$S$243,'CSP5'!$A$244:$A$264,'CSP5'!$B$244:$S$264,O$4,$A8),'Internal Flash'!$B$642)</f>
        <v>105.0176</v>
      </c>
      <c r="P8" s="5">
        <f>MIN(_xll.Interp2dTab(-1,0,'CSP5'!$B$243:$S$243,'CSP5'!$A$244:$A$264,'CSP5'!$B$244:$S$264,P$4,$A8),'Internal Flash'!$B$642)</f>
        <v>107.9944</v>
      </c>
      <c r="Q8" s="5">
        <f>MIN(_xll.Interp2dTab(-1,0,'CSP5'!$B$243:$S$243,'CSP5'!$A$244:$A$264,'CSP5'!$B$244:$S$264,Q$4,$A8),'Internal Flash'!$B$642)</f>
        <v>109.9952</v>
      </c>
      <c r="R8" s="5">
        <f>MIN(_xll.Interp2dTab(-1,0,'CSP5'!$B$243:$S$243,'CSP5'!$A$244:$A$264,'CSP5'!$B$244:$S$264,R$4,$A8),'Internal Flash'!$B$642)</f>
        <v>113.02079999999999</v>
      </c>
      <c r="S8" s="16">
        <f t="shared" si="3"/>
        <v>113.02079999999999</v>
      </c>
      <c r="U8" s="3">
        <f>'CSP5'!$A$172</f>
        <v>800</v>
      </c>
      <c r="V8" s="12">
        <f t="shared" si="4"/>
        <v>20.959904925187075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20.959904925187075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20.959904925187075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20.959904925187075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20.959904925187075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21.727053766429119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23.881046511571032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33.699402933556719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71.561063836331257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74.133187538965558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74.133187538965544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74.133187538965558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74.133187538965544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74.133187538965544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74.133187538965544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74.133187538965586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74.133187538965373</v>
      </c>
      <c r="AM8" s="12">
        <f t="shared" si="5"/>
        <v>74.133187538965373</v>
      </c>
    </row>
    <row r="9" spans="1:39" x14ac:dyDescent="0.25">
      <c r="A9" s="3">
        <f>'CSP5'!$A$173</f>
        <v>1000</v>
      </c>
      <c r="B9" s="16">
        <f t="shared" si="2"/>
        <v>50.02</v>
      </c>
      <c r="C9" s="5">
        <f>MIN(_xll.Interp2dTab(-1,0,'CSP5'!$B$243:$S$243,'CSP5'!$A$244:$A$264,'CSP5'!$B$244:$S$264,C$4,$A9),'Internal Flash'!$B$642)</f>
        <v>50.02</v>
      </c>
      <c r="D9" s="5">
        <f>MIN(_xll.Interp2dTab(-1,0,'CSP5'!$B$243:$S$243,'CSP5'!$A$244:$A$264,'CSP5'!$B$244:$S$264,D$4,$A9),'Internal Flash'!$B$642)</f>
        <v>58.023200000000003</v>
      </c>
      <c r="E9" s="5">
        <f>MIN(_xll.Interp2dTab(-1,0,'CSP5'!$B$243:$S$243,'CSP5'!$A$244:$A$264,'CSP5'!$B$244:$S$264,E$4,$A9),'Internal Flash'!$B$642)</f>
        <v>54.997599999999998</v>
      </c>
      <c r="F9" s="5">
        <f>MIN(_xll.Interp2dTab(-1,0,'CSP5'!$B$243:$S$243,'CSP5'!$A$244:$A$264,'CSP5'!$B$244:$S$264,F$4,$A9),'Internal Flash'!$B$642)</f>
        <v>67.978399999999993</v>
      </c>
      <c r="G9" s="5">
        <f>MIN(_xll.Interp2dTab(-1,0,'CSP5'!$B$243:$S$243,'CSP5'!$A$244:$A$264,'CSP5'!$B$244:$S$264,G$4,$A9),'Internal Flash'!$B$642)</f>
        <v>85.009600000000006</v>
      </c>
      <c r="H9" s="5">
        <f>MIN(_xll.Interp2dTab(-1,0,'CSP5'!$B$243:$S$243,'CSP5'!$A$244:$A$264,'CSP5'!$B$244:$S$264,H$4,$A9),'Internal Flash'!$B$642)</f>
        <v>85.009600000000006</v>
      </c>
      <c r="I9" s="5">
        <f>MIN(_xll.Interp2dTab(-1,0,'CSP5'!$B$243:$S$243,'CSP5'!$A$244:$A$264,'CSP5'!$B$244:$S$264,I$4,$A9),'Internal Flash'!$B$642)</f>
        <v>87.010400000000004</v>
      </c>
      <c r="J9" s="5">
        <f>MIN(_xll.Interp2dTab(-1,0,'CSP5'!$B$243:$S$243,'CSP5'!$A$244:$A$264,'CSP5'!$B$244:$S$264,J$4,$A9),'Internal Flash'!$B$642)</f>
        <v>91.012</v>
      </c>
      <c r="K9" s="5">
        <f>MIN(_xll.Interp2dTab(-1,0,'CSP5'!$B$243:$S$243,'CSP5'!$A$244:$A$264,'CSP5'!$B$244:$S$264,K$4,$A9),'Internal Flash'!$B$642)</f>
        <v>95.013599999999997</v>
      </c>
      <c r="L9" s="5">
        <f>MIN(_xll.Interp2dTab(-1,0,'CSP5'!$B$243:$S$243,'CSP5'!$A$244:$A$264,'CSP5'!$B$244:$S$264,L$4,$A9),'Internal Flash'!$B$642)</f>
        <v>99.015199999999993</v>
      </c>
      <c r="M9" s="5">
        <f>MIN(_xll.Interp2dTab(-1,0,'CSP5'!$B$243:$S$243,'CSP5'!$A$244:$A$264,'CSP5'!$B$244:$S$264,M$4,$A9),'Internal Flash'!$B$642)</f>
        <v>105.0176</v>
      </c>
      <c r="N9" s="5">
        <f>MIN(_xll.Interp2dTab(-1,0,'CSP5'!$B$243:$S$243,'CSP5'!$A$244:$A$264,'CSP5'!$B$244:$S$264,N$4,$A9),'Internal Flash'!$B$642)</f>
        <v>107.9944</v>
      </c>
      <c r="O9" s="5">
        <f>MIN(_xll.Interp2dTab(-1,0,'CSP5'!$B$243:$S$243,'CSP5'!$A$244:$A$264,'CSP5'!$B$244:$S$264,O$4,$A9),'Internal Flash'!$B$642)</f>
        <v>109.9952</v>
      </c>
      <c r="P9" s="5">
        <f>MIN(_xll.Interp2dTab(-1,0,'CSP5'!$B$243:$S$243,'CSP5'!$A$244:$A$264,'CSP5'!$B$244:$S$264,P$4,$A9),'Internal Flash'!$B$642)</f>
        <v>111.996</v>
      </c>
      <c r="Q9" s="5">
        <f>MIN(_xll.Interp2dTab(-1,0,'CSP5'!$B$243:$S$243,'CSP5'!$A$244:$A$264,'CSP5'!$B$244:$S$264,Q$4,$A9),'Internal Flash'!$B$642)</f>
        <v>113.99679999999999</v>
      </c>
      <c r="R9" s="5">
        <f>MIN(_xll.Interp2dTab(-1,0,'CSP5'!$B$243:$S$243,'CSP5'!$A$244:$A$264,'CSP5'!$B$244:$S$264,R$4,$A9),'Internal Flash'!$B$642)</f>
        <v>115.99760000000001</v>
      </c>
      <c r="S9" s="16">
        <f t="shared" si="3"/>
        <v>115.99760000000001</v>
      </c>
      <c r="U9" s="3">
        <f>'CSP5'!$A$173</f>
        <v>1000</v>
      </c>
      <c r="V9" s="12">
        <f t="shared" si="4"/>
        <v>20.959904925187075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20.959904925187075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20.959904925187075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20.959904925187075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20.959904925187075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21.727053766429119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23.881046511571022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33.699402933556726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71.561063836331257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74.133187538965544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74.133187538965544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74.133187538965544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74.133187538965544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74.133187538965544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74.133187538965515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74.133187538965515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74.133187538965515</v>
      </c>
      <c r="AM9" s="12">
        <f t="shared" si="5"/>
        <v>74.133187538965515</v>
      </c>
    </row>
    <row r="10" spans="1:39" x14ac:dyDescent="0.25">
      <c r="A10" s="3">
        <f>'CSP5'!$A$174</f>
        <v>1200</v>
      </c>
      <c r="B10" s="16">
        <f t="shared" si="2"/>
        <v>54.021599999999999</v>
      </c>
      <c r="C10" s="5">
        <f>MIN(_xll.Interp2dTab(-1,0,'CSP5'!$B$243:$S$243,'CSP5'!$A$244:$A$264,'CSP5'!$B$244:$S$264,C$4,$A10),'Internal Flash'!$B$642)</f>
        <v>54.021599999999999</v>
      </c>
      <c r="D10" s="5">
        <f>MIN(_xll.Interp2dTab(-1,0,'CSP5'!$B$243:$S$243,'CSP5'!$A$244:$A$264,'CSP5'!$B$244:$S$264,D$4,$A10),'Internal Flash'!$B$642)</f>
        <v>54.021599999999999</v>
      </c>
      <c r="E10" s="5">
        <f>MIN(_xll.Interp2dTab(-1,0,'CSP5'!$B$243:$S$243,'CSP5'!$A$244:$A$264,'CSP5'!$B$244:$S$264,E$4,$A10),'Internal Flash'!$B$642)</f>
        <v>65.977599999999995</v>
      </c>
      <c r="F10" s="5">
        <f>MIN(_xll.Interp2dTab(-1,0,'CSP5'!$B$243:$S$243,'CSP5'!$A$244:$A$264,'CSP5'!$B$244:$S$264,F$4,$A10),'Internal Flash'!$B$642)</f>
        <v>79.983199999999997</v>
      </c>
      <c r="G10" s="5">
        <f>MIN(_xll.Interp2dTab(-1,0,'CSP5'!$B$243:$S$243,'CSP5'!$A$244:$A$264,'CSP5'!$B$244:$S$264,G$4,$A10),'Internal Flash'!$B$642)</f>
        <v>105.0176</v>
      </c>
      <c r="H10" s="5">
        <f>MIN(_xll.Interp2dTab(-1,0,'CSP5'!$B$243:$S$243,'CSP5'!$A$244:$A$264,'CSP5'!$B$244:$S$264,H$4,$A10),'Internal Flash'!$B$642)</f>
        <v>102.48</v>
      </c>
      <c r="I10" s="5">
        <f>MIN(_xll.Interp2dTab(-1,0,'CSP5'!$B$243:$S$243,'CSP5'!$A$244:$A$264,'CSP5'!$B$244:$S$264,I$4,$A10),'Internal Flash'!$B$642)</f>
        <v>87.986400000000003</v>
      </c>
      <c r="J10" s="5">
        <f>MIN(_xll.Interp2dTab(-1,0,'CSP5'!$B$243:$S$243,'CSP5'!$A$244:$A$264,'CSP5'!$B$244:$S$264,J$4,$A10),'Internal Flash'!$B$642)</f>
        <v>87.010400000000004</v>
      </c>
      <c r="K10" s="5">
        <f>MIN(_xll.Interp2dTab(-1,0,'CSP5'!$B$243:$S$243,'CSP5'!$A$244:$A$264,'CSP5'!$B$244:$S$264,K$4,$A10),'Internal Flash'!$B$642)</f>
        <v>87.986400000000003</v>
      </c>
      <c r="L10" s="5">
        <f>MIN(_xll.Interp2dTab(-1,0,'CSP5'!$B$243:$S$243,'CSP5'!$A$244:$A$264,'CSP5'!$B$244:$S$264,L$4,$A10),'Internal Flash'!$B$642)</f>
        <v>89.011200000000002</v>
      </c>
      <c r="M10" s="5">
        <f>MIN(_xll.Interp2dTab(-1,0,'CSP5'!$B$243:$S$243,'CSP5'!$A$244:$A$264,'CSP5'!$B$244:$S$264,M$4,$A10),'Internal Flash'!$B$642)</f>
        <v>91.012</v>
      </c>
      <c r="N10" s="5">
        <f>MIN(_xll.Interp2dTab(-1,0,'CSP5'!$B$243:$S$243,'CSP5'!$A$244:$A$264,'CSP5'!$B$244:$S$264,N$4,$A10),'Internal Flash'!$B$642)</f>
        <v>91.988</v>
      </c>
      <c r="O10" s="5">
        <f>MIN(_xll.Interp2dTab(-1,0,'CSP5'!$B$243:$S$243,'CSP5'!$A$244:$A$264,'CSP5'!$B$244:$S$264,O$4,$A10),'Internal Flash'!$B$642)</f>
        <v>93.012799999999999</v>
      </c>
      <c r="P10" s="5">
        <f>MIN(_xll.Interp2dTab(-1,0,'CSP5'!$B$243:$S$243,'CSP5'!$A$244:$A$264,'CSP5'!$B$244:$S$264,P$4,$A10),'Internal Flash'!$B$642)</f>
        <v>93.012799999999999</v>
      </c>
      <c r="Q10" s="5">
        <f>MIN(_xll.Interp2dTab(-1,0,'CSP5'!$B$243:$S$243,'CSP5'!$A$244:$A$264,'CSP5'!$B$244:$S$264,Q$4,$A10),'Internal Flash'!$B$642)</f>
        <v>93.988799999999998</v>
      </c>
      <c r="R10" s="5">
        <f>MIN(_xll.Interp2dTab(-1,0,'CSP5'!$B$243:$S$243,'CSP5'!$A$244:$A$264,'CSP5'!$B$244:$S$264,R$4,$A10),'Internal Flash'!$B$642)</f>
        <v>93.988799999999998</v>
      </c>
      <c r="S10" s="16">
        <f t="shared" si="3"/>
        <v>93.988799999999998</v>
      </c>
      <c r="U10" s="3">
        <f>'CSP5'!$A$174</f>
        <v>1200</v>
      </c>
      <c r="V10" s="12">
        <f t="shared" si="4"/>
        <v>20.460859569825509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20.460859569825509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20.460859569825509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20.460859569825509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20.460859569825509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24.640285954728068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33.236420667082406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33.699402933556726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71.561063836331257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74.133187538965544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74.133187538965544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74.133187538965544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74.133187538965544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74.133187538965544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74.133187538965515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74.133187538965515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74.133187538965515</v>
      </c>
      <c r="AM10" s="12">
        <f t="shared" si="5"/>
        <v>74.133187538965515</v>
      </c>
    </row>
    <row r="11" spans="1:39" x14ac:dyDescent="0.25">
      <c r="A11" s="3">
        <f>'CSP5'!$A$175</f>
        <v>1400</v>
      </c>
      <c r="B11" s="16">
        <f t="shared" si="2"/>
        <v>58.023200000000003</v>
      </c>
      <c r="C11" s="5">
        <f>MIN(_xll.Interp2dTab(-1,0,'CSP5'!$B$243:$S$243,'CSP5'!$A$244:$A$264,'CSP5'!$B$244:$S$264,C$4,$A11),'Internal Flash'!$B$642)</f>
        <v>58.023200000000003</v>
      </c>
      <c r="D11" s="5">
        <f>MIN(_xll.Interp2dTab(-1,0,'CSP5'!$B$243:$S$243,'CSP5'!$A$244:$A$264,'CSP5'!$B$244:$S$264,D$4,$A11),'Internal Flash'!$B$642)</f>
        <v>58.023200000000003</v>
      </c>
      <c r="E11" s="5">
        <f>MIN(_xll.Interp2dTab(-1,0,'CSP5'!$B$243:$S$243,'CSP5'!$A$244:$A$264,'CSP5'!$B$244:$S$264,E$4,$A11),'Internal Flash'!$B$642)</f>
        <v>77.006399999999999</v>
      </c>
      <c r="F11" s="5">
        <f>MIN(_xll.Interp2dTab(-1,0,'CSP5'!$B$243:$S$243,'CSP5'!$A$244:$A$264,'CSP5'!$B$244:$S$264,F$4,$A11),'Internal Flash'!$B$642)</f>
        <v>89.987200000000001</v>
      </c>
      <c r="G11" s="5">
        <f>MIN(_xll.Interp2dTab(-1,0,'CSP5'!$B$243:$S$243,'CSP5'!$A$244:$A$264,'CSP5'!$B$244:$S$264,G$4,$A11),'Internal Flash'!$B$642)</f>
        <v>123.0248</v>
      </c>
      <c r="H11" s="5">
        <f>MIN(_xll.Interp2dTab(-1,0,'CSP5'!$B$243:$S$243,'CSP5'!$A$244:$A$264,'CSP5'!$B$244:$S$264,H$4,$A11),'Internal Flash'!$B$642)</f>
        <v>119.9992</v>
      </c>
      <c r="I11" s="5">
        <f>MIN(_xll.Interp2dTab(-1,0,'CSP5'!$B$243:$S$243,'CSP5'!$A$244:$A$264,'CSP5'!$B$244:$S$264,I$4,$A11),'Internal Flash'!$B$642)</f>
        <v>107.0184</v>
      </c>
      <c r="J11" s="5">
        <f>MIN(_xll.Interp2dTab(-1,0,'CSP5'!$B$243:$S$243,'CSP5'!$A$244:$A$264,'CSP5'!$B$244:$S$264,J$4,$A11),'Internal Flash'!$B$642)</f>
        <v>103.9928</v>
      </c>
      <c r="K11" s="5">
        <f>MIN(_xll.Interp2dTab(-1,0,'CSP5'!$B$243:$S$243,'CSP5'!$A$244:$A$264,'CSP5'!$B$244:$S$264,K$4,$A11),'Internal Flash'!$B$642)</f>
        <v>103.0168</v>
      </c>
      <c r="L11" s="5">
        <f>MIN(_xll.Interp2dTab(-1,0,'CSP5'!$B$243:$S$243,'CSP5'!$A$244:$A$264,'CSP5'!$B$244:$S$264,L$4,$A11),'Internal Flash'!$B$642)</f>
        <v>101.01600000000001</v>
      </c>
      <c r="M11" s="5">
        <f>MIN(_xll.Interp2dTab(-1,0,'CSP5'!$B$243:$S$243,'CSP5'!$A$244:$A$264,'CSP5'!$B$244:$S$264,M$4,$A11),'Internal Flash'!$B$642)</f>
        <v>99.015199999999993</v>
      </c>
      <c r="N11" s="5">
        <f>MIN(_xll.Interp2dTab(-1,0,'CSP5'!$B$243:$S$243,'CSP5'!$A$244:$A$264,'CSP5'!$B$244:$S$264,N$4,$A11),'Internal Flash'!$B$642)</f>
        <v>97.990399999999994</v>
      </c>
      <c r="O11" s="5">
        <f>MIN(_xll.Interp2dTab(-1,0,'CSP5'!$B$243:$S$243,'CSP5'!$A$244:$A$264,'CSP5'!$B$244:$S$264,O$4,$A11),'Internal Flash'!$B$642)</f>
        <v>97.014399999999995</v>
      </c>
      <c r="P11" s="5">
        <f>MIN(_xll.Interp2dTab(-1,0,'CSP5'!$B$243:$S$243,'CSP5'!$A$244:$A$264,'CSP5'!$B$244:$S$264,P$4,$A11),'Internal Flash'!$B$642)</f>
        <v>95.989599999999996</v>
      </c>
      <c r="Q11" s="5">
        <f>MIN(_xll.Interp2dTab(-1,0,'CSP5'!$B$243:$S$243,'CSP5'!$A$244:$A$264,'CSP5'!$B$244:$S$264,Q$4,$A11),'Internal Flash'!$B$642)</f>
        <v>95.989599999999996</v>
      </c>
      <c r="R11" s="5">
        <f>MIN(_xll.Interp2dTab(-1,0,'CSP5'!$B$243:$S$243,'CSP5'!$A$244:$A$264,'CSP5'!$B$244:$S$264,R$4,$A11),'Internal Flash'!$B$642)</f>
        <v>95.013599999999997</v>
      </c>
      <c r="S11" s="16">
        <f t="shared" si="3"/>
        <v>95.013599999999997</v>
      </c>
      <c r="U11" s="3">
        <f>'CSP5'!$A$175</f>
        <v>1400</v>
      </c>
      <c r="V11" s="12">
        <f t="shared" si="4"/>
        <v>20.460859569825509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20.460859569825509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20.460859569825509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20.460859569825509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20.460859569825509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34.327540964805166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67.584425630107305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74.133187538965529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74.133187538965544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74.133187538965544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74.133187538965544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74.133187538965544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74.133187538965544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74.133187538965544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74.133187538965515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74.133187538965515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74.133187538965515</v>
      </c>
      <c r="AM11" s="12">
        <f t="shared" si="5"/>
        <v>74.133187538965515</v>
      </c>
    </row>
    <row r="12" spans="1:39" x14ac:dyDescent="0.25">
      <c r="A12" s="3">
        <f>'CSP5'!$A$176</f>
        <v>1550</v>
      </c>
      <c r="B12" s="16">
        <f t="shared" si="2"/>
        <v>63.256999999999998</v>
      </c>
      <c r="C12" s="5">
        <f>MIN(_xll.Interp2dTab(-1,0,'CSP5'!$B$243:$S$243,'CSP5'!$A$244:$A$264,'CSP5'!$B$244:$S$264,C$4,$A12),'Internal Flash'!$B$642)</f>
        <v>63.256999999999998</v>
      </c>
      <c r="D12" s="5">
        <f>MIN(_xll.Interp2dTab(-1,0,'CSP5'!$B$243:$S$243,'CSP5'!$A$244:$A$264,'CSP5'!$B$244:$S$264,D$4,$A12),'Internal Flash'!$B$642)</f>
        <v>66.990200000000016</v>
      </c>
      <c r="E12" s="5">
        <f>MIN(_xll.Interp2dTab(-1,0,'CSP5'!$B$243:$S$243,'CSP5'!$A$244:$A$264,'CSP5'!$B$244:$S$264,E$4,$A12),'Internal Flash'!$B$642)</f>
        <v>83.740800000000007</v>
      </c>
      <c r="F12" s="5">
        <f>MIN(_xll.Interp2dTab(-1,0,'CSP5'!$B$243:$S$243,'CSP5'!$A$244:$A$264,'CSP5'!$B$244:$S$264,F$4,$A12),'Internal Flash'!$B$642)</f>
        <v>100.4914</v>
      </c>
      <c r="G12" s="5">
        <f>MIN(_xll.Interp2dTab(-1,0,'CSP5'!$B$243:$S$243,'CSP5'!$A$244:$A$264,'CSP5'!$B$244:$S$264,G$4,$A12),'Internal Flash'!$B$642)</f>
        <v>126.75800000000001</v>
      </c>
      <c r="H12" s="5">
        <f>MIN(_xll.Interp2dTab(-1,0,'CSP5'!$B$243:$S$243,'CSP5'!$A$244:$A$264,'CSP5'!$B$244:$S$264,H$4,$A12),'Internal Flash'!$B$642)</f>
        <v>126.0016</v>
      </c>
      <c r="I12" s="5">
        <f>MIN(_xll.Interp2dTab(-1,0,'CSP5'!$B$243:$S$243,'CSP5'!$A$244:$A$264,'CSP5'!$B$244:$S$264,I$4,$A12),'Internal Flash'!$B$642)</f>
        <v>115.2534</v>
      </c>
      <c r="J12" s="5">
        <f>MIN(_xll.Interp2dTab(-1,0,'CSP5'!$B$243:$S$243,'CSP5'!$A$244:$A$264,'CSP5'!$B$244:$S$264,J$4,$A12),'Internal Flash'!$B$642)</f>
        <v>102.4922</v>
      </c>
      <c r="K12" s="5">
        <f>MIN(_xll.Interp2dTab(-1,0,'CSP5'!$B$243:$S$243,'CSP5'!$A$244:$A$264,'CSP5'!$B$244:$S$264,K$4,$A12),'Internal Flash'!$B$642)</f>
        <v>100.74760000000001</v>
      </c>
      <c r="L12" s="5">
        <f>MIN(_xll.Interp2dTab(-1,0,'CSP5'!$B$243:$S$243,'CSP5'!$A$244:$A$264,'CSP5'!$B$244:$S$264,L$4,$A12),'Internal Flash'!$B$642)</f>
        <v>99.5154</v>
      </c>
      <c r="M12" s="5">
        <f>MIN(_xll.Interp2dTab(-1,0,'CSP5'!$B$243:$S$243,'CSP5'!$A$244:$A$264,'CSP5'!$B$244:$S$264,M$4,$A12),'Internal Flash'!$B$642)</f>
        <v>102.0164</v>
      </c>
      <c r="N12" s="5">
        <f>MIN(_xll.Interp2dTab(-1,0,'CSP5'!$B$243:$S$243,'CSP5'!$A$244:$A$264,'CSP5'!$B$244:$S$264,N$4,$A12),'Internal Flash'!$B$642)</f>
        <v>104.76140000000001</v>
      </c>
      <c r="O12" s="5">
        <f>MIN(_xll.Interp2dTab(-1,0,'CSP5'!$B$243:$S$243,'CSP5'!$A$244:$A$264,'CSP5'!$B$244:$S$264,O$4,$A12),'Internal Flash'!$B$642)</f>
        <v>110.5198</v>
      </c>
      <c r="P12" s="5">
        <f>MIN(_xll.Interp2dTab(-1,0,'CSP5'!$B$243:$S$243,'CSP5'!$A$244:$A$264,'CSP5'!$B$244:$S$264,P$4,$A12),'Internal Flash'!$B$642)</f>
        <v>112.4962</v>
      </c>
      <c r="Q12" s="5">
        <f>MIN(_xll.Interp2dTab(-1,0,'CSP5'!$B$243:$S$243,'CSP5'!$A$244:$A$264,'CSP5'!$B$244:$S$264,Q$4,$A12),'Internal Flash'!$B$642)</f>
        <v>113.99680000000001</v>
      </c>
      <c r="R12" s="5">
        <f>MIN(_xll.Interp2dTab(-1,0,'CSP5'!$B$243:$S$243,'CSP5'!$A$244:$A$264,'CSP5'!$B$244:$S$264,R$4,$A12),'Internal Flash'!$B$642)</f>
        <v>117.48599999999999</v>
      </c>
      <c r="S12" s="16">
        <f t="shared" si="3"/>
        <v>117.48599999999999</v>
      </c>
      <c r="U12" s="3">
        <f>'CSP5'!$A$176</f>
        <v>1550</v>
      </c>
      <c r="V12" s="12">
        <f t="shared" si="4"/>
        <v>20.460859569825509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20.460859569825509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20.460859569825509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20.460859569825509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20.460859569825509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37.551091481938059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67.58442563010729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74.133187538965529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74.133187538965529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74.133187538965544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74.133187538965544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74.133187538965529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74.133187538965529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74.133187538965544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74.133187538965544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74.133187538965586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74.133187538965473</v>
      </c>
      <c r="AM12" s="12">
        <f t="shared" si="5"/>
        <v>74.133187538965473</v>
      </c>
    </row>
    <row r="13" spans="1:39" x14ac:dyDescent="0.25">
      <c r="A13" s="3">
        <f>'CSP5'!$A$177</f>
        <v>1700</v>
      </c>
      <c r="B13" s="16">
        <f t="shared" si="2"/>
        <v>72.492400000000004</v>
      </c>
      <c r="C13" s="5">
        <f>MIN(_xll.Interp2dTab(-1,0,'CSP5'!$B$243:$S$243,'CSP5'!$A$244:$A$264,'CSP5'!$B$244:$S$264,C$4,$A13),'Internal Flash'!$B$642)</f>
        <v>72.492400000000004</v>
      </c>
      <c r="D13" s="5">
        <f>MIN(_xll.Interp2dTab(-1,0,'CSP5'!$B$243:$S$243,'CSP5'!$A$244:$A$264,'CSP5'!$B$244:$S$264,D$4,$A13),'Internal Flash'!$B$642)</f>
        <v>79.983200000000011</v>
      </c>
      <c r="E13" s="5">
        <f>MIN(_xll.Interp2dTab(-1,0,'CSP5'!$B$243:$S$243,'CSP5'!$A$244:$A$264,'CSP5'!$B$244:$S$264,E$4,$A13),'Internal Flash'!$B$642)</f>
        <v>90.9876</v>
      </c>
      <c r="F13" s="5">
        <f>MIN(_xll.Interp2dTab(-1,0,'CSP5'!$B$243:$S$243,'CSP5'!$A$244:$A$264,'CSP5'!$B$244:$S$264,F$4,$A13),'Internal Flash'!$B$642)</f>
        <v>104.5052</v>
      </c>
      <c r="G13" s="5">
        <f>MIN(_xll.Interp2dTab(-1,0,'CSP5'!$B$243:$S$243,'CSP5'!$A$244:$A$264,'CSP5'!$B$244:$S$264,G$4,$A13),'Internal Flash'!$B$642)</f>
        <v>130.00319999999999</v>
      </c>
      <c r="H13" s="5">
        <f>MIN(_xll.Interp2dTab(-1,0,'CSP5'!$B$243:$S$243,'CSP5'!$A$244:$A$264,'CSP5'!$B$244:$S$264,H$4,$A13),'Internal Flash'!$B$642)</f>
        <v>125.0012</v>
      </c>
      <c r="I13" s="5">
        <f>MIN(_xll.Interp2dTab(-1,0,'CSP5'!$B$243:$S$243,'CSP5'!$A$244:$A$264,'CSP5'!$B$244:$S$264,I$4,$A13),'Internal Flash'!$B$642)</f>
        <v>114.99719999999999</v>
      </c>
      <c r="J13" s="5">
        <f>MIN(_xll.Interp2dTab(-1,0,'CSP5'!$B$243:$S$243,'CSP5'!$A$244:$A$264,'CSP5'!$B$244:$S$264,J$4,$A13),'Internal Flash'!$B$642)</f>
        <v>105.9936</v>
      </c>
      <c r="K13" s="5">
        <f>MIN(_xll.Interp2dTab(-1,0,'CSP5'!$B$243:$S$243,'CSP5'!$A$244:$A$264,'CSP5'!$B$244:$S$264,K$4,$A13),'Internal Flash'!$B$642)</f>
        <v>104.5052</v>
      </c>
      <c r="L13" s="5">
        <f>MIN(_xll.Interp2dTab(-1,0,'CSP5'!$B$243:$S$243,'CSP5'!$A$244:$A$264,'CSP5'!$B$244:$S$264,L$4,$A13),'Internal Flash'!$B$642)</f>
        <v>103.50479999999999</v>
      </c>
      <c r="M13" s="5">
        <f>MIN(_xll.Interp2dTab(-1,0,'CSP5'!$B$243:$S$243,'CSP5'!$A$244:$A$264,'CSP5'!$B$244:$S$264,M$4,$A13),'Internal Flash'!$B$642)</f>
        <v>108.0188</v>
      </c>
      <c r="N13" s="5">
        <f>MIN(_xll.Interp2dTab(-1,0,'CSP5'!$B$243:$S$243,'CSP5'!$A$244:$A$264,'CSP5'!$B$244:$S$264,N$4,$A13),'Internal Flash'!$B$642)</f>
        <v>113.02080000000001</v>
      </c>
      <c r="O13" s="5">
        <f>MIN(_xll.Interp2dTab(-1,0,'CSP5'!$B$243:$S$243,'CSP5'!$A$244:$A$264,'CSP5'!$B$244:$S$264,O$4,$A13),'Internal Flash'!$B$642)</f>
        <v>118.5108</v>
      </c>
      <c r="P13" s="5">
        <f>MIN(_xll.Interp2dTab(-1,0,'CSP5'!$B$243:$S$243,'CSP5'!$A$244:$A$264,'CSP5'!$B$244:$S$264,P$4,$A13),'Internal Flash'!$B$642)</f>
        <v>122</v>
      </c>
      <c r="Q13" s="5">
        <f>MIN(_xll.Interp2dTab(-1,0,'CSP5'!$B$243:$S$243,'CSP5'!$A$244:$A$264,'CSP5'!$B$244:$S$264,Q$4,$A13),'Internal Flash'!$B$642)</f>
        <v>129.49080000000001</v>
      </c>
      <c r="R13" s="5">
        <f>MIN(_xll.Interp2dTab(-1,0,'CSP5'!$B$243:$S$243,'CSP5'!$A$244:$A$264,'CSP5'!$B$244:$S$264,R$4,$A13),'Internal Flash'!$B$642)</f>
        <v>133.9804</v>
      </c>
      <c r="S13" s="16">
        <f t="shared" si="3"/>
        <v>133.9804</v>
      </c>
      <c r="U13" s="3">
        <f>'CSP5'!$A$177</f>
        <v>1700</v>
      </c>
      <c r="V13" s="12">
        <f t="shared" si="4"/>
        <v>21.745901359881618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21.745901359881618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21.745901359881618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21.745901359881618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22.73514107750972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40.774641999070923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67.584425630107305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74.133187538965544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74.133187538965544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74.133187538965544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74.133187538965544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74.133187538965529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74.133187538965544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74.133187538965544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74.133187538965515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74.133187538965515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74.133187538965515</v>
      </c>
      <c r="AM13" s="12">
        <f t="shared" si="5"/>
        <v>74.133187538965515</v>
      </c>
    </row>
    <row r="14" spans="1:39" x14ac:dyDescent="0.25">
      <c r="A14" s="3">
        <f>'CSP5'!$A$178</f>
        <v>1800</v>
      </c>
      <c r="B14" s="16">
        <f t="shared" si="2"/>
        <v>79.983199999999997</v>
      </c>
      <c r="C14" s="5">
        <f>MIN(_xll.Interp2dTab(-1,0,'CSP5'!$B$243:$S$243,'CSP5'!$A$244:$A$264,'CSP5'!$B$244:$S$264,C$4,$A14),'Internal Flash'!$B$642)</f>
        <v>79.983199999999997</v>
      </c>
      <c r="D14" s="5">
        <f>MIN(_xll.Interp2dTab(-1,0,'CSP5'!$B$243:$S$243,'CSP5'!$A$244:$A$264,'CSP5'!$B$244:$S$264,D$4,$A14),'Internal Flash'!$B$642)</f>
        <v>89.987200000000001</v>
      </c>
      <c r="E14" s="5">
        <f>MIN(_xll.Interp2dTab(-1,0,'CSP5'!$B$243:$S$243,'CSP5'!$A$244:$A$264,'CSP5'!$B$244:$S$264,E$4,$A14),'Internal Flash'!$B$642)</f>
        <v>95.989599999999996</v>
      </c>
      <c r="F14" s="5">
        <f>MIN(_xll.Interp2dTab(-1,0,'CSP5'!$B$243:$S$243,'CSP5'!$A$244:$A$264,'CSP5'!$B$244:$S$264,F$4,$A14),'Internal Flash'!$B$642)</f>
        <v>105.0176</v>
      </c>
      <c r="G14" s="5">
        <f>MIN(_xll.Interp2dTab(-1,0,'CSP5'!$B$243:$S$243,'CSP5'!$A$244:$A$264,'CSP5'!$B$244:$S$264,G$4,$A14),'Internal Flash'!$B$642)</f>
        <v>132.00399999999999</v>
      </c>
      <c r="H14" s="5">
        <f>MIN(_xll.Interp2dTab(-1,0,'CSP5'!$B$243:$S$243,'CSP5'!$A$244:$A$264,'CSP5'!$B$244:$S$264,H$4,$A14),'Internal Flash'!$B$642)</f>
        <v>122</v>
      </c>
      <c r="I14" s="5">
        <f>MIN(_xll.Interp2dTab(-1,0,'CSP5'!$B$243:$S$243,'CSP5'!$A$244:$A$264,'CSP5'!$B$244:$S$264,I$4,$A14),'Internal Flash'!$B$642)</f>
        <v>111.996</v>
      </c>
      <c r="J14" s="5">
        <f>MIN(_xll.Interp2dTab(-1,0,'CSP5'!$B$243:$S$243,'CSP5'!$A$244:$A$264,'CSP5'!$B$244:$S$264,J$4,$A14),'Internal Flash'!$B$642)</f>
        <v>109.9952</v>
      </c>
      <c r="K14" s="5">
        <f>MIN(_xll.Interp2dTab(-1,0,'CSP5'!$B$243:$S$243,'CSP5'!$A$244:$A$264,'CSP5'!$B$244:$S$264,K$4,$A14),'Internal Flash'!$B$642)</f>
        <v>109.0192</v>
      </c>
      <c r="L14" s="5">
        <f>MIN(_xll.Interp2dTab(-1,0,'CSP5'!$B$243:$S$243,'CSP5'!$A$244:$A$264,'CSP5'!$B$244:$S$264,L$4,$A14),'Internal Flash'!$B$642)</f>
        <v>107.9944</v>
      </c>
      <c r="M14" s="5">
        <f>MIN(_xll.Interp2dTab(-1,0,'CSP5'!$B$243:$S$243,'CSP5'!$A$244:$A$264,'CSP5'!$B$244:$S$264,M$4,$A14),'Internal Flash'!$B$642)</f>
        <v>113.02079999999999</v>
      </c>
      <c r="N14" s="5">
        <f>MIN(_xll.Interp2dTab(-1,0,'CSP5'!$B$243:$S$243,'CSP5'!$A$244:$A$264,'CSP5'!$B$244:$S$264,N$4,$A14),'Internal Flash'!$B$642)</f>
        <v>119.0232</v>
      </c>
      <c r="O14" s="5">
        <f>MIN(_xll.Interp2dTab(-1,0,'CSP5'!$B$243:$S$243,'CSP5'!$A$244:$A$264,'CSP5'!$B$244:$S$264,O$4,$A14),'Internal Flash'!$B$642)</f>
        <v>122</v>
      </c>
      <c r="P14" s="5">
        <f>MIN(_xll.Interp2dTab(-1,0,'CSP5'!$B$243:$S$243,'CSP5'!$A$244:$A$264,'CSP5'!$B$244:$S$264,P$4,$A14),'Internal Flash'!$B$642)</f>
        <v>126.0016</v>
      </c>
      <c r="Q14" s="5">
        <f>MIN(_xll.Interp2dTab(-1,0,'CSP5'!$B$243:$S$243,'CSP5'!$A$244:$A$264,'CSP5'!$B$244:$S$264,Q$4,$A14),'Internal Flash'!$B$642)</f>
        <v>138.98240000000001</v>
      </c>
      <c r="R14" s="5">
        <f>MIN(_xll.Interp2dTab(-1,0,'CSP5'!$B$243:$S$243,'CSP5'!$A$244:$A$264,'CSP5'!$B$244:$S$264,R$4,$A14),'Internal Flash'!$B$642)</f>
        <v>142.98400000000001</v>
      </c>
      <c r="S14" s="16">
        <f t="shared" si="3"/>
        <v>142.98400000000001</v>
      </c>
      <c r="U14" s="3">
        <f>'CSP5'!$A$178</f>
        <v>1800</v>
      </c>
      <c r="V14" s="12">
        <f t="shared" si="4"/>
        <v>23.030943149937727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23.030943149937727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23.030943149937727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23.030943149937727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25.009422585193928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42.923675677159494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67.584425630107305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74.133187538965529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74.133187538965544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74.133187538965544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74.133187538965544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74.133187538965544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74.133187538965544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74.133187538965544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74.133187538965515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74.133187538965515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74.133187538965515</v>
      </c>
      <c r="AM14" s="12">
        <f t="shared" si="5"/>
        <v>74.133187538965515</v>
      </c>
    </row>
    <row r="15" spans="1:39" x14ac:dyDescent="0.25">
      <c r="A15" s="3">
        <f>'CSP5'!$A$179</f>
        <v>2000</v>
      </c>
      <c r="B15" s="16">
        <f t="shared" si="2"/>
        <v>95.013599999999997</v>
      </c>
      <c r="C15" s="5">
        <f>MIN(_xll.Interp2dTab(-1,0,'CSP5'!$B$243:$S$243,'CSP5'!$A$244:$A$264,'CSP5'!$B$244:$S$264,C$4,$A15),'Internal Flash'!$B$642)</f>
        <v>95.013599999999997</v>
      </c>
      <c r="D15" s="5">
        <f>MIN(_xll.Interp2dTab(-1,0,'CSP5'!$B$243:$S$243,'CSP5'!$A$244:$A$264,'CSP5'!$B$244:$S$264,D$4,$A15),'Internal Flash'!$B$642)</f>
        <v>97.014399999999995</v>
      </c>
      <c r="E15" s="5">
        <f>MIN(_xll.Interp2dTab(-1,0,'CSP5'!$B$243:$S$243,'CSP5'!$A$244:$A$264,'CSP5'!$B$244:$S$264,E$4,$A15),'Internal Flash'!$B$642)</f>
        <v>109.9952</v>
      </c>
      <c r="F15" s="5">
        <f>MIN(_xll.Interp2dTab(-1,0,'CSP5'!$B$243:$S$243,'CSP5'!$A$244:$A$264,'CSP5'!$B$244:$S$264,F$4,$A15),'Internal Flash'!$B$642)</f>
        <v>115.99760000000001</v>
      </c>
      <c r="G15" s="5">
        <f>MIN(_xll.Interp2dTab(-1,0,'CSP5'!$B$243:$S$243,'CSP5'!$A$244:$A$264,'CSP5'!$B$244:$S$264,G$4,$A15),'Internal Flash'!$B$642)</f>
        <v>134.98079999999999</v>
      </c>
      <c r="H15" s="5">
        <f>MIN(_xll.Interp2dTab(-1,0,'CSP5'!$B$243:$S$243,'CSP5'!$A$244:$A$264,'CSP5'!$B$244:$S$264,H$4,$A15),'Internal Flash'!$B$642)</f>
        <v>134.98079999999999</v>
      </c>
      <c r="I15" s="5">
        <f>MIN(_xll.Interp2dTab(-1,0,'CSP5'!$B$243:$S$243,'CSP5'!$A$244:$A$264,'CSP5'!$B$244:$S$264,I$4,$A15),'Internal Flash'!$B$642)</f>
        <v>130.00319999999999</v>
      </c>
      <c r="J15" s="5">
        <f>MIN(_xll.Interp2dTab(-1,0,'CSP5'!$B$243:$S$243,'CSP5'!$A$244:$A$264,'CSP5'!$B$244:$S$264,J$4,$A15),'Internal Flash'!$B$642)</f>
        <v>126.9776</v>
      </c>
      <c r="K15" s="5">
        <f>MIN(_xll.Interp2dTab(-1,0,'CSP5'!$B$243:$S$243,'CSP5'!$A$244:$A$264,'CSP5'!$B$244:$S$264,K$4,$A15),'Internal Flash'!$B$642)</f>
        <v>124.9768</v>
      </c>
      <c r="L15" s="5">
        <f>MIN(_xll.Interp2dTab(-1,0,'CSP5'!$B$243:$S$243,'CSP5'!$A$244:$A$264,'CSP5'!$B$244:$S$264,L$4,$A15),'Internal Flash'!$B$642)</f>
        <v>115.02160000000001</v>
      </c>
      <c r="M15" s="5">
        <f>MIN(_xll.Interp2dTab(-1,0,'CSP5'!$B$243:$S$243,'CSP5'!$A$244:$A$264,'CSP5'!$B$244:$S$264,M$4,$A15),'Internal Flash'!$B$642)</f>
        <v>109.9952</v>
      </c>
      <c r="N15" s="5">
        <f>MIN(_xll.Interp2dTab(-1,0,'CSP5'!$B$243:$S$243,'CSP5'!$A$244:$A$264,'CSP5'!$B$244:$S$264,N$4,$A15),'Internal Flash'!$B$642)</f>
        <v>109.9952</v>
      </c>
      <c r="O15" s="5">
        <f>MIN(_xll.Interp2dTab(-1,0,'CSP5'!$B$243:$S$243,'CSP5'!$A$244:$A$264,'CSP5'!$B$244:$S$264,O$4,$A15),'Internal Flash'!$B$642)</f>
        <v>109.9952</v>
      </c>
      <c r="P15" s="5">
        <f>MIN(_xll.Interp2dTab(-1,0,'CSP5'!$B$243:$S$243,'CSP5'!$A$244:$A$264,'CSP5'!$B$244:$S$264,P$4,$A15),'Internal Flash'!$B$642)</f>
        <v>134.98079999999999</v>
      </c>
      <c r="Q15" s="5">
        <f>MIN(_xll.Interp2dTab(-1,0,'CSP5'!$B$243:$S$243,'CSP5'!$A$244:$A$264,'CSP5'!$B$244:$S$264,Q$4,$A15),'Internal Flash'!$B$642)</f>
        <v>140.00720000000001</v>
      </c>
      <c r="R15" s="5">
        <f>MIN(_xll.Interp2dTab(-1,0,'CSP5'!$B$243:$S$243,'CSP5'!$A$244:$A$264,'CSP5'!$B$244:$S$264,R$4,$A15),'Internal Flash'!$B$642)</f>
        <v>144.00880000000001</v>
      </c>
      <c r="S15" s="16">
        <f t="shared" si="3"/>
        <v>144.00880000000001</v>
      </c>
      <c r="U15" s="3">
        <f>'CSP5'!$A$179</f>
        <v>2000</v>
      </c>
      <c r="V15" s="12">
        <f t="shared" si="4"/>
        <v>25.576074462281863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25.576074462281863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25.576074462281863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25.576074462281863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25.576074462281863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43.3429993216646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67.584425630107305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74.133187538965529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74.133187538965544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74.133187538965544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74.133187538965544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74.133187538965544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74.133187538965544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74.133187538965544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74.133187538965515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74.133187538965515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74.133187538965515</v>
      </c>
      <c r="AM15" s="12">
        <f t="shared" si="5"/>
        <v>74.133187538965515</v>
      </c>
    </row>
    <row r="16" spans="1:39" x14ac:dyDescent="0.25">
      <c r="A16" s="3">
        <f>'CSP5'!$A$180</f>
        <v>2200</v>
      </c>
      <c r="B16" s="16">
        <f t="shared" si="2"/>
        <v>99.991200000000006</v>
      </c>
      <c r="C16" s="5">
        <f>MIN(_xll.Interp2dTab(-1,0,'CSP5'!$B$243:$S$243,'CSP5'!$A$244:$A$264,'CSP5'!$B$244:$S$264,C$4,$A16),'Internal Flash'!$B$642)</f>
        <v>99.991200000000006</v>
      </c>
      <c r="D16" s="5">
        <f>MIN(_xll.Interp2dTab(-1,0,'CSP5'!$B$243:$S$243,'CSP5'!$A$244:$A$264,'CSP5'!$B$244:$S$264,D$4,$A16),'Internal Flash'!$B$642)</f>
        <v>105.0176</v>
      </c>
      <c r="E16" s="5">
        <f>MIN(_xll.Interp2dTab(-1,0,'CSP5'!$B$243:$S$243,'CSP5'!$A$244:$A$264,'CSP5'!$B$244:$S$264,E$4,$A16),'Internal Flash'!$B$642)</f>
        <v>115.99760000000001</v>
      </c>
      <c r="F16" s="5">
        <f>MIN(_xll.Interp2dTab(-1,0,'CSP5'!$B$243:$S$243,'CSP5'!$A$244:$A$264,'CSP5'!$B$244:$S$264,F$4,$A16),'Internal Flash'!$B$642)</f>
        <v>124.9768</v>
      </c>
      <c r="G16" s="5">
        <f>MIN(_xll.Interp2dTab(-1,0,'CSP5'!$B$243:$S$243,'CSP5'!$A$244:$A$264,'CSP5'!$B$244:$S$264,G$4,$A16),'Internal Flash'!$B$642)</f>
        <v>134.98079999999999</v>
      </c>
      <c r="H16" s="5">
        <f>MIN(_xll.Interp2dTab(-1,0,'CSP5'!$B$243:$S$243,'CSP5'!$A$244:$A$264,'CSP5'!$B$244:$S$264,H$4,$A16),'Internal Flash'!$B$642)</f>
        <v>134.98079999999999</v>
      </c>
      <c r="I16" s="5">
        <f>MIN(_xll.Interp2dTab(-1,0,'CSP5'!$B$243:$S$243,'CSP5'!$A$244:$A$264,'CSP5'!$B$244:$S$264,I$4,$A16),'Internal Flash'!$B$642)</f>
        <v>134.98079999999999</v>
      </c>
      <c r="J16" s="5">
        <f>MIN(_xll.Interp2dTab(-1,0,'CSP5'!$B$243:$S$243,'CSP5'!$A$244:$A$264,'CSP5'!$B$244:$S$264,J$4,$A16),'Internal Flash'!$B$642)</f>
        <v>130.00319999999999</v>
      </c>
      <c r="K16" s="5">
        <f>MIN(_xll.Interp2dTab(-1,0,'CSP5'!$B$243:$S$243,'CSP5'!$A$244:$A$264,'CSP5'!$B$244:$S$264,K$4,$A16),'Internal Flash'!$B$642)</f>
        <v>126.9776</v>
      </c>
      <c r="L16" s="5">
        <f>MIN(_xll.Interp2dTab(-1,0,'CSP5'!$B$243:$S$243,'CSP5'!$A$244:$A$264,'CSP5'!$B$244:$S$264,L$4,$A16),'Internal Flash'!$B$642)</f>
        <v>122.488</v>
      </c>
      <c r="M16" s="5">
        <f>MIN(_xll.Interp2dTab(-1,0,'CSP5'!$B$243:$S$243,'CSP5'!$A$244:$A$264,'CSP5'!$B$244:$S$264,M$4,$A16),'Internal Flash'!$B$642)</f>
        <v>115.02160000000001</v>
      </c>
      <c r="N16" s="5">
        <f>MIN(_xll.Interp2dTab(-1,0,'CSP5'!$B$243:$S$243,'CSP5'!$A$244:$A$264,'CSP5'!$B$244:$S$264,N$4,$A16),'Internal Flash'!$B$642)</f>
        <v>122.976</v>
      </c>
      <c r="O16" s="5">
        <f>MIN(_xll.Interp2dTab(-1,0,'CSP5'!$B$243:$S$243,'CSP5'!$A$244:$A$264,'CSP5'!$B$244:$S$264,O$4,$A16),'Internal Flash'!$B$642)</f>
        <v>126.9776</v>
      </c>
      <c r="P16" s="5">
        <f>MIN(_xll.Interp2dTab(-1,0,'CSP5'!$B$243:$S$243,'CSP5'!$A$244:$A$264,'CSP5'!$B$244:$S$264,P$4,$A16),'Internal Flash'!$B$642)</f>
        <v>136.00559999999999</v>
      </c>
      <c r="Q16" s="5">
        <f>MIN(_xll.Interp2dTab(-1,0,'CSP5'!$B$243:$S$243,'CSP5'!$A$244:$A$264,'CSP5'!$B$244:$S$264,Q$4,$A16),'Internal Flash'!$B$642)</f>
        <v>142.00800000000001</v>
      </c>
      <c r="R16" s="5">
        <f>MIN(_xll.Interp2dTab(-1,0,'CSP5'!$B$243:$S$243,'CSP5'!$A$244:$A$264,'CSP5'!$B$244:$S$264,R$4,$A16),'Internal Flash'!$B$642)</f>
        <v>144.98480000000001</v>
      </c>
      <c r="S16" s="16">
        <f t="shared" si="3"/>
        <v>144.98480000000001</v>
      </c>
      <c r="U16" s="3">
        <f>'CSP5'!$A$180</f>
        <v>2200</v>
      </c>
      <c r="V16" s="12">
        <f t="shared" si="4"/>
        <v>28.986217723919463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28.986217723919463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28.986217723919463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28.986217723919463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28.986217723919463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43.3429993216646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67.584425630107305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74.133187538965558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74.133187538965544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74.133187538965544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74.133187538965558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74.133187538965529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74.133187538965544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74.133187538965544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74.133187538965529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74.133187538965402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74.133187538965728</v>
      </c>
      <c r="AM16" s="12">
        <f t="shared" si="5"/>
        <v>74.133187538965728</v>
      </c>
    </row>
    <row r="17" spans="1:41" x14ac:dyDescent="0.25">
      <c r="A17" s="3">
        <f>'CSP5'!$A$181</f>
        <v>2400</v>
      </c>
      <c r="B17" s="16">
        <f t="shared" si="2"/>
        <v>105.0176</v>
      </c>
      <c r="C17" s="5">
        <f>MIN(_xll.Interp2dTab(-1,0,'CSP5'!$B$243:$S$243,'CSP5'!$A$244:$A$264,'CSP5'!$B$244:$S$264,C$4,$A17),'Internal Flash'!$B$642)</f>
        <v>105.0176</v>
      </c>
      <c r="D17" s="5">
        <f>MIN(_xll.Interp2dTab(-1,0,'CSP5'!$B$243:$S$243,'CSP5'!$A$244:$A$264,'CSP5'!$B$244:$S$264,D$4,$A17),'Internal Flash'!$B$642)</f>
        <v>109.9952</v>
      </c>
      <c r="E17" s="5">
        <f>MIN(_xll.Interp2dTab(-1,0,'CSP5'!$B$243:$S$243,'CSP5'!$A$244:$A$264,'CSP5'!$B$244:$S$264,E$4,$A17),'Internal Flash'!$B$642)</f>
        <v>115.99760000000001</v>
      </c>
      <c r="F17" s="5">
        <f>MIN(_xll.Interp2dTab(-1,0,'CSP5'!$B$243:$S$243,'CSP5'!$A$244:$A$264,'CSP5'!$B$244:$S$264,F$4,$A17),'Internal Flash'!$B$642)</f>
        <v>134.98079999999999</v>
      </c>
      <c r="G17" s="5">
        <f>MIN(_xll.Interp2dTab(-1,0,'CSP5'!$B$243:$S$243,'CSP5'!$A$244:$A$264,'CSP5'!$B$244:$S$264,G$4,$A17),'Internal Flash'!$B$642)</f>
        <v>126.9776</v>
      </c>
      <c r="H17" s="5">
        <f>MIN(_xll.Interp2dTab(-1,0,'CSP5'!$B$243:$S$243,'CSP5'!$A$244:$A$264,'CSP5'!$B$244:$S$264,H$4,$A17),'Internal Flash'!$B$642)</f>
        <v>119.9992</v>
      </c>
      <c r="I17" s="5">
        <f>MIN(_xll.Interp2dTab(-1,0,'CSP5'!$B$243:$S$243,'CSP5'!$A$244:$A$264,'CSP5'!$B$244:$S$264,I$4,$A17),'Internal Flash'!$B$642)</f>
        <v>119.9992</v>
      </c>
      <c r="J17" s="5">
        <f>MIN(_xll.Interp2dTab(-1,0,'CSP5'!$B$243:$S$243,'CSP5'!$A$244:$A$264,'CSP5'!$B$244:$S$264,J$4,$A17),'Internal Flash'!$B$642)</f>
        <v>119.9992</v>
      </c>
      <c r="K17" s="5">
        <f>MIN(_xll.Interp2dTab(-1,0,'CSP5'!$B$243:$S$243,'CSP5'!$A$244:$A$264,'CSP5'!$B$244:$S$264,K$4,$A17),'Internal Flash'!$B$642)</f>
        <v>115.02160000000001</v>
      </c>
      <c r="L17" s="5">
        <f>MIN(_xll.Interp2dTab(-1,0,'CSP5'!$B$243:$S$243,'CSP5'!$A$244:$A$264,'CSP5'!$B$244:$S$264,L$4,$A17),'Internal Flash'!$B$642)</f>
        <v>117.5104</v>
      </c>
      <c r="M17" s="5">
        <f>MIN(_xll.Interp2dTab(-1,0,'CSP5'!$B$243:$S$243,'CSP5'!$A$244:$A$264,'CSP5'!$B$244:$S$264,M$4,$A17),'Internal Flash'!$B$642)</f>
        <v>119.9992</v>
      </c>
      <c r="N17" s="5">
        <f>MIN(_xll.Interp2dTab(-1,0,'CSP5'!$B$243:$S$243,'CSP5'!$A$244:$A$264,'CSP5'!$B$244:$S$264,N$4,$A17),'Internal Flash'!$B$642)</f>
        <v>134.98079999999999</v>
      </c>
      <c r="O17" s="5">
        <f>MIN(_xll.Interp2dTab(-1,0,'CSP5'!$B$243:$S$243,'CSP5'!$A$244:$A$264,'CSP5'!$B$244:$S$264,O$4,$A17),'Internal Flash'!$B$642)</f>
        <v>136.00559999999999</v>
      </c>
      <c r="P17" s="5">
        <f>MIN(_xll.Interp2dTab(-1,0,'CSP5'!$B$243:$S$243,'CSP5'!$A$244:$A$264,'CSP5'!$B$244:$S$264,P$4,$A17),'Internal Flash'!$B$642)</f>
        <v>142.98400000000001</v>
      </c>
      <c r="Q17" s="5">
        <f>MIN(_xll.Interp2dTab(-1,0,'CSP5'!$B$243:$S$243,'CSP5'!$A$244:$A$264,'CSP5'!$B$244:$S$264,Q$4,$A17),'Internal Flash'!$B$642)</f>
        <v>152.012</v>
      </c>
      <c r="R17" s="5">
        <f>MIN(_xll.Interp2dTab(-1,0,'CSP5'!$B$243:$S$243,'CSP5'!$A$244:$A$264,'CSP5'!$B$244:$S$264,R$4,$A17),'Internal Flash'!$B$642)</f>
        <v>154.0128</v>
      </c>
      <c r="S17" s="16">
        <f t="shared" si="3"/>
        <v>154.0128</v>
      </c>
      <c r="U17" s="3">
        <f>'CSP5'!$A$181</f>
        <v>2400</v>
      </c>
      <c r="V17" s="12">
        <f t="shared" si="4"/>
        <v>32.396360985557052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32.396360985557052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32.396360985557052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32.396360985557052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32.396360985557052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43.070616809571533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66.025196604188764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74.133187538965558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74.133187538965544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74.133187538965544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74.133187538965558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74.133187538965544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74.133187538965544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74.133187538965558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74.133187538965544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74.133187538965444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74.133187538965657</v>
      </c>
      <c r="AM17" s="12">
        <f t="shared" si="5"/>
        <v>74.133187538965657</v>
      </c>
    </row>
    <row r="18" spans="1:41" x14ac:dyDescent="0.25">
      <c r="A18" s="3">
        <f>'CSP5'!$A$182</f>
        <v>2600</v>
      </c>
      <c r="B18" s="16">
        <f t="shared" si="2"/>
        <v>109.9952</v>
      </c>
      <c r="C18" s="5">
        <f>MIN(_xll.Interp2dTab(-1,0,'CSP5'!$B$243:$S$243,'CSP5'!$A$244:$A$264,'CSP5'!$B$244:$S$264,C$4,$A18),'Internal Flash'!$B$642)</f>
        <v>109.9952</v>
      </c>
      <c r="D18" s="5">
        <f>MIN(_xll.Interp2dTab(-1,0,'CSP5'!$B$243:$S$243,'CSP5'!$A$244:$A$264,'CSP5'!$B$244:$S$264,D$4,$A18),'Internal Flash'!$B$642)</f>
        <v>115.02160000000001</v>
      </c>
      <c r="E18" s="5">
        <f>MIN(_xll.Interp2dTab(-1,0,'CSP5'!$B$243:$S$243,'CSP5'!$A$244:$A$264,'CSP5'!$B$244:$S$264,E$4,$A18),'Internal Flash'!$B$642)</f>
        <v>115.02160000000001</v>
      </c>
      <c r="F18" s="5">
        <f>MIN(_xll.Interp2dTab(-1,0,'CSP5'!$B$243:$S$243,'CSP5'!$A$244:$A$264,'CSP5'!$B$244:$S$264,F$4,$A18),'Internal Flash'!$B$642)</f>
        <v>124.0008</v>
      </c>
      <c r="G18" s="5">
        <f>MIN(_xll.Interp2dTab(-1,0,'CSP5'!$B$243:$S$243,'CSP5'!$A$244:$A$264,'CSP5'!$B$244:$S$264,G$4,$A18),'Internal Flash'!$B$642)</f>
        <v>126.9776</v>
      </c>
      <c r="H18" s="5">
        <f>MIN(_xll.Interp2dTab(-1,0,'CSP5'!$B$243:$S$243,'CSP5'!$A$244:$A$264,'CSP5'!$B$244:$S$264,H$4,$A18),'Internal Flash'!$B$642)</f>
        <v>121.024</v>
      </c>
      <c r="I18" s="5">
        <f>MIN(_xll.Interp2dTab(-1,0,'CSP5'!$B$243:$S$243,'CSP5'!$A$244:$A$264,'CSP5'!$B$244:$S$264,I$4,$A18),'Internal Flash'!$B$642)</f>
        <v>119.9992</v>
      </c>
      <c r="J18" s="5">
        <f>MIN(_xll.Interp2dTab(-1,0,'CSP5'!$B$243:$S$243,'CSP5'!$A$244:$A$264,'CSP5'!$B$244:$S$264,J$4,$A18),'Internal Flash'!$B$642)</f>
        <v>119.9992</v>
      </c>
      <c r="K18" s="5">
        <f>MIN(_xll.Interp2dTab(-1,0,'CSP5'!$B$243:$S$243,'CSP5'!$A$244:$A$264,'CSP5'!$B$244:$S$264,K$4,$A18),'Internal Flash'!$B$642)</f>
        <v>119.9992</v>
      </c>
      <c r="L18" s="5">
        <f>MIN(_xll.Interp2dTab(-1,0,'CSP5'!$B$243:$S$243,'CSP5'!$A$244:$A$264,'CSP5'!$B$244:$S$264,L$4,$A18),'Internal Flash'!$B$642)</f>
        <v>119.0232</v>
      </c>
      <c r="M18" s="5">
        <f>MIN(_xll.Interp2dTab(-1,0,'CSP5'!$B$243:$S$243,'CSP5'!$A$244:$A$264,'CSP5'!$B$244:$S$264,M$4,$A18),'Internal Flash'!$B$642)</f>
        <v>124.9768</v>
      </c>
      <c r="N18" s="5">
        <f>MIN(_xll.Interp2dTab(-1,0,'CSP5'!$B$243:$S$243,'CSP5'!$A$244:$A$264,'CSP5'!$B$244:$S$264,N$4,$A18),'Internal Flash'!$B$642)</f>
        <v>140.00720000000001</v>
      </c>
      <c r="O18" s="5">
        <f>MIN(_xll.Interp2dTab(-1,0,'CSP5'!$B$243:$S$243,'CSP5'!$A$244:$A$264,'CSP5'!$B$244:$S$264,O$4,$A18),'Internal Flash'!$B$642)</f>
        <v>144.98480000000001</v>
      </c>
      <c r="P18" s="5">
        <f>MIN(_xll.Interp2dTab(-1,0,'CSP5'!$B$243:$S$243,'CSP5'!$A$244:$A$264,'CSP5'!$B$244:$S$264,P$4,$A18),'Internal Flash'!$B$642)</f>
        <v>150.0112</v>
      </c>
      <c r="Q18" s="5">
        <f>MIN(_xll.Interp2dTab(-1,0,'CSP5'!$B$243:$S$243,'CSP5'!$A$244:$A$264,'CSP5'!$B$244:$S$264,Q$4,$A18),'Internal Flash'!$B$642)</f>
        <v>160.01519999999999</v>
      </c>
      <c r="R18" s="5">
        <f>MIN(_xll.Interp2dTab(-1,0,'CSP5'!$B$243:$S$243,'CSP5'!$A$244:$A$264,'CSP5'!$B$244:$S$264,R$4,$A18),'Internal Flash'!$B$642)</f>
        <v>160.01519999999999</v>
      </c>
      <c r="S18" s="16">
        <f t="shared" si="3"/>
        <v>160.01519999999999</v>
      </c>
      <c r="U18" s="3">
        <f>'CSP5'!$A$182</f>
        <v>2600</v>
      </c>
      <c r="V18" s="12">
        <f t="shared" si="4"/>
        <v>35.806504247194617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35.806504247194617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35.806504247194617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35.806504247194617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35.806504247194617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42.525851785385399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62.90673855235169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74.133187538965529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74.133187538965544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74.133187538965544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74.133187538965544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74.133187538965544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74.133187538965544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74.133187538965544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74.133187538965515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74.133187538965515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74.133187538965515</v>
      </c>
      <c r="AM18" s="12">
        <f t="shared" si="5"/>
        <v>74.133187538965515</v>
      </c>
    </row>
    <row r="19" spans="1:41" x14ac:dyDescent="0.25">
      <c r="A19" s="3">
        <f>'CSP5'!$A$183</f>
        <v>2800</v>
      </c>
      <c r="B19" s="16">
        <f t="shared" si="2"/>
        <v>119.9992</v>
      </c>
      <c r="C19" s="5">
        <f>MIN(_xll.Interp2dTab(-1,0,'CSP5'!$B$243:$S$243,'CSP5'!$A$244:$A$264,'CSP5'!$B$244:$S$264,C$4,$A19),'Internal Flash'!$B$642)</f>
        <v>119.9992</v>
      </c>
      <c r="D19" s="5">
        <f>MIN(_xll.Interp2dTab(-1,0,'CSP5'!$B$243:$S$243,'CSP5'!$A$244:$A$264,'CSP5'!$B$244:$S$264,D$4,$A19),'Internal Flash'!$B$642)</f>
        <v>119.9992</v>
      </c>
      <c r="E19" s="5">
        <f>MIN(_xll.Interp2dTab(-1,0,'CSP5'!$B$243:$S$243,'CSP5'!$A$244:$A$264,'CSP5'!$B$244:$S$264,E$4,$A19),'Internal Flash'!$B$642)</f>
        <v>134.98079999999999</v>
      </c>
      <c r="F19" s="5">
        <f>MIN(_xll.Interp2dTab(-1,0,'CSP5'!$B$243:$S$243,'CSP5'!$A$244:$A$264,'CSP5'!$B$244:$S$264,F$4,$A19),'Internal Flash'!$B$642)</f>
        <v>121.024</v>
      </c>
      <c r="G19" s="5">
        <f>MIN(_xll.Interp2dTab(-1,0,'CSP5'!$B$243:$S$243,'CSP5'!$A$244:$A$264,'CSP5'!$B$244:$S$264,G$4,$A19),'Internal Flash'!$B$642)</f>
        <v>136.00559999999999</v>
      </c>
      <c r="H19" s="5">
        <f>MIN(_xll.Interp2dTab(-1,0,'CSP5'!$B$243:$S$243,'CSP5'!$A$244:$A$264,'CSP5'!$B$244:$S$264,H$4,$A19),'Internal Flash'!$B$642)</f>
        <v>142.98400000000001</v>
      </c>
      <c r="I19" s="5">
        <f>MIN(_xll.Interp2dTab(-1,0,'CSP5'!$B$243:$S$243,'CSP5'!$A$244:$A$264,'CSP5'!$B$244:$S$264,I$4,$A19),'Internal Flash'!$B$642)</f>
        <v>140.00720000000001</v>
      </c>
      <c r="J19" s="5">
        <f>MIN(_xll.Interp2dTab(-1,0,'CSP5'!$B$243:$S$243,'CSP5'!$A$244:$A$264,'CSP5'!$B$244:$S$264,J$4,$A19),'Internal Flash'!$B$642)</f>
        <v>134.98079999999999</v>
      </c>
      <c r="K19" s="5">
        <f>MIN(_xll.Interp2dTab(-1,0,'CSP5'!$B$243:$S$243,'CSP5'!$A$244:$A$264,'CSP5'!$B$244:$S$264,K$4,$A19),'Internal Flash'!$B$642)</f>
        <v>134.98079999999999</v>
      </c>
      <c r="L19" s="5">
        <f>MIN(_xll.Interp2dTab(-1,0,'CSP5'!$B$243:$S$243,'CSP5'!$A$244:$A$264,'CSP5'!$B$244:$S$264,L$4,$A19),'Internal Flash'!$B$642)</f>
        <v>137.51840000000001</v>
      </c>
      <c r="M19" s="5">
        <f>MIN(_xll.Interp2dTab(-1,0,'CSP5'!$B$243:$S$243,'CSP5'!$A$244:$A$264,'CSP5'!$B$244:$S$264,M$4,$A19),'Internal Flash'!$B$642)</f>
        <v>140.00720000000001</v>
      </c>
      <c r="N19" s="5">
        <f>MIN(_xll.Interp2dTab(-1,0,'CSP5'!$B$243:$S$243,'CSP5'!$A$244:$A$264,'CSP5'!$B$244:$S$264,N$4,$A19),'Internal Flash'!$B$642)</f>
        <v>154.9888</v>
      </c>
      <c r="O19" s="5">
        <f>MIN(_xll.Interp2dTab(-1,0,'CSP5'!$B$243:$S$243,'CSP5'!$A$244:$A$264,'CSP5'!$B$244:$S$264,O$4,$A19),'Internal Flash'!$B$642)</f>
        <v>154.9888</v>
      </c>
      <c r="P19" s="5">
        <f>MIN(_xll.Interp2dTab(-1,0,'CSP5'!$B$243:$S$243,'CSP5'!$A$244:$A$264,'CSP5'!$B$244:$S$264,P$4,$A19),'Internal Flash'!$B$642)</f>
        <v>160.01519999999999</v>
      </c>
      <c r="Q19" s="5">
        <f>MIN(_xll.Interp2dTab(-1,0,'CSP5'!$B$243:$S$243,'CSP5'!$A$244:$A$264,'CSP5'!$B$244:$S$264,Q$4,$A19),'Internal Flash'!$B$642)</f>
        <v>160.01519999999999</v>
      </c>
      <c r="R19" s="5">
        <f>MIN(_xll.Interp2dTab(-1,0,'CSP5'!$B$243:$S$243,'CSP5'!$A$244:$A$264,'CSP5'!$B$244:$S$264,R$4,$A19),'Internal Flash'!$B$642)</f>
        <v>160.01519999999999</v>
      </c>
      <c r="S19" s="16">
        <f t="shared" si="3"/>
        <v>160.01519999999999</v>
      </c>
      <c r="U19" s="3">
        <f>'CSP5'!$A$183</f>
        <v>2800</v>
      </c>
      <c r="V19" s="12">
        <f t="shared" si="4"/>
        <v>39.216647508832189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39.216647508832189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39.216647508832189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39.216647508832189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39.216647508832182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47.711843236102155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59.088235996993497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65.948843711035195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65.948843711035195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71.270606617158634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74.133187538965558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74.133187538965529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74.133187538965544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74.133187538965544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74.133187538965529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74.133187538965402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74.133187538965728</v>
      </c>
      <c r="AM19" s="12">
        <f t="shared" si="5"/>
        <v>74.133187538965728</v>
      </c>
    </row>
    <row r="20" spans="1:41" x14ac:dyDescent="0.25">
      <c r="A20" s="3">
        <f>'CSP5'!$A$184</f>
        <v>2900</v>
      </c>
      <c r="B20" s="16">
        <f t="shared" si="2"/>
        <v>115.02160000000001</v>
      </c>
      <c r="C20" s="5">
        <f>MIN(_xll.Interp2dTab(-1,0,'CSP5'!$B$243:$S$243,'CSP5'!$A$244:$A$264,'CSP5'!$B$244:$S$264,C$4,$A20),'Internal Flash'!$B$642)</f>
        <v>115.02160000000001</v>
      </c>
      <c r="D20" s="5">
        <f>MIN(_xll.Interp2dTab(-1,0,'CSP5'!$B$243:$S$243,'CSP5'!$A$244:$A$264,'CSP5'!$B$244:$S$264,D$4,$A20),'Internal Flash'!$B$642)</f>
        <v>115.02160000000001</v>
      </c>
      <c r="E20" s="5">
        <f>MIN(_xll.Interp2dTab(-1,0,'CSP5'!$B$243:$S$243,'CSP5'!$A$244:$A$264,'CSP5'!$B$244:$S$264,E$4,$A20),'Internal Flash'!$B$642)</f>
        <v>119.9992</v>
      </c>
      <c r="F20" s="5">
        <f>MIN(_xll.Interp2dTab(-1,0,'CSP5'!$B$243:$S$243,'CSP5'!$A$244:$A$264,'CSP5'!$B$244:$S$264,F$4,$A20),'Internal Flash'!$B$642)</f>
        <v>130.00319999999999</v>
      </c>
      <c r="G20" s="5">
        <f>MIN(_xll.Interp2dTab(-1,0,'CSP5'!$B$243:$S$243,'CSP5'!$A$244:$A$264,'CSP5'!$B$244:$S$264,G$4,$A20),'Internal Flash'!$B$642)</f>
        <v>140.00720000000001</v>
      </c>
      <c r="H20" s="5">
        <f>MIN(_xll.Interp2dTab(-1,0,'CSP5'!$B$243:$S$243,'CSP5'!$A$244:$A$264,'CSP5'!$B$244:$S$264,H$4,$A20),'Internal Flash'!$B$642)</f>
        <v>154.9888</v>
      </c>
      <c r="I20" s="5">
        <f>MIN(_xll.Interp2dTab(-1,0,'CSP5'!$B$243:$S$243,'CSP5'!$A$244:$A$264,'CSP5'!$B$244:$S$264,I$4,$A20),'Internal Flash'!$B$642)</f>
        <v>150.0112</v>
      </c>
      <c r="J20" s="5">
        <f>MIN(_xll.Interp2dTab(-1,0,'CSP5'!$B$243:$S$243,'CSP5'!$A$244:$A$264,'CSP5'!$B$244:$S$264,J$4,$A20),'Internal Flash'!$B$642)</f>
        <v>150.0112</v>
      </c>
      <c r="K20" s="5">
        <f>MIN(_xll.Interp2dTab(-1,0,'CSP5'!$B$243:$S$243,'CSP5'!$A$244:$A$264,'CSP5'!$B$244:$S$264,K$4,$A20),'Internal Flash'!$B$642)</f>
        <v>150.0112</v>
      </c>
      <c r="L20" s="5">
        <f>MIN(_xll.Interp2dTab(-1,0,'CSP5'!$B$243:$S$243,'CSP5'!$A$244:$A$264,'CSP5'!$B$244:$S$264,L$4,$A20),'Internal Flash'!$B$642)</f>
        <v>154.9888</v>
      </c>
      <c r="M20" s="5">
        <f>MIN(_xll.Interp2dTab(-1,0,'CSP5'!$B$243:$S$243,'CSP5'!$A$244:$A$264,'CSP5'!$B$244:$S$264,M$4,$A20),'Internal Flash'!$B$642)</f>
        <v>160.01519999999999</v>
      </c>
      <c r="N20" s="5">
        <f>MIN(_xll.Interp2dTab(-1,0,'CSP5'!$B$243:$S$243,'CSP5'!$A$244:$A$264,'CSP5'!$B$244:$S$264,N$4,$A20),'Internal Flash'!$B$642)</f>
        <v>160.01519999999999</v>
      </c>
      <c r="O20" s="5">
        <f>MIN(_xll.Interp2dTab(-1,0,'CSP5'!$B$243:$S$243,'CSP5'!$A$244:$A$264,'CSP5'!$B$244:$S$264,O$4,$A20),'Internal Flash'!$B$642)</f>
        <v>160.01519999999999</v>
      </c>
      <c r="P20" s="5">
        <f>MIN(_xll.Interp2dTab(-1,0,'CSP5'!$B$243:$S$243,'CSP5'!$A$244:$A$264,'CSP5'!$B$244:$S$264,P$4,$A20),'Internal Flash'!$B$642)</f>
        <v>160.01519999999999</v>
      </c>
      <c r="Q20" s="5">
        <f>MIN(_xll.Interp2dTab(-1,0,'CSP5'!$B$243:$S$243,'CSP5'!$A$244:$A$264,'CSP5'!$B$244:$S$264,Q$4,$A20),'Internal Flash'!$B$642)</f>
        <v>160.01519999999999</v>
      </c>
      <c r="R20" s="5">
        <f>MIN(_xll.Interp2dTab(-1,0,'CSP5'!$B$243:$S$243,'CSP5'!$A$244:$A$264,'CSP5'!$B$244:$S$264,R$4,$A20),'Internal Flash'!$B$642)</f>
        <v>160.01519999999999</v>
      </c>
      <c r="S20" s="16">
        <f t="shared" si="3"/>
        <v>160.01519999999999</v>
      </c>
      <c r="U20" s="3">
        <f>'CSP5'!$A$184</f>
        <v>2900</v>
      </c>
      <c r="V20" s="12">
        <f t="shared" si="4"/>
        <v>40.921719139650975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40.921719139650975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40.921719139650975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40.921719139650975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40.921719139650975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50.30483896146054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57.178984719314393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61.856671797070014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61.856671797070014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69.839316156255165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74.133187538965544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74.133187538965544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74.133187538965544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74.133187538965544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74.133187538965515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74.133187538965515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74.133187538965515</v>
      </c>
      <c r="AM20" s="12">
        <f t="shared" si="5"/>
        <v>74.133187538965515</v>
      </c>
    </row>
    <row r="21" spans="1:41" x14ac:dyDescent="0.25">
      <c r="A21" s="3">
        <f>'CSP5'!$A$185</f>
        <v>3000</v>
      </c>
      <c r="B21" s="16">
        <f t="shared" si="2"/>
        <v>109.9952</v>
      </c>
      <c r="C21" s="5">
        <f>MIN(_xll.Interp2dTab(-1,0,'CSP5'!$B$243:$S$243,'CSP5'!$A$244:$A$264,'CSP5'!$B$244:$S$264,C$4,$A21),'Internal Flash'!$B$642)</f>
        <v>109.9952</v>
      </c>
      <c r="D21" s="5">
        <f>MIN(_xll.Interp2dTab(-1,0,'CSP5'!$B$243:$S$243,'CSP5'!$A$244:$A$264,'CSP5'!$B$244:$S$264,D$4,$A21),'Internal Flash'!$B$642)</f>
        <v>109.9952</v>
      </c>
      <c r="E21" s="5">
        <f>MIN(_xll.Interp2dTab(-1,0,'CSP5'!$B$243:$S$243,'CSP5'!$A$244:$A$264,'CSP5'!$B$244:$S$264,E$4,$A21),'Internal Flash'!$B$642)</f>
        <v>140.00720000000001</v>
      </c>
      <c r="F21" s="5">
        <f>MIN(_xll.Interp2dTab(-1,0,'CSP5'!$B$243:$S$243,'CSP5'!$A$244:$A$264,'CSP5'!$B$244:$S$264,F$4,$A21),'Internal Flash'!$B$642)</f>
        <v>140.00720000000001</v>
      </c>
      <c r="G21" s="5">
        <f>MIN(_xll.Interp2dTab(-1,0,'CSP5'!$B$243:$S$243,'CSP5'!$A$244:$A$264,'CSP5'!$B$244:$S$264,G$4,$A21),'Internal Flash'!$B$642)</f>
        <v>150.0112</v>
      </c>
      <c r="H21" s="5">
        <f>MIN(_xll.Interp2dTab(-1,0,'CSP5'!$B$243:$S$243,'CSP5'!$A$244:$A$264,'CSP5'!$B$244:$S$264,H$4,$A21),'Internal Flash'!$B$642)</f>
        <v>160.01519999999999</v>
      </c>
      <c r="I21" s="5">
        <f>MIN(_xll.Interp2dTab(-1,0,'CSP5'!$B$243:$S$243,'CSP5'!$A$244:$A$264,'CSP5'!$B$244:$S$264,I$4,$A21),'Internal Flash'!$B$642)</f>
        <v>160.01519999999999</v>
      </c>
      <c r="J21" s="5">
        <f>MIN(_xll.Interp2dTab(-1,0,'CSP5'!$B$243:$S$243,'CSP5'!$A$244:$A$264,'CSP5'!$B$244:$S$264,J$4,$A21),'Internal Flash'!$B$642)</f>
        <v>160.01519999999999</v>
      </c>
      <c r="K21" s="5">
        <f>MIN(_xll.Interp2dTab(-1,0,'CSP5'!$B$243:$S$243,'CSP5'!$A$244:$A$264,'CSP5'!$B$244:$S$264,K$4,$A21),'Internal Flash'!$B$642)</f>
        <v>160.01519999999999</v>
      </c>
      <c r="L21" s="5">
        <f>MIN(_xll.Interp2dTab(-1,0,'CSP5'!$B$243:$S$243,'CSP5'!$A$244:$A$264,'CSP5'!$B$244:$S$264,L$4,$A21),'Internal Flash'!$B$642)</f>
        <v>160.01519999999999</v>
      </c>
      <c r="M21" s="5">
        <f>MIN(_xll.Interp2dTab(-1,0,'CSP5'!$B$243:$S$243,'CSP5'!$A$244:$A$264,'CSP5'!$B$244:$S$264,M$4,$A21),'Internal Flash'!$B$642)</f>
        <v>160.01519999999999</v>
      </c>
      <c r="N21" s="5">
        <f>MIN(_xll.Interp2dTab(-1,0,'CSP5'!$B$243:$S$243,'CSP5'!$A$244:$A$264,'CSP5'!$B$244:$S$264,N$4,$A21),'Internal Flash'!$B$642)</f>
        <v>160.01519999999999</v>
      </c>
      <c r="O21" s="5">
        <f>MIN(_xll.Interp2dTab(-1,0,'CSP5'!$B$243:$S$243,'CSP5'!$A$244:$A$264,'CSP5'!$B$244:$S$264,O$4,$A21),'Internal Flash'!$B$642)</f>
        <v>160.01519999999999</v>
      </c>
      <c r="P21" s="5">
        <f>MIN(_xll.Interp2dTab(-1,0,'CSP5'!$B$243:$S$243,'CSP5'!$A$244:$A$264,'CSP5'!$B$244:$S$264,P$4,$A21),'Internal Flash'!$B$642)</f>
        <v>160.01519999999999</v>
      </c>
      <c r="Q21" s="5">
        <f>MIN(_xll.Interp2dTab(-1,0,'CSP5'!$B$243:$S$243,'CSP5'!$A$244:$A$264,'CSP5'!$B$244:$S$264,Q$4,$A21),'Internal Flash'!$B$642)</f>
        <v>160.01519999999999</v>
      </c>
      <c r="R21" s="5">
        <f>MIN(_xll.Interp2dTab(-1,0,'CSP5'!$B$243:$S$243,'CSP5'!$A$244:$A$264,'CSP5'!$B$244:$S$264,R$4,$A21),'Internal Flash'!$B$642)</f>
        <v>160.01519999999999</v>
      </c>
      <c r="S21" s="16">
        <f t="shared" si="3"/>
        <v>160.01519999999999</v>
      </c>
      <c r="U21" s="3">
        <f>'CSP5'!$A$185</f>
        <v>3000</v>
      </c>
      <c r="V21" s="12">
        <f t="shared" si="4"/>
        <v>42.626790770469775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42.626790770469775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42.626790770469775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42.626790770469775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43.952242679709983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51.602001171730244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56.184765010299486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59.303223062136574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59.303223062136574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64.511411759897584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69.578100250117544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74.133187538965544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74.133187538965544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74.133187538965558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74.133187538965544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74.133187538965444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74.133187538965657</v>
      </c>
      <c r="AM21" s="12">
        <f t="shared" si="5"/>
        <v>74.133187538965657</v>
      </c>
    </row>
    <row r="22" spans="1:41" x14ac:dyDescent="0.25">
      <c r="A22" s="3">
        <f>'CSP5'!$A$186</f>
        <v>3200</v>
      </c>
      <c r="B22" s="16">
        <f t="shared" si="2"/>
        <v>109.9952</v>
      </c>
      <c r="C22" s="5">
        <f>MIN(_xll.Interp2dTab(-1,0,'CSP5'!$B$243:$S$243,'CSP5'!$A$244:$A$264,'CSP5'!$B$244:$S$264,C$4,$A22),'Internal Flash'!$B$642)</f>
        <v>109.9952</v>
      </c>
      <c r="D22" s="5">
        <f>MIN(_xll.Interp2dTab(-1,0,'CSP5'!$B$243:$S$243,'CSP5'!$A$244:$A$264,'CSP5'!$B$244:$S$264,D$4,$A22),'Internal Flash'!$B$642)</f>
        <v>109.9952</v>
      </c>
      <c r="E22" s="5">
        <f>MIN(_xll.Interp2dTab(-1,0,'CSP5'!$B$243:$S$243,'CSP5'!$A$244:$A$264,'CSP5'!$B$244:$S$264,E$4,$A22),'Internal Flash'!$B$642)</f>
        <v>140.00720000000001</v>
      </c>
      <c r="F22" s="5">
        <f>MIN(_xll.Interp2dTab(-1,0,'CSP5'!$B$243:$S$243,'CSP5'!$A$244:$A$264,'CSP5'!$B$244:$S$264,F$4,$A22),'Internal Flash'!$B$642)</f>
        <v>140.00720000000001</v>
      </c>
      <c r="G22" s="5">
        <f>MIN(_xll.Interp2dTab(-1,0,'CSP5'!$B$243:$S$243,'CSP5'!$A$244:$A$264,'CSP5'!$B$244:$S$264,G$4,$A22),'Internal Flash'!$B$642)</f>
        <v>154.9888</v>
      </c>
      <c r="H22" s="5">
        <f>MIN(_xll.Interp2dTab(-1,0,'CSP5'!$B$243:$S$243,'CSP5'!$A$244:$A$264,'CSP5'!$B$244:$S$264,H$4,$A22),'Internal Flash'!$B$642)</f>
        <v>160.01519999999999</v>
      </c>
      <c r="I22" s="5">
        <f>MIN(_xll.Interp2dTab(-1,0,'CSP5'!$B$243:$S$243,'CSP5'!$A$244:$A$264,'CSP5'!$B$244:$S$264,I$4,$A22),'Internal Flash'!$B$642)</f>
        <v>160.01519999999999</v>
      </c>
      <c r="J22" s="5">
        <f>MIN(_xll.Interp2dTab(-1,0,'CSP5'!$B$243:$S$243,'CSP5'!$A$244:$A$264,'CSP5'!$B$244:$S$264,J$4,$A22),'Internal Flash'!$B$642)</f>
        <v>160.01519999999999</v>
      </c>
      <c r="K22" s="5">
        <f>MIN(_xll.Interp2dTab(-1,0,'CSP5'!$B$243:$S$243,'CSP5'!$A$244:$A$264,'CSP5'!$B$244:$S$264,K$4,$A22),'Internal Flash'!$B$642)</f>
        <v>160.01519999999999</v>
      </c>
      <c r="L22" s="5">
        <f>MIN(_xll.Interp2dTab(-1,0,'CSP5'!$B$243:$S$243,'CSP5'!$A$244:$A$264,'CSP5'!$B$244:$S$264,L$4,$A22),'Internal Flash'!$B$642)</f>
        <v>160.01519999999999</v>
      </c>
      <c r="M22" s="5">
        <f>MIN(_xll.Interp2dTab(-1,0,'CSP5'!$B$243:$S$243,'CSP5'!$A$244:$A$264,'CSP5'!$B$244:$S$264,M$4,$A22),'Internal Flash'!$B$642)</f>
        <v>160.01519999999999</v>
      </c>
      <c r="N22" s="5">
        <f>MIN(_xll.Interp2dTab(-1,0,'CSP5'!$B$243:$S$243,'CSP5'!$A$244:$A$264,'CSP5'!$B$244:$S$264,N$4,$A22),'Internal Flash'!$B$642)</f>
        <v>160.01519999999999</v>
      </c>
      <c r="O22" s="5">
        <f>MIN(_xll.Interp2dTab(-1,0,'CSP5'!$B$243:$S$243,'CSP5'!$A$244:$A$264,'CSP5'!$B$244:$S$264,O$4,$A22),'Internal Flash'!$B$642)</f>
        <v>160.01519999999999</v>
      </c>
      <c r="P22" s="5">
        <f>MIN(_xll.Interp2dTab(-1,0,'CSP5'!$B$243:$S$243,'CSP5'!$A$244:$A$264,'CSP5'!$B$244:$S$264,P$4,$A22),'Internal Flash'!$B$642)</f>
        <v>160.01519999999999</v>
      </c>
      <c r="Q22" s="5">
        <f>MIN(_xll.Interp2dTab(-1,0,'CSP5'!$B$243:$S$243,'CSP5'!$A$244:$A$264,'CSP5'!$B$244:$S$264,Q$4,$A22),'Internal Flash'!$B$642)</f>
        <v>160.01519999999999</v>
      </c>
      <c r="R22" s="5">
        <f>MIN(_xll.Interp2dTab(-1,0,'CSP5'!$B$243:$S$243,'CSP5'!$A$244:$A$264,'CSP5'!$B$244:$S$264,R$4,$A22),'Internal Flash'!$B$642)</f>
        <v>160.01519999999999</v>
      </c>
      <c r="S22" s="16">
        <f t="shared" si="3"/>
        <v>160.01519999999999</v>
      </c>
      <c r="U22" s="3">
        <f>'CSP5'!$A$186</f>
        <v>3200</v>
      </c>
      <c r="V22" s="12">
        <f t="shared" si="4"/>
        <v>46.036934032107368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46.036934032107368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46.036934032107368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46.036934032107368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50.013289759828019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54.196325592269673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54.196325592269666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54.196325592269666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54.196325592269673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53.855602967182399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60.467925672421558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74.133187538965544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74.133187538965544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74.133187538965544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74.133187538965515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74.133187538965515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74.133187538965515</v>
      </c>
      <c r="AM22" s="12">
        <f t="shared" si="5"/>
        <v>74.133187538965515</v>
      </c>
    </row>
    <row r="23" spans="1:41" x14ac:dyDescent="0.25">
      <c r="A23" s="3">
        <f>'CSP5'!$A$187</f>
        <v>3300</v>
      </c>
      <c r="B23" s="16">
        <f t="shared" si="2"/>
        <v>109.9952</v>
      </c>
      <c r="C23" s="5">
        <f>MIN(_xll.Interp2dTab(-1,0,'CSP5'!$B$243:$S$243,'CSP5'!$A$244:$A$264,'CSP5'!$B$244:$S$264,C$4,$A23),'Internal Flash'!$B$642)</f>
        <v>109.9952</v>
      </c>
      <c r="D23" s="5">
        <f>MIN(_xll.Interp2dTab(-1,0,'CSP5'!$B$243:$S$243,'CSP5'!$A$244:$A$264,'CSP5'!$B$244:$S$264,D$4,$A23),'Internal Flash'!$B$642)</f>
        <v>109.9952</v>
      </c>
      <c r="E23" s="5">
        <f>MIN(_xll.Interp2dTab(-1,0,'CSP5'!$B$243:$S$243,'CSP5'!$A$244:$A$264,'CSP5'!$B$244:$S$264,E$4,$A23),'Internal Flash'!$B$642)</f>
        <v>136.67253333333335</v>
      </c>
      <c r="F23" s="5">
        <f>MIN(_xll.Interp2dTab(-1,0,'CSP5'!$B$243:$S$243,'CSP5'!$A$244:$A$264,'CSP5'!$B$244:$S$264,F$4,$A23),'Internal Flash'!$B$642)</f>
        <v>140.00720000000001</v>
      </c>
      <c r="G23" s="5">
        <f>MIN(_xll.Interp2dTab(-1,0,'CSP5'!$B$243:$S$243,'CSP5'!$A$244:$A$264,'CSP5'!$B$244:$S$264,G$4,$A23),'Internal Flash'!$B$642)</f>
        <v>153.3296</v>
      </c>
      <c r="H23" s="5">
        <f>MIN(_xll.Interp2dTab(-1,0,'CSP5'!$B$243:$S$243,'CSP5'!$A$244:$A$264,'CSP5'!$B$244:$S$264,H$4,$A23),'Internal Flash'!$B$642)</f>
        <v>156.68053333333336</v>
      </c>
      <c r="I23" s="5">
        <f>MIN(_xll.Interp2dTab(-1,0,'CSP5'!$B$243:$S$243,'CSP5'!$A$244:$A$264,'CSP5'!$B$244:$S$264,I$4,$A23),'Internal Flash'!$B$642)</f>
        <v>156.68053333333336</v>
      </c>
      <c r="J23" s="5">
        <f>MIN(_xll.Interp2dTab(-1,0,'CSP5'!$B$243:$S$243,'CSP5'!$A$244:$A$264,'CSP5'!$B$244:$S$264,J$4,$A23),'Internal Flash'!$B$642)</f>
        <v>156.68053333333336</v>
      </c>
      <c r="K23" s="5">
        <f>MIN(_xll.Interp2dTab(-1,0,'CSP5'!$B$243:$S$243,'CSP5'!$A$244:$A$264,'CSP5'!$B$244:$S$264,K$4,$A23),'Internal Flash'!$B$642)</f>
        <v>156.68053333333336</v>
      </c>
      <c r="L23" s="5">
        <f>MIN(_xll.Interp2dTab(-1,0,'CSP5'!$B$243:$S$243,'CSP5'!$A$244:$A$264,'CSP5'!$B$244:$S$264,L$4,$A23),'Internal Flash'!$B$642)</f>
        <v>156.68053333333336</v>
      </c>
      <c r="M23" s="5">
        <f>MIN(_xll.Interp2dTab(-1,0,'CSP5'!$B$243:$S$243,'CSP5'!$A$244:$A$264,'CSP5'!$B$244:$S$264,M$4,$A23),'Internal Flash'!$B$642)</f>
        <v>156.68053333333336</v>
      </c>
      <c r="N23" s="5">
        <f>MIN(_xll.Interp2dTab(-1,0,'CSP5'!$B$243:$S$243,'CSP5'!$A$244:$A$264,'CSP5'!$B$244:$S$264,N$4,$A23),'Internal Flash'!$B$642)</f>
        <v>156.68053333333336</v>
      </c>
      <c r="O23" s="5">
        <f>MIN(_xll.Interp2dTab(-1,0,'CSP5'!$B$243:$S$243,'CSP5'!$A$244:$A$264,'CSP5'!$B$244:$S$264,O$4,$A23),'Internal Flash'!$B$642)</f>
        <v>156.68053333333336</v>
      </c>
      <c r="P23" s="5">
        <f>MIN(_xll.Interp2dTab(-1,0,'CSP5'!$B$243:$S$243,'CSP5'!$A$244:$A$264,'CSP5'!$B$244:$S$264,P$4,$A23),'Internal Flash'!$B$642)</f>
        <v>156.68053333333336</v>
      </c>
      <c r="Q23" s="5">
        <f>MIN(_xll.Interp2dTab(-1,0,'CSP5'!$B$243:$S$243,'CSP5'!$A$244:$A$264,'CSP5'!$B$244:$S$264,Q$4,$A23),'Internal Flash'!$B$642)</f>
        <v>156.68053333333336</v>
      </c>
      <c r="R23" s="5">
        <f>MIN(_xll.Interp2dTab(-1,0,'CSP5'!$B$243:$S$243,'CSP5'!$A$244:$A$264,'CSP5'!$B$244:$S$264,R$4,$A23),'Internal Flash'!$B$642)</f>
        <v>156.68053333333336</v>
      </c>
      <c r="S23" s="16">
        <f t="shared" si="3"/>
        <v>156.68053333333336</v>
      </c>
      <c r="U23" s="3">
        <f>'CSP5'!$A$187</f>
        <v>3300</v>
      </c>
      <c r="V23" s="12">
        <f t="shared" si="4"/>
        <v>46.036934032107432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46.036934032107432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46.036934032107432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46.036934032106863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50.01328975982738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54.196325592270369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54.196325592269872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54.196325592270959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54.19632559226951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53.855602967182897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60.467925672421714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74.133187538964805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74.133187538964805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74.133187538965942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74.133187538964805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74.133187538964805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74.133187538982995</v>
      </c>
      <c r="AM23" s="12">
        <f t="shared" si="5"/>
        <v>74.133187538982995</v>
      </c>
    </row>
    <row r="24" spans="1:41" x14ac:dyDescent="0.25">
      <c r="A24" s="3">
        <f>'CSP5'!$A$188</f>
        <v>3500</v>
      </c>
      <c r="B24" s="16">
        <f t="shared" si="2"/>
        <v>109.9952</v>
      </c>
      <c r="C24" s="5">
        <f>MIN(_xll.Interp2dTab(-1,0,'CSP5'!$B$243:$S$243,'CSP5'!$A$244:$A$264,'CSP5'!$B$244:$S$264,C$4,$A24),'Internal Flash'!$B$642)</f>
        <v>109.9952</v>
      </c>
      <c r="D24" s="5">
        <f>MIN(_xll.Interp2dTab(-1,0,'CSP5'!$B$243:$S$243,'CSP5'!$A$244:$A$264,'CSP5'!$B$244:$S$264,D$4,$A24),'Internal Flash'!$B$642)</f>
        <v>109.9952</v>
      </c>
      <c r="E24" s="5">
        <f>MIN(_xll.Interp2dTab(-1,0,'CSP5'!$B$243:$S$243,'CSP5'!$A$244:$A$264,'CSP5'!$B$244:$S$264,E$4,$A24),'Internal Flash'!$B$642)</f>
        <v>130.00319999999999</v>
      </c>
      <c r="F24" s="5">
        <f>MIN(_xll.Interp2dTab(-1,0,'CSP5'!$B$243:$S$243,'CSP5'!$A$244:$A$264,'CSP5'!$B$244:$S$264,F$4,$A24),'Internal Flash'!$B$642)</f>
        <v>140.00720000000001</v>
      </c>
      <c r="G24" s="5">
        <f>MIN(_xll.Interp2dTab(-1,0,'CSP5'!$B$243:$S$243,'CSP5'!$A$244:$A$264,'CSP5'!$B$244:$S$264,G$4,$A24),'Internal Flash'!$B$642)</f>
        <v>150.0112</v>
      </c>
      <c r="H24" s="5">
        <f>MIN(_xll.Interp2dTab(-1,0,'CSP5'!$B$243:$S$243,'CSP5'!$A$244:$A$264,'CSP5'!$B$244:$S$264,H$4,$A24),'Internal Flash'!$B$642)</f>
        <v>150.0112</v>
      </c>
      <c r="I24" s="5">
        <f>MIN(_xll.Interp2dTab(-1,0,'CSP5'!$B$243:$S$243,'CSP5'!$A$244:$A$264,'CSP5'!$B$244:$S$264,I$4,$A24),'Internal Flash'!$B$642)</f>
        <v>150.0112</v>
      </c>
      <c r="J24" s="5">
        <f>MIN(_xll.Interp2dTab(-1,0,'CSP5'!$B$243:$S$243,'CSP5'!$A$244:$A$264,'CSP5'!$B$244:$S$264,J$4,$A24),'Internal Flash'!$B$642)</f>
        <v>150.0112</v>
      </c>
      <c r="K24" s="5">
        <f>MIN(_xll.Interp2dTab(-1,0,'CSP5'!$B$243:$S$243,'CSP5'!$A$244:$A$264,'CSP5'!$B$244:$S$264,K$4,$A24),'Internal Flash'!$B$642)</f>
        <v>150.0112</v>
      </c>
      <c r="L24" s="5">
        <f>MIN(_xll.Interp2dTab(-1,0,'CSP5'!$B$243:$S$243,'CSP5'!$A$244:$A$264,'CSP5'!$B$244:$S$264,L$4,$A24),'Internal Flash'!$B$642)</f>
        <v>150.0112</v>
      </c>
      <c r="M24" s="5">
        <f>MIN(_xll.Interp2dTab(-1,0,'CSP5'!$B$243:$S$243,'CSP5'!$A$244:$A$264,'CSP5'!$B$244:$S$264,M$4,$A24),'Internal Flash'!$B$642)</f>
        <v>150.0112</v>
      </c>
      <c r="N24" s="5">
        <f>MIN(_xll.Interp2dTab(-1,0,'CSP5'!$B$243:$S$243,'CSP5'!$A$244:$A$264,'CSP5'!$B$244:$S$264,N$4,$A24),'Internal Flash'!$B$642)</f>
        <v>150.0112</v>
      </c>
      <c r="O24" s="5">
        <f>MIN(_xll.Interp2dTab(-1,0,'CSP5'!$B$243:$S$243,'CSP5'!$A$244:$A$264,'CSP5'!$B$244:$S$264,O$4,$A24),'Internal Flash'!$B$642)</f>
        <v>150.0112</v>
      </c>
      <c r="P24" s="5">
        <f>MIN(_xll.Interp2dTab(-1,0,'CSP5'!$B$243:$S$243,'CSP5'!$A$244:$A$264,'CSP5'!$B$244:$S$264,P$4,$A24),'Internal Flash'!$B$642)</f>
        <v>150.0112</v>
      </c>
      <c r="Q24" s="5">
        <f>MIN(_xll.Interp2dTab(-1,0,'CSP5'!$B$243:$S$243,'CSP5'!$A$244:$A$264,'CSP5'!$B$244:$S$264,Q$4,$A24),'Internal Flash'!$B$642)</f>
        <v>150.0112</v>
      </c>
      <c r="R24" s="5">
        <f>MIN(_xll.Interp2dTab(-1,0,'CSP5'!$B$243:$S$243,'CSP5'!$A$244:$A$264,'CSP5'!$B$244:$S$264,R$4,$A24),'Internal Flash'!$B$642)</f>
        <v>150.0112</v>
      </c>
      <c r="S24" s="16">
        <f t="shared" si="3"/>
        <v>150.0112</v>
      </c>
      <c r="U24" s="3">
        <f>'CSP5'!$A$188</f>
        <v>3500</v>
      </c>
      <c r="V24" s="12">
        <f t="shared" si="4"/>
        <v>46.036934032108569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46.036934032108569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46.036934032106295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46.036934032108569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50.013289759827948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54.196325592267804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54.196325592268373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54.196325592266419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54.196325592267804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53.855602967181191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60.467925672420293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74.133187538967078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74.133187538967078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74.133187538964805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74.133187538982995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74.133187539019403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74.133187539019403</v>
      </c>
      <c r="AM24" s="12">
        <f t="shared" si="5"/>
        <v>74.133187539019403</v>
      </c>
    </row>
    <row r="25" spans="1:41" x14ac:dyDescent="0.25">
      <c r="A25" s="13">
        <f>'CSP5'!$A$189</f>
        <v>3501</v>
      </c>
      <c r="B25" s="16">
        <f>B24</f>
        <v>109.9952</v>
      </c>
      <c r="C25" s="16">
        <f t="shared" ref="C25:S25" si="6">C24</f>
        <v>109.9952</v>
      </c>
      <c r="D25" s="16">
        <f t="shared" si="6"/>
        <v>109.9952</v>
      </c>
      <c r="E25" s="16">
        <f t="shared" si="6"/>
        <v>130.00319999999999</v>
      </c>
      <c r="F25" s="16">
        <f t="shared" si="6"/>
        <v>140.00720000000001</v>
      </c>
      <c r="G25" s="16">
        <f t="shared" si="6"/>
        <v>150.0112</v>
      </c>
      <c r="H25" s="16">
        <f t="shared" si="6"/>
        <v>150.0112</v>
      </c>
      <c r="I25" s="16">
        <f t="shared" si="6"/>
        <v>150.0112</v>
      </c>
      <c r="J25" s="16">
        <f t="shared" si="6"/>
        <v>150.0112</v>
      </c>
      <c r="K25" s="16">
        <f t="shared" si="6"/>
        <v>150.0112</v>
      </c>
      <c r="L25" s="16">
        <f t="shared" si="6"/>
        <v>150.0112</v>
      </c>
      <c r="M25" s="16">
        <f t="shared" si="6"/>
        <v>150.0112</v>
      </c>
      <c r="N25" s="16">
        <f t="shared" si="6"/>
        <v>150.0112</v>
      </c>
      <c r="O25" s="16">
        <f t="shared" si="6"/>
        <v>150.0112</v>
      </c>
      <c r="P25" s="16">
        <f t="shared" si="6"/>
        <v>150.0112</v>
      </c>
      <c r="Q25" s="16">
        <f t="shared" si="6"/>
        <v>150.0112</v>
      </c>
      <c r="R25" s="16">
        <f t="shared" si="6"/>
        <v>150.0112</v>
      </c>
      <c r="S25" s="16">
        <f t="shared" si="6"/>
        <v>150.0112</v>
      </c>
      <c r="U25" s="13">
        <f>'CSP5'!$A$189</f>
        <v>3501</v>
      </c>
      <c r="V25" s="12">
        <f>V24</f>
        <v>46.036934032108569</v>
      </c>
      <c r="W25" s="12">
        <f t="shared" ref="W25:AM25" si="7">W24</f>
        <v>46.036934032108569</v>
      </c>
      <c r="X25" s="12">
        <f t="shared" si="7"/>
        <v>46.036934032106295</v>
      </c>
      <c r="Y25" s="12">
        <f t="shared" si="7"/>
        <v>46.036934032108569</v>
      </c>
      <c r="Z25" s="12">
        <f t="shared" si="7"/>
        <v>50.013289759827948</v>
      </c>
      <c r="AA25" s="12">
        <f t="shared" si="7"/>
        <v>54.196325592267804</v>
      </c>
      <c r="AB25" s="12">
        <f t="shared" si="7"/>
        <v>54.196325592268373</v>
      </c>
      <c r="AC25" s="12">
        <f t="shared" si="7"/>
        <v>54.196325592266419</v>
      </c>
      <c r="AD25" s="12">
        <f t="shared" si="7"/>
        <v>54.196325592267804</v>
      </c>
      <c r="AE25" s="12">
        <f t="shared" si="7"/>
        <v>53.855602967181191</v>
      </c>
      <c r="AF25" s="12">
        <f t="shared" si="7"/>
        <v>60.467925672420293</v>
      </c>
      <c r="AG25" s="12">
        <f t="shared" si="7"/>
        <v>74.133187538967078</v>
      </c>
      <c r="AH25" s="12">
        <f t="shared" si="7"/>
        <v>74.133187538967078</v>
      </c>
      <c r="AI25" s="12">
        <f t="shared" si="7"/>
        <v>74.133187538964805</v>
      </c>
      <c r="AJ25" s="12">
        <f t="shared" si="7"/>
        <v>74.133187538982995</v>
      </c>
      <c r="AK25" s="12">
        <f t="shared" si="7"/>
        <v>74.133187539019403</v>
      </c>
      <c r="AL25" s="12">
        <f t="shared" si="7"/>
        <v>74.133187539019403</v>
      </c>
      <c r="AM25" s="12">
        <f t="shared" si="7"/>
        <v>74.133187539019403</v>
      </c>
    </row>
    <row r="27" spans="1:41" x14ac:dyDescent="0.25">
      <c r="U27" s="17"/>
      <c r="V27" s="49" t="s">
        <v>1245</v>
      </c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</row>
    <row r="28" spans="1:41" x14ac:dyDescent="0.25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54"/>
    </row>
    <row r="29" spans="1:41" x14ac:dyDescent="0.25"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41" x14ac:dyDescent="0.25">
      <c r="U30" s="13">
        <f>'CSP5'!$A$169</f>
        <v>619</v>
      </c>
      <c r="V30" s="12">
        <f>V31</f>
        <v>20.460859569825782</v>
      </c>
      <c r="W30" s="12">
        <f t="shared" ref="W30:AM30" si="8">W31</f>
        <v>20.460859569825782</v>
      </c>
      <c r="X30" s="12">
        <f t="shared" si="8"/>
        <v>20.460859569825498</v>
      </c>
      <c r="Y30" s="12">
        <f t="shared" si="8"/>
        <v>20.460859569825214</v>
      </c>
      <c r="Z30" s="12">
        <f t="shared" si="8"/>
        <v>20.460859569825214</v>
      </c>
      <c r="AA30" s="12">
        <f t="shared" si="8"/>
        <v>22.908316093120412</v>
      </c>
      <c r="AB30" s="12">
        <f t="shared" si="8"/>
        <v>41.467279288512614</v>
      </c>
      <c r="AC30" s="12">
        <f t="shared" si="8"/>
        <v>102.25439331358891</v>
      </c>
      <c r="AD30" s="12">
        <f t="shared" si="8"/>
        <v>102.2543933135907</v>
      </c>
      <c r="AE30" s="12">
        <f t="shared" si="8"/>
        <v>102.25439331359354</v>
      </c>
      <c r="AF30" s="12">
        <f t="shared" si="8"/>
        <v>102.25439331359206</v>
      </c>
      <c r="AG30" s="12">
        <f t="shared" si="8"/>
        <v>102.25439331358858</v>
      </c>
      <c r="AH30" s="12">
        <f t="shared" si="8"/>
        <v>102.2543933135896</v>
      </c>
      <c r="AI30" s="12">
        <f t="shared" si="8"/>
        <v>102.2543933135907</v>
      </c>
      <c r="AJ30" s="12">
        <f t="shared" si="8"/>
        <v>102.2543933135907</v>
      </c>
      <c r="AK30" s="12">
        <f t="shared" si="8"/>
        <v>102.25439331359183</v>
      </c>
      <c r="AL30" s="12">
        <f t="shared" si="8"/>
        <v>102.25439331358842</v>
      </c>
      <c r="AM30" s="12">
        <f t="shared" si="8"/>
        <v>102.25439331358842</v>
      </c>
    </row>
    <row r="31" spans="1:41" x14ac:dyDescent="0.25">
      <c r="U31" s="3">
        <f>'CSP5'!$A$170</f>
        <v>620</v>
      </c>
      <c r="V31" s="12">
        <f>W31</f>
        <v>20.460859569825782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20.460859569825782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20.460859569825498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20.460859569825214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20.460859569825214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22.908316093120412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41.467279288512614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102.25439331358891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102.2543933135907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102.25439331359354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102.25439331359206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102.25439331358858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102.2543933135896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102.2543933135907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102.2543933135907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102.25439331359183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102.25439331358842</v>
      </c>
      <c r="AM31" s="12">
        <f>AL31</f>
        <v>102.25439331358842</v>
      </c>
    </row>
    <row r="32" spans="1:41" x14ac:dyDescent="0.25">
      <c r="U32" s="3">
        <f>'CSP5'!$A$171</f>
        <v>650</v>
      </c>
      <c r="V32" s="12">
        <f t="shared" ref="V32:V49" si="9">W32</f>
        <v>20.460859569825498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20.460859569825498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20.460859569825214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20.460859569825498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20.460859569825498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22.908316093120412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41.46727928851233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102.25439331359118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102.25439331359183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102.25439331358984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102.25439331359205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102.25439331358972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102.25439331358957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102.2543933135907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102.2543933135907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102.25439331359013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102.25439331358956</v>
      </c>
      <c r="AM32" s="12">
        <f t="shared" ref="AM32:AM49" si="10">AL32</f>
        <v>102.25439331358956</v>
      </c>
    </row>
    <row r="33" spans="21:39" x14ac:dyDescent="0.25">
      <c r="U33" s="3">
        <f>'CSP5'!$A$172</f>
        <v>800</v>
      </c>
      <c r="V33" s="12">
        <f t="shared" si="9"/>
        <v>20.460859569825452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20.460859569825452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20.460859569825452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20.460859569825455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20.460859569825452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22.908316093120252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41.467279288512444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102.25439331359081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102.25439331359081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102.25439331359082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102.25439331359081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102.25439331359078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102.25439331359081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102.25439331359081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102.25439331359081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102.25439331359081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102.25439331359081</v>
      </c>
      <c r="AM33" s="12">
        <f t="shared" si="10"/>
        <v>102.25439331359081</v>
      </c>
    </row>
    <row r="34" spans="21:39" x14ac:dyDescent="0.25">
      <c r="U34" s="3">
        <f>'CSP5'!$A$173</f>
        <v>1000</v>
      </c>
      <c r="V34" s="12">
        <f t="shared" si="9"/>
        <v>20.460859569825452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20.460859569825452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20.460859569825452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20.460859569825452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20.460859569825452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22.908316093120249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41.467279288512444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102.25439331359081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102.25439331359081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102.25439331359081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102.25439331359078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102.25439331359081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102.25439331359081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102.25439331359081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102.25439331359081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102.25439331359081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102.25439331359081</v>
      </c>
      <c r="AM34" s="12">
        <f t="shared" si="10"/>
        <v>102.25439331359081</v>
      </c>
    </row>
    <row r="35" spans="21:39" x14ac:dyDescent="0.25">
      <c r="U35" s="3">
        <f>'CSP5'!$A$174</f>
        <v>1200</v>
      </c>
      <c r="V35" s="12">
        <f t="shared" si="9"/>
        <v>20.460859569825452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20.460859569825452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20.460859569825452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20.460859569825452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20.460859569825452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22.908316093120249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41.467279288512444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102.25439331359081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102.25439331359081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102.25439331359081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102.25439331359078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102.25439331359081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102.25439331359081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102.25439331359081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102.25439331359081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102.25439331359081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102.25439331359081</v>
      </c>
      <c r="AM35" s="12">
        <f t="shared" si="10"/>
        <v>102.25439331359081</v>
      </c>
    </row>
    <row r="36" spans="21:39" x14ac:dyDescent="0.25">
      <c r="U36" s="3">
        <f>'CSP5'!$A$175</f>
        <v>1400</v>
      </c>
      <c r="V36" s="12">
        <f t="shared" si="9"/>
        <v>20.460859569825452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20.460859569825452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20.460859569825452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20.460859569825452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20.460859569825452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22.908316093120249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41.467279288512444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102.25439331359081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102.25439331359081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102.25439331359081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102.25439331359078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102.25439331359081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102.25439331359081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102.25439331359081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102.25439331359081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102.25439331359081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102.25439331359081</v>
      </c>
      <c r="AM36" s="12">
        <f t="shared" si="10"/>
        <v>102.25439331359081</v>
      </c>
    </row>
    <row r="37" spans="21:39" x14ac:dyDescent="0.25">
      <c r="U37" s="3">
        <f>'CSP5'!$A$176</f>
        <v>1550</v>
      </c>
      <c r="V37" s="12">
        <f t="shared" si="9"/>
        <v>20.835143586346625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20.835143586346625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20.835143586346625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20.835143586346625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20.835143586346629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23.222808826499044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41.467279288512437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102.25439331359081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102.25439331359081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102.25439331359081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102.25439331359078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102.25439331359081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102.25439331359078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102.25439331359081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102.25439331359081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102.25439331359078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102.25439331359081</v>
      </c>
      <c r="AM37" s="12">
        <f t="shared" si="10"/>
        <v>102.25439331359081</v>
      </c>
    </row>
    <row r="38" spans="21:39" x14ac:dyDescent="0.25">
      <c r="U38" s="3">
        <f>'CSP5'!$A$177</f>
        <v>1700</v>
      </c>
      <c r="V38" s="12">
        <f t="shared" si="9"/>
        <v>23.517512371415211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23.517512371415211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23.517512371415211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23.517512371415211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23.517512371415211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25.885247183853501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43.806122827390276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102.25439331359078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102.25439331359081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102.25439331359081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102.25439331359078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102.25439331359078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102.25439331359081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102.25439331359081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102.25439331359081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102.25439331359078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102.25439331359081</v>
      </c>
      <c r="AM38" s="12">
        <f t="shared" si="10"/>
        <v>102.25439331359081</v>
      </c>
    </row>
    <row r="39" spans="21:39" x14ac:dyDescent="0.25">
      <c r="U39" s="3">
        <f>'CSP5'!$A$178</f>
        <v>1800</v>
      </c>
      <c r="V39" s="12">
        <f t="shared" si="9"/>
        <v>26.075119817643404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26.075119817643404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26.075119817643404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26.075119817643404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26.075119817643404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28.442854630081687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46.144966366268093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102.25439331359081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102.25439331359081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102.25439331359081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102.25439331359078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102.25439331359081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102.25439331359081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102.25439331359081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102.25439331359081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102.25439331359081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102.25439331359081</v>
      </c>
      <c r="AM39" s="12">
        <f t="shared" si="10"/>
        <v>102.25439331359081</v>
      </c>
    </row>
    <row r="40" spans="21:39" x14ac:dyDescent="0.25">
      <c r="U40" s="3">
        <f>'CSP5'!$A$179</f>
        <v>2000</v>
      </c>
      <c r="V40" s="12">
        <f t="shared" si="9"/>
        <v>26.075119817643404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26.075119817643404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26.075119817643404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26.075119817643404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26.075119817643404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28.442854630081687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46.144966366268093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102.25439331359081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102.25439331359081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102.25439331359081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102.25439331359078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102.25439331359081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102.25439331359081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102.25439331359081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102.25439331359081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102.25439331359081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102.25439331359081</v>
      </c>
      <c r="AM40" s="12">
        <f t="shared" si="10"/>
        <v>102.25439331359081</v>
      </c>
    </row>
    <row r="41" spans="21:39" x14ac:dyDescent="0.25">
      <c r="U41" s="3">
        <f>'CSP5'!$A$180</f>
        <v>2200</v>
      </c>
      <c r="V41" s="12">
        <f t="shared" si="9"/>
        <v>28.620251129987533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28.620251129987533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28.620251129987533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28.620251129987537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28.620251129987533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31.809119564247858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53.172905975774185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102.25439331359081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102.25439331359081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102.25439331359081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102.25439331359078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102.25439331359081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102.25439331359081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102.25439331359081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102.25439331359081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102.25439331359081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102.25439331359081</v>
      </c>
      <c r="AM41" s="12">
        <f t="shared" si="10"/>
        <v>102.25439331359081</v>
      </c>
    </row>
    <row r="42" spans="21:39" x14ac:dyDescent="0.25">
      <c r="U42" s="3">
        <f>'CSP5'!$A$181</f>
        <v>2400</v>
      </c>
      <c r="V42" s="12">
        <f t="shared" si="9"/>
        <v>31.190334710099744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31.190334710099744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31.190334710099744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31.190334710099748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31.190334710099744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34.375217058817263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55.500340521779577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102.25439331359081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102.25439331359081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102.25439331359081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102.25439331359078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102.25439331359081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102.25439331359081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102.25439331359081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102.25439331359081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102.25439331359081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102.25439331359081</v>
      </c>
      <c r="AM42" s="12">
        <f t="shared" si="10"/>
        <v>102.25439331359081</v>
      </c>
    </row>
    <row r="43" spans="21:39" x14ac:dyDescent="0.25">
      <c r="U43" s="3">
        <f>'CSP5'!$A$182</f>
        <v>2600</v>
      </c>
      <c r="V43" s="12">
        <f t="shared" si="9"/>
        <v>36.305549602556134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36.305549602556134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36.305549602556134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36.305549602556134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36.305549602556134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39.490431951273642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60.178027599535184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102.25439331359081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102.25439331359081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102.25439331359081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102.25439331359078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102.25439331359081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102.25439331359081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102.25439331359081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102.25439331359081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102.25439331359081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102.25439331359081</v>
      </c>
      <c r="AM43" s="12">
        <f t="shared" si="10"/>
        <v>102.25439331359081</v>
      </c>
    </row>
    <row r="44" spans="21:39" x14ac:dyDescent="0.25">
      <c r="U44" s="3">
        <f>'CSP5'!$A$183</f>
        <v>2800</v>
      </c>
      <c r="V44" s="12">
        <f t="shared" si="9"/>
        <v>41.42076449501247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41.42076449501247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41.42076449501247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41.42076449501247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41.42076449501247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44.605646843729971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64.855714677290791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102.25439331359081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102.25439331359081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102.25439331359081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102.25439331359078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102.25439331359081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102.25439331359081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102.25439331359081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102.25439331359081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102.25439331359081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102.25439331359081</v>
      </c>
      <c r="AM44" s="12">
        <f t="shared" si="10"/>
        <v>102.25439331359081</v>
      </c>
    </row>
    <row r="45" spans="21:39" x14ac:dyDescent="0.25">
      <c r="U45" s="3">
        <f>'CSP5'!$A$184</f>
        <v>2900</v>
      </c>
      <c r="V45" s="12">
        <f t="shared" si="9"/>
        <v>43.978371941240638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43.978371941240638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43.978371941240638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43.978371941240638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43.978371941240638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47.571828058097729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69.533401755046384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102.25439331359078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102.25439331359081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102.25439331359081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102.25439331359078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102.25439331359078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102.25439331359081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102.25439331359081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102.25439331359081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102.25439331359078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102.25439331359081</v>
      </c>
      <c r="AM45" s="12">
        <f t="shared" si="10"/>
        <v>102.25439331359081</v>
      </c>
    </row>
    <row r="46" spans="21:39" x14ac:dyDescent="0.25">
      <c r="U46" s="3">
        <f>'CSP5'!$A$185</f>
        <v>3000</v>
      </c>
      <c r="V46" s="12">
        <f t="shared" si="9"/>
        <v>46.535979387468807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46.535979387468807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46.535979387468807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46.535979387468807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46.535979387468807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50.538009272465501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74.211088832802005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102.25439331359081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102.25439331359081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102.25439331359081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102.25439331359078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102.25439331359081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102.25439331359081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102.25439331359081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102.25439331359081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102.25439331359081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102.25439331359081</v>
      </c>
      <c r="AM46" s="12">
        <f t="shared" si="10"/>
        <v>102.25439331359081</v>
      </c>
    </row>
    <row r="47" spans="21:39" x14ac:dyDescent="0.25">
      <c r="U47" s="3">
        <f>'CSP5'!$A$186</f>
        <v>3200</v>
      </c>
      <c r="V47" s="12">
        <f t="shared" si="9"/>
        <v>46.535979387469034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46.535979387469034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46.535979387469034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46.535979387467897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46.535979387469034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50.53800927246634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74.211088832803213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102.2543933135934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102.25439331359297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102.2543933135907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102.25439331359206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102.25439331358858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102.2543933135896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102.2543933135907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102.2543933135907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102.2543933135907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102.25439331358842</v>
      </c>
      <c r="AM47" s="12">
        <f t="shared" si="10"/>
        <v>102.25439331358842</v>
      </c>
    </row>
    <row r="48" spans="21:39" x14ac:dyDescent="0.25">
      <c r="U48" s="3">
        <f>'CSP5'!$A$187</f>
        <v>3300</v>
      </c>
      <c r="V48" s="12">
        <f t="shared" si="9"/>
        <v>46.535979387469034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46.535979387469034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46.53597938746676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46.535979387469034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46.53597938746676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50.538009272464343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74.211088832803213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102.25439331358885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102.25439331358842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102.25439331359183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102.25439331358521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102.25439331358857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102.25439331359868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102.2543933135907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102.25439331358842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102.2543933135907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102.25439331358842</v>
      </c>
      <c r="AM48" s="12">
        <f t="shared" si="10"/>
        <v>102.25439331358842</v>
      </c>
    </row>
    <row r="49" spans="21:39" x14ac:dyDescent="0.25">
      <c r="U49" s="3">
        <f>'CSP5'!$A$188</f>
        <v>3500</v>
      </c>
      <c r="V49" s="12">
        <f t="shared" si="9"/>
        <v>46.535979387469034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46.535979387469034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46.535979387469034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46.535979387469034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46.53597938746676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50.538009272467193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74.211088832800371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102.25439331359354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102.25439331359297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102.25439331359524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102.25439331358977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102.25439331358403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102.25439331358504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102.25439331359297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102.25439331359297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102.25439331358842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102.25439331358388</v>
      </c>
      <c r="AM49" s="12">
        <f t="shared" si="10"/>
        <v>102.25439331358388</v>
      </c>
    </row>
    <row r="50" spans="21:39" x14ac:dyDescent="0.25">
      <c r="U50" s="13">
        <f>'CSP5'!$A$189</f>
        <v>3501</v>
      </c>
      <c r="V50" s="12">
        <f>V49</f>
        <v>46.535979387469034</v>
      </c>
      <c r="W50" s="12">
        <f t="shared" ref="W50:AM50" si="11">W49</f>
        <v>46.535979387469034</v>
      </c>
      <c r="X50" s="12">
        <f t="shared" si="11"/>
        <v>46.535979387469034</v>
      </c>
      <c r="Y50" s="12">
        <f t="shared" si="11"/>
        <v>46.535979387469034</v>
      </c>
      <c r="Z50" s="12">
        <f t="shared" si="11"/>
        <v>46.53597938746676</v>
      </c>
      <c r="AA50" s="12">
        <f t="shared" si="11"/>
        <v>50.538009272467193</v>
      </c>
      <c r="AB50" s="12">
        <f t="shared" si="11"/>
        <v>74.211088832800371</v>
      </c>
      <c r="AC50" s="12">
        <f t="shared" si="11"/>
        <v>102.25439331359354</v>
      </c>
      <c r="AD50" s="12">
        <f t="shared" si="11"/>
        <v>102.25439331359297</v>
      </c>
      <c r="AE50" s="12">
        <f t="shared" si="11"/>
        <v>102.25439331359524</v>
      </c>
      <c r="AF50" s="12">
        <f t="shared" si="11"/>
        <v>102.25439331358977</v>
      </c>
      <c r="AG50" s="12">
        <f t="shared" si="11"/>
        <v>102.25439331358403</v>
      </c>
      <c r="AH50" s="12">
        <f t="shared" si="11"/>
        <v>102.25439331358504</v>
      </c>
      <c r="AI50" s="12">
        <f t="shared" si="11"/>
        <v>102.25439331359297</v>
      </c>
      <c r="AJ50" s="12">
        <f t="shared" si="11"/>
        <v>102.25439331359297</v>
      </c>
      <c r="AK50" s="12">
        <f t="shared" si="11"/>
        <v>102.25439331358842</v>
      </c>
      <c r="AL50" s="12">
        <f t="shared" si="11"/>
        <v>102.25439331358388</v>
      </c>
      <c r="AM50" s="12">
        <f t="shared" si="11"/>
        <v>102.25439331358388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75"/>
  <sheetViews>
    <sheetView topLeftCell="A40" workbookViewId="0">
      <selection activeCell="A2" sqref="A2:S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3" width="3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 x14ac:dyDescent="0.25">
      <c r="A1" s="53" t="s">
        <v>1109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</row>
    <row r="2" spans="1:39" x14ac:dyDescent="0.25">
      <c r="A2" s="17"/>
      <c r="B2" s="49" t="s">
        <v>1111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U2" s="17"/>
      <c r="V2" s="49" t="s">
        <v>1129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1.4885244859617244</v>
      </c>
      <c r="W5" s="16">
        <f t="shared" ref="W5:AM5" si="1">W6</f>
        <v>1.4885244859617244</v>
      </c>
      <c r="X5" s="16">
        <f t="shared" si="1"/>
        <v>1.4885244859617248</v>
      </c>
      <c r="Y5" s="16">
        <f t="shared" si="1"/>
        <v>1.488524485961721</v>
      </c>
      <c r="Z5" s="16">
        <f t="shared" si="1"/>
        <v>1.4885244859617222</v>
      </c>
      <c r="AA5" s="16">
        <f t="shared" si="1"/>
        <v>1.3798419373777475</v>
      </c>
      <c r="AB5" s="16">
        <f t="shared" si="1"/>
        <v>0.84921540071229784</v>
      </c>
      <c r="AC5" s="16">
        <f t="shared" si="1"/>
        <v>0.43366472033692155</v>
      </c>
      <c r="AD5" s="16">
        <f t="shared" si="1"/>
        <v>5.0079351018809094E-2</v>
      </c>
      <c r="AE5" s="16">
        <f t="shared" si="1"/>
        <v>1.1720814086997752E-2</v>
      </c>
      <c r="AF5" s="16">
        <f t="shared" si="1"/>
        <v>1.1720814086997853E-2</v>
      </c>
      <c r="AG5" s="16">
        <f t="shared" si="1"/>
        <v>1.172081408699787E-2</v>
      </c>
      <c r="AH5" s="16">
        <f t="shared" si="1"/>
        <v>1.1720814086997719E-2</v>
      </c>
      <c r="AI5" s="16">
        <f t="shared" si="1"/>
        <v>1.1720814086997986E-2</v>
      </c>
      <c r="AJ5" s="16">
        <f t="shared" si="1"/>
        <v>1.1720814086997986E-2</v>
      </c>
      <c r="AK5" s="16">
        <f t="shared" si="1"/>
        <v>1.1720814086997454E-2</v>
      </c>
      <c r="AL5" s="16">
        <f t="shared" si="1"/>
        <v>1.1720814086997454E-2</v>
      </c>
      <c r="AM5" s="16">
        <f t="shared" si="1"/>
        <v>1.1720814086997454E-2</v>
      </c>
    </row>
    <row r="6" spans="1:39" s="5" customFormat="1" x14ac:dyDescent="0.25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1.4885244859617244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1.4885244859617244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1.4885244859617248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1.488524485961721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1.4885244859617222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1.3798419373777475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0.84921540071229784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0.43366472033692155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5.0079351018809094E-2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1.1720814086997752E-2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1.1720814086997853E-2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1.172081408699787E-2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1.1720814086997719E-2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1.1720814086997986E-2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1.1720814086997986E-2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1.1720814086997454E-2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1.1720814086997454E-2</v>
      </c>
      <c r="AM6" s="16">
        <f>AL6</f>
        <v>1.1720814086997454E-2</v>
      </c>
    </row>
    <row r="7" spans="1:39" s="5" customFormat="1" x14ac:dyDescent="0.25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1.4885244859617246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1.4885244859617246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1.4885244859617246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1.4885244859617246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1.4885244859617246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1.3798419373777446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0.8492154007122974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0.43366472033691983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5.0079351018808928E-2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1.1720814086997834E-2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1.1720814086997832E-2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1.1720814086997832E-2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1.1720814086997836E-2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1.1720814086997836E-2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1.1720814086997853E-2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1.1720814086997853E-2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1.172081408699782E-2</v>
      </c>
      <c r="AM7" s="16">
        <f t="shared" ref="AM7:AM24" si="5">AL7</f>
        <v>1.172081408699782E-2</v>
      </c>
    </row>
    <row r="8" spans="1:39" s="5" customFormat="1" x14ac:dyDescent="0.25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1.4885244859617244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1.4885244859617244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1.4885244859617246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1.4885244859617244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1.4885244859617246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1.3798419373777444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0.8492154007122974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0.43366472033691983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5.0079351018808928E-2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1.1720814086997832E-2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1.1720814086997832E-2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1.172081408699783E-2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1.1720814086997832E-2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1.1720814086997836E-2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1.1720814086997829E-2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1.1720814086997836E-2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1.1720814086997836E-2</v>
      </c>
      <c r="AM8" s="16">
        <f t="shared" si="5"/>
        <v>1.1720814086997836E-2</v>
      </c>
    </row>
    <row r="9" spans="1:39" s="5" customFormat="1" x14ac:dyDescent="0.25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1.4885244859617246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1.4885244859617246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1.4885244859617246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1.4885244859617246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1.4885244859617246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1.3798419373777446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0.8492154007122974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0.43366472033691983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5.0079351018808928E-2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1.1720814086997834E-2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1.1720814086997832E-2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1.1720814086997832E-2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1.1720814086997836E-2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1.1720814086997836E-2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1.1720814086997853E-2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1.1720814086997853E-2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1.172081408699782E-2</v>
      </c>
      <c r="AM9" s="16">
        <f t="shared" si="5"/>
        <v>1.172081408699782E-2</v>
      </c>
    </row>
    <row r="10" spans="1:39" s="5" customFormat="1" x14ac:dyDescent="0.25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1.4885244859617246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1.4885244859617246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1.4885244859617246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1.4885244859617246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1.4885244859617246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1.3798419373777446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0.8492154007122974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0.43366472033691983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5.0079351018808928E-2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1.1720814086997834E-2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1.1720814086997832E-2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1.1720814086997832E-2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1.1720814086997836E-2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1.1720814086997836E-2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1.1720814086997853E-2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1.1720814086997853E-2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1.172081408699782E-2</v>
      </c>
      <c r="AM10" s="16">
        <f t="shared" si="5"/>
        <v>1.172081408699782E-2</v>
      </c>
    </row>
    <row r="11" spans="1:39" s="5" customFormat="1" x14ac:dyDescent="0.25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1.4885244859617246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1.4885244859617246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1.4885244859617246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1.4885244859617246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1.4885244859617246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1.4373797700526429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1.1528872741697866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0.60947453124988726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0.60947453124988726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0.29301675158694579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0.29301675158694579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8.2044798461984828E-2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1.1720814086997836E-2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1.1720814086997836E-2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1.1720814086997853E-2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1.1720814086997853E-2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1.172081408699782E-2</v>
      </c>
      <c r="AM11" s="16">
        <f t="shared" si="5"/>
        <v>1.172081408699782E-2</v>
      </c>
    </row>
    <row r="12" spans="1:39" s="5" customFormat="1" x14ac:dyDescent="0.25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1.4885244859617246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1.4885244859617246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1.4885244859617246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1.4885244859617246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1.4885244859617248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1.2647663538594931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1.1528872741697866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0.60947453124988726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0.60947453124988726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0.29301675158694579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0.29301675158694579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0.24027376330570555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0.22269276721195883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0.22269276721195869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0.22269276721195896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0.22269276721195844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0.22269276721195844</v>
      </c>
      <c r="AM12" s="16">
        <f t="shared" si="5"/>
        <v>0.22269276721195844</v>
      </c>
    </row>
    <row r="13" spans="1:39" s="5" customFormat="1" x14ac:dyDescent="0.25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1.4885244859617246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1.4885244859617246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1.4885244859617246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1.4885244859617246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1.4885244859617246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1.2072285484617764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1.1528872741697866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0.60947453124988726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0.60947453124988726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0.42487415977983811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0.29301675158694579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0.29301675158694579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0.29301675158694573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0.29301675158694596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0.2930167515869454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0.2930167515869454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0.29301675158694651</v>
      </c>
      <c r="AM13" s="16">
        <f t="shared" si="5"/>
        <v>0.29301675158694651</v>
      </c>
    </row>
    <row r="14" spans="1:39" s="5" customFormat="1" x14ac:dyDescent="0.25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1.4885244859617246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1.4885244859617246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1.4885244859617246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1.4885244859617246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1.4885244859617246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1.2072285484617764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1.1528872741697866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0.60947453124988726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0.60947453124988726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0.55673156797273038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0.29301675158694579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0.29301675158694579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0.29301675158694584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0.29301675158694596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0.2930167515869454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0.2930167515869454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0.29301675158694651</v>
      </c>
      <c r="AM14" s="16">
        <f t="shared" si="5"/>
        <v>0.29301675158694651</v>
      </c>
    </row>
    <row r="15" spans="1:39" s="5" customFormat="1" x14ac:dyDescent="0.25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1.4885244859617246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1.4885244859617246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1.4885244859617246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1.4885244859617246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1.4885244859617246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1.2072285484617764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1.1528872741697866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0.60947453124988726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0.60947453124988726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0.55673156797273038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0.29301675158694579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0.29301675158694579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0.29301675158694584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0.29301675158694596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0.2930167515869454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0.2930167515869454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0.29301675158694651</v>
      </c>
      <c r="AM15" s="16">
        <f t="shared" si="5"/>
        <v>0.29301675158694651</v>
      </c>
    </row>
    <row r="16" spans="1:39" s="5" customFormat="1" x14ac:dyDescent="0.25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1.4885244859617246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1.4885244859617246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1.4885244859617246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1.4885244859617246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1.4885244859617246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1.2072285484617764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1.1784596321243275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0.89077046874983523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0.63504688920442787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0.55673156797273038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0.29301675158694579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0.29301675158694579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0.29301675158694584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0.29301675158694596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0.2930167515869454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0.2930167515869454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0.29301675158694651</v>
      </c>
      <c r="AM16" s="16">
        <f t="shared" si="5"/>
        <v>0.29301675158694651</v>
      </c>
    </row>
    <row r="17" spans="1:39" s="5" customFormat="1" x14ac:dyDescent="0.25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1.4885244859617246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1.4885244859617246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1.4885244859617246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1.4885244859617246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1.4885244859617246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1.2072285484617764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1.1784596321243275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0.89077046874983523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0.89077046874983523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0.55673156797273038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0.29301675158694579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0.29301675158694579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0.29301675158694584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0.29301675158694596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0.2930167515869454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0.2930167515869454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0.29301675158694651</v>
      </c>
      <c r="AM17" s="16">
        <f t="shared" si="5"/>
        <v>0.29301675158694651</v>
      </c>
    </row>
    <row r="18" spans="1:39" s="5" customFormat="1" x14ac:dyDescent="0.25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1.4885244859617246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1.4885244859617246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1.4885244859617246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1.4885244859617246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1.4885244859617246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1.4885244859617246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1.462952128007184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1.2072285484617766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0.91953938508728439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0.55673156797273038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0.29301675158694579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0.29301675158694579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0.29301675158694584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0.29301675158694596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0.2930167515869454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0.2930167515869454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0.29301675158694651</v>
      </c>
      <c r="AM18" s="16">
        <f t="shared" si="5"/>
        <v>0.29301675158694651</v>
      </c>
    </row>
    <row r="19" spans="1:39" s="5" customFormat="1" x14ac:dyDescent="0.25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1.4885244859617246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1.4885244859617246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1.4885244859617246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1.4885244859617246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1.4885244859617246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1.4885244859617246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1.4885244859617246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1.4885244859617246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1.2328009064163172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0.60947453124988726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0.60947453124988726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0.37213119650268117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0.29301675158694584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0.29301675158694596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0.2930167515869454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0.2930167515869454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0.29301675158694651</v>
      </c>
      <c r="AM19" s="16">
        <f t="shared" si="5"/>
        <v>0.29301675158694651</v>
      </c>
    </row>
    <row r="20" spans="1:39" s="5" customFormat="1" x14ac:dyDescent="0.25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1.6467533757931951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1.6467533757931951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1.6467533757931951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1.6467533757931951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1.5201702639280188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1.4885244859617246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1.4885244859617246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1.4885244859617246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1.3606626961890211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0.60947453124988726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0.60947453124988726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0.37213119650268117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0.29301675158694573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0.29301675158694596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0.2930167515869454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0.2930167515869454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0.29301675158694651</v>
      </c>
      <c r="AM20" s="16">
        <f t="shared" si="5"/>
        <v>0.29301675158694651</v>
      </c>
    </row>
    <row r="21" spans="1:39" s="5" customFormat="1" x14ac:dyDescent="0.25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1.8049822656246661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1.8049822656246661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1.8049822656246661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1.8049822656246661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1.5518160418943128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1.4885244859617246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1.4885244859617246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1.4885244859617246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1.4885244859617246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0.60947453124988726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0.60947453124988726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0.37213119650268117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0.29301675158694584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0.29301675158694596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0.2930167515869454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0.2930167515869454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0.29301675158694651</v>
      </c>
      <c r="AM21" s="16">
        <f t="shared" si="5"/>
        <v>0.29301675158694651</v>
      </c>
    </row>
    <row r="22" spans="1:39" s="5" customFormat="1" x14ac:dyDescent="0.25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1.8049822656246661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1.8049822656246661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1.8049822656246661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1.8049822656246661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1.8049822656246661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1.8049822656246661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1.8049822656246661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1.8049822656246661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2.348395008544566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1.3420161601764184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0.60947453124988726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0.37213119650268117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0.29301675158694584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0.29301675158694596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0.2930167515869454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0.2930167515869454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0.29301675158694651</v>
      </c>
      <c r="AM22" s="16">
        <f t="shared" si="5"/>
        <v>0.29301675158694651</v>
      </c>
    </row>
    <row r="23" spans="1:39" s="5" customFormat="1" x14ac:dyDescent="0.25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1.8049822656246661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1.8049822656246661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1.8049822656246703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1.8049822656246746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1.8049822656246577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1.804982265624649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1.8049822656246661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1.8049822656246661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2.3483950085445882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1.3420161601764267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0.60947453124988726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0.37213119650268089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0.2930167515869454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0.29301675158692836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0.29301675158692836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0.29301675158692836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0.29301675158686014</v>
      </c>
      <c r="AM23" s="16">
        <f t="shared" si="5"/>
        <v>0.29301675158686014</v>
      </c>
    </row>
    <row r="24" spans="1:39" s="5" customFormat="1" x14ac:dyDescent="0.25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1.8049822656246661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1.8049822656246661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1.8049822656246151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1.804982265624649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1.8049822656246319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1.8049822656246661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1.804982265624598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1.8049822656246661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2.3483950085445668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1.3420161601763925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0.60947453124988726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0.37213119650268517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0.29301675158692836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0.29301675158686014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0.29301675158699658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0.29301675158672369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0.29301675158699658</v>
      </c>
      <c r="AM24" s="16">
        <f t="shared" si="5"/>
        <v>0.29301675158699658</v>
      </c>
    </row>
    <row r="25" spans="1:39" s="5" customFormat="1" x14ac:dyDescent="0.25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1.8049822656246661</v>
      </c>
      <c r="W25" s="16">
        <f t="shared" ref="W25:AM25" si="7">W24</f>
        <v>1.8049822656246661</v>
      </c>
      <c r="X25" s="16">
        <f t="shared" si="7"/>
        <v>1.8049822656246151</v>
      </c>
      <c r="Y25" s="16">
        <f t="shared" si="7"/>
        <v>1.804982265624649</v>
      </c>
      <c r="Z25" s="16">
        <f t="shared" si="7"/>
        <v>1.8049822656246319</v>
      </c>
      <c r="AA25" s="16">
        <f t="shared" si="7"/>
        <v>1.8049822656246661</v>
      </c>
      <c r="AB25" s="16">
        <f t="shared" si="7"/>
        <v>1.804982265624598</v>
      </c>
      <c r="AC25" s="16">
        <f t="shared" si="7"/>
        <v>1.8049822656246661</v>
      </c>
      <c r="AD25" s="16">
        <f t="shared" si="7"/>
        <v>2.3483950085445668</v>
      </c>
      <c r="AE25" s="16">
        <f t="shared" si="7"/>
        <v>1.3420161601763925</v>
      </c>
      <c r="AF25" s="16">
        <f t="shared" si="7"/>
        <v>0.60947453124988726</v>
      </c>
      <c r="AG25" s="16">
        <f t="shared" si="7"/>
        <v>0.37213119650268517</v>
      </c>
      <c r="AH25" s="16">
        <f t="shared" si="7"/>
        <v>0.29301675158692836</v>
      </c>
      <c r="AI25" s="16">
        <f t="shared" si="7"/>
        <v>0.29301675158686014</v>
      </c>
      <c r="AJ25" s="16">
        <f t="shared" si="7"/>
        <v>0.29301675158699658</v>
      </c>
      <c r="AK25" s="16">
        <f t="shared" si="7"/>
        <v>0.29301675158672369</v>
      </c>
      <c r="AL25" s="16">
        <f t="shared" si="7"/>
        <v>0.29301675158699658</v>
      </c>
      <c r="AM25" s="16">
        <f t="shared" si="7"/>
        <v>0.29301675158699658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49" t="s">
        <v>1110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U27" s="17"/>
      <c r="V27" s="49" t="s">
        <v>1123</v>
      </c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 x14ac:dyDescent="0.25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 x14ac:dyDescent="0.25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 x14ac:dyDescent="0.25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 x14ac:dyDescent="0.25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 x14ac:dyDescent="0.25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 x14ac:dyDescent="0.25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 x14ac:dyDescent="0.25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 x14ac:dyDescent="0.25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 x14ac:dyDescent="0.25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 x14ac:dyDescent="0.25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 x14ac:dyDescent="0.25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 x14ac:dyDescent="0.25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 x14ac:dyDescent="0.25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 x14ac:dyDescent="0.25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 x14ac:dyDescent="0.25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 x14ac:dyDescent="0.25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 x14ac:dyDescent="0.25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 x14ac:dyDescent="0.25">
      <c r="A52" s="17"/>
      <c r="B52" s="49" t="s">
        <v>1122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U52" s="17"/>
      <c r="V52" s="49" t="s">
        <v>1124</v>
      </c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-1.5192885140382757</v>
      </c>
      <c r="C55" s="16">
        <f t="shared" ref="C55:S55" si="35">C56</f>
        <v>-1.5192885140382757</v>
      </c>
      <c r="D55" s="16">
        <f t="shared" si="35"/>
        <v>-1.5192885140382753</v>
      </c>
      <c r="E55" s="16">
        <f t="shared" si="35"/>
        <v>-1.519288514038279</v>
      </c>
      <c r="F55" s="16">
        <f t="shared" si="35"/>
        <v>-1.5192885140382779</v>
      </c>
      <c r="G55" s="16">
        <f t="shared" si="35"/>
        <v>-3.6201580626222523</v>
      </c>
      <c r="H55" s="16">
        <f t="shared" si="35"/>
        <v>-8.0179725992877025</v>
      </c>
      <c r="I55" s="16">
        <f t="shared" si="35"/>
        <v>-11.597585279663079</v>
      </c>
      <c r="J55" s="16">
        <f t="shared" si="35"/>
        <v>-11.981170648981191</v>
      </c>
      <c r="K55" s="16">
        <f t="shared" si="35"/>
        <v>-12.019529185913003</v>
      </c>
      <c r="L55" s="16">
        <f t="shared" si="35"/>
        <v>-12.019529185913003</v>
      </c>
      <c r="M55" s="16">
        <f t="shared" si="35"/>
        <v>-8.0351541859130027</v>
      </c>
      <c r="N55" s="16">
        <f t="shared" si="35"/>
        <v>5.0783814086997718E-2</v>
      </c>
      <c r="O55" s="16">
        <f t="shared" si="35"/>
        <v>5.0783814086997989E-2</v>
      </c>
      <c r="P55" s="16">
        <f t="shared" si="35"/>
        <v>5.0783814086997989E-2</v>
      </c>
      <c r="Q55" s="16">
        <f t="shared" si="35"/>
        <v>5.0783814086997454E-2</v>
      </c>
      <c r="R55" s="16">
        <f t="shared" si="35"/>
        <v>5.0783814086997454E-2</v>
      </c>
      <c r="S55" s="16">
        <f t="shared" si="35"/>
        <v>5.0783814086997454E-2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 x14ac:dyDescent="0.25">
      <c r="A56" s="8">
        <f>'CSP5'!$A$170</f>
        <v>620</v>
      </c>
      <c r="B56" s="16">
        <f>C56</f>
        <v>-1.5192885140382757</v>
      </c>
      <c r="C56" s="5">
        <f>MIN(MAX('CSP5'!C170+W6+W31+W56+W81,W106),W131)</f>
        <v>-1.5192885140382757</v>
      </c>
      <c r="D56" s="5">
        <f>MIN(MAX('CSP5'!D170+X6+X31+X56+X81,X106),X131)</f>
        <v>-1.5192885140382753</v>
      </c>
      <c r="E56" s="5">
        <f>MIN(MAX('CSP5'!E170+Y6+Y31+Y56+Y81,Y106),Y131)</f>
        <v>-1.519288514038279</v>
      </c>
      <c r="F56" s="5">
        <f>MIN(MAX('CSP5'!F170+Z6+Z31+Z56+Z81,Z106),Z131)</f>
        <v>-1.5192885140382779</v>
      </c>
      <c r="G56" s="5">
        <f>MIN(MAX('CSP5'!G170+AA6+AA31+AA56+AA81,AA106),AA131)</f>
        <v>-3.6201580626222523</v>
      </c>
      <c r="H56" s="5">
        <f>MIN(MAX('CSP5'!H170+AB6+AB31+AB56+AB81,AB106),AB131)</f>
        <v>-8.0179725992877025</v>
      </c>
      <c r="I56" s="5">
        <f>MIN(MAX('CSP5'!I170+AC6+AC31+AC56+AC81,AC106),AC131)</f>
        <v>-11.597585279663079</v>
      </c>
      <c r="J56" s="5">
        <f>MIN(MAX('CSP5'!J170+AD6+AD31+AD56+AD81,AD106),AD131)</f>
        <v>-11.981170648981191</v>
      </c>
      <c r="K56" s="5">
        <f>MIN(MAX('CSP5'!K170+AE6+AE31+AE56+AE81,AE106),AE131)</f>
        <v>-12.019529185913003</v>
      </c>
      <c r="L56" s="5">
        <f>MIN(MAX('CSP5'!L170+AF6+AF31+AF56+AF81,AF106),AF131)</f>
        <v>-12.019529185913003</v>
      </c>
      <c r="M56" s="5">
        <f>MIN(MAX('CSP5'!M170+AG6+AG31+AG56+AG81,AG106),AG131)</f>
        <v>-8.0351541859130027</v>
      </c>
      <c r="N56" s="5">
        <f>MIN(MAX('CSP5'!N170+AH6+AH31+AH56+AH81,AH106),AH131)</f>
        <v>5.0783814086997718E-2</v>
      </c>
      <c r="O56" s="5">
        <f>MIN(MAX('CSP5'!O170+AI6+AI31+AI56+AI81,AI106),AI131)</f>
        <v>5.0783814086997989E-2</v>
      </c>
      <c r="P56" s="5">
        <f>MIN(MAX('CSP5'!P170+AJ6+AJ31+AJ56+AJ81,AJ106),AJ131)</f>
        <v>5.0783814086997989E-2</v>
      </c>
      <c r="Q56" s="5">
        <f>MIN(MAX('CSP5'!Q170+AK6+AK31+AK56+AK81,AK106),AK131)</f>
        <v>5.0783814086997454E-2</v>
      </c>
      <c r="R56" s="5">
        <f>MIN(MAX('CSP5'!R170+AL6+AL31+AL56+AL81,AL106),AL131)</f>
        <v>5.0783814086997454E-2</v>
      </c>
      <c r="S56" s="16">
        <f>R56</f>
        <v>5.0783814086997454E-2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 x14ac:dyDescent="0.25">
      <c r="A57" s="8">
        <f>'CSP5'!$A$171</f>
        <v>650</v>
      </c>
      <c r="B57" s="16">
        <f t="shared" ref="B57:B74" si="37">C57</f>
        <v>-2.4567885140382755</v>
      </c>
      <c r="C57" s="5">
        <f>MIN(MAX('CSP5'!C171+W7+W32+W57+W82,W107),W132)</f>
        <v>-2.4567885140382755</v>
      </c>
      <c r="D57" s="5">
        <f>MIN(MAX('CSP5'!D171+X7+X32+X57+X82,X107),X132)</f>
        <v>-3.0427255140382754</v>
      </c>
      <c r="E57" s="5">
        <f>MIN(MAX('CSP5'!E171+Y7+Y32+Y57+Y82,Y107),Y132)</f>
        <v>-3.0427255140382754</v>
      </c>
      <c r="F57" s="5">
        <f>MIN(MAX('CSP5'!F171+Z7+Z32+Z57+Z82,Z107),Z132)</f>
        <v>-3.5114755140382754</v>
      </c>
      <c r="G57" s="5">
        <f>MIN(MAX('CSP5'!G171+AA7+AA32+AA57+AA82,AA107),AA132)</f>
        <v>-7.1357830626222558</v>
      </c>
      <c r="H57" s="5">
        <f>MIN(MAX('CSP5'!H171+AB7+AB32+AB57+AB82,AB107),AB132)</f>
        <v>-9.0726595992877019</v>
      </c>
      <c r="I57" s="5">
        <f>MIN(MAX('CSP5'!I171+AC7+AC32+AC57+AC82,AC107),AC132)</f>
        <v>-10.660085279663081</v>
      </c>
      <c r="J57" s="5">
        <f>MIN(MAX('CSP5'!J171+AD7+AD32+AD57+AD82,AD107),AD132)</f>
        <v>-11.395233648981192</v>
      </c>
      <c r="K57" s="5">
        <f>MIN(MAX('CSP5'!K171+AE7+AE32+AE57+AE82,AE107),AE132)</f>
        <v>-12.253904185913003</v>
      </c>
      <c r="L57" s="5">
        <f>MIN(MAX('CSP5'!L171+AF7+AF32+AF57+AF82,AF107),AF132)</f>
        <v>-12.722654185913003</v>
      </c>
      <c r="M57" s="5">
        <f>MIN(MAX('CSP5'!M171+AG7+AG32+AG57+AG82,AG107),AG132)</f>
        <v>-12.722654185913003</v>
      </c>
      <c r="N57" s="5">
        <f>MIN(MAX('CSP5'!N171+AH7+AH32+AH57+AH82,AH107),AH132)</f>
        <v>-12.722654185913003</v>
      </c>
      <c r="O57" s="5">
        <f>MIN(MAX('CSP5'!O171+AI7+AI32+AI57+AI82,AI107),AI132)</f>
        <v>-12.722654185913003</v>
      </c>
      <c r="P57" s="5">
        <f>MIN(MAX('CSP5'!P171+AJ7+AJ32+AJ57+AJ82,AJ107),AJ132)</f>
        <v>-12.722654185913003</v>
      </c>
      <c r="Q57" s="5">
        <f>MIN(MAX('CSP5'!Q171+AK7+AK32+AK57+AK82,AK107),AK132)</f>
        <v>-12.722654185913003</v>
      </c>
      <c r="R57" s="5">
        <f>MIN(MAX('CSP5'!R171+AL7+AL32+AL57+AL82,AL107),AL132)</f>
        <v>-12.722654185913003</v>
      </c>
      <c r="S57" s="16">
        <f t="shared" ref="S57:S74" si="38">R57</f>
        <v>-12.722654185913003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 x14ac:dyDescent="0.25">
      <c r="A58" s="8">
        <f>'CSP5'!$A$172</f>
        <v>800</v>
      </c>
      <c r="B58" s="16">
        <f t="shared" si="37"/>
        <v>-2.4567885140382755</v>
      </c>
      <c r="C58" s="5">
        <f>MIN(MAX('CSP5'!C172+W8+W33+W58+W83,W108),W133)</f>
        <v>-2.4567885140382755</v>
      </c>
      <c r="D58" s="5">
        <f>MIN(MAX('CSP5'!D172+X8+X33+X58+X83,X108),X133)</f>
        <v>-2.4567885140382755</v>
      </c>
      <c r="E58" s="5">
        <f>MIN(MAX('CSP5'!E172+Y8+Y33+Y58+Y83,Y108),Y133)</f>
        <v>-2.4567885140382755</v>
      </c>
      <c r="F58" s="5">
        <f>MIN(MAX('CSP5'!F172+Z8+Z33+Z58+Z83,Z108),Z133)</f>
        <v>-2.4567885140382755</v>
      </c>
      <c r="G58" s="5">
        <f>MIN(MAX('CSP5'!G172+AA8+AA33+AA58+AA83,AA108),AA133)</f>
        <v>-5.6123460626222554</v>
      </c>
      <c r="H58" s="5">
        <f>MIN(MAX('CSP5'!H172+AB8+AB33+AB58+AB83,AB108),AB133)</f>
        <v>-9.1898475992877025</v>
      </c>
      <c r="I58" s="5">
        <f>MIN(MAX('CSP5'!I172+AC8+AC33+AC58+AC83,AC108),AC133)</f>
        <v>-10.308523279663081</v>
      </c>
      <c r="J58" s="5">
        <f>MIN(MAX('CSP5'!J172+AD8+AD33+AD58+AD83,AD108),AD133)</f>
        <v>-11.395233648981192</v>
      </c>
      <c r="K58" s="5">
        <f>MIN(MAX('CSP5'!K172+AE8+AE33+AE58+AE83,AE108),AE133)</f>
        <v>-12.253904185913003</v>
      </c>
      <c r="L58" s="5">
        <f>MIN(MAX('CSP5'!L172+AF8+AF33+AF58+AF83,AF108),AF133)</f>
        <v>-12.722654185913003</v>
      </c>
      <c r="M58" s="5">
        <f>MIN(MAX('CSP5'!M172+AG8+AG33+AG58+AG83,AG108),AG133)</f>
        <v>-12.722654185913003</v>
      </c>
      <c r="N58" s="5">
        <f>MIN(MAX('CSP5'!N172+AH8+AH33+AH58+AH83,AH108),AH133)</f>
        <v>-12.722654185913003</v>
      </c>
      <c r="O58" s="5">
        <f>MIN(MAX('CSP5'!O172+AI8+AI33+AI58+AI83,AI108),AI133)</f>
        <v>-12.722654185913003</v>
      </c>
      <c r="P58" s="5">
        <f>MIN(MAX('CSP5'!P172+AJ8+AJ33+AJ58+AJ83,AJ108),AJ133)</f>
        <v>-12.722654185913003</v>
      </c>
      <c r="Q58" s="5">
        <f>MIN(MAX('CSP5'!Q172+AK8+AK33+AK58+AK83,AK108),AK133)</f>
        <v>-12.722654185913003</v>
      </c>
      <c r="R58" s="5">
        <f>MIN(MAX('CSP5'!R172+AL8+AL33+AL58+AL83,AL108),AL133)</f>
        <v>-12.722654185913003</v>
      </c>
      <c r="S58" s="16">
        <f t="shared" si="38"/>
        <v>-12.722654185913003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 x14ac:dyDescent="0.25">
      <c r="A59" s="8">
        <f>'CSP5'!$A$173</f>
        <v>1000</v>
      </c>
      <c r="B59" s="16">
        <f t="shared" si="37"/>
        <v>3.9885244859617246</v>
      </c>
      <c r="C59" s="5">
        <f>MIN(MAX('CSP5'!C173+W9+W34+W59+W84,W109),W134)</f>
        <v>3.9885244859617246</v>
      </c>
      <c r="D59" s="5">
        <f>MIN(MAX('CSP5'!D173+X9+X34+X59+X84,X109),X134)</f>
        <v>3.9885244859617246</v>
      </c>
      <c r="E59" s="5">
        <f>MIN(MAX('CSP5'!E173+Y9+Y34+Y59+Y84,Y109),Y134)</f>
        <v>3.5197744859617246</v>
      </c>
      <c r="F59" s="5">
        <f>MIN(MAX('CSP5'!F173+Z9+Z34+Z59+Z84,Z109),Z134)</f>
        <v>2.4650874859617247</v>
      </c>
      <c r="G59" s="5">
        <f>MIN(MAX('CSP5'!G173+AA9+AA34+AA59+AA84,AA109),AA134)</f>
        <v>-2.5654710626222554</v>
      </c>
      <c r="H59" s="5">
        <f>MIN(MAX('CSP5'!H173+AB9+AB34+AB59+AB84,AB109),AB134)</f>
        <v>-8.1351595992877019</v>
      </c>
      <c r="I59" s="5">
        <f>MIN(MAX('CSP5'!I173+AC9+AC34+AC59+AC84,AC109),AC134)</f>
        <v>-9.4882102796630807</v>
      </c>
      <c r="J59" s="5">
        <f>MIN(MAX('CSP5'!J173+AD9+AD34+AD59+AD84,AD109),AD134)</f>
        <v>-9.9889836489811916</v>
      </c>
      <c r="K59" s="5">
        <f>MIN(MAX('CSP5'!K173+AE9+AE34+AE59+AE84,AE109),AE134)</f>
        <v>-10.144529185913003</v>
      </c>
      <c r="L59" s="5">
        <f>MIN(MAX('CSP5'!L173+AF9+AF34+AF59+AF84,AF109),AF134)</f>
        <v>-10.378904185913003</v>
      </c>
      <c r="M59" s="5">
        <f>MIN(MAX('CSP5'!M173+AG9+AG34+AG59+AG84,AG109),AG134)</f>
        <v>-10.613279185913003</v>
      </c>
      <c r="N59" s="5">
        <f>MIN(MAX('CSP5'!N173+AH9+AH34+AH59+AH84,AH109),AH134)</f>
        <v>-10.730467185913003</v>
      </c>
      <c r="O59" s="5">
        <f>MIN(MAX('CSP5'!O173+AI9+AI34+AI59+AI84,AI109),AI134)</f>
        <v>-10.847654185913003</v>
      </c>
      <c r="P59" s="5">
        <f>MIN(MAX('CSP5'!P173+AJ9+AJ34+AJ59+AJ84,AJ109),AJ134)</f>
        <v>-10.847654185913003</v>
      </c>
      <c r="Q59" s="5">
        <f>MIN(MAX('CSP5'!Q173+AK9+AK34+AK59+AK84,AK109),AK134)</f>
        <v>-10.964842185913003</v>
      </c>
      <c r="R59" s="5">
        <f>MIN(MAX('CSP5'!R173+AL9+AL34+AL59+AL84,AL109),AL134)</f>
        <v>-11.082029185913003</v>
      </c>
      <c r="S59" s="16">
        <f t="shared" si="38"/>
        <v>-11.082029185913003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 x14ac:dyDescent="0.25">
      <c r="A60" s="8">
        <f>'CSP5'!$A$174</f>
        <v>1200</v>
      </c>
      <c r="B60" s="16">
        <f t="shared" si="37"/>
        <v>9.4963374859617247</v>
      </c>
      <c r="C60" s="5">
        <f>MIN(MAX('CSP5'!C174+W10+W35+W60+W85,W110),W135)</f>
        <v>9.4963374859617247</v>
      </c>
      <c r="D60" s="5">
        <f>MIN(MAX('CSP5'!D174+X10+X35+X60+X85,X110),X135)</f>
        <v>9.3791494859617242</v>
      </c>
      <c r="E60" s="5">
        <f>MIN(MAX('CSP5'!E174+Y10+Y35+Y60+Y85,Y110),Y135)</f>
        <v>8.6760244859617242</v>
      </c>
      <c r="F60" s="5">
        <f>MIN(MAX('CSP5'!F174+Z10+Z35+Z60+Z85,Z110),Z135)</f>
        <v>6.4494624859617247</v>
      </c>
      <c r="G60" s="5">
        <f>MIN(MAX('CSP5'!G174+AA10+AA35+AA60+AA85,AA110),AA135)</f>
        <v>-0.33890806262225537</v>
      </c>
      <c r="H60" s="5">
        <f>MIN(MAX('CSP5'!H174+AB10+AB35+AB60+AB85,AB110),AB135)</f>
        <v>-4.1507845992877028</v>
      </c>
      <c r="I60" s="5">
        <f>MIN(MAX('CSP5'!I174+AC10+AC35+AC60+AC85,AC110),AC135)</f>
        <v>-6.0897732796630795</v>
      </c>
      <c r="J60" s="5">
        <f>MIN(MAX('CSP5'!J174+AD10+AD35+AD60+AD85,AD110),AD135)</f>
        <v>-6.7077336489811907</v>
      </c>
      <c r="K60" s="5">
        <f>MIN(MAX('CSP5'!K174+AE10+AE35+AE60+AE85,AE110),AE135)</f>
        <v>-6.7460921859130014</v>
      </c>
      <c r="L60" s="5">
        <f>MIN(MAX('CSP5'!L174+AF10+AF35+AF60+AF85,AF110),AF135)</f>
        <v>-7.2148421859130014</v>
      </c>
      <c r="M60" s="5">
        <f>MIN(MAX('CSP5'!M174+AG10+AG35+AG60+AG85,AG110),AG135)</f>
        <v>-7.9179671859130014</v>
      </c>
      <c r="N60" s="5">
        <f>MIN(MAX('CSP5'!N174+AH10+AH35+AH60+AH85,AH110),AH135)</f>
        <v>-8.3867171859130032</v>
      </c>
      <c r="O60" s="5">
        <f>MIN(MAX('CSP5'!O174+AI10+AI35+AI60+AI85,AI110),AI135)</f>
        <v>-8.6210921859130032</v>
      </c>
      <c r="P60" s="5">
        <f>MIN(MAX('CSP5'!P174+AJ10+AJ35+AJ60+AJ85,AJ110),AJ135)</f>
        <v>-8.8554671859130032</v>
      </c>
      <c r="Q60" s="5">
        <f>MIN(MAX('CSP5'!Q174+AK10+AK35+AK60+AK85,AK110),AK135)</f>
        <v>-8.9726541859130027</v>
      </c>
      <c r="R60" s="5">
        <f>MIN(MAX('CSP5'!R174+AL10+AL35+AL60+AL85,AL110),AL135)</f>
        <v>-9.2070291859130027</v>
      </c>
      <c r="S60" s="16">
        <f t="shared" si="38"/>
        <v>-9.2070291859130027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 x14ac:dyDescent="0.25">
      <c r="A61" s="8">
        <f>'CSP5'!$A$175</f>
        <v>1400</v>
      </c>
      <c r="B61" s="16">
        <f t="shared" si="37"/>
        <v>9.4963374859617247</v>
      </c>
      <c r="C61" s="5">
        <f>MIN(MAX('CSP5'!C175+W11+W36+W61+W86,W111),W136)</f>
        <v>9.4963374859617247</v>
      </c>
      <c r="D61" s="5">
        <f>MIN(MAX('CSP5'!D175+X11+X36+X61+X86,X111),X136)</f>
        <v>9.3791494859617242</v>
      </c>
      <c r="E61" s="5">
        <f>MIN(MAX('CSP5'!E175+Y11+Y36+Y61+Y86,Y111),Y136)</f>
        <v>8.6760244859617242</v>
      </c>
      <c r="F61" s="5">
        <f>MIN(MAX('CSP5'!F175+Z11+Z36+Z61+Z86,Z111),Z136)</f>
        <v>8.4416494859617242</v>
      </c>
      <c r="G61" s="5">
        <f>MIN(MAX('CSP5'!G175+AA11+AA36+AA61+AA86,AA111),AA136)</f>
        <v>3.4686297700526429</v>
      </c>
      <c r="H61" s="5">
        <f>MIN(MAX('CSP5'!H175+AB11+AB36+AB61+AB86,AB111),AB136)</f>
        <v>-1.3861757258302134</v>
      </c>
      <c r="I61" s="5">
        <f>MIN(MAX('CSP5'!I175+AC11+AC36+AC61+AC86,AC111),AC136)</f>
        <v>-4.3905254687501127</v>
      </c>
      <c r="J61" s="5">
        <f>MIN(MAX('CSP5'!J175+AD11+AD36+AD61+AD86,AD111),AD136)</f>
        <v>-4.0389634687501124</v>
      </c>
      <c r="K61" s="5">
        <f>MIN(MAX('CSP5'!K175+AE11+AE36+AE61+AE86,AE111),AE136)</f>
        <v>-4.3554212484130534</v>
      </c>
      <c r="L61" s="5">
        <f>MIN(MAX('CSP5'!L175+AF11+AF36+AF61+AF86,AF111),AF136)</f>
        <v>-4.3554212484130534</v>
      </c>
      <c r="M61" s="5">
        <f>MIN(MAX('CSP5'!M175+AG11+AG36+AG61+AG86,AG111),AG136)</f>
        <v>-4.0976432015380144</v>
      </c>
      <c r="N61" s="5">
        <f>MIN(MAX('CSP5'!N175+AH11+AH36+AH61+AH86,AH111),AH136)</f>
        <v>-4.1679671859130014</v>
      </c>
      <c r="O61" s="5">
        <f>MIN(MAX('CSP5'!O175+AI11+AI36+AI61+AI86,AI111),AI136)</f>
        <v>-4.2851541859130018</v>
      </c>
      <c r="P61" s="5">
        <f>MIN(MAX('CSP5'!P175+AJ11+AJ36+AJ61+AJ86,AJ111),AJ136)</f>
        <v>-4.2851541859130018</v>
      </c>
      <c r="Q61" s="5">
        <f>MIN(MAX('CSP5'!Q175+AK11+AK36+AK61+AK86,AK111),AK136)</f>
        <v>-4.2851541859130018</v>
      </c>
      <c r="R61" s="5">
        <f>MIN(MAX('CSP5'!R175+AL11+AL36+AL61+AL86,AL111),AL136)</f>
        <v>-4.2851541859130018</v>
      </c>
      <c r="S61" s="16">
        <f t="shared" si="38"/>
        <v>-4.2851541859130018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 x14ac:dyDescent="0.25">
      <c r="A62" s="8">
        <f>'CSP5'!$A$176</f>
        <v>1550</v>
      </c>
      <c r="B62" s="16">
        <f t="shared" si="37"/>
        <v>9.4963374859617247</v>
      </c>
      <c r="C62" s="5">
        <f>MIN(MAX('CSP5'!C176+W12+W37+W62+W87,W112),W137)</f>
        <v>9.4963374859617247</v>
      </c>
      <c r="D62" s="5">
        <f>MIN(MAX('CSP5'!D176+X12+X37+X62+X87,X112),X137)</f>
        <v>9.3791494859617242</v>
      </c>
      <c r="E62" s="5">
        <f>MIN(MAX('CSP5'!E176+Y12+Y37+Y62+Y87,Y112),Y137)</f>
        <v>8.6760244859617242</v>
      </c>
      <c r="F62" s="5">
        <f>MIN(MAX('CSP5'!F176+Z12+Z37+Z62+Z87,Z112),Z137)</f>
        <v>8.4416494859617242</v>
      </c>
      <c r="G62" s="5">
        <f>MIN(MAX('CSP5'!G176+AA12+AA37+AA62+AA87,AA112),AA137)</f>
        <v>2.9444543538594932</v>
      </c>
      <c r="H62" s="5">
        <f>MIN(MAX('CSP5'!H176+AB12+AB37+AB62+AB87,AB112),AB137)</f>
        <v>0.84038727416978665</v>
      </c>
      <c r="I62" s="5">
        <f>MIN(MAX('CSP5'!I176+AC12+AC37+AC62+AC87,AC112),AC137)</f>
        <v>-2.3983384687501128</v>
      </c>
      <c r="J62" s="5">
        <f>MIN(MAX('CSP5'!J176+AD12+AD37+AD62+AD87,AD112),AD137)</f>
        <v>-4.1561504687501127</v>
      </c>
      <c r="K62" s="5">
        <f>MIN(MAX('CSP5'!K176+AE12+AE37+AE62+AE87,AE112),AE137)</f>
        <v>-4.3554212484130534</v>
      </c>
      <c r="L62" s="5">
        <f>MIN(MAX('CSP5'!L176+AF12+AF37+AF62+AF87,AF112),AF137)</f>
        <v>-4.1210462484130534</v>
      </c>
      <c r="M62" s="5">
        <f>MIN(MAX('CSP5'!M176+AG12+AG37+AG62+AG87,AG112),AG137)</f>
        <v>-4.6425392366942937</v>
      </c>
      <c r="N62" s="5">
        <f>MIN(MAX('CSP5'!N176+AH12+AH37+AH62+AH87,AH112),AH137)</f>
        <v>-5.2460572327880408</v>
      </c>
      <c r="O62" s="5">
        <f>MIN(MAX('CSP5'!O176+AI12+AI37+AI62+AI87,AI112),AI137)</f>
        <v>-4.0741822327880417</v>
      </c>
      <c r="P62" s="5">
        <f>MIN(MAX('CSP5'!P176+AJ12+AJ37+AJ62+AJ87,AJ112),AJ137)</f>
        <v>-4.0741822327880408</v>
      </c>
      <c r="Q62" s="5">
        <f>MIN(MAX('CSP5'!Q176+AK12+AK37+AK62+AK87,AK112),AK137)</f>
        <v>-4.0741822327880417</v>
      </c>
      <c r="R62" s="5">
        <f>MIN(MAX('CSP5'!R176+AL12+AL37+AL62+AL87,AL112),AL137)</f>
        <v>-4.0741822327880417</v>
      </c>
      <c r="S62" s="16">
        <f t="shared" si="38"/>
        <v>-4.0741822327880417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 x14ac:dyDescent="0.25">
      <c r="A63" s="8">
        <f>'CSP5'!$A$177</f>
        <v>1700</v>
      </c>
      <c r="B63" s="16">
        <f t="shared" si="37"/>
        <v>9.4963374859617247</v>
      </c>
      <c r="C63" s="5">
        <f>MIN(MAX('CSP5'!C177+W13+W38+W63+W88,W113),W138)</f>
        <v>9.4963374859617247</v>
      </c>
      <c r="D63" s="5">
        <f>MIN(MAX('CSP5'!D177+X13+X38+X63+X88,X113),X138)</f>
        <v>9.3791494859617242</v>
      </c>
      <c r="E63" s="5">
        <f>MIN(MAX('CSP5'!E177+Y13+Y38+Y63+Y88,Y113),Y138)</f>
        <v>9.9650874859617247</v>
      </c>
      <c r="F63" s="5">
        <f>MIN(MAX('CSP5'!F177+Z13+Z38+Z63+Z88,Z113),Z138)</f>
        <v>10.433837485961725</v>
      </c>
      <c r="G63" s="5">
        <f>MIN(MAX('CSP5'!G177+AA13+AA38+AA63+AA88,AA113),AA138)</f>
        <v>5.2306665484617758</v>
      </c>
      <c r="H63" s="5">
        <f>MIN(MAX('CSP5'!H177+AB13+AB38+AB63+AB88,AB113),AB138)</f>
        <v>0.60601227416978665</v>
      </c>
      <c r="I63" s="5">
        <f>MIN(MAX('CSP5'!I177+AC13+AC38+AC63+AC88,AC113),AC138)</f>
        <v>-0.87490046875011274</v>
      </c>
      <c r="J63" s="5">
        <f>MIN(MAX('CSP5'!J177+AD13+AD38+AD63+AD88,AD113),AD138)</f>
        <v>-3.6874004687501127</v>
      </c>
      <c r="K63" s="5">
        <f>MIN(MAX('CSP5'!K177+AE13+AE38+AE63+AE88,AE113),AE138)</f>
        <v>-4.4579388402201614</v>
      </c>
      <c r="L63" s="5">
        <f>MIN(MAX('CSP5'!L177+AF13+AF38+AF63+AF88,AF113),AF138)</f>
        <v>-5.1757332484130538</v>
      </c>
      <c r="M63" s="5">
        <f>MIN(MAX('CSP5'!M177+AG13+AG38+AG63+AG88,AG113),AG138)</f>
        <v>-6.1132332484130538</v>
      </c>
      <c r="N63" s="5">
        <f>MIN(MAX('CSP5'!N177+AH13+AH38+AH63+AH88,AH113),AH138)</f>
        <v>-6.8163582484130547</v>
      </c>
      <c r="O63" s="5">
        <f>MIN(MAX('CSP5'!O177+AI13+AI38+AI63+AI88,AI113),AI138)</f>
        <v>-5.7616712484130534</v>
      </c>
      <c r="P63" s="5">
        <f>MIN(MAX('CSP5'!P177+AJ13+AJ38+AJ63+AJ88,AJ113),AJ138)</f>
        <v>-5.4101082484130547</v>
      </c>
      <c r="Q63" s="5">
        <f>MIN(MAX('CSP5'!Q177+AK13+AK38+AK63+AK88,AK113),AK138)</f>
        <v>-5.4101082484130547</v>
      </c>
      <c r="R63" s="5">
        <f>MIN(MAX('CSP5'!R177+AL13+AL38+AL63+AL88,AL113),AL138)</f>
        <v>-5.4101082484130538</v>
      </c>
      <c r="S63" s="16">
        <f t="shared" si="38"/>
        <v>-5.4101082484130538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 x14ac:dyDescent="0.25">
      <c r="A64" s="8">
        <f>'CSP5'!$A$178</f>
        <v>1800</v>
      </c>
      <c r="B64" s="16">
        <f t="shared" si="37"/>
        <v>9.4963374859617247</v>
      </c>
      <c r="C64" s="5">
        <f>MIN(MAX('CSP5'!C178+W14+W39+W64+W89,W114),W139)</f>
        <v>9.4963374859617247</v>
      </c>
      <c r="D64" s="5">
        <f>MIN(MAX('CSP5'!D178+X14+X39+X64+X89,X114),X139)</f>
        <v>9.3791494859617242</v>
      </c>
      <c r="E64" s="5">
        <f>MIN(MAX('CSP5'!E178+Y14+Y39+Y64+Y89,Y114),Y139)</f>
        <v>9.9650874859617247</v>
      </c>
      <c r="F64" s="5">
        <f>MIN(MAX('CSP5'!F178+Z14+Z39+Z64+Z89,Z114),Z139)</f>
        <v>10.433837485961725</v>
      </c>
      <c r="G64" s="5">
        <f>MIN(MAX('CSP5'!G178+AA14+AA39+AA64+AA89,AA114),AA139)</f>
        <v>6.7541035484617762</v>
      </c>
      <c r="H64" s="5">
        <f>MIN(MAX('CSP5'!H178+AB14+AB39+AB64+AB89,AB114),AB139)</f>
        <v>1.1919502741697867</v>
      </c>
      <c r="I64" s="5">
        <f>MIN(MAX('CSP5'!I178+AC14+AC39+AC64+AC89,AC114),AC139)</f>
        <v>-0.87490046875011274</v>
      </c>
      <c r="J64" s="5">
        <f>MIN(MAX('CSP5'!J178+AD14+AD39+AD64+AD89,AD114),AD139)</f>
        <v>-2.8670884687501128</v>
      </c>
      <c r="K64" s="5">
        <f>MIN(MAX('CSP5'!K178+AE14+AE39+AE64+AE89,AE114),AE139)</f>
        <v>-4.0917064320272694</v>
      </c>
      <c r="L64" s="5">
        <f>MIN(MAX('CSP5'!L178+AF14+AF39+AF64+AF89,AF114),AF139)</f>
        <v>-4.9413582484130538</v>
      </c>
      <c r="M64" s="5">
        <f>MIN(MAX('CSP5'!M178+AG14+AG39+AG64+AG89,AG114),AG139)</f>
        <v>-6.2304212484130534</v>
      </c>
      <c r="N64" s="5">
        <f>MIN(MAX('CSP5'!N178+AH14+AH39+AH64+AH89,AH114),AH139)</f>
        <v>-7.0507332484130538</v>
      </c>
      <c r="O64" s="5">
        <f>MIN(MAX('CSP5'!O178+AI14+AI39+AI64+AI89,AI114),AI139)</f>
        <v>-5.9960462484130534</v>
      </c>
      <c r="P64" s="5">
        <f>MIN(MAX('CSP5'!P178+AJ14+AJ39+AJ64+AJ89,AJ114),AJ139)</f>
        <v>-5.9960462484130543</v>
      </c>
      <c r="Q64" s="5">
        <f>MIN(MAX('CSP5'!Q178+AK14+AK39+AK64+AK89,AK114),AK139)</f>
        <v>-5.9960462484130543</v>
      </c>
      <c r="R64" s="5">
        <f>MIN(MAX('CSP5'!R178+AL14+AL39+AL64+AL89,AL114),AL139)</f>
        <v>-5.9960462484130534</v>
      </c>
      <c r="S64" s="16">
        <f t="shared" si="38"/>
        <v>-5.9960462484130534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 x14ac:dyDescent="0.25">
      <c r="A65" s="8">
        <f>'CSP5'!$A$179</f>
        <v>2000</v>
      </c>
      <c r="B65" s="16">
        <f t="shared" si="37"/>
        <v>6.4494624859617247</v>
      </c>
      <c r="C65" s="5">
        <f>MIN(MAX('CSP5'!C179+W15+W40+W65+W90,W115),W140)</f>
        <v>6.4494624859617247</v>
      </c>
      <c r="D65" s="5">
        <f>MIN(MAX('CSP5'!D179+X15+X40+X65+X90,X115),X140)</f>
        <v>6.4494624859617247</v>
      </c>
      <c r="E65" s="5">
        <f>MIN(MAX('CSP5'!E179+Y15+Y40+Y65+Y90,Y115),Y140)</f>
        <v>8.4416494859617242</v>
      </c>
      <c r="F65" s="5">
        <f>MIN(MAX('CSP5'!F179+Z15+Z40+Z65+Z90,Z115),Z140)</f>
        <v>10.433837485961725</v>
      </c>
      <c r="G65" s="5">
        <f>MIN(MAX('CSP5'!G179+AA15+AA40+AA65+AA90,AA115),AA140)</f>
        <v>6.7541035484617762</v>
      </c>
      <c r="H65" s="5">
        <f>MIN(MAX('CSP5'!H179+AB15+AB40+AB65+AB90,AB115),AB140)</f>
        <v>1.6607002741697867</v>
      </c>
      <c r="I65" s="5">
        <f>MIN(MAX('CSP5'!I179+AC15+AC40+AC65+AC90,AC115),AC140)</f>
        <v>0.64853753124988722</v>
      </c>
      <c r="J65" s="5">
        <f>MIN(MAX('CSP5'!J179+AD15+AD40+AD65+AD90,AD115),AD140)</f>
        <v>-1.3436504687501127</v>
      </c>
      <c r="K65" s="5">
        <f>MIN(MAX('CSP5'!K179+AE15+AE40+AE65+AE90,AE115),AE140)</f>
        <v>-3.8573314320272694</v>
      </c>
      <c r="L65" s="5">
        <f>MIN(MAX('CSP5'!L179+AF15+AF40+AF65+AF90,AF115),AF140)</f>
        <v>-6.6991712484130534</v>
      </c>
      <c r="M65" s="5">
        <f>MIN(MAX('CSP5'!M179+AG15+AG40+AG65+AG90,AG115),AG140)</f>
        <v>-6.9335462484130534</v>
      </c>
      <c r="N65" s="5">
        <f>MIN(MAX('CSP5'!N179+AH15+AH40+AH65+AH90,AH115),AH140)</f>
        <v>-6.9335462484130534</v>
      </c>
      <c r="O65" s="5">
        <f>MIN(MAX('CSP5'!O179+AI15+AI40+AI65+AI90,AI115),AI140)</f>
        <v>-6.8163582484130538</v>
      </c>
      <c r="P65" s="5">
        <f>MIN(MAX('CSP5'!P179+AJ15+AJ40+AJ65+AJ90,AJ115),AJ140)</f>
        <v>-6.8163582484130547</v>
      </c>
      <c r="Q65" s="5">
        <f>MIN(MAX('CSP5'!Q179+AK15+AK40+AK65+AK90,AK115),AK140)</f>
        <v>-5.9960462484130543</v>
      </c>
      <c r="R65" s="5">
        <f>MIN(MAX('CSP5'!R179+AL15+AL40+AL65+AL90,AL115),AL140)</f>
        <v>-5.5272962484130534</v>
      </c>
      <c r="S65" s="16">
        <f t="shared" si="38"/>
        <v>-5.5272962484130534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 x14ac:dyDescent="0.25">
      <c r="A66" s="8">
        <f>'CSP5'!$A$180</f>
        <v>2200</v>
      </c>
      <c r="B66" s="16">
        <f t="shared" si="37"/>
        <v>5.9807124859617247</v>
      </c>
      <c r="C66" s="5">
        <f>MIN(MAX('CSP5'!C180+W16+W41+W66+W91,W116),W141)</f>
        <v>5.9807124859617247</v>
      </c>
      <c r="D66" s="5">
        <f>MIN(MAX('CSP5'!D180+X16+X41+X66+X91,X116),X141)</f>
        <v>3.5197744859617246</v>
      </c>
      <c r="E66" s="5">
        <f>MIN(MAX('CSP5'!E180+Y16+Y41+Y66+Y91,Y116),Y141)</f>
        <v>2.4650874859617247</v>
      </c>
      <c r="F66" s="5">
        <f>MIN(MAX('CSP5'!F180+Z16+Z41+Z66+Z91,Z116),Z141)</f>
        <v>1.5275874859617247</v>
      </c>
      <c r="G66" s="5">
        <f>MIN(MAX('CSP5'!G180+AA16+AA41+AA66+AA91,AA116),AA141)</f>
        <v>-0.98027145153822359</v>
      </c>
      <c r="H66" s="5">
        <f>MIN(MAX('CSP5'!H180+AB16+AB41+AB66+AB91,AB116),AB141)</f>
        <v>-2.0637283678756724</v>
      </c>
      <c r="I66" s="5">
        <f>MIN(MAX('CSP5'!I180+AC16+AC41+AC66+AC91,AC116),AC141)</f>
        <v>-4.1092295312501648</v>
      </c>
      <c r="J66" s="5">
        <f>MIN(MAX('CSP5'!J180+AD16+AD41+AD66+AD91,AD116),AD141)</f>
        <v>-5.4196411107955722</v>
      </c>
      <c r="K66" s="5">
        <f>MIN(MAX('CSP5'!K180+AE16+AE41+AE66+AE91,AE116),AE141)</f>
        <v>-7.4901434320272697</v>
      </c>
      <c r="L66" s="5">
        <f>MIN(MAX('CSP5'!L180+AF16+AF41+AF66+AF91,AF116),AF141)</f>
        <v>-7.7538582484130538</v>
      </c>
      <c r="M66" s="5">
        <f>MIN(MAX('CSP5'!M180+AG16+AG41+AG66+AG91,AG116),AG141)</f>
        <v>-7.7538582484130538</v>
      </c>
      <c r="N66" s="5">
        <f>MIN(MAX('CSP5'!N180+AH16+AH41+AH66+AH91,AH116),AH141)</f>
        <v>-6.6991712484130534</v>
      </c>
      <c r="O66" s="5">
        <f>MIN(MAX('CSP5'!O180+AI16+AI41+AI66+AI91,AI116),AI141)</f>
        <v>-5.7616712484130534</v>
      </c>
      <c r="P66" s="5">
        <f>MIN(MAX('CSP5'!P180+AJ16+AJ41+AJ66+AJ91,AJ116),AJ141)</f>
        <v>-5.2929212484130543</v>
      </c>
      <c r="Q66" s="5">
        <f>MIN(MAX('CSP5'!Q180+AK16+AK41+AK66+AK91,AK116),AK141)</f>
        <v>-4.0038582484130547</v>
      </c>
      <c r="R66" s="5">
        <f>MIN(MAX('CSP5'!R180+AL16+AL41+AL66+AL91,AL116),AL141)</f>
        <v>-3.5351082484130534</v>
      </c>
      <c r="S66" s="16">
        <f t="shared" si="38"/>
        <v>-3.5351082484130534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 x14ac:dyDescent="0.25">
      <c r="A67" s="8">
        <f>'CSP5'!$A$181</f>
        <v>2400</v>
      </c>
      <c r="B67" s="16">
        <f t="shared" si="37"/>
        <v>5.5119624859617247</v>
      </c>
      <c r="C67" s="5">
        <f>MIN(MAX('CSP5'!C181+W17+W42+W67+W92,W117),W142)</f>
        <v>5.5119624859617247</v>
      </c>
      <c r="D67" s="5">
        <f>MIN(MAX('CSP5'!D181+X17+X42+X67+X92,X117),X142)</f>
        <v>1.5275874859617247</v>
      </c>
      <c r="E67" s="5">
        <f>MIN(MAX('CSP5'!E181+Y17+Y42+Y67+Y92,Y117),Y142)</f>
        <v>-1.5192885140382755</v>
      </c>
      <c r="F67" s="5">
        <f>MIN(MAX('CSP5'!F181+Z17+Z42+Z67+Z92,Z117),Z142)</f>
        <v>-3.9802255140382754</v>
      </c>
      <c r="G67" s="5">
        <f>MIN(MAX('CSP5'!G181+AA17+AA42+AA67+AA92,AA117),AA142)</f>
        <v>-5.7849594515382234</v>
      </c>
      <c r="H67" s="5">
        <f>MIN(MAX('CSP5'!H181+AB17+AB42+AB67+AB92,AB117),AB142)</f>
        <v>-6.6340403678756728</v>
      </c>
      <c r="I67" s="5">
        <f>MIN(MAX('CSP5'!I181+AC17+AC42+AC67+AC92,AC117),AC142)</f>
        <v>-8.0936045312501648</v>
      </c>
      <c r="J67" s="5">
        <f>MIN(MAX('CSP5'!J181+AD17+AD42+AD67+AD92,AD117),AD142)</f>
        <v>-8.5623545312501648</v>
      </c>
      <c r="K67" s="5">
        <f>MIN(MAX('CSP5'!K181+AE17+AE42+AE67+AE92,AE117),AE142)</f>
        <v>-8.8963934320272688</v>
      </c>
      <c r="L67" s="5">
        <f>MIN(MAX('CSP5'!L181+AF17+AF42+AF67+AF92,AF117),AF142)</f>
        <v>-8.6913582484130547</v>
      </c>
      <c r="M67" s="5">
        <f>MIN(MAX('CSP5'!M181+AG17+AG42+AG67+AG92,AG117),AG142)</f>
        <v>-7.7538582484130538</v>
      </c>
      <c r="N67" s="5">
        <f>MIN(MAX('CSP5'!N181+AH17+AH42+AH67+AH92,AH117),AH142)</f>
        <v>-6.6991712484130534</v>
      </c>
      <c r="O67" s="5">
        <f>MIN(MAX('CSP5'!O181+AI17+AI42+AI67+AI92,AI117),AI142)</f>
        <v>-5.5272962484130534</v>
      </c>
      <c r="P67" s="5">
        <f>MIN(MAX('CSP5'!P181+AJ17+AJ42+AJ67+AJ92,AJ117),AJ142)</f>
        <v>-4.7069832484130547</v>
      </c>
      <c r="Q67" s="5">
        <f>MIN(MAX('CSP5'!Q181+AK17+AK42+AK67+AK92,AK117),AK142)</f>
        <v>-2.8319832484130547</v>
      </c>
      <c r="R67" s="5">
        <f>MIN(MAX('CSP5'!R181+AL17+AL42+AL67+AL92,AL117),AL142)</f>
        <v>-2.1288582484130534</v>
      </c>
      <c r="S67" s="16">
        <f t="shared" si="38"/>
        <v>-2.1288582484130534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 x14ac:dyDescent="0.25">
      <c r="A68" s="8">
        <f>'CSP5'!$A$182</f>
        <v>2600</v>
      </c>
      <c r="B68" s="16">
        <f t="shared" si="37"/>
        <v>4.4572744859617242</v>
      </c>
      <c r="C68" s="5">
        <f>MIN(MAX('CSP5'!C182+W18+W43+W68+W93,W118),W143)</f>
        <v>4.4572744859617242</v>
      </c>
      <c r="D68" s="5">
        <f>MIN(MAX('CSP5'!D182+X18+X43+X68+X93,X118),X143)</f>
        <v>0.4728994859617246</v>
      </c>
      <c r="E68" s="5">
        <f>MIN(MAX('CSP5'!E182+Y18+Y43+Y68+Y93,Y118),Y143)</f>
        <v>-2.4567885140382755</v>
      </c>
      <c r="F68" s="5">
        <f>MIN(MAX('CSP5'!F182+Z18+Z43+Z68+Z93,Z118),Z143)</f>
        <v>-4.2146005140382758</v>
      </c>
      <c r="G68" s="5">
        <f>MIN(MAX('CSP5'!G182+AA18+AA43+AA68+AA93,AA118),AA143)</f>
        <v>-4.0974135140382746</v>
      </c>
      <c r="H68" s="5">
        <f>MIN(MAX('CSP5'!H182+AB18+AB43+AB68+AB93,AB118),AB143)</f>
        <v>-5.2948608719928156</v>
      </c>
      <c r="I68" s="5">
        <f>MIN(MAX('CSP5'!I182+AC18+AC43+AC68+AC93,AC118),AC143)</f>
        <v>-5.3162094515382226</v>
      </c>
      <c r="J68" s="5">
        <f>MIN(MAX('CSP5'!J182+AD18+AD43+AD68+AD93,AD118),AD143)</f>
        <v>-8.0648356149127149</v>
      </c>
      <c r="K68" s="5">
        <f>MIN(MAX('CSP5'!K182+AE18+AE43+AE68+AE93,AE118),AE143)</f>
        <v>-8.4276434320272688</v>
      </c>
      <c r="L68" s="5">
        <f>MIN(MAX('CSP5'!L182+AF18+AF43+AF68+AF93,AF118),AF143)</f>
        <v>-7.7538582484130538</v>
      </c>
      <c r="M68" s="5">
        <f>MIN(MAX('CSP5'!M182+AG18+AG43+AG68+AG93,AG118),AG143)</f>
        <v>-6.6991712484130534</v>
      </c>
      <c r="N68" s="5">
        <f>MIN(MAX('CSP5'!N182+AH18+AH43+AH68+AH93,AH118),AH143)</f>
        <v>-6.2304212484130534</v>
      </c>
      <c r="O68" s="5">
        <f>MIN(MAX('CSP5'!O182+AI18+AI43+AI68+AI93,AI118),AI143)</f>
        <v>-3.6522962484130543</v>
      </c>
      <c r="P68" s="5">
        <f>MIN(MAX('CSP5'!P182+AJ18+AJ43+AJ68+AJ93,AJ118),AJ143)</f>
        <v>-1.6601082484130547</v>
      </c>
      <c r="Q68" s="5">
        <f>MIN(MAX('CSP5'!Q182+AK18+AK43+AK68+AK93,AK118),AK143)</f>
        <v>0.4492667515869454</v>
      </c>
      <c r="R68" s="5">
        <f>MIN(MAX('CSP5'!R182+AL18+AL43+AL68+AL93,AL118),AL143)</f>
        <v>1.0352047515869465</v>
      </c>
      <c r="S68" s="16">
        <f t="shared" si="38"/>
        <v>1.0352047515869465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 x14ac:dyDescent="0.25">
      <c r="A69" s="8">
        <f>'CSP5'!$A$183</f>
        <v>2800</v>
      </c>
      <c r="B69" s="16">
        <f t="shared" si="37"/>
        <v>4.4572744859617242</v>
      </c>
      <c r="C69" s="5">
        <f>MIN(MAX('CSP5'!C183+W19+W44+W69+W94,W119),W144)</f>
        <v>4.4572744859617242</v>
      </c>
      <c r="D69" s="5">
        <f>MIN(MAX('CSP5'!D183+X19+X44+X69+X94,X119),X144)</f>
        <v>0.4728994859617246</v>
      </c>
      <c r="E69" s="5">
        <f>MIN(MAX('CSP5'!E183+Y19+Y44+Y69+Y94,Y119),Y144)</f>
        <v>-2.2224135140382755</v>
      </c>
      <c r="F69" s="5">
        <f>MIN(MAX('CSP5'!F183+Z19+Z44+Z69+Z94,Z119),Z144)</f>
        <v>-4.3317885140382746</v>
      </c>
      <c r="G69" s="5">
        <f>MIN(MAX('CSP5'!G183+AA19+AA44+AA69+AA94,AA119),AA144)</f>
        <v>-4.5661635140382746</v>
      </c>
      <c r="H69" s="5">
        <f>MIN(MAX('CSP5'!H183+AB19+AB44+AB69+AB94,AB119),AB144)</f>
        <v>-5.1521005140382758</v>
      </c>
      <c r="I69" s="5">
        <f>MIN(MAX('CSP5'!I183+AC19+AC44+AC69+AC94,AC119),AC144)</f>
        <v>-4.6833505140382758</v>
      </c>
      <c r="J69" s="5">
        <f>MIN(MAX('CSP5'!J183+AD19+AD44+AD69+AD94,AD119),AD144)</f>
        <v>-7.2828240935836828</v>
      </c>
      <c r="K69" s="5">
        <f>MIN(MAX('CSP5'!K183+AE19+AE44+AE69+AE94,AE119),AE144)</f>
        <v>-6.3827134687501124</v>
      </c>
      <c r="L69" s="5">
        <f>MIN(MAX('CSP5'!L183+AF19+AF44+AF69+AF94,AF119),AF144)</f>
        <v>-6.3827134687501124</v>
      </c>
      <c r="M69" s="5">
        <f>MIN(MAX('CSP5'!M183+AG19+AG44+AG69+AG94,AG119),AG144)</f>
        <v>-5.6825568034973184</v>
      </c>
      <c r="N69" s="5">
        <f>MIN(MAX('CSP5'!N183+AH19+AH44+AH69+AH94,AH119),AH144)</f>
        <v>-4.2382332484130538</v>
      </c>
      <c r="O69" s="5">
        <f>MIN(MAX('CSP5'!O183+AI19+AI44+AI69+AI94,AI119),AI144)</f>
        <v>-1.660108248413054</v>
      </c>
      <c r="P69" s="5">
        <f>MIN(MAX('CSP5'!P183+AJ19+AJ44+AJ69+AJ94,AJ119),AJ144)</f>
        <v>2.3242667515869453</v>
      </c>
      <c r="Q69" s="5">
        <f>MIN(MAX('CSP5'!Q183+AK19+AK44+AK69+AK94,AK119),AK144)</f>
        <v>5.7227047515869449</v>
      </c>
      <c r="R69" s="5">
        <f>MIN(MAX('CSP5'!R183+AL19+AL44+AL69+AL94,AL119),AL144)</f>
        <v>6.3086417515869462</v>
      </c>
      <c r="S69" s="16">
        <f t="shared" si="38"/>
        <v>6.3086417515869462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 x14ac:dyDescent="0.25">
      <c r="A70" s="8">
        <f>'CSP5'!$A$184</f>
        <v>2900</v>
      </c>
      <c r="B70" s="16">
        <f t="shared" si="37"/>
        <v>-0.30637162420680486</v>
      </c>
      <c r="C70" s="5">
        <f>MIN(MAX('CSP5'!C184+W20+W45+W70+W95,W120),W145)</f>
        <v>-0.30637162420680486</v>
      </c>
      <c r="D70" s="5">
        <f>MIN(MAX('CSP5'!D184+X20+X45+X70+X95,X120),X145)</f>
        <v>-1.3610596242068049</v>
      </c>
      <c r="E70" s="5">
        <f>MIN(MAX('CSP5'!E184+Y20+Y45+Y70+Y95,Y120),Y145)</f>
        <v>-1.8298096242068049</v>
      </c>
      <c r="F70" s="5">
        <f>MIN(MAX('CSP5'!F184+Z20+Z45+Z70+Z95,Z120),Z145)</f>
        <v>-2.7767047360719812</v>
      </c>
      <c r="G70" s="5">
        <f>MIN(MAX('CSP5'!G184+AA20+AA45+AA70+AA95,AA120),AA145)</f>
        <v>-2.925538514038275</v>
      </c>
      <c r="H70" s="5">
        <f>MIN(MAX('CSP5'!H184+AB20+AB45+AB70+AB95,AB120),AB145)</f>
        <v>-4.0974135140382746</v>
      </c>
      <c r="I70" s="5">
        <f>MIN(MAX('CSP5'!I184+AC20+AC45+AC70+AC95,AC120),AC145)</f>
        <v>-3.9802255140382754</v>
      </c>
      <c r="J70" s="5">
        <f>MIN(MAX('CSP5'!J184+AD20+AD45+AD70+AD95,AD120),AD145)</f>
        <v>-5.162775303810978</v>
      </c>
      <c r="K70" s="5">
        <f>MIN(MAX('CSP5'!K184+AE20+AE45+AE70+AE95,AE120),AE145)</f>
        <v>-5.4452134687501124</v>
      </c>
      <c r="L70" s="5">
        <f>MIN(MAX('CSP5'!L184+AF20+AF45+AF70+AF95,AF120),AF145)</f>
        <v>-5.4452134687501124</v>
      </c>
      <c r="M70" s="5">
        <f>MIN(MAX('CSP5'!M184+AG20+AG45+AG70+AG95,AG120),AG145)</f>
        <v>-4.3934938034973188</v>
      </c>
      <c r="N70" s="5">
        <f>MIN(MAX('CSP5'!N184+AH20+AH45+AH70+AH95,AH120),AH145)</f>
        <v>-1.1913582484130543</v>
      </c>
      <c r="O70" s="5">
        <f>MIN(MAX('CSP5'!O184+AI20+AI45+AI70+AI95,AI120),AI145)</f>
        <v>2.3242667515869462</v>
      </c>
      <c r="P70" s="5">
        <f>MIN(MAX('CSP5'!P184+AJ20+AJ45+AJ70+AJ95,AJ120),AJ145)</f>
        <v>5.6055167515869453</v>
      </c>
      <c r="Q70" s="5">
        <f>MIN(MAX('CSP5'!Q184+AK20+AK45+AK70+AK95,AK120),AK145)</f>
        <v>8.5352047515869458</v>
      </c>
      <c r="R70" s="5">
        <f>MIN(MAX('CSP5'!R184+AL20+AL45+AL70+AL95,AL120),AL145)</f>
        <v>9.4727047515869476</v>
      </c>
      <c r="S70" s="16">
        <f t="shared" si="38"/>
        <v>9.4727047515869476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 x14ac:dyDescent="0.25">
      <c r="A71" s="8">
        <f>'CSP5'!$A$185</f>
        <v>3000</v>
      </c>
      <c r="B71" s="16">
        <f t="shared" si="37"/>
        <v>0.78935726562466613</v>
      </c>
      <c r="C71" s="5">
        <f>MIN(MAX('CSP5'!C185+W21+W46+W71+W96,W121),W146)</f>
        <v>0.78935726562466613</v>
      </c>
      <c r="D71" s="5">
        <f>MIN(MAX('CSP5'!D185+X21+X46+X71+X96,X121),X146)</f>
        <v>0.78935726562466613</v>
      </c>
      <c r="E71" s="5">
        <f>MIN(MAX('CSP5'!E185+Y21+Y46+Y71+Y96,Y121),Y146)</f>
        <v>0.78935726562466613</v>
      </c>
      <c r="F71" s="5">
        <f>MIN(MAX('CSP5'!F185+Z21+Z46+Z71+Z96,Z121),Z146)</f>
        <v>-1.4559969581056873</v>
      </c>
      <c r="G71" s="5">
        <f>MIN(MAX('CSP5'!G185+AA21+AA46+AA71+AA96,AA121),AA146)</f>
        <v>-1.9880385140382755</v>
      </c>
      <c r="H71" s="5">
        <f>MIN(MAX('CSP5'!H185+AB21+AB46+AB71+AB96,AB121),AB146)</f>
        <v>-2.925538514038275</v>
      </c>
      <c r="I71" s="5">
        <f>MIN(MAX('CSP5'!I185+AC21+AC46+AC71+AC96,AC121),AC146)</f>
        <v>-3.628663514038275</v>
      </c>
      <c r="J71" s="5">
        <f>MIN(MAX('CSP5'!J185+AD21+AD46+AD71+AD96,AD121),AD146)</f>
        <v>-4.5661635140382746</v>
      </c>
      <c r="K71" s="5">
        <f>MIN(MAX('CSP5'!K185+AE21+AE46+AE71+AE96,AE121),AE146)</f>
        <v>-5.4452134687501124</v>
      </c>
      <c r="L71" s="5">
        <f>MIN(MAX('CSP5'!L185+AF21+AF46+AF71+AF96,AF121),AF146)</f>
        <v>-4.8592754687501127</v>
      </c>
      <c r="M71" s="5">
        <f>MIN(MAX('CSP5'!M185+AG21+AG46+AG71+AG96,AG121),AG146)</f>
        <v>-3.5731818034973188</v>
      </c>
      <c r="N71" s="5">
        <f>MIN(MAX('CSP5'!N185+AH21+AH46+AH71+AH96,AH121),AH146)</f>
        <v>0.8008297515869458</v>
      </c>
      <c r="O71" s="5">
        <f>MIN(MAX('CSP5'!O185+AI21+AI46+AI71+AI96,AI121),AI146)</f>
        <v>2.3242667515869462</v>
      </c>
      <c r="P71" s="5">
        <f>MIN(MAX('CSP5'!P185+AJ21+AJ46+AJ71+AJ96,AJ121),AJ146)</f>
        <v>4.5508297515869449</v>
      </c>
      <c r="Q71" s="5">
        <f>MIN(MAX('CSP5'!Q185+AK21+AK46+AK71+AK96,AK121),AK146)</f>
        <v>7.8320797515869449</v>
      </c>
      <c r="R71" s="5">
        <f>MIN(MAX('CSP5'!R185+AL21+AL46+AL71+AL96,AL121),AL146)</f>
        <v>8.3008297515869476</v>
      </c>
      <c r="S71" s="16">
        <f t="shared" si="38"/>
        <v>8.3008297515869476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 x14ac:dyDescent="0.25">
      <c r="A72" s="8">
        <f>'CSP5'!$A$186</f>
        <v>3200</v>
      </c>
      <c r="B72" s="16">
        <f t="shared" si="37"/>
        <v>6.7659202656246658</v>
      </c>
      <c r="C72" s="5">
        <f>MIN(MAX('CSP5'!C186+W22+W47+W72+W97,W122),W147)</f>
        <v>6.7659202656246658</v>
      </c>
      <c r="D72" s="5">
        <f>MIN(MAX('CSP5'!D186+X22+X47+X72+X97,X122),X147)</f>
        <v>3.8362322656246661</v>
      </c>
      <c r="E72" s="5">
        <f>MIN(MAX('CSP5'!E186+Y22+Y47+Y72+Y97,Y122),Y147)</f>
        <v>1.8440452656246662</v>
      </c>
      <c r="F72" s="5">
        <f>MIN(MAX('CSP5'!F186+Z22+Z47+Z72+Z97,Z122),Z147)</f>
        <v>-0.26533073437533394</v>
      </c>
      <c r="G72" s="5">
        <f>MIN(MAX('CSP5'!G186+AA22+AA47+AA72+AA97,AA122),AA147)</f>
        <v>-2.1403307343753339</v>
      </c>
      <c r="H72" s="5">
        <f>MIN(MAX('CSP5'!H186+AB22+AB47+AB72+AB97,AB122),AB147)</f>
        <v>-2.1403307343753339</v>
      </c>
      <c r="I72" s="5">
        <f>MIN(MAX('CSP5'!I186+AC22+AC47+AC72+AC97,AC122),AC147)</f>
        <v>-2.1403307343753339</v>
      </c>
      <c r="J72" s="5">
        <f>MIN(MAX('CSP5'!J186+AD22+AD47+AD72+AD97,AD122),AD147)</f>
        <v>-1.3625429914554341</v>
      </c>
      <c r="K72" s="5">
        <f>MIN(MAX('CSP5'!K186+AE22+AE47+AE72+AE97,AE122),AE147)</f>
        <v>-2.3689218398235816</v>
      </c>
      <c r="L72" s="5">
        <f>MIN(MAX('CSP5'!L186+AF22+AF47+AF72+AF97,AF122),AF147)</f>
        <v>-2.8670884687501128</v>
      </c>
      <c r="M72" s="5">
        <f>MIN(MAX('CSP5'!M186+AG22+AG47+AG72+AG97,AG122),AG147)</f>
        <v>-0.17474380349731883</v>
      </c>
      <c r="N72" s="5">
        <f>MIN(MAX('CSP5'!N186+AH22+AH47+AH72+AH97,AH122),AH147)</f>
        <v>2.7930167515869457</v>
      </c>
      <c r="O72" s="5">
        <f>MIN(MAX('CSP5'!O186+AI22+AI47+AI72+AI97,AI122),AI147)</f>
        <v>1.2695797515869458</v>
      </c>
      <c r="P72" s="5">
        <f>MIN(MAX('CSP5'!P186+AJ22+AJ47+AJ72+AJ97,AJ122),AJ147)</f>
        <v>1.2695797515869454</v>
      </c>
      <c r="Q72" s="5">
        <f>MIN(MAX('CSP5'!Q186+AK22+AK47+AK72+AK97,AK122),AK147)</f>
        <v>2.3242667515869453</v>
      </c>
      <c r="R72" s="5">
        <f>MIN(MAX('CSP5'!R186+AL22+AL47+AL72+AL97,AL122),AL147)</f>
        <v>2.3242667515869466</v>
      </c>
      <c r="S72" s="16">
        <f t="shared" si="38"/>
        <v>2.3242667515869466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 x14ac:dyDescent="0.25">
      <c r="A73" s="8">
        <f>'CSP5'!$A$187</f>
        <v>3300</v>
      </c>
      <c r="B73" s="16">
        <f t="shared" si="37"/>
        <v>6.7659202656246658</v>
      </c>
      <c r="C73" s="5">
        <f>MIN(MAX('CSP5'!C187+W23+W48+W73+W98,W123),W148)</f>
        <v>6.7659202656246658</v>
      </c>
      <c r="D73" s="5">
        <f>MIN(MAX('CSP5'!D187+X23+X48+X73+X98,X123),X148)</f>
        <v>3.8362322656246706</v>
      </c>
      <c r="E73" s="5">
        <f>MIN(MAX('CSP5'!E187+Y23+Y48+Y73+Y98,Y123),Y148)</f>
        <v>1.8440452656246746</v>
      </c>
      <c r="F73" s="5">
        <f>MIN(MAX('CSP5'!F187+Z23+Z48+Z73+Z98,Z123),Z148)</f>
        <v>-0.26533073437534238</v>
      </c>
      <c r="G73" s="5">
        <f>MIN(MAX('CSP5'!G187+AA23+AA48+AA73+AA98,AA123),AA148)</f>
        <v>-2.1403307343753513</v>
      </c>
      <c r="H73" s="5">
        <f>MIN(MAX('CSP5'!H187+AB23+AB48+AB73+AB98,AB123),AB148)</f>
        <v>-2.1403307343753339</v>
      </c>
      <c r="I73" s="5">
        <f>MIN(MAX('CSP5'!I187+AC23+AC48+AC73+AC98,AC123),AC148)</f>
        <v>-2.1403307343753339</v>
      </c>
      <c r="J73" s="5">
        <f>MIN(MAX('CSP5'!J187+AD23+AD48+AD73+AD98,AD123),AD148)</f>
        <v>-1.5969179914554119</v>
      </c>
      <c r="K73" s="5">
        <f>MIN(MAX('CSP5'!K187+AE23+AE48+AE73+AE98,AE123),AE148)</f>
        <v>-2.6032968398235736</v>
      </c>
      <c r="L73" s="5">
        <f>MIN(MAX('CSP5'!L187+AF23+AF48+AF73+AF98,AF123),AF148)</f>
        <v>-3.3358384687501128</v>
      </c>
      <c r="M73" s="5">
        <f>MIN(MAX('CSP5'!M187+AG23+AG48+AG73+AG98,AG123),AG148)</f>
        <v>-0.17474380349731911</v>
      </c>
      <c r="N73" s="5">
        <f>MIN(MAX('CSP5'!N187+AH23+AH48+AH73+AH98,AH123),AH148)</f>
        <v>0.33207975158694542</v>
      </c>
      <c r="O73" s="5">
        <f>MIN(MAX('CSP5'!O187+AI23+AI48+AI73+AI98,AI123),AI148)</f>
        <v>0.80082975158692826</v>
      </c>
      <c r="P73" s="5">
        <f>MIN(MAX('CSP5'!P187+AJ23+AJ48+AJ73+AJ98,AJ123),AJ148)</f>
        <v>1.2695797515869283</v>
      </c>
      <c r="Q73" s="5">
        <f>MIN(MAX('CSP5'!Q187+AK23+AK48+AK73+AK98,AK123),AK148)</f>
        <v>2.3242667515869284</v>
      </c>
      <c r="R73" s="5">
        <f>MIN(MAX('CSP5'!R187+AL23+AL48+AL73+AL98,AL123),AL148)</f>
        <v>2.32426675158686</v>
      </c>
      <c r="S73" s="16">
        <f t="shared" si="38"/>
        <v>2.32426675158686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 x14ac:dyDescent="0.25">
      <c r="A74" s="8">
        <f>'CSP5'!$A$188</f>
        <v>3500</v>
      </c>
      <c r="B74" s="16">
        <f t="shared" si="37"/>
        <v>6.7659202656246658</v>
      </c>
      <c r="C74" s="5">
        <f>MIN(MAX('CSP5'!C188+W24+W49+W74+W99,W124),W149)</f>
        <v>6.7659202656246658</v>
      </c>
      <c r="D74" s="5">
        <f>MIN(MAX('CSP5'!D188+X24+X49+X74+X99,X124),X149)</f>
        <v>3.8362322656246151</v>
      </c>
      <c r="E74" s="5">
        <f>MIN(MAX('CSP5'!E188+Y24+Y49+Y74+Y99,Y124),Y149)</f>
        <v>1.8440452656246491</v>
      </c>
      <c r="F74" s="5">
        <f>MIN(MAX('CSP5'!F188+Z24+Z49+Z74+Z99,Z124),Z149)</f>
        <v>-0.26533073437536814</v>
      </c>
      <c r="G74" s="5">
        <f>MIN(MAX('CSP5'!G188+AA24+AA49+AA74+AA99,AA124),AA149)</f>
        <v>-2.1403307343753339</v>
      </c>
      <c r="H74" s="5">
        <f>MIN(MAX('CSP5'!H188+AB24+AB49+AB74+AB99,AB124),AB149)</f>
        <v>-2.0231427343754023</v>
      </c>
      <c r="I74" s="5">
        <f>MIN(MAX('CSP5'!I188+AC24+AC49+AC74+AC99,AC124),AC149)</f>
        <v>-2.0231427343753339</v>
      </c>
      <c r="J74" s="5">
        <f>MIN(MAX('CSP5'!J188+AD24+AD49+AD74+AD99,AD124),AD149)</f>
        <v>-1.4797299914554332</v>
      </c>
      <c r="K74" s="5">
        <f>MIN(MAX('CSP5'!K188+AE24+AE49+AE74+AE99,AE124),AE149)</f>
        <v>-2.4861088398236078</v>
      </c>
      <c r="L74" s="5">
        <f>MIN(MAX('CSP5'!L188+AF24+AF49+AF74+AF99,AF124),AF149)</f>
        <v>-3.2186504687501127</v>
      </c>
      <c r="M74" s="5">
        <f>MIN(MAX('CSP5'!M188+AG24+AG49+AG74+AG99,AG124),AG149)</f>
        <v>-0.17474380349731483</v>
      </c>
      <c r="N74" s="5">
        <f>MIN(MAX('CSP5'!N188+AH24+AH49+AH74+AH99,AH124),AH149)</f>
        <v>0.33207975158692837</v>
      </c>
      <c r="O74" s="5">
        <f>MIN(MAX('CSP5'!O188+AI24+AI49+AI74+AI99,AI124),AI149)</f>
        <v>0.80082975158686009</v>
      </c>
      <c r="P74" s="5">
        <f>MIN(MAX('CSP5'!P188+AJ24+AJ49+AJ74+AJ99,AJ124),AJ149)</f>
        <v>1.2695797515869964</v>
      </c>
      <c r="Q74" s="5">
        <f>MIN(MAX('CSP5'!Q188+AK24+AK49+AK74+AK99,AK124),AK149)</f>
        <v>2.3242667515867237</v>
      </c>
      <c r="R74" s="5">
        <f>MIN(MAX('CSP5'!R188+AL24+AL49+AL74+AL99,AL124),AL149)</f>
        <v>2.3242667515869968</v>
      </c>
      <c r="S74" s="16">
        <f t="shared" si="38"/>
        <v>2.3242667515869968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 x14ac:dyDescent="0.25">
      <c r="A75" s="16">
        <f>'CSP5'!$A$189</f>
        <v>3501</v>
      </c>
      <c r="B75" s="16">
        <f>B74</f>
        <v>6.7659202656246658</v>
      </c>
      <c r="C75" s="16">
        <f t="shared" ref="C75:S75" si="41">C74</f>
        <v>6.7659202656246658</v>
      </c>
      <c r="D75" s="16">
        <f t="shared" si="41"/>
        <v>3.8362322656246151</v>
      </c>
      <c r="E75" s="16">
        <f t="shared" si="41"/>
        <v>1.8440452656246491</v>
      </c>
      <c r="F75" s="16">
        <f t="shared" si="41"/>
        <v>-0.26533073437536814</v>
      </c>
      <c r="G75" s="16">
        <f t="shared" si="41"/>
        <v>-2.1403307343753339</v>
      </c>
      <c r="H75" s="16">
        <f t="shared" si="41"/>
        <v>-2.0231427343754023</v>
      </c>
      <c r="I75" s="16">
        <f t="shared" si="41"/>
        <v>-2.0231427343753339</v>
      </c>
      <c r="J75" s="16">
        <f t="shared" si="41"/>
        <v>-1.4797299914554332</v>
      </c>
      <c r="K75" s="16">
        <f t="shared" si="41"/>
        <v>-2.4861088398236078</v>
      </c>
      <c r="L75" s="16">
        <f t="shared" si="41"/>
        <v>-3.2186504687501127</v>
      </c>
      <c r="M75" s="16">
        <f t="shared" si="41"/>
        <v>-0.17474380349731483</v>
      </c>
      <c r="N75" s="16">
        <f t="shared" si="41"/>
        <v>0.33207975158692837</v>
      </c>
      <c r="O75" s="16">
        <f t="shared" si="41"/>
        <v>0.80082975158686009</v>
      </c>
      <c r="P75" s="16">
        <f t="shared" si="41"/>
        <v>1.2695797515869964</v>
      </c>
      <c r="Q75" s="16">
        <f t="shared" si="41"/>
        <v>2.3242667515867237</v>
      </c>
      <c r="R75" s="16">
        <f t="shared" si="41"/>
        <v>2.3242667515869968</v>
      </c>
      <c r="S75" s="16">
        <f t="shared" si="41"/>
        <v>2.3242667515869968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 x14ac:dyDescent="0.25">
      <c r="A77" s="17"/>
      <c r="B77" s="49" t="s">
        <v>1131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U77" s="17"/>
      <c r="V77" s="49" t="s">
        <v>1125</v>
      </c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1.4885244859617244</v>
      </c>
      <c r="C80" s="16">
        <f t="shared" ref="C80:S80" si="43">C81</f>
        <v>1.4885244859617244</v>
      </c>
      <c r="D80" s="16">
        <f t="shared" si="43"/>
        <v>1.4885244859617248</v>
      </c>
      <c r="E80" s="16">
        <f t="shared" si="43"/>
        <v>1.488524485961721</v>
      </c>
      <c r="F80" s="16">
        <f t="shared" si="43"/>
        <v>1.4885244859617222</v>
      </c>
      <c r="G80" s="16">
        <f t="shared" si="43"/>
        <v>1.3798419373777477</v>
      </c>
      <c r="H80" s="16">
        <f t="shared" si="43"/>
        <v>0.84921540071229806</v>
      </c>
      <c r="I80" s="16">
        <f t="shared" si="43"/>
        <v>0.43366472033692105</v>
      </c>
      <c r="J80" s="16">
        <f t="shared" si="43"/>
        <v>5.0079351018808893E-2</v>
      </c>
      <c r="K80" s="16">
        <f t="shared" si="43"/>
        <v>1.1720814086997322E-2</v>
      </c>
      <c r="L80" s="16">
        <f t="shared" si="43"/>
        <v>1.1720814086997322E-2</v>
      </c>
      <c r="M80" s="16">
        <f t="shared" si="43"/>
        <v>1.1720814086997322E-2</v>
      </c>
      <c r="N80" s="16">
        <f t="shared" si="43"/>
        <v>1.1720814086997718E-2</v>
      </c>
      <c r="O80" s="16">
        <f t="shared" si="43"/>
        <v>1.1720814086997988E-2</v>
      </c>
      <c r="P80" s="16">
        <f t="shared" si="43"/>
        <v>1.1720814086997988E-2</v>
      </c>
      <c r="Q80" s="16">
        <f t="shared" si="43"/>
        <v>1.1720814086997454E-2</v>
      </c>
      <c r="R80" s="16">
        <f t="shared" si="43"/>
        <v>1.1720814086997454E-2</v>
      </c>
      <c r="S80" s="16">
        <f t="shared" si="43"/>
        <v>1.1720814086997454E-2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 x14ac:dyDescent="0.25">
      <c r="A81" s="8">
        <f>'CSP5'!$A$170</f>
        <v>620</v>
      </c>
      <c r="B81" s="16">
        <f>C81</f>
        <v>1.4885244859617244</v>
      </c>
      <c r="C81" s="5">
        <f>C56-'CSP5'!C170</f>
        <v>1.4885244859617244</v>
      </c>
      <c r="D81" s="5">
        <f>D56-'CSP5'!D170</f>
        <v>1.4885244859617248</v>
      </c>
      <c r="E81" s="5">
        <f>E56-'CSP5'!E170</f>
        <v>1.488524485961721</v>
      </c>
      <c r="F81" s="5">
        <f>F56-'CSP5'!F170</f>
        <v>1.4885244859617222</v>
      </c>
      <c r="G81" s="5">
        <f>G56-'CSP5'!G170</f>
        <v>1.3798419373777477</v>
      </c>
      <c r="H81" s="5">
        <f>H56-'CSP5'!H170</f>
        <v>0.84921540071229806</v>
      </c>
      <c r="I81" s="5">
        <f>I56-'CSP5'!I170</f>
        <v>0.43366472033692105</v>
      </c>
      <c r="J81" s="5">
        <f>J56-'CSP5'!J170</f>
        <v>5.0079351018808893E-2</v>
      </c>
      <c r="K81" s="5">
        <f>K56-'CSP5'!K170</f>
        <v>1.1720814086997322E-2</v>
      </c>
      <c r="L81" s="5">
        <f>L56-'CSP5'!L170</f>
        <v>1.1720814086997322E-2</v>
      </c>
      <c r="M81" s="5">
        <f>M56-'CSP5'!M170</f>
        <v>1.1720814086997322E-2</v>
      </c>
      <c r="N81" s="5">
        <f>N56-'CSP5'!N170</f>
        <v>1.1720814086997718E-2</v>
      </c>
      <c r="O81" s="5">
        <f>O56-'CSP5'!O170</f>
        <v>1.1720814086997988E-2</v>
      </c>
      <c r="P81" s="5">
        <f>P56-'CSP5'!P170</f>
        <v>1.1720814086997988E-2</v>
      </c>
      <c r="Q81" s="5">
        <f>Q56-'CSP5'!Q170</f>
        <v>1.1720814086997454E-2</v>
      </c>
      <c r="R81" s="5">
        <f>R56-'CSP5'!R170</f>
        <v>1.1720814086997454E-2</v>
      </c>
      <c r="S81" s="16">
        <f>R81</f>
        <v>1.1720814086997454E-2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 x14ac:dyDescent="0.25">
      <c r="A82" s="8">
        <f>'CSP5'!$A$171</f>
        <v>650</v>
      </c>
      <c r="B82" s="16">
        <f t="shared" ref="B82:B99" si="45">C82</f>
        <v>1.4885244859617246</v>
      </c>
      <c r="C82" s="5">
        <f>C57-'CSP5'!C171</f>
        <v>1.4885244859617246</v>
      </c>
      <c r="D82" s="5">
        <f>D57-'CSP5'!D171</f>
        <v>1.4885244859617246</v>
      </c>
      <c r="E82" s="5">
        <f>E57-'CSP5'!E171</f>
        <v>1.4885244859617246</v>
      </c>
      <c r="F82" s="5">
        <f>F57-'CSP5'!F171</f>
        <v>1.4885244859617246</v>
      </c>
      <c r="G82" s="5">
        <f>G57-'CSP5'!G171</f>
        <v>1.3798419373777442</v>
      </c>
      <c r="H82" s="5">
        <f>H57-'CSP5'!H171</f>
        <v>0.84921540071229806</v>
      </c>
      <c r="I82" s="5">
        <f>I57-'CSP5'!I171</f>
        <v>0.43366472033691927</v>
      </c>
      <c r="J82" s="5">
        <f>J57-'CSP5'!J171</f>
        <v>5.0079351018808893E-2</v>
      </c>
      <c r="K82" s="5">
        <f>K57-'CSP5'!K171</f>
        <v>1.1720814086997322E-2</v>
      </c>
      <c r="L82" s="5">
        <f>L57-'CSP5'!L171</f>
        <v>1.1720814086997322E-2</v>
      </c>
      <c r="M82" s="5">
        <f>M57-'CSP5'!M171</f>
        <v>1.1720814086997322E-2</v>
      </c>
      <c r="N82" s="5">
        <f>N57-'CSP5'!N171</f>
        <v>1.1720814086997322E-2</v>
      </c>
      <c r="O82" s="5">
        <f>O57-'CSP5'!O171</f>
        <v>1.1720814086997322E-2</v>
      </c>
      <c r="P82" s="5">
        <f>P57-'CSP5'!P171</f>
        <v>1.1720814086997322E-2</v>
      </c>
      <c r="Q82" s="5">
        <f>Q57-'CSP5'!Q171</f>
        <v>1.1720814086997322E-2</v>
      </c>
      <c r="R82" s="5">
        <f>R57-'CSP5'!R171</f>
        <v>1.1720814086997322E-2</v>
      </c>
      <c r="S82" s="16">
        <f t="shared" ref="S82:S99" si="46">R82</f>
        <v>1.1720814086997322E-2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 x14ac:dyDescent="0.25">
      <c r="A83" s="8">
        <f>'CSP5'!$A$172</f>
        <v>800</v>
      </c>
      <c r="B83" s="16">
        <f t="shared" si="45"/>
        <v>1.4885244859617246</v>
      </c>
      <c r="C83" s="5">
        <f>C58-'CSP5'!C172</f>
        <v>1.4885244859617246</v>
      </c>
      <c r="D83" s="5">
        <f>D58-'CSP5'!D172</f>
        <v>1.4885244859617246</v>
      </c>
      <c r="E83" s="5">
        <f>E58-'CSP5'!E172</f>
        <v>1.4885244859617246</v>
      </c>
      <c r="F83" s="5">
        <f>F58-'CSP5'!F172</f>
        <v>1.4885244859617246</v>
      </c>
      <c r="G83" s="5">
        <f>G58-'CSP5'!G172</f>
        <v>1.3798419373777442</v>
      </c>
      <c r="H83" s="5">
        <f>H58-'CSP5'!H172</f>
        <v>0.84921540071229806</v>
      </c>
      <c r="I83" s="5">
        <f>I58-'CSP5'!I172</f>
        <v>0.43366472033691927</v>
      </c>
      <c r="J83" s="5">
        <f>J58-'CSP5'!J172</f>
        <v>5.0079351018808893E-2</v>
      </c>
      <c r="K83" s="5">
        <f>K58-'CSP5'!K172</f>
        <v>1.1720814086997322E-2</v>
      </c>
      <c r="L83" s="5">
        <f>L58-'CSP5'!L172</f>
        <v>1.1720814086997322E-2</v>
      </c>
      <c r="M83" s="5">
        <f>M58-'CSP5'!M172</f>
        <v>1.1720814086997322E-2</v>
      </c>
      <c r="N83" s="5">
        <f>N58-'CSP5'!N172</f>
        <v>1.1720814086997322E-2</v>
      </c>
      <c r="O83" s="5">
        <f>O58-'CSP5'!O172</f>
        <v>1.1720814086997322E-2</v>
      </c>
      <c r="P83" s="5">
        <f>P58-'CSP5'!P172</f>
        <v>1.1720814086997322E-2</v>
      </c>
      <c r="Q83" s="5">
        <f>Q58-'CSP5'!Q172</f>
        <v>1.1720814086997322E-2</v>
      </c>
      <c r="R83" s="5">
        <f>R58-'CSP5'!R172</f>
        <v>1.1720814086997322E-2</v>
      </c>
      <c r="S83" s="16">
        <f t="shared" si="46"/>
        <v>1.1720814086997322E-2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 x14ac:dyDescent="0.25">
      <c r="A84" s="8">
        <f>'CSP5'!$A$173</f>
        <v>1000</v>
      </c>
      <c r="B84" s="16">
        <f t="shared" si="45"/>
        <v>1.4885244859617246</v>
      </c>
      <c r="C84" s="5">
        <f>C59-'CSP5'!C173</f>
        <v>1.4885244859617246</v>
      </c>
      <c r="D84" s="5">
        <f>D59-'CSP5'!D173</f>
        <v>1.4885244859617246</v>
      </c>
      <c r="E84" s="5">
        <f>E59-'CSP5'!E173</f>
        <v>1.4885244859617246</v>
      </c>
      <c r="F84" s="5">
        <f>F59-'CSP5'!F173</f>
        <v>1.4885244859617246</v>
      </c>
      <c r="G84" s="5">
        <f>G59-'CSP5'!G173</f>
        <v>1.3798419373777446</v>
      </c>
      <c r="H84" s="5">
        <f>H59-'CSP5'!H173</f>
        <v>0.84921540071229806</v>
      </c>
      <c r="I84" s="5">
        <f>I59-'CSP5'!I173</f>
        <v>0.43366472033691927</v>
      </c>
      <c r="J84" s="5">
        <f>J59-'CSP5'!J173</f>
        <v>5.0079351018808893E-2</v>
      </c>
      <c r="K84" s="5">
        <f>K59-'CSP5'!K173</f>
        <v>1.1720814086997322E-2</v>
      </c>
      <c r="L84" s="5">
        <f>L59-'CSP5'!L173</f>
        <v>1.1720814086997322E-2</v>
      </c>
      <c r="M84" s="5">
        <f>M59-'CSP5'!M173</f>
        <v>1.1720814086997322E-2</v>
      </c>
      <c r="N84" s="5">
        <f>N59-'CSP5'!N173</f>
        <v>1.1720814086997322E-2</v>
      </c>
      <c r="O84" s="5">
        <f>O59-'CSP5'!O173</f>
        <v>1.1720814086997322E-2</v>
      </c>
      <c r="P84" s="5">
        <f>P59-'CSP5'!P173</f>
        <v>1.1720814086997322E-2</v>
      </c>
      <c r="Q84" s="5">
        <f>Q59-'CSP5'!Q173</f>
        <v>1.1720814086997322E-2</v>
      </c>
      <c r="R84" s="5">
        <f>R59-'CSP5'!R173</f>
        <v>1.1720814086997322E-2</v>
      </c>
      <c r="S84" s="16">
        <f t="shared" si="46"/>
        <v>1.1720814086997322E-2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 x14ac:dyDescent="0.25">
      <c r="A85" s="8">
        <f>'CSP5'!$A$174</f>
        <v>1200</v>
      </c>
      <c r="B85" s="16">
        <f t="shared" si="45"/>
        <v>1.4885244859617242</v>
      </c>
      <c r="C85" s="5">
        <f>C60-'CSP5'!C174</f>
        <v>1.4885244859617242</v>
      </c>
      <c r="D85" s="5">
        <f>D60-'CSP5'!D174</f>
        <v>1.4885244859617242</v>
      </c>
      <c r="E85" s="5">
        <f>E60-'CSP5'!E174</f>
        <v>1.4885244859617242</v>
      </c>
      <c r="F85" s="5">
        <f>F60-'CSP5'!F174</f>
        <v>1.488524485961725</v>
      </c>
      <c r="G85" s="5">
        <f>G60-'CSP5'!G174</f>
        <v>1.3798419373777446</v>
      </c>
      <c r="H85" s="5">
        <f>H60-'CSP5'!H174</f>
        <v>0.84921540071229717</v>
      </c>
      <c r="I85" s="5">
        <f>I60-'CSP5'!I174</f>
        <v>0.43366472033692016</v>
      </c>
      <c r="J85" s="5">
        <f>J60-'CSP5'!J174</f>
        <v>5.0079351018808893E-2</v>
      </c>
      <c r="K85" s="5">
        <f>K60-'CSP5'!K174</f>
        <v>1.172081408699821E-2</v>
      </c>
      <c r="L85" s="5">
        <f>L60-'CSP5'!L174</f>
        <v>1.172081408699821E-2</v>
      </c>
      <c r="M85" s="5">
        <f>M60-'CSP5'!M174</f>
        <v>1.172081408699821E-2</v>
      </c>
      <c r="N85" s="5">
        <f>N60-'CSP5'!N174</f>
        <v>1.1720814086997322E-2</v>
      </c>
      <c r="O85" s="5">
        <f>O60-'CSP5'!O174</f>
        <v>1.1720814086997322E-2</v>
      </c>
      <c r="P85" s="5">
        <f>P60-'CSP5'!P174</f>
        <v>1.1720814086997322E-2</v>
      </c>
      <c r="Q85" s="5">
        <f>Q60-'CSP5'!Q174</f>
        <v>1.1720814086997322E-2</v>
      </c>
      <c r="R85" s="5">
        <f>R60-'CSP5'!R174</f>
        <v>1.1720814086997322E-2</v>
      </c>
      <c r="S85" s="16">
        <f t="shared" si="46"/>
        <v>1.1720814086997322E-2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 x14ac:dyDescent="0.25">
      <c r="A86" s="8">
        <f>'CSP5'!$A$175</f>
        <v>1400</v>
      </c>
      <c r="B86" s="16">
        <f t="shared" si="45"/>
        <v>1.4885244859617242</v>
      </c>
      <c r="C86" s="5">
        <f>C61-'CSP5'!C175</f>
        <v>1.4885244859617242</v>
      </c>
      <c r="D86" s="5">
        <f>D61-'CSP5'!D175</f>
        <v>1.4885244859617242</v>
      </c>
      <c r="E86" s="5">
        <f>E61-'CSP5'!E175</f>
        <v>1.4885244859617242</v>
      </c>
      <c r="F86" s="5">
        <f>F61-'CSP5'!F175</f>
        <v>1.4885244859617242</v>
      </c>
      <c r="G86" s="5">
        <f>G61-'CSP5'!G175</f>
        <v>1.4373797700526429</v>
      </c>
      <c r="H86" s="5">
        <f>H61-'CSP5'!H175</f>
        <v>1.1528872741697866</v>
      </c>
      <c r="I86" s="5">
        <f>I61-'CSP5'!I175</f>
        <v>0.60947453124988726</v>
      </c>
      <c r="J86" s="5">
        <f>J61-'CSP5'!J175</f>
        <v>0.60947453124988726</v>
      </c>
      <c r="K86" s="5">
        <f>K61-'CSP5'!K175</f>
        <v>0.29301675158694618</v>
      </c>
      <c r="L86" s="5">
        <f>L61-'CSP5'!L175</f>
        <v>0.29301675158694618</v>
      </c>
      <c r="M86" s="5">
        <f>M61-'CSP5'!M175</f>
        <v>8.2044798461985202E-2</v>
      </c>
      <c r="N86" s="5">
        <f>N61-'CSP5'!N175</f>
        <v>1.172081408699821E-2</v>
      </c>
      <c r="O86" s="5">
        <f>O61-'CSP5'!O175</f>
        <v>1.172081408699821E-2</v>
      </c>
      <c r="P86" s="5">
        <f>P61-'CSP5'!P175</f>
        <v>1.172081408699821E-2</v>
      </c>
      <c r="Q86" s="5">
        <f>Q61-'CSP5'!Q175</f>
        <v>1.172081408699821E-2</v>
      </c>
      <c r="R86" s="5">
        <f>R61-'CSP5'!R175</f>
        <v>1.172081408699821E-2</v>
      </c>
      <c r="S86" s="16">
        <f t="shared" si="46"/>
        <v>1.172081408699821E-2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 x14ac:dyDescent="0.25">
      <c r="A87" s="8">
        <f>'CSP5'!$A$176</f>
        <v>1550</v>
      </c>
      <c r="B87" s="16">
        <f t="shared" si="45"/>
        <v>1.4885244859617242</v>
      </c>
      <c r="C87" s="5">
        <f>C62-'CSP5'!C176</f>
        <v>1.4885244859617242</v>
      </c>
      <c r="D87" s="5">
        <f>D62-'CSP5'!D176</f>
        <v>1.4885244859617242</v>
      </c>
      <c r="E87" s="5">
        <f>E62-'CSP5'!E176</f>
        <v>1.4885244859617242</v>
      </c>
      <c r="F87" s="5">
        <f>F62-'CSP5'!F176</f>
        <v>1.4885244859617242</v>
      </c>
      <c r="G87" s="5">
        <f>G62-'CSP5'!G176</f>
        <v>1.2647663538594931</v>
      </c>
      <c r="H87" s="5">
        <f>H62-'CSP5'!H176</f>
        <v>1.1528872741697866</v>
      </c>
      <c r="I87" s="5">
        <f>I62-'CSP5'!I176</f>
        <v>0.60947453124988726</v>
      </c>
      <c r="J87" s="5">
        <f>J62-'CSP5'!J176</f>
        <v>0.60947453124988726</v>
      </c>
      <c r="K87" s="5">
        <f>K62-'CSP5'!K176</f>
        <v>0.29301675158694618</v>
      </c>
      <c r="L87" s="5">
        <f>L62-'CSP5'!L176</f>
        <v>0.29301675158694618</v>
      </c>
      <c r="M87" s="5">
        <f>M62-'CSP5'!M176</f>
        <v>0.24027376330570593</v>
      </c>
      <c r="N87" s="5">
        <f>N62-'CSP5'!N176</f>
        <v>0.22269276721195919</v>
      </c>
      <c r="O87" s="5">
        <f>O62-'CSP5'!O176</f>
        <v>0.2226927672119583</v>
      </c>
      <c r="P87" s="5">
        <f>P62-'CSP5'!P176</f>
        <v>0.22269276721195919</v>
      </c>
      <c r="Q87" s="5">
        <f>Q62-'CSP5'!Q176</f>
        <v>0.2226927672119583</v>
      </c>
      <c r="R87" s="5">
        <f>R62-'CSP5'!R176</f>
        <v>0.2226927672119583</v>
      </c>
      <c r="S87" s="16">
        <f t="shared" si="46"/>
        <v>0.2226927672119583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 x14ac:dyDescent="0.25">
      <c r="A88" s="8">
        <f>'CSP5'!$A$177</f>
        <v>1700</v>
      </c>
      <c r="B88" s="16">
        <f t="shared" si="45"/>
        <v>1.4885244859617242</v>
      </c>
      <c r="C88" s="5">
        <f>C63-'CSP5'!C177</f>
        <v>1.4885244859617242</v>
      </c>
      <c r="D88" s="5">
        <f>D63-'CSP5'!D177</f>
        <v>1.4885244859617242</v>
      </c>
      <c r="E88" s="5">
        <f>E63-'CSP5'!E177</f>
        <v>1.4885244859617242</v>
      </c>
      <c r="F88" s="5">
        <f>F63-'CSP5'!F177</f>
        <v>1.4885244859617242</v>
      </c>
      <c r="G88" s="5">
        <f>G63-'CSP5'!G177</f>
        <v>1.2072285484617762</v>
      </c>
      <c r="H88" s="5">
        <f>H63-'CSP5'!H177</f>
        <v>1.1528872741697866</v>
      </c>
      <c r="I88" s="5">
        <f>I63-'CSP5'!I177</f>
        <v>0.60947453124988726</v>
      </c>
      <c r="J88" s="5">
        <f>J63-'CSP5'!J177</f>
        <v>0.60947453124988726</v>
      </c>
      <c r="K88" s="5">
        <f>K63-'CSP5'!K177</f>
        <v>0.42487415977983822</v>
      </c>
      <c r="L88" s="5">
        <f>L63-'CSP5'!L177</f>
        <v>0.29301675158694618</v>
      </c>
      <c r="M88" s="5">
        <f>M63-'CSP5'!M177</f>
        <v>0.29301675158694618</v>
      </c>
      <c r="N88" s="5">
        <f>N63-'CSP5'!N177</f>
        <v>0.29301675158694529</v>
      </c>
      <c r="O88" s="5">
        <f>O63-'CSP5'!O177</f>
        <v>0.29301675158694618</v>
      </c>
      <c r="P88" s="5">
        <f>P63-'CSP5'!P177</f>
        <v>0.29301675158694529</v>
      </c>
      <c r="Q88" s="5">
        <f>Q63-'CSP5'!Q177</f>
        <v>0.29301675158694529</v>
      </c>
      <c r="R88" s="5">
        <f>R63-'CSP5'!R177</f>
        <v>0.29301675158694618</v>
      </c>
      <c r="S88" s="16">
        <f t="shared" si="46"/>
        <v>0.29301675158694618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 x14ac:dyDescent="0.25">
      <c r="A89" s="8">
        <f>'CSP5'!$A$178</f>
        <v>1800</v>
      </c>
      <c r="B89" s="16">
        <f t="shared" si="45"/>
        <v>1.4885244859617242</v>
      </c>
      <c r="C89" s="5">
        <f>C64-'CSP5'!C178</f>
        <v>1.4885244859617242</v>
      </c>
      <c r="D89" s="5">
        <f>D64-'CSP5'!D178</f>
        <v>1.4885244859617242</v>
      </c>
      <c r="E89" s="5">
        <f>E64-'CSP5'!E178</f>
        <v>1.4885244859617242</v>
      </c>
      <c r="F89" s="5">
        <f>F64-'CSP5'!F178</f>
        <v>1.4885244859617242</v>
      </c>
      <c r="G89" s="5">
        <f>G64-'CSP5'!G178</f>
        <v>1.2072285484617762</v>
      </c>
      <c r="H89" s="5">
        <f>H64-'CSP5'!H178</f>
        <v>1.1528872741697866</v>
      </c>
      <c r="I89" s="5">
        <f>I64-'CSP5'!I178</f>
        <v>0.60947453124988726</v>
      </c>
      <c r="J89" s="5">
        <f>J64-'CSP5'!J178</f>
        <v>0.60947453124988726</v>
      </c>
      <c r="K89" s="5">
        <f>K64-'CSP5'!K178</f>
        <v>0.55673156797273027</v>
      </c>
      <c r="L89" s="5">
        <f>L64-'CSP5'!L178</f>
        <v>0.29301675158694618</v>
      </c>
      <c r="M89" s="5">
        <f>M64-'CSP5'!M178</f>
        <v>0.29301675158694618</v>
      </c>
      <c r="N89" s="5">
        <f>N64-'CSP5'!N178</f>
        <v>0.29301675158694618</v>
      </c>
      <c r="O89" s="5">
        <f>O64-'CSP5'!O178</f>
        <v>0.29301675158694618</v>
      </c>
      <c r="P89" s="5">
        <f>P64-'CSP5'!P178</f>
        <v>0.29301675158694529</v>
      </c>
      <c r="Q89" s="5">
        <f>Q64-'CSP5'!Q178</f>
        <v>0.29301675158694529</v>
      </c>
      <c r="R89" s="5">
        <f>R64-'CSP5'!R178</f>
        <v>0.29301675158694618</v>
      </c>
      <c r="S89" s="16">
        <f t="shared" si="46"/>
        <v>0.29301675158694618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 x14ac:dyDescent="0.25">
      <c r="A90" s="8">
        <f>'CSP5'!$A$179</f>
        <v>2000</v>
      </c>
      <c r="B90" s="16">
        <f t="shared" si="45"/>
        <v>1.488524485961725</v>
      </c>
      <c r="C90" s="5">
        <f>C65-'CSP5'!C179</f>
        <v>1.488524485961725</v>
      </c>
      <c r="D90" s="5">
        <f>D65-'CSP5'!D179</f>
        <v>1.488524485961725</v>
      </c>
      <c r="E90" s="5">
        <f>E65-'CSP5'!E179</f>
        <v>1.4885244859617242</v>
      </c>
      <c r="F90" s="5">
        <f>F65-'CSP5'!F179</f>
        <v>1.4885244859617242</v>
      </c>
      <c r="G90" s="5">
        <f>G65-'CSP5'!G179</f>
        <v>1.2072285484617762</v>
      </c>
      <c r="H90" s="5">
        <f>H65-'CSP5'!H179</f>
        <v>1.1528872741697866</v>
      </c>
      <c r="I90" s="5">
        <f>I65-'CSP5'!I179</f>
        <v>0.60947453124988726</v>
      </c>
      <c r="J90" s="5">
        <f>J65-'CSP5'!J179</f>
        <v>0.60947453124988726</v>
      </c>
      <c r="K90" s="5">
        <f>K65-'CSP5'!K179</f>
        <v>0.55673156797273027</v>
      </c>
      <c r="L90" s="5">
        <f>L65-'CSP5'!L179</f>
        <v>0.29301675158694618</v>
      </c>
      <c r="M90" s="5">
        <f>M65-'CSP5'!M179</f>
        <v>0.29301675158694618</v>
      </c>
      <c r="N90" s="5">
        <f>N65-'CSP5'!N179</f>
        <v>0.29301675158694618</v>
      </c>
      <c r="O90" s="5">
        <f>O65-'CSP5'!O179</f>
        <v>0.29301675158694618</v>
      </c>
      <c r="P90" s="5">
        <f>P65-'CSP5'!P179</f>
        <v>0.29301675158694529</v>
      </c>
      <c r="Q90" s="5">
        <f>Q65-'CSP5'!Q179</f>
        <v>0.29301675158694529</v>
      </c>
      <c r="R90" s="5">
        <f>R65-'CSP5'!R179</f>
        <v>0.29301675158694618</v>
      </c>
      <c r="S90" s="16">
        <f t="shared" si="46"/>
        <v>0.29301675158694618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 x14ac:dyDescent="0.25">
      <c r="A91" s="8">
        <f>'CSP5'!$A$180</f>
        <v>2200</v>
      </c>
      <c r="B91" s="16">
        <f t="shared" si="45"/>
        <v>1.488524485961725</v>
      </c>
      <c r="C91" s="5">
        <f>C66-'CSP5'!C180</f>
        <v>1.488524485961725</v>
      </c>
      <c r="D91" s="5">
        <f>D66-'CSP5'!D180</f>
        <v>1.4885244859617246</v>
      </c>
      <c r="E91" s="5">
        <f>E66-'CSP5'!E180</f>
        <v>1.4885244859617246</v>
      </c>
      <c r="F91" s="5">
        <f>F66-'CSP5'!F180</f>
        <v>1.4885244859617246</v>
      </c>
      <c r="G91" s="5">
        <f>G66-'CSP5'!G180</f>
        <v>1.2072285484617764</v>
      </c>
      <c r="H91" s="5">
        <f>H66-'CSP5'!H180</f>
        <v>1.1784596321243277</v>
      </c>
      <c r="I91" s="5">
        <f>I66-'CSP5'!I180</f>
        <v>0.89077046874983523</v>
      </c>
      <c r="J91" s="5">
        <f>J66-'CSP5'!J180</f>
        <v>0.63504688920442742</v>
      </c>
      <c r="K91" s="5">
        <f>K66-'CSP5'!K180</f>
        <v>0.55673156797273027</v>
      </c>
      <c r="L91" s="5">
        <f>L66-'CSP5'!L180</f>
        <v>0.29301675158694618</v>
      </c>
      <c r="M91" s="5">
        <f>M66-'CSP5'!M180</f>
        <v>0.29301675158694618</v>
      </c>
      <c r="N91" s="5">
        <f>N66-'CSP5'!N180</f>
        <v>0.29301675158694618</v>
      </c>
      <c r="O91" s="5">
        <f>O66-'CSP5'!O180</f>
        <v>0.29301675158694618</v>
      </c>
      <c r="P91" s="5">
        <f>P66-'CSP5'!P180</f>
        <v>0.29301675158694529</v>
      </c>
      <c r="Q91" s="5">
        <f>Q66-'CSP5'!Q180</f>
        <v>0.29301675158694529</v>
      </c>
      <c r="R91" s="5">
        <f>R66-'CSP5'!R180</f>
        <v>0.29301675158694662</v>
      </c>
      <c r="S91" s="16">
        <f t="shared" si="46"/>
        <v>0.29301675158694662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 x14ac:dyDescent="0.25">
      <c r="A92" s="8">
        <f>'CSP5'!$A$181</f>
        <v>2400</v>
      </c>
      <c r="B92" s="16">
        <f t="shared" si="45"/>
        <v>1.488524485961725</v>
      </c>
      <c r="C92" s="5">
        <f>C67-'CSP5'!C181</f>
        <v>1.488524485961725</v>
      </c>
      <c r="D92" s="5">
        <f>D67-'CSP5'!D181</f>
        <v>1.4885244859617246</v>
      </c>
      <c r="E92" s="5">
        <f>E67-'CSP5'!E181</f>
        <v>1.4885244859617246</v>
      </c>
      <c r="F92" s="5">
        <f>F67-'CSP5'!F181</f>
        <v>1.4885244859617246</v>
      </c>
      <c r="G92" s="5">
        <f>G67-'CSP5'!G181</f>
        <v>1.2072285484617762</v>
      </c>
      <c r="H92" s="5">
        <f>H67-'CSP5'!H181</f>
        <v>1.1784596321243272</v>
      </c>
      <c r="I92" s="5">
        <f>I67-'CSP5'!I181</f>
        <v>0.89077046874983523</v>
      </c>
      <c r="J92" s="5">
        <f>J67-'CSP5'!J181</f>
        <v>0.89077046874983523</v>
      </c>
      <c r="K92" s="5">
        <f>K67-'CSP5'!K181</f>
        <v>0.55673156797273116</v>
      </c>
      <c r="L92" s="5">
        <f>L67-'CSP5'!L181</f>
        <v>0.29301675158694529</v>
      </c>
      <c r="M92" s="5">
        <f>M67-'CSP5'!M181</f>
        <v>0.29301675158694618</v>
      </c>
      <c r="N92" s="5">
        <f>N67-'CSP5'!N181</f>
        <v>0.29301675158694618</v>
      </c>
      <c r="O92" s="5">
        <f>O67-'CSP5'!O181</f>
        <v>0.29301675158694618</v>
      </c>
      <c r="P92" s="5">
        <f>P67-'CSP5'!P181</f>
        <v>0.29301675158694529</v>
      </c>
      <c r="Q92" s="5">
        <f>Q67-'CSP5'!Q181</f>
        <v>0.29301675158694529</v>
      </c>
      <c r="R92" s="5">
        <f>R67-'CSP5'!R181</f>
        <v>0.29301675158694662</v>
      </c>
      <c r="S92" s="16">
        <f t="shared" si="46"/>
        <v>0.29301675158694662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 x14ac:dyDescent="0.25">
      <c r="A93" s="8">
        <f>'CSP5'!$A$182</f>
        <v>2600</v>
      </c>
      <c r="B93" s="16">
        <f t="shared" si="45"/>
        <v>1.4885244859617242</v>
      </c>
      <c r="C93" s="5">
        <f>C68-'CSP5'!C182</f>
        <v>1.4885244859617242</v>
      </c>
      <c r="D93" s="5">
        <f>D68-'CSP5'!D182</f>
        <v>1.4885244859617246</v>
      </c>
      <c r="E93" s="5">
        <f>E68-'CSP5'!E182</f>
        <v>1.4885244859617246</v>
      </c>
      <c r="F93" s="5">
        <f>F68-'CSP5'!F182</f>
        <v>1.4885244859617242</v>
      </c>
      <c r="G93" s="5">
        <f>G68-'CSP5'!G182</f>
        <v>1.488524485961725</v>
      </c>
      <c r="H93" s="5">
        <f>H68-'CSP5'!H182</f>
        <v>1.462952128007184</v>
      </c>
      <c r="I93" s="5">
        <f>I68-'CSP5'!I182</f>
        <v>1.2072285484617771</v>
      </c>
      <c r="J93" s="5">
        <f>J68-'CSP5'!J182</f>
        <v>0.91953938508728505</v>
      </c>
      <c r="K93" s="5">
        <f>K68-'CSP5'!K182</f>
        <v>0.55673156797273116</v>
      </c>
      <c r="L93" s="5">
        <f>L68-'CSP5'!L182</f>
        <v>0.29301675158694618</v>
      </c>
      <c r="M93" s="5">
        <f>M68-'CSP5'!M182</f>
        <v>0.29301675158694618</v>
      </c>
      <c r="N93" s="5">
        <f>N68-'CSP5'!N182</f>
        <v>0.29301675158694618</v>
      </c>
      <c r="O93" s="5">
        <f>O68-'CSP5'!O182</f>
        <v>0.29301675158694573</v>
      </c>
      <c r="P93" s="5">
        <f>P68-'CSP5'!P182</f>
        <v>0.29301675158694529</v>
      </c>
      <c r="Q93" s="5">
        <f>Q68-'CSP5'!Q182</f>
        <v>0.2930167515869454</v>
      </c>
      <c r="R93" s="5">
        <f>R68-'CSP5'!R182</f>
        <v>0.29301675158694651</v>
      </c>
      <c r="S93" s="16">
        <f t="shared" si="46"/>
        <v>0.29301675158694651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 x14ac:dyDescent="0.25">
      <c r="A94" s="8">
        <f>'CSP5'!$A$183</f>
        <v>2800</v>
      </c>
      <c r="B94" s="16">
        <f t="shared" si="45"/>
        <v>1.4885244859617242</v>
      </c>
      <c r="C94" s="5">
        <f>C69-'CSP5'!C183</f>
        <v>1.4885244859617242</v>
      </c>
      <c r="D94" s="5">
        <f>D69-'CSP5'!D183</f>
        <v>1.4885244859617246</v>
      </c>
      <c r="E94" s="5">
        <f>E69-'CSP5'!E183</f>
        <v>1.4885244859617246</v>
      </c>
      <c r="F94" s="5">
        <f>F69-'CSP5'!F183</f>
        <v>1.488524485961725</v>
      </c>
      <c r="G94" s="5">
        <f>G69-'CSP5'!G183</f>
        <v>1.488524485961725</v>
      </c>
      <c r="H94" s="5">
        <f>H69-'CSP5'!H183</f>
        <v>1.4885244859617242</v>
      </c>
      <c r="I94" s="5">
        <f>I69-'CSP5'!I183</f>
        <v>1.4885244859617242</v>
      </c>
      <c r="J94" s="5">
        <f>J69-'CSP5'!J183</f>
        <v>1.2328009064163172</v>
      </c>
      <c r="K94" s="5">
        <f>K69-'CSP5'!K183</f>
        <v>0.60947453124988726</v>
      </c>
      <c r="L94" s="5">
        <f>L69-'CSP5'!L183</f>
        <v>0.60947453124988726</v>
      </c>
      <c r="M94" s="5">
        <f>M69-'CSP5'!M183</f>
        <v>0.37213119650268123</v>
      </c>
      <c r="N94" s="5">
        <f>N69-'CSP5'!N183</f>
        <v>0.29301675158694618</v>
      </c>
      <c r="O94" s="5">
        <f>O69-'CSP5'!O183</f>
        <v>0.29301675158694596</v>
      </c>
      <c r="P94" s="5">
        <f>P69-'CSP5'!P183</f>
        <v>0.29301675158694529</v>
      </c>
      <c r="Q94" s="5">
        <f>Q69-'CSP5'!Q183</f>
        <v>0.29301675158694529</v>
      </c>
      <c r="R94" s="5">
        <f>R69-'CSP5'!R183</f>
        <v>0.29301675158694618</v>
      </c>
      <c r="S94" s="16">
        <f t="shared" si="46"/>
        <v>0.29301675158694618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 x14ac:dyDescent="0.25">
      <c r="A95" s="8">
        <f>'CSP5'!$A$184</f>
        <v>2900</v>
      </c>
      <c r="B95" s="16">
        <f t="shared" si="45"/>
        <v>1.6467533757931951</v>
      </c>
      <c r="C95" s="5">
        <f>C70-'CSP5'!C184</f>
        <v>1.6467533757931951</v>
      </c>
      <c r="D95" s="5">
        <f>D70-'CSP5'!D184</f>
        <v>1.6467533757931951</v>
      </c>
      <c r="E95" s="5">
        <f>E70-'CSP5'!E184</f>
        <v>1.6467533757931951</v>
      </c>
      <c r="F95" s="5">
        <f>F70-'CSP5'!F184</f>
        <v>1.5201702639280188</v>
      </c>
      <c r="G95" s="5">
        <f>G70-'CSP5'!G184</f>
        <v>1.4885244859617246</v>
      </c>
      <c r="H95" s="5">
        <f>H70-'CSP5'!H184</f>
        <v>1.488524485961725</v>
      </c>
      <c r="I95" s="5">
        <f>I70-'CSP5'!I184</f>
        <v>1.4885244859617246</v>
      </c>
      <c r="J95" s="5">
        <f>J70-'CSP5'!J184</f>
        <v>1.3606626961890216</v>
      </c>
      <c r="K95" s="5">
        <f>K70-'CSP5'!K184</f>
        <v>0.60947453124988726</v>
      </c>
      <c r="L95" s="5">
        <f>L70-'CSP5'!L184</f>
        <v>0.60947453124988726</v>
      </c>
      <c r="M95" s="5">
        <f>M70-'CSP5'!M184</f>
        <v>0.37213119650268123</v>
      </c>
      <c r="N95" s="5">
        <f>N70-'CSP5'!N184</f>
        <v>0.29301675158694573</v>
      </c>
      <c r="O95" s="5">
        <f>O70-'CSP5'!O184</f>
        <v>0.29301675158694618</v>
      </c>
      <c r="P95" s="5">
        <f>P70-'CSP5'!P184</f>
        <v>0.29301675158694529</v>
      </c>
      <c r="Q95" s="5">
        <f>Q70-'CSP5'!Q184</f>
        <v>0.29301675158694529</v>
      </c>
      <c r="R95" s="5">
        <f>R70-'CSP5'!R184</f>
        <v>0.29301675158694707</v>
      </c>
      <c r="S95" s="16">
        <f t="shared" si="46"/>
        <v>0.29301675158694707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 x14ac:dyDescent="0.25">
      <c r="A96" s="8">
        <f>'CSP5'!$A$185</f>
        <v>3000</v>
      </c>
      <c r="B96" s="16">
        <f t="shared" si="45"/>
        <v>1.8049822656246661</v>
      </c>
      <c r="C96" s="5">
        <f>C71-'CSP5'!C185</f>
        <v>1.8049822656246661</v>
      </c>
      <c r="D96" s="5">
        <f>D71-'CSP5'!D185</f>
        <v>1.8049822656246661</v>
      </c>
      <c r="E96" s="5">
        <f>E71-'CSP5'!E185</f>
        <v>1.8049822656246661</v>
      </c>
      <c r="F96" s="5">
        <f>F71-'CSP5'!F185</f>
        <v>1.5518160418943128</v>
      </c>
      <c r="G96" s="5">
        <f>G71-'CSP5'!G185</f>
        <v>1.4885244859617246</v>
      </c>
      <c r="H96" s="5">
        <f>H71-'CSP5'!H185</f>
        <v>1.4885244859617246</v>
      </c>
      <c r="I96" s="5">
        <f>I71-'CSP5'!I185</f>
        <v>1.4885244859617246</v>
      </c>
      <c r="J96" s="5">
        <f>J71-'CSP5'!J185</f>
        <v>1.488524485961725</v>
      </c>
      <c r="K96" s="5">
        <f>K71-'CSP5'!K185</f>
        <v>0.60947453124988726</v>
      </c>
      <c r="L96" s="5">
        <f>L71-'CSP5'!L185</f>
        <v>0.60947453124988726</v>
      </c>
      <c r="M96" s="5">
        <f>M71-'CSP5'!M185</f>
        <v>0.37213119650268123</v>
      </c>
      <c r="N96" s="5">
        <f>N71-'CSP5'!N185</f>
        <v>0.29301675158694584</v>
      </c>
      <c r="O96" s="5">
        <f>O71-'CSP5'!O185</f>
        <v>0.29301675158694618</v>
      </c>
      <c r="P96" s="5">
        <f>P71-'CSP5'!P185</f>
        <v>0.29301675158694529</v>
      </c>
      <c r="Q96" s="5">
        <f>Q71-'CSP5'!Q185</f>
        <v>0.29301675158694529</v>
      </c>
      <c r="R96" s="5">
        <f>R71-'CSP5'!R185</f>
        <v>0.29301675158694707</v>
      </c>
      <c r="S96" s="16">
        <f t="shared" si="46"/>
        <v>0.29301675158694707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 x14ac:dyDescent="0.25">
      <c r="A97" s="8">
        <f>'CSP5'!$A$186</f>
        <v>3200</v>
      </c>
      <c r="B97" s="16">
        <f t="shared" si="45"/>
        <v>1.8049822656246661</v>
      </c>
      <c r="C97" s="5">
        <f>C72-'CSP5'!C186</f>
        <v>1.8049822656246661</v>
      </c>
      <c r="D97" s="5">
        <f>D72-'CSP5'!D186</f>
        <v>1.8049822656246661</v>
      </c>
      <c r="E97" s="5">
        <f>E72-'CSP5'!E186</f>
        <v>1.8049822656246661</v>
      </c>
      <c r="F97" s="5">
        <f>F72-'CSP5'!F186</f>
        <v>1.8049822656246661</v>
      </c>
      <c r="G97" s="5">
        <f>G72-'CSP5'!G186</f>
        <v>1.8049822656246661</v>
      </c>
      <c r="H97" s="5">
        <f>H72-'CSP5'!H186</f>
        <v>1.8049822656246661</v>
      </c>
      <c r="I97" s="5">
        <f>I72-'CSP5'!I186</f>
        <v>1.8049822656246661</v>
      </c>
      <c r="J97" s="5">
        <f>J72-'CSP5'!J186</f>
        <v>2.348395008544566</v>
      </c>
      <c r="K97" s="5">
        <f>K72-'CSP5'!K186</f>
        <v>1.3420161601764184</v>
      </c>
      <c r="L97" s="5">
        <f>L72-'CSP5'!L186</f>
        <v>0.60947453124988726</v>
      </c>
      <c r="M97" s="5">
        <f>M72-'CSP5'!M186</f>
        <v>0.37213119650268117</v>
      </c>
      <c r="N97" s="5">
        <f>N72-'CSP5'!N186</f>
        <v>0.29301675158694573</v>
      </c>
      <c r="O97" s="5">
        <f>O72-'CSP5'!O186</f>
        <v>0.29301675158694584</v>
      </c>
      <c r="P97" s="5">
        <f>P72-'CSP5'!P186</f>
        <v>0.2930167515869454</v>
      </c>
      <c r="Q97" s="5">
        <f>Q72-'CSP5'!Q186</f>
        <v>0.29301675158694529</v>
      </c>
      <c r="R97" s="5">
        <f>R72-'CSP5'!R186</f>
        <v>0.29301675158694662</v>
      </c>
      <c r="S97" s="16">
        <f t="shared" si="46"/>
        <v>0.29301675158694662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 x14ac:dyDescent="0.25">
      <c r="A98" s="8">
        <f>'CSP5'!$A$187</f>
        <v>3300</v>
      </c>
      <c r="B98" s="16">
        <f t="shared" si="45"/>
        <v>1.8049822656246661</v>
      </c>
      <c r="C98" s="5">
        <f>C73-'CSP5'!C187</f>
        <v>1.8049822656246661</v>
      </c>
      <c r="D98" s="5">
        <f>D73-'CSP5'!D187</f>
        <v>1.8049822656246706</v>
      </c>
      <c r="E98" s="5">
        <f>E73-'CSP5'!E187</f>
        <v>1.8049822656246746</v>
      </c>
      <c r="F98" s="5">
        <f>F73-'CSP5'!F187</f>
        <v>1.8049822656246577</v>
      </c>
      <c r="G98" s="5">
        <f>G73-'CSP5'!G187</f>
        <v>1.8049822656246488</v>
      </c>
      <c r="H98" s="5">
        <f>H73-'CSP5'!H187</f>
        <v>1.8049822656246661</v>
      </c>
      <c r="I98" s="5">
        <f>I73-'CSP5'!I187</f>
        <v>1.8049822656246661</v>
      </c>
      <c r="J98" s="5">
        <f>J73-'CSP5'!J187</f>
        <v>2.3483950085445882</v>
      </c>
      <c r="K98" s="5">
        <f>K73-'CSP5'!K187</f>
        <v>1.3420161601764264</v>
      </c>
      <c r="L98" s="5">
        <f>L73-'CSP5'!L187</f>
        <v>0.60947453124988726</v>
      </c>
      <c r="M98" s="5">
        <f>M73-'CSP5'!M187</f>
        <v>0.37213119650268089</v>
      </c>
      <c r="N98" s="5">
        <f>N73-'CSP5'!N187</f>
        <v>0.2930167515869454</v>
      </c>
      <c r="O98" s="5">
        <f>O73-'CSP5'!O187</f>
        <v>0.2930167515869283</v>
      </c>
      <c r="P98" s="5">
        <f>P73-'CSP5'!P187</f>
        <v>0.2930167515869283</v>
      </c>
      <c r="Q98" s="5">
        <f>Q73-'CSP5'!Q187</f>
        <v>0.29301675158692841</v>
      </c>
      <c r="R98" s="5">
        <f>R73-'CSP5'!R187</f>
        <v>0.29301675158686002</v>
      </c>
      <c r="S98" s="16">
        <f t="shared" si="46"/>
        <v>0.29301675158686002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 x14ac:dyDescent="0.25">
      <c r="A99" s="8">
        <f>'CSP5'!$A$188</f>
        <v>3500</v>
      </c>
      <c r="B99" s="16">
        <f t="shared" si="45"/>
        <v>1.8049822656246661</v>
      </c>
      <c r="C99" s="5">
        <f>C74-'CSP5'!C188</f>
        <v>1.8049822656246661</v>
      </c>
      <c r="D99" s="5">
        <f>D74-'CSP5'!D188</f>
        <v>1.8049822656246151</v>
      </c>
      <c r="E99" s="5">
        <f>E74-'CSP5'!E188</f>
        <v>1.804982265624649</v>
      </c>
      <c r="F99" s="5">
        <f>F74-'CSP5'!F188</f>
        <v>1.8049822656246319</v>
      </c>
      <c r="G99" s="5">
        <f>G74-'CSP5'!G188</f>
        <v>1.8049822656246661</v>
      </c>
      <c r="H99" s="5">
        <f>H74-'CSP5'!H188</f>
        <v>1.8049822656245977</v>
      </c>
      <c r="I99" s="5">
        <f>I74-'CSP5'!I188</f>
        <v>1.8049822656246661</v>
      </c>
      <c r="J99" s="5">
        <f>J74-'CSP5'!J188</f>
        <v>2.3483950085445668</v>
      </c>
      <c r="K99" s="5">
        <f>K74-'CSP5'!K188</f>
        <v>1.3420161601763922</v>
      </c>
      <c r="L99" s="5">
        <f>L74-'CSP5'!L188</f>
        <v>0.60947453124988726</v>
      </c>
      <c r="M99" s="5">
        <f>M74-'CSP5'!M188</f>
        <v>0.37213119650268517</v>
      </c>
      <c r="N99" s="5">
        <f>N74-'CSP5'!N188</f>
        <v>0.29301675158692836</v>
      </c>
      <c r="O99" s="5">
        <f>O74-'CSP5'!O188</f>
        <v>0.29301675158686014</v>
      </c>
      <c r="P99" s="5">
        <f>P74-'CSP5'!P188</f>
        <v>0.29301675158699647</v>
      </c>
      <c r="Q99" s="5">
        <f>Q74-'CSP5'!Q188</f>
        <v>0.29301675158672369</v>
      </c>
      <c r="R99" s="5">
        <f>R74-'CSP5'!R188</f>
        <v>0.2930167515869968</v>
      </c>
      <c r="S99" s="16">
        <f t="shared" si="46"/>
        <v>0.2930167515869968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 x14ac:dyDescent="0.25">
      <c r="A100" s="16">
        <f>'CSP5'!$A$189</f>
        <v>3501</v>
      </c>
      <c r="B100" s="16">
        <f>B99</f>
        <v>1.8049822656246661</v>
      </c>
      <c r="C100" s="16">
        <f t="shared" ref="C100:S100" si="49">C99</f>
        <v>1.8049822656246661</v>
      </c>
      <c r="D100" s="16">
        <f t="shared" si="49"/>
        <v>1.8049822656246151</v>
      </c>
      <c r="E100" s="16">
        <f t="shared" si="49"/>
        <v>1.804982265624649</v>
      </c>
      <c r="F100" s="16">
        <f t="shared" si="49"/>
        <v>1.8049822656246319</v>
      </c>
      <c r="G100" s="16">
        <f t="shared" si="49"/>
        <v>1.8049822656246661</v>
      </c>
      <c r="H100" s="16">
        <f t="shared" si="49"/>
        <v>1.8049822656245977</v>
      </c>
      <c r="I100" s="16">
        <f t="shared" si="49"/>
        <v>1.8049822656246661</v>
      </c>
      <c r="J100" s="16">
        <f t="shared" si="49"/>
        <v>2.3483950085445668</v>
      </c>
      <c r="K100" s="16">
        <f t="shared" si="49"/>
        <v>1.3420161601763922</v>
      </c>
      <c r="L100" s="16">
        <f t="shared" si="49"/>
        <v>0.60947453124988726</v>
      </c>
      <c r="M100" s="16">
        <f t="shared" si="49"/>
        <v>0.37213119650268517</v>
      </c>
      <c r="N100" s="16">
        <f t="shared" si="49"/>
        <v>0.29301675158692836</v>
      </c>
      <c r="O100" s="16">
        <f t="shared" si="49"/>
        <v>0.29301675158686014</v>
      </c>
      <c r="P100" s="16">
        <f t="shared" si="49"/>
        <v>0.29301675158699647</v>
      </c>
      <c r="Q100" s="16">
        <f t="shared" si="49"/>
        <v>0.29301675158672369</v>
      </c>
      <c r="R100" s="16">
        <f t="shared" si="49"/>
        <v>0.2930167515869968</v>
      </c>
      <c r="S100" s="16">
        <f t="shared" si="49"/>
        <v>0.2930167515869968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 x14ac:dyDescent="0.25">
      <c r="A102" s="17"/>
      <c r="B102" s="49" t="s">
        <v>1135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U102" s="17"/>
      <c r="V102" s="49" t="s">
        <v>1126</v>
      </c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-1.5192885140382757</v>
      </c>
      <c r="C105" s="16">
        <f t="shared" ref="C105:S105" si="51">C106</f>
        <v>-1.5192885140382757</v>
      </c>
      <c r="D105" s="16">
        <f t="shared" si="51"/>
        <v>-3.5088644468382753</v>
      </c>
      <c r="E105" s="16">
        <f t="shared" si="51"/>
        <v>-4.1456161325982794</v>
      </c>
      <c r="F105" s="16">
        <f t="shared" si="51"/>
        <v>-4.5813449108382782</v>
      </c>
      <c r="G105" s="16">
        <f t="shared" si="51"/>
        <v>-7.5453419776302519</v>
      </c>
      <c r="H105" s="16">
        <f t="shared" si="51"/>
        <v>-12.838523889655702</v>
      </c>
      <c r="I105" s="16">
        <f t="shared" si="51"/>
        <v>-17.08363754270308</v>
      </c>
      <c r="J105" s="16">
        <f t="shared" si="51"/>
        <v>-18.174864441493192</v>
      </c>
      <c r="K105" s="16">
        <f t="shared" si="51"/>
        <v>-18.923642574137002</v>
      </c>
      <c r="L105" s="16">
        <f t="shared" si="51"/>
        <v>-19.627413196601005</v>
      </c>
      <c r="M105" s="16">
        <f t="shared" si="51"/>
        <v>-16.257522027833005</v>
      </c>
      <c r="N105" s="16">
        <f t="shared" si="51"/>
        <v>-8.9610236790330013</v>
      </c>
      <c r="O105" s="16">
        <f t="shared" si="51"/>
        <v>-9.3520298286330021</v>
      </c>
      <c r="P105" s="16">
        <f t="shared" si="51"/>
        <v>-9.7430359782330029</v>
      </c>
      <c r="Q105" s="16">
        <f t="shared" si="51"/>
        <v>-10.134042127833002</v>
      </c>
      <c r="R105" s="16">
        <f t="shared" si="51"/>
        <v>-10.525048277433001</v>
      </c>
      <c r="S105" s="16">
        <f t="shared" si="51"/>
        <v>-10.525048277433001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 x14ac:dyDescent="0.25">
      <c r="A106" s="8">
        <f>'CSP5'!$A$170</f>
        <v>620</v>
      </c>
      <c r="B106" s="16">
        <f>C106</f>
        <v>-1.5192885140382757</v>
      </c>
      <c r="C106" s="5">
        <f t="shared" ref="C106:C124" si="53">MAX(C56-C31,W156)</f>
        <v>-1.5192885140382757</v>
      </c>
      <c r="D106" s="5">
        <f t="shared" ref="D106:D124" si="54">MAX(D56-D31,X156)</f>
        <v>-3.5088644468382753</v>
      </c>
      <c r="E106" s="5">
        <f t="shared" ref="E106:E124" si="55">MAX(E56-E31,Y156)</f>
        <v>-4.1456161325982794</v>
      </c>
      <c r="F106" s="5">
        <f t="shared" ref="F106:F124" si="56">MAX(F56-F31,Z156)</f>
        <v>-4.5813449108382782</v>
      </c>
      <c r="G106" s="5">
        <f t="shared" ref="G106:G124" si="57">MAX(G56-G31,AA156)</f>
        <v>-7.5453419776302519</v>
      </c>
      <c r="H106" s="5">
        <f t="shared" ref="H106:H124" si="58">MAX(H56-H31,AB156)</f>
        <v>-12.838523889655702</v>
      </c>
      <c r="I106" s="5">
        <f t="shared" ref="I106:I124" si="59">MAX(I56-I31,AC156)</f>
        <v>-17.08363754270308</v>
      </c>
      <c r="J106" s="5">
        <f t="shared" ref="J106:J124" si="60">MAX(J56-J31,AD156)</f>
        <v>-18.174864441493192</v>
      </c>
      <c r="K106" s="5">
        <f t="shared" ref="K106:K124" si="61">MAX(K56-K31,AE156)</f>
        <v>-18.923642574137002</v>
      </c>
      <c r="L106" s="5">
        <f t="shared" ref="L106:L124" si="62">MAX(L56-L31,AF156)</f>
        <v>-19.627413196601005</v>
      </c>
      <c r="M106" s="5">
        <f t="shared" ref="M106:M124" si="63">MAX(M56-M31,AG156)</f>
        <v>-16.257522027833005</v>
      </c>
      <c r="N106" s="5">
        <f t="shared" ref="N106:N124" si="64">MAX(N56-N31,AH156)</f>
        <v>-8.9610236790330013</v>
      </c>
      <c r="O106" s="5">
        <f t="shared" ref="O106:O124" si="65">MAX(O56-O31,AI156)</f>
        <v>-9.3520298286330021</v>
      </c>
      <c r="P106" s="5">
        <f t="shared" ref="P106:P124" si="66">MAX(P56-P31,AJ156)</f>
        <v>-9.7430359782330029</v>
      </c>
      <c r="Q106" s="5">
        <f t="shared" ref="Q106:Q124" si="67">MAX(Q56-Q31,AK156)</f>
        <v>-10.134042127833002</v>
      </c>
      <c r="R106" s="5">
        <f t="shared" ref="R106:R124" si="68">MAX(R56-R31,AL156)</f>
        <v>-10.525048277433001</v>
      </c>
      <c r="S106" s="16">
        <f>R106</f>
        <v>-10.525048277433001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 x14ac:dyDescent="0.25">
      <c r="A107" s="8">
        <f>'CSP5'!$A$171</f>
        <v>650</v>
      </c>
      <c r="B107" s="16">
        <f t="shared" ref="B107:B124" si="69">C107</f>
        <v>-2.4567885140382755</v>
      </c>
      <c r="C107" s="5">
        <f t="shared" si="53"/>
        <v>-2.4567885140382755</v>
      </c>
      <c r="D107" s="5">
        <f t="shared" si="54"/>
        <v>-4.9247198100382752</v>
      </c>
      <c r="E107" s="5">
        <f t="shared" si="55"/>
        <v>-5.7153312420382756</v>
      </c>
      <c r="F107" s="5">
        <f t="shared" si="56"/>
        <v>-6.5340597540382745</v>
      </c>
      <c r="G107" s="5">
        <f t="shared" si="57"/>
        <v>-11.124635421022255</v>
      </c>
      <c r="H107" s="5">
        <f t="shared" si="58"/>
        <v>-13.847231957687701</v>
      </c>
      <c r="I107" s="5">
        <f t="shared" si="59"/>
        <v>-16.096979152463081</v>
      </c>
      <c r="J107" s="5">
        <f t="shared" si="60"/>
        <v>-17.714665635381191</v>
      </c>
      <c r="K107" s="5">
        <f t="shared" si="61"/>
        <v>-19.149392817113004</v>
      </c>
      <c r="L107" s="5">
        <f t="shared" si="62"/>
        <v>-20.490286338713002</v>
      </c>
      <c r="M107" s="5">
        <f t="shared" si="63"/>
        <v>-20.675243589113002</v>
      </c>
      <c r="N107" s="5">
        <f t="shared" si="64"/>
        <v>-21.451381341113002</v>
      </c>
      <c r="O107" s="5">
        <f t="shared" si="65"/>
        <v>-21.829704507113004</v>
      </c>
      <c r="P107" s="5">
        <f t="shared" si="66"/>
        <v>-22.208027673113001</v>
      </c>
      <c r="Q107" s="5">
        <f t="shared" si="67"/>
        <v>-22.586350839113003</v>
      </c>
      <c r="R107" s="5">
        <f t="shared" si="68"/>
        <v>-22.964674005113004</v>
      </c>
      <c r="S107" s="16">
        <f t="shared" ref="S107:S124" si="70">R107</f>
        <v>-22.964674005113004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 x14ac:dyDescent="0.25">
      <c r="A108" s="8">
        <f>'CSP5'!$A$172</f>
        <v>800</v>
      </c>
      <c r="B108" s="16">
        <f t="shared" si="69"/>
        <v>-2.4567885140382755</v>
      </c>
      <c r="C108" s="5">
        <f t="shared" si="53"/>
        <v>-2.4567885140382755</v>
      </c>
      <c r="D108" s="5">
        <f t="shared" si="54"/>
        <v>-4.5631867220382754</v>
      </c>
      <c r="E108" s="5">
        <f t="shared" si="55"/>
        <v>-5.4662794580382759</v>
      </c>
      <c r="F108" s="5">
        <f t="shared" si="56"/>
        <v>-5.7486899540382748</v>
      </c>
      <c r="G108" s="5">
        <f t="shared" si="57"/>
        <v>-10.575025205022257</v>
      </c>
      <c r="H108" s="5">
        <f t="shared" si="58"/>
        <v>-15.003790212621034</v>
      </c>
      <c r="I108" s="5">
        <f t="shared" si="59"/>
        <v>-16.937636585263082</v>
      </c>
      <c r="J108" s="5">
        <f t="shared" si="60"/>
        <v>-18.77280753698119</v>
      </c>
      <c r="K108" s="5">
        <f t="shared" si="61"/>
        <v>-20.432785696313005</v>
      </c>
      <c r="L108" s="5">
        <f t="shared" si="62"/>
        <v>-21.629639977913001</v>
      </c>
      <c r="M108" s="5">
        <f t="shared" si="63"/>
        <v>-22.647407286713005</v>
      </c>
      <c r="N108" s="5">
        <f t="shared" si="64"/>
        <v>-23.268117481913002</v>
      </c>
      <c r="O108" s="5">
        <f t="shared" si="65"/>
        <v>-23.589858793913002</v>
      </c>
      <c r="P108" s="5">
        <f t="shared" si="66"/>
        <v>-23.832169321913</v>
      </c>
      <c r="Q108" s="5">
        <f t="shared" si="67"/>
        <v>-24.130205545913004</v>
      </c>
      <c r="R108" s="5">
        <f t="shared" si="68"/>
        <v>-24.397956073913001</v>
      </c>
      <c r="S108" s="16">
        <f t="shared" si="70"/>
        <v>-24.397956073913001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 x14ac:dyDescent="0.25">
      <c r="A109" s="8">
        <f>'CSP5'!$A$173</f>
        <v>1000</v>
      </c>
      <c r="B109" s="16">
        <f t="shared" si="69"/>
        <v>3.9885244859617246</v>
      </c>
      <c r="C109" s="5">
        <f t="shared" si="53"/>
        <v>3.9885244859617246</v>
      </c>
      <c r="D109" s="5">
        <f t="shared" si="54"/>
        <v>1.6851787259617246</v>
      </c>
      <c r="E109" s="5">
        <f t="shared" si="55"/>
        <v>9.0081173961724659E-2</v>
      </c>
      <c r="F109" s="5">
        <f t="shared" si="56"/>
        <v>-1.2775233940382758</v>
      </c>
      <c r="G109" s="5">
        <f t="shared" si="57"/>
        <v>-7.5858885986222555</v>
      </c>
      <c r="H109" s="5">
        <f t="shared" si="58"/>
        <v>-14.483379545954367</v>
      </c>
      <c r="I109" s="5">
        <f t="shared" si="59"/>
        <v>-17.091053015663082</v>
      </c>
      <c r="J109" s="5">
        <f t="shared" si="60"/>
        <v>-18.644924688981192</v>
      </c>
      <c r="K109" s="5">
        <f t="shared" si="61"/>
        <v>-19.790158513913006</v>
      </c>
      <c r="L109" s="5">
        <f t="shared" si="62"/>
        <v>-20.920559689913002</v>
      </c>
      <c r="M109" s="5">
        <f t="shared" si="63"/>
        <v>-22.492033105913002</v>
      </c>
      <c r="N109" s="5">
        <f t="shared" si="64"/>
        <v>-23.506124145913002</v>
      </c>
      <c r="O109" s="5">
        <f t="shared" si="65"/>
        <v>-24.009061705913002</v>
      </c>
      <c r="P109" s="5">
        <f t="shared" si="66"/>
        <v>-24.426636745913001</v>
      </c>
      <c r="Q109" s="5">
        <f t="shared" si="67"/>
        <v>-24.951180489913003</v>
      </c>
      <c r="R109" s="5">
        <f t="shared" si="68"/>
        <v>-25.465399105913004</v>
      </c>
      <c r="S109" s="16">
        <f t="shared" si="70"/>
        <v>-25.465399105913004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 x14ac:dyDescent="0.25">
      <c r="A110" s="8">
        <f>'CSP5'!$A$174</f>
        <v>1200</v>
      </c>
      <c r="B110" s="16">
        <f t="shared" si="69"/>
        <v>9.4963374859617247</v>
      </c>
      <c r="C110" s="5">
        <f t="shared" si="53"/>
        <v>9.4963374859617247</v>
      </c>
      <c r="D110" s="5">
        <f t="shared" si="54"/>
        <v>6.4797204299617235</v>
      </c>
      <c r="E110" s="5">
        <f t="shared" si="55"/>
        <v>5.0055349883617239</v>
      </c>
      <c r="F110" s="5">
        <f t="shared" si="56"/>
        <v>2.474385109961724</v>
      </c>
      <c r="G110" s="5">
        <f t="shared" si="57"/>
        <v>-5.463946859422256</v>
      </c>
      <c r="H110" s="5">
        <f t="shared" si="58"/>
        <v>-10.826035799287702</v>
      </c>
      <c r="I110" s="5">
        <f t="shared" si="59"/>
        <v>-15.152680370863079</v>
      </c>
      <c r="J110" s="5">
        <f t="shared" si="60"/>
        <v>-17.366555530581191</v>
      </c>
      <c r="K110" s="5">
        <f t="shared" si="61"/>
        <v>-18.860704992313</v>
      </c>
      <c r="L110" s="5">
        <f t="shared" si="62"/>
        <v>-20.752943894713002</v>
      </c>
      <c r="M110" s="5">
        <f t="shared" si="63"/>
        <v>-23.521583121913004</v>
      </c>
      <c r="N110" s="5">
        <f t="shared" si="64"/>
        <v>-25.386380289913003</v>
      </c>
      <c r="O110" s="5">
        <f t="shared" si="65"/>
        <v>-26.239778400313</v>
      </c>
      <c r="P110" s="5">
        <f t="shared" si="66"/>
        <v>-27.206511192313005</v>
      </c>
      <c r="Q110" s="5">
        <f t="shared" si="67"/>
        <v>-27.933888112312999</v>
      </c>
      <c r="R110" s="5">
        <f t="shared" si="68"/>
        <v>-28.895877544313002</v>
      </c>
      <c r="S110" s="16">
        <f t="shared" si="70"/>
        <v>-28.895877544313002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 x14ac:dyDescent="0.25">
      <c r="A111" s="8">
        <f>'CSP5'!$A$175</f>
        <v>1400</v>
      </c>
      <c r="B111" s="16">
        <f t="shared" si="69"/>
        <v>9.4963374859617247</v>
      </c>
      <c r="C111" s="5">
        <f t="shared" si="53"/>
        <v>9.4963374859617247</v>
      </c>
      <c r="D111" s="5">
        <f t="shared" si="54"/>
        <v>6.1544654219617243</v>
      </c>
      <c r="E111" s="5">
        <f t="shared" si="55"/>
        <v>4.9366885499617243</v>
      </c>
      <c r="F111" s="5">
        <f t="shared" si="56"/>
        <v>4.081694669961724</v>
      </c>
      <c r="G111" s="5">
        <f t="shared" si="57"/>
        <v>-1.7670136219473571</v>
      </c>
      <c r="H111" s="5">
        <f t="shared" si="58"/>
        <v>-8.4235392244968814</v>
      </c>
      <c r="I111" s="5">
        <f t="shared" si="59"/>
        <v>-13.646990812750113</v>
      </c>
      <c r="J111" s="5">
        <f t="shared" si="60"/>
        <v>-15.163591500750112</v>
      </c>
      <c r="K111" s="5">
        <f t="shared" si="61"/>
        <v>-17.181777056413054</v>
      </c>
      <c r="L111" s="5">
        <f t="shared" si="62"/>
        <v>-18.928957568413054</v>
      </c>
      <c r="M111" s="5">
        <f t="shared" si="63"/>
        <v>-21.343206484738019</v>
      </c>
      <c r="N111" s="5">
        <f t="shared" si="64"/>
        <v>-23.226453816312997</v>
      </c>
      <c r="O111" s="5">
        <f t="shared" si="65"/>
        <v>-24.301296592313001</v>
      </c>
      <c r="P111" s="5">
        <f t="shared" si="66"/>
        <v>-25.276869971513001</v>
      </c>
      <c r="Q111" s="5">
        <f t="shared" si="67"/>
        <v>-26.114408939513005</v>
      </c>
      <c r="R111" s="5">
        <f t="shared" si="68"/>
        <v>-27.100011011513001</v>
      </c>
      <c r="S111" s="16">
        <f t="shared" si="70"/>
        <v>-27.100011011513001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 x14ac:dyDescent="0.25">
      <c r="A112" s="8">
        <f>'CSP5'!$A$176</f>
        <v>1550</v>
      </c>
      <c r="B112" s="16">
        <f t="shared" si="69"/>
        <v>9.4963374859617247</v>
      </c>
      <c r="C112" s="5">
        <f t="shared" si="53"/>
        <v>9.4963374859617247</v>
      </c>
      <c r="D112" s="5">
        <f t="shared" si="54"/>
        <v>6.1124990783617248</v>
      </c>
      <c r="E112" s="5">
        <f t="shared" si="55"/>
        <v>4.7921528315617241</v>
      </c>
      <c r="F112" s="5">
        <f t="shared" si="56"/>
        <v>3.9377531555617242</v>
      </c>
      <c r="G112" s="5">
        <f t="shared" si="57"/>
        <v>-2.6993882861405067</v>
      </c>
      <c r="H112" s="5">
        <f t="shared" si="58"/>
        <v>-6.7258260431635453</v>
      </c>
      <c r="I112" s="5">
        <f t="shared" si="59"/>
        <v>-12.163208529150111</v>
      </c>
      <c r="J112" s="5">
        <f t="shared" si="60"/>
        <v>-16.589929804750113</v>
      </c>
      <c r="K112" s="5">
        <f t="shared" si="61"/>
        <v>-18.748071860413052</v>
      </c>
      <c r="L112" s="5">
        <f t="shared" si="62"/>
        <v>-20.403254845813052</v>
      </c>
      <c r="M112" s="5">
        <f t="shared" si="63"/>
        <v>-23.383959500694292</v>
      </c>
      <c r="N112" s="5">
        <f t="shared" si="64"/>
        <v>-25.45723536078804</v>
      </c>
      <c r="O112" s="5">
        <f t="shared" si="65"/>
        <v>-24.422925421388044</v>
      </c>
      <c r="P112" s="5">
        <f t="shared" si="66"/>
        <v>-25.070713852388039</v>
      </c>
      <c r="Q112" s="5">
        <f t="shared" si="67"/>
        <v>-25.753006603988041</v>
      </c>
      <c r="R112" s="5">
        <f t="shared" si="68"/>
        <v>-26.205068592788045</v>
      </c>
      <c r="S112" s="16">
        <f t="shared" si="70"/>
        <v>-26.205068592788045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 x14ac:dyDescent="0.25">
      <c r="A113" s="8">
        <f>'CSP5'!$A$177</f>
        <v>1700</v>
      </c>
      <c r="B113" s="16">
        <f t="shared" si="69"/>
        <v>9.4963374859617247</v>
      </c>
      <c r="C113" s="5">
        <f t="shared" si="53"/>
        <v>9.4963374859617247</v>
      </c>
      <c r="D113" s="5">
        <f t="shared" si="54"/>
        <v>6.1127496299617246</v>
      </c>
      <c r="E113" s="5">
        <f t="shared" si="55"/>
        <v>5.8709321707617246</v>
      </c>
      <c r="F113" s="5">
        <f t="shared" si="56"/>
        <v>5.6365540651617252</v>
      </c>
      <c r="G113" s="5">
        <f t="shared" si="57"/>
        <v>-0.81370983553822551</v>
      </c>
      <c r="H113" s="5">
        <f t="shared" si="58"/>
        <v>-7.7335716911635455</v>
      </c>
      <c r="I113" s="5">
        <f t="shared" si="59"/>
        <v>-11.599339833550111</v>
      </c>
      <c r="J113" s="5">
        <f t="shared" si="60"/>
        <v>-17.024448820750113</v>
      </c>
      <c r="K113" s="5">
        <f t="shared" si="61"/>
        <v>-19.89464617622016</v>
      </c>
      <c r="L113" s="5">
        <f t="shared" si="62"/>
        <v>-22.625928336413054</v>
      </c>
      <c r="M113" s="5">
        <f t="shared" si="63"/>
        <v>-25.945890480413055</v>
      </c>
      <c r="N113" s="5">
        <f t="shared" si="64"/>
        <v>-27.946171675613058</v>
      </c>
      <c r="O113" s="5">
        <f t="shared" si="65"/>
        <v>-27.222996466813058</v>
      </c>
      <c r="P113" s="5">
        <f t="shared" si="66"/>
        <v>-27.415588248413052</v>
      </c>
      <c r="Q113" s="5">
        <f t="shared" si="67"/>
        <v>-27.580690344413057</v>
      </c>
      <c r="R113" s="5">
        <f t="shared" si="68"/>
        <v>-27.996887472413054</v>
      </c>
      <c r="S113" s="16">
        <f t="shared" si="70"/>
        <v>-27.996887472413054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 x14ac:dyDescent="0.25">
      <c r="A114" s="8">
        <f>'CSP5'!$A$178</f>
        <v>1800</v>
      </c>
      <c r="B114" s="16">
        <f t="shared" si="69"/>
        <v>9.4963374859617247</v>
      </c>
      <c r="C114" s="5">
        <f t="shared" si="53"/>
        <v>9.4963374859617247</v>
      </c>
      <c r="D114" s="5">
        <f t="shared" si="54"/>
        <v>6.0935683019617244</v>
      </c>
      <c r="E114" s="5">
        <f t="shared" si="55"/>
        <v>5.7511078891617249</v>
      </c>
      <c r="F114" s="5">
        <f t="shared" si="56"/>
        <v>5.3736189643617243</v>
      </c>
      <c r="G114" s="5">
        <f t="shared" si="57"/>
        <v>0.44925362846177563</v>
      </c>
      <c r="H114" s="5">
        <f t="shared" si="58"/>
        <v>-7.768929725830211</v>
      </c>
      <c r="I114" s="5">
        <f t="shared" si="59"/>
        <v>-12.411053524750111</v>
      </c>
      <c r="J114" s="5">
        <f t="shared" si="60"/>
        <v>-16.625643924750115</v>
      </c>
      <c r="K114" s="5">
        <f t="shared" si="61"/>
        <v>-19.99281945602727</v>
      </c>
      <c r="L114" s="5">
        <f t="shared" si="62"/>
        <v>-22.947704904413051</v>
      </c>
      <c r="M114" s="5">
        <f t="shared" si="63"/>
        <v>-26.672507110813051</v>
      </c>
      <c r="N114" s="5">
        <f t="shared" si="64"/>
        <v>-28.770031603613052</v>
      </c>
      <c r="O114" s="5">
        <f t="shared" si="65"/>
        <v>-28.360686248413053</v>
      </c>
      <c r="P114" s="5">
        <f t="shared" si="66"/>
        <v>-28.902689000413055</v>
      </c>
      <c r="Q114" s="5">
        <f t="shared" si="67"/>
        <v>-28.507193000413057</v>
      </c>
      <c r="R114" s="5">
        <f t="shared" si="68"/>
        <v>-29.03785316041305</v>
      </c>
      <c r="S114" s="16">
        <f t="shared" si="70"/>
        <v>-29.03785316041305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 x14ac:dyDescent="0.25">
      <c r="A115" s="8">
        <f>'CSP5'!$A$179</f>
        <v>2000</v>
      </c>
      <c r="B115" s="16">
        <f t="shared" si="69"/>
        <v>6.4494624859617247</v>
      </c>
      <c r="C115" s="5">
        <f t="shared" si="53"/>
        <v>6.4494624859617247</v>
      </c>
      <c r="D115" s="5">
        <f t="shared" si="54"/>
        <v>2.9337389659617243</v>
      </c>
      <c r="E115" s="5">
        <f t="shared" si="55"/>
        <v>3.8672494859617244</v>
      </c>
      <c r="F115" s="5">
        <f t="shared" si="56"/>
        <v>5.1576221899617245</v>
      </c>
      <c r="G115" s="5">
        <f t="shared" si="57"/>
        <v>-9.4110211538224853E-2</v>
      </c>
      <c r="H115" s="5">
        <f t="shared" si="58"/>
        <v>-7.6675623391635463</v>
      </c>
      <c r="I115" s="5">
        <f t="shared" si="59"/>
        <v>-11.017065284750112</v>
      </c>
      <c r="J115" s="5">
        <f t="shared" si="60"/>
        <v>-15.366844612750112</v>
      </c>
      <c r="K115" s="5">
        <f t="shared" si="61"/>
        <v>-20.157884184027274</v>
      </c>
      <c r="L115" s="5">
        <f t="shared" si="62"/>
        <v>-25.982863952413055</v>
      </c>
      <c r="M115" s="5">
        <f t="shared" si="63"/>
        <v>-29.986225928413056</v>
      </c>
      <c r="N115" s="5">
        <f t="shared" si="64"/>
        <v>-32.158329608413055</v>
      </c>
      <c r="O115" s="5">
        <f t="shared" si="65"/>
        <v>-33.139173288413055</v>
      </c>
      <c r="P115" s="5">
        <f t="shared" si="66"/>
        <v>-31.287654888413051</v>
      </c>
      <c r="Q115" s="5">
        <f t="shared" si="67"/>
        <v>-30.893017256413053</v>
      </c>
      <c r="R115" s="5">
        <f t="shared" si="68"/>
        <v>-31.036580024413055</v>
      </c>
      <c r="S115" s="16">
        <f t="shared" si="70"/>
        <v>-31.036580024413055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 x14ac:dyDescent="0.25">
      <c r="A116" s="8">
        <f>'CSP5'!$A$180</f>
        <v>2200</v>
      </c>
      <c r="B116" s="16">
        <f t="shared" si="69"/>
        <v>5.9807124859617247</v>
      </c>
      <c r="C116" s="5">
        <f t="shared" si="53"/>
        <v>5.9807124859617247</v>
      </c>
      <c r="D116" s="5">
        <f t="shared" si="54"/>
        <v>-0.22485642603827483</v>
      </c>
      <c r="E116" s="5">
        <f t="shared" si="55"/>
        <v>-2.4464166676382746</v>
      </c>
      <c r="F116" s="5">
        <f t="shared" si="56"/>
        <v>-4.0933522516382759</v>
      </c>
      <c r="G116" s="5">
        <f t="shared" si="57"/>
        <v>-8.5133065875382243</v>
      </c>
      <c r="H116" s="5">
        <f t="shared" si="58"/>
        <v>-12.324817242542339</v>
      </c>
      <c r="I116" s="5">
        <f t="shared" si="59"/>
        <v>-16.604000945650164</v>
      </c>
      <c r="J116" s="5">
        <f t="shared" si="60"/>
        <v>-20.605327459595571</v>
      </c>
      <c r="K116" s="5">
        <f t="shared" si="61"/>
        <v>-25.244989182427272</v>
      </c>
      <c r="L116" s="5">
        <f t="shared" si="62"/>
        <v>-28.198975512413057</v>
      </c>
      <c r="M116" s="5">
        <f t="shared" si="63"/>
        <v>-32.491955227613055</v>
      </c>
      <c r="N116" s="5">
        <f t="shared" si="64"/>
        <v>-32.781104048413056</v>
      </c>
      <c r="O116" s="5">
        <f t="shared" si="65"/>
        <v>-32.51803323241306</v>
      </c>
      <c r="P116" s="5">
        <f t="shared" si="66"/>
        <v>-32.088248576413058</v>
      </c>
      <c r="Q116" s="5">
        <f t="shared" si="67"/>
        <v>-31.198257480413055</v>
      </c>
      <c r="R116" s="5">
        <f t="shared" si="68"/>
        <v>-31.498181074013054</v>
      </c>
      <c r="S116" s="16">
        <f t="shared" si="70"/>
        <v>-31.498181074013054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 x14ac:dyDescent="0.25">
      <c r="A117" s="8">
        <f>'CSP5'!$A$181</f>
        <v>2400</v>
      </c>
      <c r="B117" s="16">
        <f t="shared" si="69"/>
        <v>5.5119624859617247</v>
      </c>
      <c r="C117" s="5">
        <f t="shared" si="53"/>
        <v>5.5119624859617247</v>
      </c>
      <c r="D117" s="5">
        <f t="shared" si="54"/>
        <v>-2.4929547220382755</v>
      </c>
      <c r="E117" s="5">
        <f t="shared" si="55"/>
        <v>-6.8772930452382752</v>
      </c>
      <c r="F117" s="5">
        <f t="shared" si="56"/>
        <v>-9.9335283492382747</v>
      </c>
      <c r="G117" s="5">
        <f t="shared" si="57"/>
        <v>-14.509898715538224</v>
      </c>
      <c r="H117" s="5">
        <f t="shared" si="58"/>
        <v>-18.698092079875675</v>
      </c>
      <c r="I117" s="5">
        <f t="shared" si="59"/>
        <v>-22.832068812850167</v>
      </c>
      <c r="J117" s="5">
        <f t="shared" si="60"/>
        <v>-25.993627568050165</v>
      </c>
      <c r="K117" s="5">
        <f t="shared" si="61"/>
        <v>-29.449437054427264</v>
      </c>
      <c r="L117" s="5">
        <f t="shared" si="62"/>
        <v>-31.540420699613058</v>
      </c>
      <c r="M117" s="5">
        <f t="shared" si="63"/>
        <v>-34.071405845213057</v>
      </c>
      <c r="N117" s="5">
        <f t="shared" si="64"/>
        <v>-33.682801328413049</v>
      </c>
      <c r="O117" s="5">
        <f t="shared" si="65"/>
        <v>-33.572026616413055</v>
      </c>
      <c r="P117" s="5">
        <f t="shared" si="66"/>
        <v>-33.113176656413053</v>
      </c>
      <c r="Q117" s="5">
        <f t="shared" si="67"/>
        <v>-31.449861264413059</v>
      </c>
      <c r="R117" s="5">
        <f t="shared" si="68"/>
        <v>-31.653804475613054</v>
      </c>
      <c r="S117" s="16">
        <f t="shared" si="70"/>
        <v>-31.653804475613054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 x14ac:dyDescent="0.25">
      <c r="A118" s="8">
        <f>'CSP5'!$A$182</f>
        <v>2600</v>
      </c>
      <c r="B118" s="16">
        <f t="shared" si="69"/>
        <v>4.4572744859617242</v>
      </c>
      <c r="C118" s="5">
        <f t="shared" si="53"/>
        <v>4.4572744859617242</v>
      </c>
      <c r="D118" s="5">
        <f t="shared" si="54"/>
        <v>-3.7948831188382752</v>
      </c>
      <c r="E118" s="5">
        <f t="shared" si="55"/>
        <v>-8.2844363348382757</v>
      </c>
      <c r="F118" s="5">
        <f t="shared" si="56"/>
        <v>-10.876409038838275</v>
      </c>
      <c r="G118" s="5">
        <f t="shared" si="57"/>
        <v>-13.549431050038274</v>
      </c>
      <c r="H118" s="5">
        <f t="shared" si="58"/>
        <v>-18.299764125326149</v>
      </c>
      <c r="I118" s="5">
        <f t="shared" si="59"/>
        <v>-21.282879089938223</v>
      </c>
      <c r="J118" s="5">
        <f t="shared" si="60"/>
        <v>-26.948714738112713</v>
      </c>
      <c r="K118" s="5">
        <f t="shared" si="61"/>
        <v>-30.135133163227266</v>
      </c>
      <c r="L118" s="5">
        <f t="shared" si="62"/>
        <v>-32.315143838813057</v>
      </c>
      <c r="M118" s="5">
        <f t="shared" si="63"/>
        <v>-34.596390416413058</v>
      </c>
      <c r="N118" s="5">
        <f t="shared" si="64"/>
        <v>-34.796411168413051</v>
      </c>
      <c r="O118" s="5">
        <f t="shared" si="65"/>
        <v>-32.960059179613054</v>
      </c>
      <c r="P118" s="5">
        <f t="shared" si="66"/>
        <v>-31.66392171401305</v>
      </c>
      <c r="Q118" s="5">
        <f t="shared" si="67"/>
        <v>-29.644940789213056</v>
      </c>
      <c r="R118" s="5">
        <f t="shared" si="68"/>
        <v>-30.244549437213056</v>
      </c>
      <c r="S118" s="16">
        <f t="shared" si="70"/>
        <v>-30.244549437213056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 x14ac:dyDescent="0.25">
      <c r="A119" s="8">
        <f>'CSP5'!$A$183</f>
        <v>2800</v>
      </c>
      <c r="B119" s="16">
        <f t="shared" si="69"/>
        <v>4.4572744859617242</v>
      </c>
      <c r="C119" s="5">
        <f t="shared" si="53"/>
        <v>4.4572744859617242</v>
      </c>
      <c r="D119" s="5">
        <f t="shared" si="54"/>
        <v>-4.0295155668382758</v>
      </c>
      <c r="E119" s="5">
        <f t="shared" si="55"/>
        <v>-8.1094689764382757</v>
      </c>
      <c r="F119" s="5">
        <f t="shared" si="56"/>
        <v>-11.568056546038274</v>
      </c>
      <c r="G119" s="5">
        <f t="shared" si="57"/>
        <v>-14.077909562038277</v>
      </c>
      <c r="H119" s="5">
        <f t="shared" si="58"/>
        <v>-17.683853687371609</v>
      </c>
      <c r="I119" s="5">
        <f t="shared" si="59"/>
        <v>-20.152341147638275</v>
      </c>
      <c r="J119" s="5">
        <f t="shared" si="60"/>
        <v>-26.107901066383683</v>
      </c>
      <c r="K119" s="5">
        <f t="shared" si="61"/>
        <v>-28.085000105550112</v>
      </c>
      <c r="L119" s="5">
        <f t="shared" si="62"/>
        <v>-30.614733353550111</v>
      </c>
      <c r="M119" s="5">
        <f t="shared" si="63"/>
        <v>-33.731104995497311</v>
      </c>
      <c r="N119" s="5">
        <f t="shared" si="64"/>
        <v>-33.365616288413051</v>
      </c>
      <c r="O119" s="5">
        <f t="shared" si="65"/>
        <v>-32.086180210013055</v>
      </c>
      <c r="P119" s="5">
        <f t="shared" si="66"/>
        <v>-28.808137286813057</v>
      </c>
      <c r="Q119" s="5">
        <f t="shared" si="67"/>
        <v>-26.68644183081306</v>
      </c>
      <c r="R119" s="5">
        <f t="shared" si="68"/>
        <v>-27.377247374813052</v>
      </c>
      <c r="S119" s="16">
        <f t="shared" si="70"/>
        <v>-27.377247374813052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 x14ac:dyDescent="0.25">
      <c r="A120" s="8">
        <f>'CSP5'!$A$184</f>
        <v>2900</v>
      </c>
      <c r="B120" s="16">
        <f t="shared" si="69"/>
        <v>-0.30637162420680486</v>
      </c>
      <c r="C120" s="5">
        <f t="shared" si="53"/>
        <v>-0.30637162420680486</v>
      </c>
      <c r="D120" s="5">
        <f t="shared" si="54"/>
        <v>-6.1212786834068051</v>
      </c>
      <c r="E120" s="5">
        <f t="shared" si="55"/>
        <v>-8.1982307826068048</v>
      </c>
      <c r="F120" s="5">
        <f t="shared" si="56"/>
        <v>-10.077675692871981</v>
      </c>
      <c r="G120" s="5">
        <f t="shared" si="57"/>
        <v>-12.470756320438275</v>
      </c>
      <c r="H120" s="5">
        <f t="shared" si="58"/>
        <v>-16.294576564704943</v>
      </c>
      <c r="I120" s="5">
        <f t="shared" si="59"/>
        <v>-19.355011534838276</v>
      </c>
      <c r="J120" s="5">
        <f t="shared" si="60"/>
        <v>-23.413697526210974</v>
      </c>
      <c r="K120" s="5">
        <f t="shared" si="61"/>
        <v>-26.527883379150111</v>
      </c>
      <c r="L120" s="5">
        <f t="shared" si="62"/>
        <v>-28.857074383950117</v>
      </c>
      <c r="M120" s="5">
        <f t="shared" si="63"/>
        <v>-31.337962157097319</v>
      </c>
      <c r="N120" s="5">
        <f t="shared" si="64"/>
        <v>-30.790952875613055</v>
      </c>
      <c r="O120" s="5">
        <f t="shared" si="65"/>
        <v>-28.597668367613053</v>
      </c>
      <c r="P120" s="5">
        <f t="shared" si="66"/>
        <v>-26.638758859613056</v>
      </c>
      <c r="Q120" s="5">
        <f t="shared" si="67"/>
        <v>-25.031411351613059</v>
      </c>
      <c r="R120" s="5">
        <f t="shared" si="68"/>
        <v>-25.416251843613054</v>
      </c>
      <c r="S120" s="16">
        <f t="shared" si="70"/>
        <v>-25.416251843613054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 x14ac:dyDescent="0.25">
      <c r="A121" s="8">
        <f>'CSP5'!$A$185</f>
        <v>3000</v>
      </c>
      <c r="B121" s="16">
        <f t="shared" si="69"/>
        <v>0.78935726562466613</v>
      </c>
      <c r="C121" s="5">
        <f t="shared" si="53"/>
        <v>0.78935726562466613</v>
      </c>
      <c r="D121" s="5">
        <f t="shared" si="54"/>
        <v>-4.2363204943753345</v>
      </c>
      <c r="E121" s="5">
        <f t="shared" si="55"/>
        <v>-5.4241390543753338</v>
      </c>
      <c r="F121" s="5">
        <f t="shared" si="56"/>
        <v>-8.7854595821056876</v>
      </c>
      <c r="G121" s="5">
        <f t="shared" si="57"/>
        <v>-11.255559122038274</v>
      </c>
      <c r="H121" s="5">
        <f t="shared" si="58"/>
        <v>-15.205003474038275</v>
      </c>
      <c r="I121" s="5">
        <f t="shared" si="59"/>
        <v>-18.865000034038275</v>
      </c>
      <c r="J121" s="5">
        <f t="shared" si="60"/>
        <v>-22.700376914038273</v>
      </c>
      <c r="K121" s="5">
        <f t="shared" si="61"/>
        <v>-26.414303748750111</v>
      </c>
      <c r="L121" s="5">
        <f t="shared" si="62"/>
        <v>-28.600242628750117</v>
      </c>
      <c r="M121" s="5">
        <f t="shared" si="63"/>
        <v>-31.446769755497321</v>
      </c>
      <c r="N121" s="5">
        <f t="shared" si="64"/>
        <v>-29.819440552413056</v>
      </c>
      <c r="O121" s="5">
        <f t="shared" si="65"/>
        <v>-29.663941992413051</v>
      </c>
      <c r="P121" s="5">
        <f t="shared" si="66"/>
        <v>-28.805317432413055</v>
      </c>
      <c r="Q121" s="5">
        <f t="shared" si="67"/>
        <v>-26.892005872413058</v>
      </c>
      <c r="R121" s="5">
        <f t="shared" si="68"/>
        <v>-27.791194312413054</v>
      </c>
      <c r="S121" s="16">
        <f t="shared" si="70"/>
        <v>-27.791194312413054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 x14ac:dyDescent="0.25">
      <c r="A122" s="8">
        <f>'CSP5'!$A$186</f>
        <v>3200</v>
      </c>
      <c r="B122" s="16">
        <f t="shared" si="69"/>
        <v>6.7659202656246658</v>
      </c>
      <c r="C122" s="5">
        <f t="shared" si="53"/>
        <v>6.7659202656246658</v>
      </c>
      <c r="D122" s="5">
        <f t="shared" si="54"/>
        <v>-1.5244906783753338</v>
      </c>
      <c r="E122" s="5">
        <f t="shared" si="55"/>
        <v>-4.7836841423753338</v>
      </c>
      <c r="F122" s="5">
        <f t="shared" si="56"/>
        <v>-8.0834241999753331</v>
      </c>
      <c r="G122" s="5">
        <f t="shared" si="57"/>
        <v>-11.703615419175335</v>
      </c>
      <c r="H122" s="5">
        <f t="shared" si="58"/>
        <v>-15.238426691708669</v>
      </c>
      <c r="I122" s="5">
        <f t="shared" si="59"/>
        <v>-18.392423022375333</v>
      </c>
      <c r="J122" s="5">
        <f t="shared" si="60"/>
        <v>-20.705703951455437</v>
      </c>
      <c r="K122" s="5">
        <f t="shared" si="61"/>
        <v>-24.735951471823583</v>
      </c>
      <c r="L122" s="5">
        <f t="shared" si="62"/>
        <v>-28.190786772750112</v>
      </c>
      <c r="M122" s="5">
        <f t="shared" si="63"/>
        <v>-29.906570952297319</v>
      </c>
      <c r="N122" s="5">
        <f t="shared" si="64"/>
        <v>-29.868604906013054</v>
      </c>
      <c r="O122" s="5">
        <f t="shared" si="65"/>
        <v>-32.851176242013054</v>
      </c>
      <c r="P122" s="5">
        <f t="shared" si="66"/>
        <v>-34.310310578013052</v>
      </c>
      <c r="Q122" s="5">
        <f t="shared" si="67"/>
        <v>-34.714757914013056</v>
      </c>
      <c r="R122" s="5">
        <f t="shared" si="68"/>
        <v>-36.173892250013054</v>
      </c>
      <c r="S122" s="16">
        <f t="shared" si="70"/>
        <v>-36.173892250013054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 x14ac:dyDescent="0.25">
      <c r="A123" s="8">
        <f>'CSP5'!$A$187</f>
        <v>3300</v>
      </c>
      <c r="B123" s="16">
        <f t="shared" si="69"/>
        <v>6.7659202656246658</v>
      </c>
      <c r="C123" s="5">
        <f t="shared" si="53"/>
        <v>6.7659202656246658</v>
      </c>
      <c r="D123" s="5">
        <f t="shared" si="54"/>
        <v>-1.6920132703753286</v>
      </c>
      <c r="E123" s="5">
        <f t="shared" si="55"/>
        <v>-5.0594339279753244</v>
      </c>
      <c r="F123" s="5">
        <f t="shared" si="56"/>
        <v>-8.3277396207753434</v>
      </c>
      <c r="G123" s="5">
        <f t="shared" si="57"/>
        <v>-12.113179844775349</v>
      </c>
      <c r="H123" s="5">
        <f t="shared" si="58"/>
        <v>-15.894435993041999</v>
      </c>
      <c r="I123" s="5">
        <f t="shared" si="59"/>
        <v>-19.145200743975334</v>
      </c>
      <c r="J123" s="5">
        <f t="shared" si="60"/>
        <v>-21.817849940255414</v>
      </c>
      <c r="K123" s="5">
        <f t="shared" si="61"/>
        <v>-25.977234644623572</v>
      </c>
      <c r="L123" s="5">
        <f t="shared" si="62"/>
        <v>-29.799726046350109</v>
      </c>
      <c r="M123" s="5">
        <f t="shared" si="63"/>
        <v>-31.234662715497311</v>
      </c>
      <c r="N123" s="5">
        <f t="shared" si="64"/>
        <v>-33.778895608413052</v>
      </c>
      <c r="O123" s="5">
        <f t="shared" si="65"/>
        <v>-34.832034222813071</v>
      </c>
      <c r="P123" s="5">
        <f t="shared" si="66"/>
        <v>-35.885172837213069</v>
      </c>
      <c r="Q123" s="5">
        <f t="shared" si="67"/>
        <v>-36.352374451613073</v>
      </c>
      <c r="R123" s="5">
        <f t="shared" si="68"/>
        <v>-37.874263066013135</v>
      </c>
      <c r="S123" s="16">
        <f t="shared" si="70"/>
        <v>-37.874263066013135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 x14ac:dyDescent="0.25">
      <c r="A124" s="8">
        <f>'CSP5'!$A$188</f>
        <v>3500</v>
      </c>
      <c r="B124" s="16">
        <f t="shared" si="69"/>
        <v>6.7659202656246658</v>
      </c>
      <c r="C124" s="5">
        <f t="shared" si="53"/>
        <v>6.7659202656246658</v>
      </c>
      <c r="D124" s="5">
        <f t="shared" si="54"/>
        <v>-2.0270584543753851</v>
      </c>
      <c r="E124" s="5">
        <f t="shared" si="55"/>
        <v>-5.6234848463753515</v>
      </c>
      <c r="F124" s="5">
        <f t="shared" si="56"/>
        <v>-8.8163704623753691</v>
      </c>
      <c r="G124" s="5">
        <f t="shared" si="57"/>
        <v>-12.952438110375335</v>
      </c>
      <c r="H124" s="5">
        <f t="shared" si="58"/>
        <v>-17.135262041042072</v>
      </c>
      <c r="I124" s="5">
        <f t="shared" si="59"/>
        <v>-20.578918966375337</v>
      </c>
      <c r="J124" s="5">
        <f t="shared" si="60"/>
        <v>-23.506705087455433</v>
      </c>
      <c r="K124" s="5">
        <f t="shared" si="61"/>
        <v>-27.930710455823608</v>
      </c>
      <c r="L124" s="5">
        <f t="shared" si="62"/>
        <v>-32.027306260750109</v>
      </c>
      <c r="M124" s="5">
        <f t="shared" si="63"/>
        <v>-33.964420843497315</v>
      </c>
      <c r="N124" s="5">
        <f t="shared" si="64"/>
        <v>-36.756591448413069</v>
      </c>
      <c r="O124" s="5">
        <f t="shared" si="65"/>
        <v>-37.742187999999999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 x14ac:dyDescent="0.25">
      <c r="A125" s="16">
        <f>'CSP5'!$A$189</f>
        <v>3501</v>
      </c>
      <c r="B125" s="16">
        <f>B124</f>
        <v>6.7659202656246658</v>
      </c>
      <c r="C125" s="16">
        <f t="shared" ref="C125:S125" si="73">C124</f>
        <v>6.7659202656246658</v>
      </c>
      <c r="D125" s="16">
        <f t="shared" si="73"/>
        <v>-2.0270584543753851</v>
      </c>
      <c r="E125" s="16">
        <f t="shared" si="73"/>
        <v>-5.6234848463753515</v>
      </c>
      <c r="F125" s="16">
        <f t="shared" si="73"/>
        <v>-8.8163704623753691</v>
      </c>
      <c r="G125" s="16">
        <f t="shared" si="73"/>
        <v>-12.952438110375335</v>
      </c>
      <c r="H125" s="16">
        <f t="shared" si="73"/>
        <v>-17.135262041042072</v>
      </c>
      <c r="I125" s="16">
        <f t="shared" si="73"/>
        <v>-20.578918966375337</v>
      </c>
      <c r="J125" s="16">
        <f t="shared" si="73"/>
        <v>-23.506705087455433</v>
      </c>
      <c r="K125" s="16">
        <f t="shared" si="73"/>
        <v>-27.930710455823608</v>
      </c>
      <c r="L125" s="16">
        <f t="shared" si="73"/>
        <v>-32.027306260750109</v>
      </c>
      <c r="M125" s="16">
        <f t="shared" si="73"/>
        <v>-33.964420843497315</v>
      </c>
      <c r="N125" s="16">
        <f t="shared" si="73"/>
        <v>-36.756591448413069</v>
      </c>
      <c r="O125" s="16">
        <f t="shared" si="73"/>
        <v>-37.742187999999999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 x14ac:dyDescent="0.25">
      <c r="A127" s="17"/>
      <c r="B127" s="49" t="s">
        <v>1137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U127" s="17"/>
      <c r="V127" s="49" t="s">
        <v>1139</v>
      </c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 x14ac:dyDescent="0.25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 x14ac:dyDescent="0.25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 x14ac:dyDescent="0.25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 t="shared" si="84"/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 x14ac:dyDescent="0.25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 x14ac:dyDescent="0.25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 x14ac:dyDescent="0.25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 x14ac:dyDescent="0.25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 x14ac:dyDescent="0.25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 x14ac:dyDescent="0.25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 x14ac:dyDescent="0.25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 x14ac:dyDescent="0.25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 x14ac:dyDescent="0.25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 x14ac:dyDescent="0.25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 x14ac:dyDescent="0.25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 x14ac:dyDescent="0.25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 x14ac:dyDescent="0.25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 x14ac:dyDescent="0.25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 x14ac:dyDescent="0.25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-0.19619229641314462</v>
      </c>
      <c r="P149" s="5">
        <f t="shared" si="99"/>
        <v>-1.377981144412999</v>
      </c>
      <c r="Q149" s="5">
        <f t="shared" si="99"/>
        <v>-1.9738329924132714</v>
      </c>
      <c r="R149" s="5">
        <f t="shared" si="99"/>
        <v>-3.624371840413005</v>
      </c>
      <c r="S149" s="16">
        <f t="shared" si="80"/>
        <v>-3.624371840413005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-0.19619229641314462</v>
      </c>
      <c r="P150" s="16">
        <f t="shared" si="100"/>
        <v>-1.377981144412999</v>
      </c>
      <c r="Q150" s="16">
        <f t="shared" si="100"/>
        <v>-1.9738329924132714</v>
      </c>
      <c r="R150" s="16">
        <f t="shared" si="100"/>
        <v>-3.624371840413005</v>
      </c>
      <c r="S150" s="16">
        <f t="shared" si="100"/>
        <v>-3.624371840413005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 x14ac:dyDescent="0.25">
      <c r="A152" s="17"/>
      <c r="B152" s="49" t="s">
        <v>1138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U152" s="17"/>
      <c r="V152" s="49" t="s">
        <v>1136</v>
      </c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 x14ac:dyDescent="0.25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 x14ac:dyDescent="0.25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 x14ac:dyDescent="0.25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 x14ac:dyDescent="0.25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 x14ac:dyDescent="0.25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 x14ac:dyDescent="0.25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 x14ac:dyDescent="0.25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 x14ac:dyDescent="0.25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 x14ac:dyDescent="0.25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 x14ac:dyDescent="0.25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 x14ac:dyDescent="0.25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 x14ac:dyDescent="0.25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 x14ac:dyDescent="0.25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 x14ac:dyDescent="0.25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 x14ac:dyDescent="0.25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 x14ac:dyDescent="0.25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 x14ac:dyDescent="0.25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 x14ac:dyDescent="0.25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-9.3424903053878392</v>
      </c>
      <c r="P174" s="5">
        <f t="shared" si="126"/>
        <v>-65.618149733952336</v>
      </c>
      <c r="Q174" s="5">
        <f t="shared" si="126"/>
        <v>-93.992047257774828</v>
      </c>
      <c r="R174" s="5">
        <f t="shared" si="126"/>
        <v>-172.58913525776214</v>
      </c>
      <c r="S174" s="16">
        <f t="shared" si="107"/>
        <v>-172.58913525776214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-9.3424903053878392</v>
      </c>
      <c r="P175" s="16">
        <f t="shared" si="127"/>
        <v>-65.618149733952336</v>
      </c>
      <c r="Q175" s="16">
        <f t="shared" si="127"/>
        <v>-93.992047257774828</v>
      </c>
      <c r="R175" s="16">
        <f t="shared" si="127"/>
        <v>-172.58913525776214</v>
      </c>
      <c r="S175" s="16">
        <f t="shared" si="127"/>
        <v>-172.58913525776214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</sheetData>
  <mergeCells count="15"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topLeftCell="A147" workbookViewId="0">
      <selection activeCell="AO13" sqref="AO13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 x14ac:dyDescent="0.25">
      <c r="A1" s="53" t="s">
        <v>1109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</row>
    <row r="2" spans="1:39" x14ac:dyDescent="0.25">
      <c r="A2" s="17"/>
      <c r="B2" s="49" t="s">
        <v>1130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U2" s="17"/>
      <c r="V2" s="49" t="s">
        <v>1140</v>
      </c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5.0271739999999996</v>
      </c>
      <c r="I5" s="16">
        <f t="shared" si="0"/>
        <v>5.0271739999999996</v>
      </c>
      <c r="J5" s="16">
        <f t="shared" si="0"/>
        <v>5.9782609999999998</v>
      </c>
      <c r="K5" s="16">
        <f t="shared" si="0"/>
        <v>8.0163049999999991</v>
      </c>
      <c r="L5" s="16">
        <f t="shared" si="0"/>
        <v>8.0163049999999991</v>
      </c>
      <c r="M5" s="16">
        <f t="shared" si="0"/>
        <v>8.0163049999999991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9.8505607608719892</v>
      </c>
      <c r="W5" s="16">
        <f t="shared" ref="W5:AM5" si="1">W6</f>
        <v>9.8505607608719892</v>
      </c>
      <c r="X5" s="16">
        <f t="shared" si="1"/>
        <v>18.342420181158644</v>
      </c>
      <c r="Y5" s="16">
        <f t="shared" si="1"/>
        <v>20.040792065215975</v>
      </c>
      <c r="Z5" s="16">
        <f t="shared" si="1"/>
        <v>20.040792065215975</v>
      </c>
      <c r="AA5" s="16">
        <f t="shared" si="1"/>
        <v>22.574276229281391</v>
      </c>
      <c r="AB5" s="16">
        <f t="shared" si="1"/>
        <v>25.135910217391967</v>
      </c>
      <c r="AC5" s="16">
        <f t="shared" si="1"/>
        <v>25.135910217391967</v>
      </c>
      <c r="AD5" s="16">
        <f t="shared" si="1"/>
        <v>25.135910217391967</v>
      </c>
      <c r="AE5" s="16">
        <f t="shared" si="1"/>
        <v>25.135910217391967</v>
      </c>
      <c r="AF5" s="16">
        <f t="shared" si="1"/>
        <v>25.135910217391967</v>
      </c>
      <c r="AG5" s="16">
        <f t="shared" si="1"/>
        <v>25.135910217391967</v>
      </c>
      <c r="AH5" s="16">
        <f t="shared" si="1"/>
        <v>110.05452608695987</v>
      </c>
      <c r="AI5" s="16">
        <f t="shared" si="1"/>
        <v>110.05452608695991</v>
      </c>
      <c r="AJ5" s="16">
        <f t="shared" si="1"/>
        <v>110.05452608695991</v>
      </c>
      <c r="AK5" s="16">
        <f t="shared" si="1"/>
        <v>110.05452608696005</v>
      </c>
      <c r="AL5" s="16">
        <f t="shared" si="1"/>
        <v>110.05452608695974</v>
      </c>
      <c r="AM5" s="16">
        <f t="shared" si="1"/>
        <v>110.05452608695974</v>
      </c>
    </row>
    <row r="6" spans="1:39" s="5" customFormat="1" x14ac:dyDescent="0.25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Injection'!X6)</f>
        <v>1.9701090000000001</v>
      </c>
      <c r="E6" s="5">
        <f>MIN('CSP5'!E66,'Pilot Injection'!Y6)</f>
        <v>1.9701090000000001</v>
      </c>
      <c r="F6" s="5">
        <f>MIN('CSP5'!F66,'Pilot Injection'!Z6)</f>
        <v>2.9891299999999998</v>
      </c>
      <c r="G6" s="5">
        <f>MIN('CSP5'!G66,'Pilot Injection'!AA6)</f>
        <v>2.9891299999999998</v>
      </c>
      <c r="H6" s="5">
        <f>MIN('CSP5'!H66,'Pilot Injection'!AB6)</f>
        <v>5.0271739999999996</v>
      </c>
      <c r="I6" s="5">
        <f>MIN('CSP5'!I66,'Pilot Injection'!AC6)</f>
        <v>5.0271739999999996</v>
      </c>
      <c r="J6" s="5">
        <f>MIN('CSP5'!J66,'Pilot Injection'!AD6)</f>
        <v>5.9782609999999998</v>
      </c>
      <c r="K6" s="5">
        <f>MIN('CSP5'!K66,'Pilot Injection'!AE6)</f>
        <v>8.0163049999999991</v>
      </c>
      <c r="L6" s="5">
        <f>MIN('CSP5'!L66,'Pilot Injection'!AF6)</f>
        <v>8.0163049999999991</v>
      </c>
      <c r="M6" s="5">
        <f>MIN('CSP5'!M66,'Pilot Injection'!AG6)</f>
        <v>8.0163049999999991</v>
      </c>
      <c r="N6" s="5">
        <f>MIN('CSP5'!N66,'Pilot Injection'!AH6)</f>
        <v>4.2798910000000001</v>
      </c>
      <c r="O6" s="5">
        <f>MIN('CSP5'!O66,'Pilot Injection'!AI6)</f>
        <v>4.2798910000000001</v>
      </c>
      <c r="P6" s="5">
        <f>MIN('CSP5'!P66,'Pilot Injection'!AJ6)</f>
        <v>4.2798910000000001</v>
      </c>
      <c r="Q6" s="5">
        <f>MIN('CSP5'!Q66,'Pilot Injection'!AK6)</f>
        <v>4.2798910000000001</v>
      </c>
      <c r="R6" s="5">
        <f>MIN('CSP5'!R66,'Pilot Injection'!AL6)</f>
        <v>4.2798910000000001</v>
      </c>
      <c r="S6" s="16">
        <f>R6</f>
        <v>4.2798910000000001</v>
      </c>
      <c r="U6" s="8">
        <f>'CSP5'!$A$170</f>
        <v>620</v>
      </c>
      <c r="V6" s="16">
        <f>W6</f>
        <v>9.8505607608719892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9.8505607608719892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18.342420181158644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20.040792065215975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20.040792065215975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22.574276229281391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25.135910217391967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25.135910217391967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25.135910217391967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25.135910217391967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25.135910217391967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25.135910217391967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110.05452608695987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110.05452608695991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110.05452608695991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110.05452608696005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110.05452608695974</v>
      </c>
      <c r="AM6" s="16">
        <f>AL6</f>
        <v>110.05452608695974</v>
      </c>
    </row>
    <row r="7" spans="1:39" s="5" customFormat="1" x14ac:dyDescent="0.25">
      <c r="A7" s="8">
        <f>'CSP5'!$A$171</f>
        <v>650</v>
      </c>
      <c r="B7" s="16">
        <f t="shared" ref="B7:B24" si="2">C7</f>
        <v>1.9701090000000001</v>
      </c>
      <c r="C7" s="5">
        <f>MIN('CSP5'!C67,'Pilot Injection'!W7)</f>
        <v>1.9701090000000001</v>
      </c>
      <c r="D7" s="5">
        <f>MIN('CSP5'!D67,'Pilot Injection'!X7)</f>
        <v>1.9701090000000001</v>
      </c>
      <c r="E7" s="5">
        <f>MIN('CSP5'!E67,'Pilot Injection'!Y7)</f>
        <v>1.9701090000000001</v>
      </c>
      <c r="F7" s="5">
        <f>MIN('CSP5'!F67,'Pilot Injection'!Z7)</f>
        <v>2.9891299999999998</v>
      </c>
      <c r="G7" s="5">
        <f>MIN('CSP5'!G67,'Pilot Injection'!AA7)</f>
        <v>4.0081519999999999</v>
      </c>
      <c r="H7" s="5">
        <f>MIN('CSP5'!H67,'Pilot Injection'!AB7)</f>
        <v>5.0271739999999996</v>
      </c>
      <c r="I7" s="5">
        <f>MIN('CSP5'!I67,'Pilot Injection'!AC7)</f>
        <v>5.0271739999999996</v>
      </c>
      <c r="J7" s="5">
        <f>MIN('CSP5'!J67,'Pilot Injection'!AD7)</f>
        <v>5.0271739999999996</v>
      </c>
      <c r="K7" s="5">
        <f>MIN('CSP5'!K67,'Pilot Injection'!AE7)</f>
        <v>4.211957</v>
      </c>
      <c r="L7" s="5">
        <f>MIN('CSP5'!L67,'Pilot Injection'!AF7)</f>
        <v>4.4157609999999998</v>
      </c>
      <c r="M7" s="5">
        <f>MIN('CSP5'!M67,'Pilot Injection'!AG7)</f>
        <v>4.4157609999999998</v>
      </c>
      <c r="N7" s="5">
        <f>MIN('CSP5'!N67,'Pilot Injection'!AH7)</f>
        <v>4.4157609999999998</v>
      </c>
      <c r="O7" s="5">
        <f>MIN('CSP5'!O67,'Pilot Injection'!AI7)</f>
        <v>4.2798910000000001</v>
      </c>
      <c r="P7" s="5">
        <f>MIN('CSP5'!P67,'Pilot Injection'!AJ7)</f>
        <v>4.2798910000000001</v>
      </c>
      <c r="Q7" s="5">
        <f>MIN('CSP5'!Q67,'Pilot Injection'!AK7)</f>
        <v>4.2798910000000001</v>
      </c>
      <c r="R7" s="5">
        <f>MIN('CSP5'!R67,'Pilot Injection'!AL7)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9.8505607608719892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9.8505607608719892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18.342420181158644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20.040792065215975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20.040792065215975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22.574276229281388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25.135910217391963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25.135910217391974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25.135910217391974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25.135910217391967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25.135910217391974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25.135910217391967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110.05452608695987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110.05452608695984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110.05452608695981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110.05452608695985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110.05452608695985</v>
      </c>
      <c r="AM7" s="16">
        <f t="shared" ref="AM7:AM24" si="5">AL7</f>
        <v>110.05452608695985</v>
      </c>
    </row>
    <row r="8" spans="1:39" s="5" customFormat="1" x14ac:dyDescent="0.25">
      <c r="A8" s="8">
        <f>'CSP5'!$A$172</f>
        <v>800</v>
      </c>
      <c r="B8" s="16">
        <f t="shared" si="2"/>
        <v>1.9701090000000001</v>
      </c>
      <c r="C8" s="5">
        <f>MIN('CSP5'!C68,'Pilot Injection'!W8)</f>
        <v>1.9701090000000001</v>
      </c>
      <c r="D8" s="5">
        <f>MIN('CSP5'!D68,'Pilot Injection'!X8)</f>
        <v>1.9701090000000001</v>
      </c>
      <c r="E8" s="5">
        <f>MIN('CSP5'!E68,'Pilot Injection'!Y8)</f>
        <v>2.5135869999999998</v>
      </c>
      <c r="F8" s="5">
        <f>MIN('CSP5'!F68,'Pilot Injection'!Z8)</f>
        <v>3.6684779999999999</v>
      </c>
      <c r="G8" s="5">
        <f>MIN('CSP5'!G68,'Pilot Injection'!AA8)</f>
        <v>3.6684779999999999</v>
      </c>
      <c r="H8" s="5">
        <f>MIN('CSP5'!H68,'Pilot Injection'!AB8)</f>
        <v>5.0271739999999996</v>
      </c>
      <c r="I8" s="5">
        <f>MIN('CSP5'!I68,'Pilot Injection'!AC8)</f>
        <v>5.0271739999999996</v>
      </c>
      <c r="J8" s="5">
        <f>MIN('CSP5'!J68,'Pilot Injection'!AD8)</f>
        <v>5.0271739999999996</v>
      </c>
      <c r="K8" s="5">
        <f>MIN('CSP5'!K68,'Pilot Injection'!AE8)</f>
        <v>4.0081519999999999</v>
      </c>
      <c r="L8" s="5">
        <f>MIN('CSP5'!L68,'Pilot Injection'!AF8)</f>
        <v>4.8233699999999997</v>
      </c>
      <c r="M8" s="5">
        <f>MIN('CSP5'!M68,'Pilot Injection'!AG8)</f>
        <v>5.2309780000000003</v>
      </c>
      <c r="N8" s="5">
        <f>MIN('CSP5'!N68,'Pilot Injection'!AH8)</f>
        <v>5.2309780000000003</v>
      </c>
      <c r="O8" s="5">
        <f>MIN('CSP5'!O68,'Pilot Injection'!AI8)</f>
        <v>3.6684779999999999</v>
      </c>
      <c r="P8" s="5">
        <f>MIN('CSP5'!P68,'Pilot Injection'!AJ8)</f>
        <v>3.6684779999999999</v>
      </c>
      <c r="Q8" s="5">
        <f>MIN('CSP5'!Q68,'Pilot Injection'!AK8)</f>
        <v>3.6684779999999999</v>
      </c>
      <c r="R8" s="5">
        <f>MIN('CSP5'!R68,'Pilot Injection'!AL8)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9.8505607608719892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9.8505607608719892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18.342420181158648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20.040792065215975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20.040792065215975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22.574276229281381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25.135910217391967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25.135910217391967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25.135910217391967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25.135910217391974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25.135910217391967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25.135910217391967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110.05452608695987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110.05452608695985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110.05452608695978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110.05452608695992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110.05452608695992</v>
      </c>
      <c r="AM8" s="16">
        <f t="shared" si="5"/>
        <v>110.05452608695992</v>
      </c>
    </row>
    <row r="9" spans="1:39" s="5" customFormat="1" x14ac:dyDescent="0.25">
      <c r="A9" s="8">
        <f>'CSP5'!$A$173</f>
        <v>1000</v>
      </c>
      <c r="B9" s="16">
        <f t="shared" si="2"/>
        <v>1.9701090000000001</v>
      </c>
      <c r="C9" s="5">
        <f>MIN('CSP5'!C69,'Pilot Injection'!W9)</f>
        <v>1.9701090000000001</v>
      </c>
      <c r="D9" s="5">
        <f>MIN('CSP5'!D69,'Pilot Injection'!X9)</f>
        <v>3.6005440000000002</v>
      </c>
      <c r="E9" s="5">
        <f>MIN('CSP5'!E69,'Pilot Injection'!Y9)</f>
        <v>3.6005440000000002</v>
      </c>
      <c r="F9" s="5">
        <f>MIN('CSP5'!F69,'Pilot Injection'!Z9)</f>
        <v>3.6005440000000002</v>
      </c>
      <c r="G9" s="5">
        <f>MIN('CSP5'!G69,'Pilot Injection'!AA9)</f>
        <v>3.6005440000000002</v>
      </c>
      <c r="H9" s="5">
        <f>MIN('CSP5'!H69,'Pilot Injection'!AB9)</f>
        <v>5.0271739999999996</v>
      </c>
      <c r="I9" s="5">
        <f>MIN('CSP5'!I69,'Pilot Injection'!AC9)</f>
        <v>5.0271739999999996</v>
      </c>
      <c r="J9" s="5">
        <f>MIN('CSP5'!J69,'Pilot Injection'!AD9)</f>
        <v>5.0271739999999996</v>
      </c>
      <c r="K9" s="5">
        <f>MIN('CSP5'!K69,'Pilot Injection'!AE9)</f>
        <v>5.0271739999999996</v>
      </c>
      <c r="L9" s="5">
        <f>MIN('CSP5'!L69,'Pilot Injection'!AF9)</f>
        <v>5.774457</v>
      </c>
      <c r="M9" s="5">
        <f>MIN('CSP5'!M69,'Pilot Injection'!AG9)</f>
        <v>5.9782609999999998</v>
      </c>
      <c r="N9" s="5">
        <f>MIN('CSP5'!N69,'Pilot Injection'!AH9)</f>
        <v>5.9782609999999998</v>
      </c>
      <c r="O9" s="5">
        <f>MIN('CSP5'!O69,'Pilot Injection'!AI9)</f>
        <v>3.8043480000000001</v>
      </c>
      <c r="P9" s="5">
        <f>MIN('CSP5'!P69,'Pilot Injection'!AJ9)</f>
        <v>3.8043480000000001</v>
      </c>
      <c r="Q9" s="5">
        <f>MIN('CSP5'!Q69,'Pilot Injection'!AK9)</f>
        <v>3.8043480000000001</v>
      </c>
      <c r="R9" s="5">
        <f>MIN('CSP5'!R69,'Pilot Injection'!AL9)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9.8505607608719892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9.8505607608719892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18.342420181158648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20.040792065215975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20.040792065215975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22.574276229281381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25.135910217391967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25.135910217391967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25.135910217391967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25.135910217391974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25.135910217391967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25.135910217391967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110.05452608695987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110.05452608695985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110.05452608695978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110.05452608695992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110.05452608695992</v>
      </c>
      <c r="AM9" s="16">
        <f t="shared" si="5"/>
        <v>110.05452608695992</v>
      </c>
    </row>
    <row r="10" spans="1:39" s="5" customFormat="1" x14ac:dyDescent="0.25">
      <c r="A10" s="8">
        <f>'CSP5'!$A$174</f>
        <v>1200</v>
      </c>
      <c r="B10" s="16">
        <f t="shared" si="2"/>
        <v>1.9701090000000001</v>
      </c>
      <c r="C10" s="5">
        <f>MIN('CSP5'!C70,'Pilot Injection'!W10)</f>
        <v>1.9701090000000001</v>
      </c>
      <c r="D10" s="5">
        <f>MIN('CSP5'!D70,'Pilot Injection'!X10)</f>
        <v>2.9891299999999998</v>
      </c>
      <c r="E10" s="5">
        <f>MIN('CSP5'!E70,'Pilot Injection'!Y10)</f>
        <v>3.6684779999999999</v>
      </c>
      <c r="F10" s="5">
        <f>MIN('CSP5'!F70,'Pilot Injection'!Z10)</f>
        <v>4.0081519999999999</v>
      </c>
      <c r="G10" s="5">
        <f>MIN('CSP5'!G70,'Pilot Injection'!AA10)</f>
        <v>4.0081519999999999</v>
      </c>
      <c r="H10" s="5">
        <f>MIN('CSP5'!H70,'Pilot Injection'!AB10)</f>
        <v>4.4836960000000001</v>
      </c>
      <c r="I10" s="5">
        <f>MIN('CSP5'!I70,'Pilot Injection'!AC10)</f>
        <v>4.4836960000000001</v>
      </c>
      <c r="J10" s="5">
        <f>MIN('CSP5'!J70,'Pilot Injection'!AD10)</f>
        <v>5.0271739999999996</v>
      </c>
      <c r="K10" s="5">
        <f>MIN('CSP5'!K70,'Pilot Injection'!AE10)</f>
        <v>5.0271739999999996</v>
      </c>
      <c r="L10" s="5">
        <f>MIN('CSP5'!L70,'Pilot Injection'!AF10)</f>
        <v>5.9782609999999998</v>
      </c>
      <c r="M10" s="5">
        <f>MIN('CSP5'!M70,'Pilot Injection'!AG10)</f>
        <v>5.9782609999999998</v>
      </c>
      <c r="N10" s="5">
        <f>MIN('CSP5'!N70,'Pilot Injection'!AH10)</f>
        <v>5.9782609999999998</v>
      </c>
      <c r="O10" s="5">
        <f>MIN('CSP5'!O70,'Pilot Injection'!AI10)</f>
        <v>5.9782609999999998</v>
      </c>
      <c r="P10" s="5">
        <f>MIN('CSP5'!P70,'Pilot Injection'!AJ10)</f>
        <v>5.9782609999999998</v>
      </c>
      <c r="Q10" s="5">
        <f>MIN('CSP5'!Q70,'Pilot Injection'!AK10)</f>
        <v>5.9782609999999998</v>
      </c>
      <c r="R10" s="5">
        <f>MIN('CSP5'!R70,'Pilot Injection'!AL10)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9.8505607608719892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9.8505607608719892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18.342420181158648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20.040792065215975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20.040792065215975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22.574276229281381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25.135910217391967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25.135910217391967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25.135910217391967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25.135910217391974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25.135910217391967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25.135910217391967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49.932144891303942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49.932144891303935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49.932144891303935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49.932144891303935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49.932144891303935</v>
      </c>
      <c r="AM10" s="16">
        <f t="shared" si="5"/>
        <v>49.932144891303935</v>
      </c>
    </row>
    <row r="11" spans="1:39" s="5" customFormat="1" x14ac:dyDescent="0.25">
      <c r="A11" s="8">
        <f>'CSP5'!$A$175</f>
        <v>1400</v>
      </c>
      <c r="B11" s="16">
        <f t="shared" si="2"/>
        <v>1.9701090000000001</v>
      </c>
      <c r="C11" s="5">
        <f>MIN('CSP5'!C71,'Pilot Injection'!W11)</f>
        <v>1.9701090000000001</v>
      </c>
      <c r="D11" s="5">
        <f>MIN('CSP5'!D71,'Pilot Injection'!X11)</f>
        <v>2.3097829999999999</v>
      </c>
      <c r="E11" s="5">
        <f>MIN('CSP5'!E71,'Pilot Injection'!Y11)</f>
        <v>3.1929349999999999</v>
      </c>
      <c r="F11" s="5">
        <f>MIN('CSP5'!F71,'Pilot Injection'!Z11)</f>
        <v>3.5326089999999999</v>
      </c>
      <c r="G11" s="5">
        <f>MIN('CSP5'!G71,'Pilot Injection'!AA11)</f>
        <v>4.0081519999999999</v>
      </c>
      <c r="H11" s="5">
        <f>MIN('CSP5'!H71,'Pilot Injection'!AB11)</f>
        <v>4.2798910000000001</v>
      </c>
      <c r="I11" s="5">
        <f>MIN('CSP5'!I71,'Pilot Injection'!AC11)</f>
        <v>4.2798910000000001</v>
      </c>
      <c r="J11" s="5">
        <f>MIN('CSP5'!J71,'Pilot Injection'!AD11)</f>
        <v>4.0760870000000002</v>
      </c>
      <c r="K11" s="5">
        <f>MIN('CSP5'!K71,'Pilot Injection'!AE11)</f>
        <v>4.8233699999999997</v>
      </c>
      <c r="L11" s="5">
        <f>MIN('CSP5'!L71,'Pilot Injection'!AF11)</f>
        <v>6.9972830000000004</v>
      </c>
      <c r="M11" s="5">
        <f>MIN('CSP5'!M71,'Pilot Injection'!AG11)</f>
        <v>9.1032609999999998</v>
      </c>
      <c r="N11" s="5">
        <f>MIN('CSP5'!N71,'Pilot Injection'!AH11)</f>
        <v>9.9864130000000007</v>
      </c>
      <c r="O11" s="5">
        <f>MIN('CSP5'!O71,'Pilot Injection'!AI11)</f>
        <v>10.190218</v>
      </c>
      <c r="P11" s="5">
        <f>MIN('CSP5'!P71,'Pilot Injection'!AJ11)</f>
        <v>10.394022</v>
      </c>
      <c r="Q11" s="5">
        <f>MIN('CSP5'!Q71,'Pilot Injection'!AK11)</f>
        <v>11.005435</v>
      </c>
      <c r="R11" s="5">
        <f>MIN('CSP5'!R71,'Pilot Injection'!AL11)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9.8505607608719892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9.8505607608719892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16.360987844205315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19.248219130434641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23.86213067934797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25.135910217391967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25.135910217391967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25.135910217391967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27.513631521739963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31.589725543479965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34.986470978263952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40.081589130439944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49.932144891303942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49.932144891303935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49.932144891303935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49.932144891303935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49.932144891303935</v>
      </c>
      <c r="AM11" s="16">
        <f t="shared" si="5"/>
        <v>49.932144891303935</v>
      </c>
    </row>
    <row r="12" spans="1:39" s="5" customFormat="1" x14ac:dyDescent="0.25">
      <c r="A12" s="8">
        <f>'CSP5'!$A$176</f>
        <v>1550</v>
      </c>
      <c r="B12" s="16">
        <f t="shared" si="2"/>
        <v>1.9701090000000001</v>
      </c>
      <c r="C12" s="5">
        <f>MIN('CSP5'!C72,'Pilot Injection'!W12)</f>
        <v>1.9701090000000001</v>
      </c>
      <c r="D12" s="5">
        <f>MIN('CSP5'!D72,'Pilot Injection'!X12)</f>
        <v>2.3097829999999999</v>
      </c>
      <c r="E12" s="5">
        <f>MIN('CSP5'!E72,'Pilot Injection'!Y12)</f>
        <v>4.0081519999999999</v>
      </c>
      <c r="F12" s="5">
        <f>MIN('CSP5'!F72,'Pilot Injection'!Z12)</f>
        <v>4.0081519999999999</v>
      </c>
      <c r="G12" s="5">
        <f>MIN('CSP5'!G72,'Pilot Injection'!AA12)</f>
        <v>4.0081519999999999</v>
      </c>
      <c r="H12" s="5">
        <f>MIN('CSP5'!H72,'Pilot Injection'!AB12)</f>
        <v>4.4836960000000001</v>
      </c>
      <c r="I12" s="5">
        <f>MIN('CSP5'!I72,'Pilot Injection'!AC12)</f>
        <v>4.4836960000000001</v>
      </c>
      <c r="J12" s="5">
        <f>MIN('CSP5'!J72,'Pilot Injection'!AD12)</f>
        <v>4.6195649999999997</v>
      </c>
      <c r="K12" s="5">
        <f>MIN('CSP5'!K72,'Pilot Injection'!AE12)</f>
        <v>5.5027179999999998</v>
      </c>
      <c r="L12" s="5">
        <f>MIN('CSP5'!L72,'Pilot Injection'!AF12)</f>
        <v>6.5217390000000002</v>
      </c>
      <c r="M12" s="5">
        <f>MIN('CSP5'!M72,'Pilot Injection'!AG12)</f>
        <v>8.899457</v>
      </c>
      <c r="N12" s="5">
        <f>MIN('CSP5'!N72,'Pilot Injection'!AH12)</f>
        <v>11.005435</v>
      </c>
      <c r="O12" s="5">
        <f>MIN('CSP5'!O72,'Pilot Injection'!AI12)</f>
        <v>11.480978</v>
      </c>
      <c r="P12" s="5">
        <f>MIN('CSP5'!P72,'Pilot Injection'!AJ12)</f>
        <v>12.228261</v>
      </c>
      <c r="Q12" s="5">
        <f>MIN('CSP5'!Q72,'Pilot Injection'!AK12)</f>
        <v>12.975543999999999</v>
      </c>
      <c r="R12" s="5">
        <f>MIN('CSP5'!R72,'Pilot Injection'!AL12)</f>
        <v>12.975543999999999</v>
      </c>
      <c r="S12" s="16">
        <f t="shared" si="3"/>
        <v>12.975543999999999</v>
      </c>
      <c r="U12" s="8">
        <f>'CSP5'!$A$176</f>
        <v>1550</v>
      </c>
      <c r="V12" s="16">
        <f t="shared" si="4"/>
        <v>9.8505607608719892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9.8505607608719892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16.360987844205315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19.248219130434641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23.86213067934797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25.135910217391967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25.135910217391967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25.135910217391967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27.513631521739963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31.589725543479965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34.986470978263952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40.081589130439944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49.932144891303942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49.932144891303935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49.932144891303935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49.932144891303935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49.932144891303935</v>
      </c>
      <c r="AM12" s="16">
        <f t="shared" si="5"/>
        <v>49.932144891303935</v>
      </c>
    </row>
    <row r="13" spans="1:39" s="5" customFormat="1" x14ac:dyDescent="0.25">
      <c r="A13" s="8">
        <f>'CSP5'!$A$177</f>
        <v>1700</v>
      </c>
      <c r="B13" s="16">
        <f t="shared" si="2"/>
        <v>1.9701090000000001</v>
      </c>
      <c r="C13" s="5">
        <f>MIN('CSP5'!C73,'Pilot Injection'!W13)</f>
        <v>1.9701090000000001</v>
      </c>
      <c r="D13" s="5">
        <f>MIN('CSP5'!D73,'Pilot Injection'!X13)</f>
        <v>2.3097829999999999</v>
      </c>
      <c r="E13" s="5">
        <f>MIN('CSP5'!E73,'Pilot Injection'!Y13)</f>
        <v>4.0081519999999999</v>
      </c>
      <c r="F13" s="5">
        <f>MIN('CSP5'!F73,'Pilot Injection'!Z13)</f>
        <v>4.0760870000000002</v>
      </c>
      <c r="G13" s="5">
        <f>MIN('CSP5'!G73,'Pilot Injection'!AA13)</f>
        <v>4.0081519999999999</v>
      </c>
      <c r="H13" s="5">
        <f>MIN('CSP5'!H73,'Pilot Injection'!AB13)</f>
        <v>4.4836960000000001</v>
      </c>
      <c r="I13" s="5">
        <f>MIN('CSP5'!I73,'Pilot Injection'!AC13)</f>
        <v>4.8233699999999997</v>
      </c>
      <c r="J13" s="5">
        <f>MIN('CSP5'!J73,'Pilot Injection'!AD13)</f>
        <v>5.9782609999999998</v>
      </c>
      <c r="K13" s="5">
        <f>MIN('CSP5'!K73,'Pilot Injection'!AE13)</f>
        <v>8.6277179999999998</v>
      </c>
      <c r="L13" s="5">
        <f>MIN('CSP5'!L73,'Pilot Injection'!AF13)</f>
        <v>9.9864130000000007</v>
      </c>
      <c r="M13" s="5">
        <f>MIN('CSP5'!M73,'Pilot Injection'!AG13)</f>
        <v>11.277174</v>
      </c>
      <c r="N13" s="5">
        <f>MIN('CSP5'!N73,'Pilot Injection'!AH13)</f>
        <v>12.228261</v>
      </c>
      <c r="O13" s="5">
        <f>MIN('CSP5'!O73,'Pilot Injection'!AI13)</f>
        <v>13.519022</v>
      </c>
      <c r="P13" s="5">
        <f>MIN('CSP5'!P73,'Pilot Injection'!AJ13)</f>
        <v>14.198370000000001</v>
      </c>
      <c r="Q13" s="5">
        <f>MIN('CSP5'!Q73,'Pilot Injection'!AK13)</f>
        <v>13.994566000000001</v>
      </c>
      <c r="R13" s="5">
        <f>MIN('CSP5'!R73,'Pilot Injection'!AL13)</f>
        <v>13.994566000000001</v>
      </c>
      <c r="S13" s="16">
        <f t="shared" si="3"/>
        <v>13.994566000000001</v>
      </c>
      <c r="U13" s="8">
        <f>'CSP5'!$A$177</f>
        <v>1700</v>
      </c>
      <c r="V13" s="16">
        <f t="shared" si="4"/>
        <v>9.8505607608719892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9.8505607608719892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16.360987844205315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19.248219130434641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23.86213067934797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25.135910217391967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25.135910217391967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25.135910217391967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27.513631521739963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31.589725543479965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34.986470978263952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40.081589130439944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49.932144891303942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49.932144891303935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49.932144891303935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49.932144891303935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49.932144891303935</v>
      </c>
      <c r="AM13" s="16">
        <f t="shared" si="5"/>
        <v>49.932144891303935</v>
      </c>
    </row>
    <row r="14" spans="1:39" s="5" customFormat="1" x14ac:dyDescent="0.25">
      <c r="A14" s="8">
        <f>'CSP5'!$A$178</f>
        <v>1800</v>
      </c>
      <c r="B14" s="16">
        <f t="shared" si="2"/>
        <v>1.9701090000000001</v>
      </c>
      <c r="C14" s="5">
        <f>MIN('CSP5'!C74,'Pilot Injection'!W14)</f>
        <v>1.9701090000000001</v>
      </c>
      <c r="D14" s="5">
        <f>MIN('CSP5'!D74,'Pilot Injection'!X14)</f>
        <v>2.3777170000000001</v>
      </c>
      <c r="E14" s="5">
        <f>MIN('CSP5'!E74,'Pilot Injection'!Y14)</f>
        <v>4.0081519999999999</v>
      </c>
      <c r="F14" s="5">
        <f>MIN('CSP5'!F74,'Pilot Injection'!Z14)</f>
        <v>4.0081519999999999</v>
      </c>
      <c r="G14" s="5">
        <f>MIN('CSP5'!G74,'Pilot Injection'!AA14)</f>
        <v>4.2798910000000001</v>
      </c>
      <c r="H14" s="5">
        <f>MIN('CSP5'!H74,'Pilot Injection'!AB14)</f>
        <v>5.0271739999999996</v>
      </c>
      <c r="I14" s="5">
        <f>MIN('CSP5'!I74,'Pilot Injection'!AC14)</f>
        <v>6.9972830000000004</v>
      </c>
      <c r="J14" s="5">
        <f>MIN('CSP5'!J74,'Pilot Injection'!AD14)</f>
        <v>8.9673909999999992</v>
      </c>
      <c r="K14" s="5">
        <f>MIN('CSP5'!K74,'Pilot Injection'!AE14)</f>
        <v>9.1711960000000001</v>
      </c>
      <c r="L14" s="5">
        <f>MIN('CSP5'!L74,'Pilot Injection'!AF14)</f>
        <v>9.9184780000000003</v>
      </c>
      <c r="M14" s="5">
        <f>MIN('CSP5'!M74,'Pilot Injection'!AG14)</f>
        <v>10.801631</v>
      </c>
      <c r="N14" s="5">
        <f>MIN('CSP5'!N74,'Pilot Injection'!AH14)</f>
        <v>12.5</v>
      </c>
      <c r="O14" s="5">
        <f>MIN('CSP5'!O74,'Pilot Injection'!AI14)</f>
        <v>12.975543999999999</v>
      </c>
      <c r="P14" s="5">
        <f>MIN('CSP5'!P74,'Pilot Injection'!AJ14)</f>
        <v>12.975543999999999</v>
      </c>
      <c r="Q14" s="5">
        <f>MIN('CSP5'!Q74,'Pilot Injection'!AK14)</f>
        <v>12.975543999999999</v>
      </c>
      <c r="R14" s="5">
        <f>MIN('CSP5'!R74,'Pilot Injection'!AL14)</f>
        <v>12.975543999999999</v>
      </c>
      <c r="S14" s="16">
        <f t="shared" si="3"/>
        <v>12.975543999999999</v>
      </c>
      <c r="U14" s="8">
        <f>'CSP5'!$A$178</f>
        <v>1800</v>
      </c>
      <c r="V14" s="16">
        <f t="shared" si="4"/>
        <v>9.8505607608719892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9.8505607608719892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16.360987844205315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19.248219130434641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23.86213067934797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25.135910217391967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25.135910217391967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25.135910217391967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27.513631521739963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31.589725543479965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34.986470978263952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40.081589130439944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49.932144891303942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49.932144891303935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49.932144891303935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49.932144891303935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49.932144891303935</v>
      </c>
      <c r="AM14" s="16">
        <f t="shared" si="5"/>
        <v>49.932144891303935</v>
      </c>
    </row>
    <row r="15" spans="1:39" s="5" customFormat="1" x14ac:dyDescent="0.25">
      <c r="A15" s="8">
        <f>'CSP5'!$A$179</f>
        <v>2000</v>
      </c>
      <c r="B15" s="16">
        <f t="shared" si="2"/>
        <v>1.9701090000000001</v>
      </c>
      <c r="C15" s="5">
        <f>MIN('CSP5'!C75,'Pilot Injection'!W15)</f>
        <v>1.9701090000000001</v>
      </c>
      <c r="D15" s="5">
        <f>MIN('CSP5'!D75,'Pilot Injection'!X15)</f>
        <v>2.1739130000000002</v>
      </c>
      <c r="E15" s="5">
        <f>MIN('CSP5'!E75,'Pilot Injection'!Y15)</f>
        <v>3.8722829999999999</v>
      </c>
      <c r="F15" s="5">
        <f>MIN('CSP5'!F75,'Pilot Injection'!Z15)</f>
        <v>4.8233699999999997</v>
      </c>
      <c r="G15" s="5">
        <f>MIN('CSP5'!G75,'Pilot Injection'!AA15)</f>
        <v>5.5706519999999999</v>
      </c>
      <c r="H15" s="5">
        <f>MIN('CSP5'!H75,'Pilot Injection'!AB15)</f>
        <v>6.9972830000000004</v>
      </c>
      <c r="I15" s="5">
        <f>MIN('CSP5'!I75,'Pilot Injection'!AC15)</f>
        <v>8.6277179999999998</v>
      </c>
      <c r="J15" s="5">
        <f>MIN('CSP5'!J75,'Pilot Injection'!AD15)</f>
        <v>8.4239130000000007</v>
      </c>
      <c r="K15" s="5">
        <f>MIN('CSP5'!K75,'Pilot Injection'!AE15)</f>
        <v>8.2201090000000008</v>
      </c>
      <c r="L15" s="5">
        <f>MIN('CSP5'!L75,'Pilot Injection'!AF15)</f>
        <v>8.8315219999999997</v>
      </c>
      <c r="M15" s="5">
        <f>MIN('CSP5'!M75,'Pilot Injection'!AG15)</f>
        <v>9.5788049999999991</v>
      </c>
      <c r="N15" s="5">
        <f>MIN('CSP5'!N75,'Pilot Injection'!AH15)</f>
        <v>10.597826</v>
      </c>
      <c r="O15" s="5">
        <f>MIN('CSP5'!O75,'Pilot Injection'!AI15)</f>
        <v>12.228261</v>
      </c>
      <c r="P15" s="5">
        <f>MIN('CSP5'!P75,'Pilot Injection'!AJ15)</f>
        <v>12.024457</v>
      </c>
      <c r="Q15" s="5">
        <f>MIN('CSP5'!Q75,'Pilot Injection'!AK15)</f>
        <v>12.5</v>
      </c>
      <c r="R15" s="5">
        <f>MIN('CSP5'!R75,'Pilot Injection'!AL15)</f>
        <v>12.975543999999999</v>
      </c>
      <c r="S15" s="16">
        <f t="shared" si="3"/>
        <v>12.975543999999999</v>
      </c>
      <c r="U15" s="8">
        <f>'CSP5'!$A$179</f>
        <v>2000</v>
      </c>
      <c r="V15" s="16">
        <f t="shared" si="4"/>
        <v>9.8505607608719892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9.8505607608719892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16.360987844205315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19.248219130434641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23.86213067934797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29.891352826087964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29.891352826087964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29.891352826087964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29.891352826087964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31.589725543479965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34.986470978263952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40.081589130439944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49.932144891303942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49.932144891303935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49.932144891303935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49.932144891303935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49.932144891303935</v>
      </c>
      <c r="AM15" s="16">
        <f t="shared" si="5"/>
        <v>49.932144891303935</v>
      </c>
    </row>
    <row r="16" spans="1:39" s="5" customFormat="1" x14ac:dyDescent="0.25">
      <c r="A16" s="8">
        <f>'CSP5'!$A$180</f>
        <v>2200</v>
      </c>
      <c r="B16" s="16">
        <f t="shared" si="2"/>
        <v>1.9701090000000001</v>
      </c>
      <c r="C16" s="5">
        <f>MIN('CSP5'!C76,'Pilot Injection'!W16)</f>
        <v>1.9701090000000001</v>
      </c>
      <c r="D16" s="5">
        <f>MIN('CSP5'!D76,'Pilot Injection'!X16)</f>
        <v>2.9211960000000001</v>
      </c>
      <c r="E16" s="5">
        <f>MIN('CSP5'!E76,'Pilot Injection'!Y16)</f>
        <v>4.211957</v>
      </c>
      <c r="F16" s="5">
        <f>MIN('CSP5'!F76,'Pilot Injection'!Z16)</f>
        <v>4.4836960000000001</v>
      </c>
      <c r="G16" s="5">
        <f>MIN('CSP5'!G76,'Pilot Injection'!AA16)</f>
        <v>5.5706519999999999</v>
      </c>
      <c r="H16" s="5">
        <f>MIN('CSP5'!H76,'Pilot Injection'!AB16)</f>
        <v>6.9972830000000004</v>
      </c>
      <c r="I16" s="5">
        <f>MIN('CSP5'!I76,'Pilot Injection'!AC16)</f>
        <v>11.209239</v>
      </c>
      <c r="J16" s="5">
        <f>MIN('CSP5'!J76,'Pilot Injection'!AD16)</f>
        <v>12.024457</v>
      </c>
      <c r="K16" s="5">
        <f>MIN('CSP5'!K76,'Pilot Injection'!AE16)</f>
        <v>12.5</v>
      </c>
      <c r="L16" s="5">
        <f>MIN('CSP5'!L76,'Pilot Injection'!AF16)</f>
        <v>13.519022</v>
      </c>
      <c r="M16" s="5">
        <f>MIN('CSP5'!M76,'Pilot Injection'!AG16)</f>
        <v>13.519022</v>
      </c>
      <c r="N16" s="5">
        <f>MIN('CSP5'!N76,'Pilot Injection'!AH16)</f>
        <v>12.024457</v>
      </c>
      <c r="O16" s="5">
        <f>MIN('CSP5'!O76,'Pilot Injection'!AI16)</f>
        <v>11.073370000000001</v>
      </c>
      <c r="P16" s="5">
        <f>MIN('CSP5'!P76,'Pilot Injection'!AJ16)</f>
        <v>12.024457</v>
      </c>
      <c r="Q16" s="5">
        <f>MIN('CSP5'!Q76,'Pilot Injection'!AK16)</f>
        <v>12.771739</v>
      </c>
      <c r="R16" s="5">
        <f>MIN('CSP5'!R76,'Pilot Injection'!AL16)</f>
        <v>13.315218</v>
      </c>
      <c r="S16" s="16">
        <f t="shared" si="3"/>
        <v>13.315218</v>
      </c>
      <c r="U16" s="8">
        <f>'CSP5'!$A$180</f>
        <v>2200</v>
      </c>
      <c r="V16" s="16">
        <f t="shared" si="4"/>
        <v>9.8505607608719892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9.8505607608719892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16.360987844205315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19.248219130434641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23.86213067934797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34.958321154218787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40.081589130439944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40.081589130439944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40.081589130439944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40.081589130439944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40.081589130439944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40.081589130439944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49.932144891303942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49.932144891303935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49.932144891303935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49.932144891303935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49.932144891303935</v>
      </c>
      <c r="AM16" s="16">
        <f t="shared" si="5"/>
        <v>49.932144891303935</v>
      </c>
    </row>
    <row r="17" spans="1:39" s="5" customFormat="1" x14ac:dyDescent="0.25">
      <c r="A17" s="8">
        <f>'CSP5'!$A$181</f>
        <v>2400</v>
      </c>
      <c r="B17" s="16">
        <f t="shared" si="2"/>
        <v>1.9701090000000001</v>
      </c>
      <c r="C17" s="5">
        <f>MIN('CSP5'!C77,'Pilot Injection'!W17)</f>
        <v>1.9701090000000001</v>
      </c>
      <c r="D17" s="5">
        <f>MIN('CSP5'!D77,'Pilot Injection'!X17)</f>
        <v>2.7173910000000001</v>
      </c>
      <c r="E17" s="5">
        <f>MIN('CSP5'!E77,'Pilot Injection'!Y17)</f>
        <v>4.0760870000000002</v>
      </c>
      <c r="F17" s="5">
        <f>MIN('CSP5'!F77,'Pilot Injection'!Z17)</f>
        <v>5.2309780000000003</v>
      </c>
      <c r="G17" s="5">
        <f>MIN('CSP5'!G77,'Pilot Injection'!AA17)</f>
        <v>6.5217390000000002</v>
      </c>
      <c r="H17" s="5">
        <f>MIN('CSP5'!H77,'Pilot Injection'!AB17)</f>
        <v>8.0163049999999991</v>
      </c>
      <c r="I17" s="5">
        <f>MIN('CSP5'!I77,'Pilot Injection'!AC17)</f>
        <v>11.005435</v>
      </c>
      <c r="J17" s="5">
        <f>MIN('CSP5'!J77,'Pilot Injection'!AD17)</f>
        <v>14.198370000000001</v>
      </c>
      <c r="K17" s="5">
        <f>MIN('CSP5'!K77,'Pilot Injection'!AE17)</f>
        <v>13.179347999999999</v>
      </c>
      <c r="L17" s="5">
        <f>MIN('CSP5'!L77,'Pilot Injection'!AF17)</f>
        <v>13.519022</v>
      </c>
      <c r="M17" s="5">
        <f>MIN('CSP5'!M77,'Pilot Injection'!AG17)</f>
        <v>13.519022</v>
      </c>
      <c r="N17" s="5">
        <f>MIN('CSP5'!N77,'Pilot Injection'!AH17)</f>
        <v>12.024457</v>
      </c>
      <c r="O17" s="5">
        <f>MIN('CSP5'!O77,'Pilot Injection'!AI17)</f>
        <v>11.616847999999999</v>
      </c>
      <c r="P17" s="5">
        <f>MIN('CSP5'!P77,'Pilot Injection'!AJ17)</f>
        <v>12.296196</v>
      </c>
      <c r="Q17" s="5">
        <f>MIN('CSP5'!Q77,'Pilot Injection'!AK17)</f>
        <v>12.771739</v>
      </c>
      <c r="R17" s="5">
        <f>MIN('CSP5'!R77,'Pilot Injection'!AL17)</f>
        <v>13.111413000000001</v>
      </c>
      <c r="S17" s="16">
        <f t="shared" si="3"/>
        <v>13.111413000000001</v>
      </c>
      <c r="U17" s="8">
        <f>'CSP5'!$A$181</f>
        <v>2400</v>
      </c>
      <c r="V17" s="16">
        <f t="shared" si="4"/>
        <v>9.8505607608719892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9.8505607608719892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16.360987844205315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19.248219130434641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23.86213067934797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34.958321154218787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40.081589130439944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40.081589130439944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40.081589130439944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40.081589130439944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40.081589130439944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40.081589130439944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49.932144891303942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49.932144891303935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49.932144891303935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49.932144891303935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49.932144891303935</v>
      </c>
      <c r="AM17" s="16">
        <f t="shared" si="5"/>
        <v>49.932144891303935</v>
      </c>
    </row>
    <row r="18" spans="1:39" s="5" customFormat="1" x14ac:dyDescent="0.25">
      <c r="A18" s="8">
        <f>'CSP5'!$A$182</f>
        <v>2600</v>
      </c>
      <c r="B18" s="16">
        <f t="shared" si="2"/>
        <v>1.9701090000000001</v>
      </c>
      <c r="C18" s="5">
        <f>MIN('CSP5'!C78,'Pilot Injection'!W18)</f>
        <v>1.9701090000000001</v>
      </c>
      <c r="D18" s="5">
        <f>MIN('CSP5'!D78,'Pilot Injection'!X18)</f>
        <v>2.5815220000000001</v>
      </c>
      <c r="E18" s="5">
        <f>MIN('CSP5'!E78,'Pilot Injection'!Y18)</f>
        <v>3.6684779999999999</v>
      </c>
      <c r="F18" s="5">
        <f>MIN('CSP5'!F78,'Pilot Injection'!Z18)</f>
        <v>5.0271739999999996</v>
      </c>
      <c r="G18" s="5">
        <f>MIN('CSP5'!G78,'Pilot Injection'!AA18)</f>
        <v>6.5217390000000002</v>
      </c>
      <c r="H18" s="5">
        <f>MIN('CSP5'!H78,'Pilot Injection'!AB18)</f>
        <v>8.0163049999999991</v>
      </c>
      <c r="I18" s="5">
        <f>MIN('CSP5'!I78,'Pilot Injection'!AC18)</f>
        <v>11.005435</v>
      </c>
      <c r="J18" s="5">
        <f>MIN('CSP5'!J78,'Pilot Injection'!AD18)</f>
        <v>13.994566000000001</v>
      </c>
      <c r="K18" s="5">
        <f>MIN('CSP5'!K78,'Pilot Injection'!AE18)</f>
        <v>14.266304999999999</v>
      </c>
      <c r="L18" s="5">
        <f>MIN('CSP5'!L78,'Pilot Injection'!AF18)</f>
        <v>12.975543999999999</v>
      </c>
      <c r="M18" s="5">
        <f>MIN('CSP5'!M78,'Pilot Injection'!AG18)</f>
        <v>12.975543999999999</v>
      </c>
      <c r="N18" s="5">
        <f>MIN('CSP5'!N78,'Pilot Injection'!AH18)</f>
        <v>12.024457</v>
      </c>
      <c r="O18" s="5">
        <f>MIN('CSP5'!O78,'Pilot Injection'!AI18)</f>
        <v>12.024457</v>
      </c>
      <c r="P18" s="5">
        <f>MIN('CSP5'!P78,'Pilot Injection'!AJ18)</f>
        <v>11.480978</v>
      </c>
      <c r="Q18" s="5">
        <f>MIN('CSP5'!Q78,'Pilot Injection'!AK18)</f>
        <v>11.005435</v>
      </c>
      <c r="R18" s="5">
        <f>MIN('CSP5'!R78,'Pilot Injection'!AL18)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9.8505607608719892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9.8505607608719892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22.588351974638641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25.135910217391967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25.135910217391967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34.958321154218787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40.081589130439944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40.081589130439944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40.081589130439944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40.081589130439944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40.081589130439944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40.081589130439944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49.932144891303942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49.932144891303935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49.932144891303935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49.932144891303935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49.932144891303935</v>
      </c>
      <c r="AM18" s="16">
        <f t="shared" si="5"/>
        <v>49.932144891303935</v>
      </c>
    </row>
    <row r="19" spans="1:39" s="5" customFormat="1" x14ac:dyDescent="0.25">
      <c r="A19" s="8">
        <f>'CSP5'!$A$183</f>
        <v>2800</v>
      </c>
      <c r="B19" s="16">
        <f t="shared" si="2"/>
        <v>1.9701090000000001</v>
      </c>
      <c r="C19" s="5">
        <f>MIN('CSP5'!C79,'Pilot Injection'!W19)</f>
        <v>1.9701090000000001</v>
      </c>
      <c r="D19" s="5">
        <f>MIN('CSP5'!D79,'Pilot Injection'!X19)</f>
        <v>2.5815220000000001</v>
      </c>
      <c r="E19" s="5">
        <f>MIN('CSP5'!E79,'Pilot Injection'!Y19)</f>
        <v>3.6684779999999999</v>
      </c>
      <c r="F19" s="5">
        <f>MIN('CSP5'!F79,'Pilot Injection'!Z19)</f>
        <v>5.5027179999999998</v>
      </c>
      <c r="G19" s="5">
        <f>MIN('CSP5'!G79,'Pilot Injection'!AA19)</f>
        <v>6.5217390000000002</v>
      </c>
      <c r="H19" s="5">
        <f>MIN('CSP5'!H79,'Pilot Injection'!AB19)</f>
        <v>8.0163049999999991</v>
      </c>
      <c r="I19" s="5">
        <f>MIN('CSP5'!I79,'Pilot Injection'!AC19)</f>
        <v>11.005435</v>
      </c>
      <c r="J19" s="5">
        <f>MIN('CSP5'!J79,'Pilot Injection'!AD19)</f>
        <v>13.994566000000001</v>
      </c>
      <c r="K19" s="5">
        <f>MIN('CSP5'!K79,'Pilot Injection'!AE19)</f>
        <v>13.519022</v>
      </c>
      <c r="L19" s="5">
        <f>MIN('CSP5'!L79,'Pilot Injection'!AF19)</f>
        <v>12.024457</v>
      </c>
      <c r="M19" s="5">
        <f>MIN('CSP5'!M79,'Pilot Injection'!AG19)</f>
        <v>12.5</v>
      </c>
      <c r="N19" s="5">
        <f>MIN('CSP5'!N79,'Pilot Injection'!AH19)</f>
        <v>12.024457</v>
      </c>
      <c r="O19" s="5">
        <f>MIN('CSP5'!O79,'Pilot Injection'!AI19)</f>
        <v>12.024457</v>
      </c>
      <c r="P19" s="5">
        <f>MIN('CSP5'!P79,'Pilot Injection'!AJ19)</f>
        <v>11.005435</v>
      </c>
      <c r="Q19" s="5">
        <f>MIN('CSP5'!Q79,'Pilot Injection'!AK19)</f>
        <v>9.9864130000000007</v>
      </c>
      <c r="R19" s="5">
        <f>MIN('CSP5'!R79,'Pilot Injection'!AL19)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9.8505607608719892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9.8505607608719892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24.569786394928638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27.513631521739967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27.513631521739963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34.958321154218787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40.081589130439944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40.081589130439944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40.081589130439944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40.081589130439944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40.081589130439944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40.081589130439944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79.993335489131908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79.993335489131894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79.993335489131852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79.993335489131852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79.993335489131852</v>
      </c>
      <c r="AM19" s="16">
        <f t="shared" si="5"/>
        <v>79.993335489131852</v>
      </c>
    </row>
    <row r="20" spans="1:39" s="5" customFormat="1" x14ac:dyDescent="0.25">
      <c r="A20" s="8">
        <f>'CSP5'!$A$184</f>
        <v>2900</v>
      </c>
      <c r="B20" s="16">
        <f t="shared" si="2"/>
        <v>1.9701090000000001</v>
      </c>
      <c r="C20" s="5">
        <f>MIN('CSP5'!C80,'Pilot Injection'!W20)</f>
        <v>1.9701090000000001</v>
      </c>
      <c r="D20" s="5">
        <f>MIN('CSP5'!D80,'Pilot Injection'!X20)</f>
        <v>4.211957</v>
      </c>
      <c r="E20" s="5">
        <f>MIN('CSP5'!E80,'Pilot Injection'!Y20)</f>
        <v>4.0760870000000002</v>
      </c>
      <c r="F20" s="5">
        <f>MIN('CSP5'!F80,'Pilot Injection'!Z20)</f>
        <v>4.4157609999999998</v>
      </c>
      <c r="G20" s="5">
        <f>MIN('CSP5'!G80,'Pilot Injection'!AA20)</f>
        <v>5.9782609999999998</v>
      </c>
      <c r="H20" s="5">
        <f>MIN('CSP5'!H80,'Pilot Injection'!AB20)</f>
        <v>8.0163049999999991</v>
      </c>
      <c r="I20" s="5">
        <f>MIN('CSP5'!I80,'Pilot Injection'!AC20)</f>
        <v>11.005435</v>
      </c>
      <c r="J20" s="5">
        <f>MIN('CSP5'!J80,'Pilot Injection'!AD20)</f>
        <v>13.994566000000001</v>
      </c>
      <c r="K20" s="5">
        <f>MIN('CSP5'!K80,'Pilot Injection'!AE20)</f>
        <v>12.975543999999999</v>
      </c>
      <c r="L20" s="5">
        <f>MIN('CSP5'!L80,'Pilot Injection'!AF20)</f>
        <v>12.024457</v>
      </c>
      <c r="M20" s="5">
        <f>MIN('CSP5'!M80,'Pilot Injection'!AG20)</f>
        <v>11.005435</v>
      </c>
      <c r="N20" s="5">
        <f>MIN('CSP5'!N80,'Pilot Injection'!AH20)</f>
        <v>11.005435</v>
      </c>
      <c r="O20" s="5">
        <f>MIN('CSP5'!O80,'Pilot Injection'!AI20)</f>
        <v>11.005435</v>
      </c>
      <c r="P20" s="5">
        <f>MIN('CSP5'!P80,'Pilot Injection'!AJ20)</f>
        <v>10.326086999999999</v>
      </c>
      <c r="Q20" s="5">
        <f>MIN('CSP5'!Q80,'Pilot Injection'!AK20)</f>
        <v>9.9864130000000007</v>
      </c>
      <c r="R20" s="5">
        <f>MIN('CSP5'!R80,'Pilot Injection'!AL20)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9.8505607608719892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9.8505607608719892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25.560503605073638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28.702492173913964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28.702492173913964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34.958321154218787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40.081589130439944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40.081589130439944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40.081589130439944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40.081589130439944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40.081589130439944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40.081589130439944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95.023930788045888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95.023930788045817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95.023930788045817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95.023930788045817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95.023930788045959</v>
      </c>
      <c r="AM20" s="16">
        <f t="shared" si="5"/>
        <v>95.023930788045959</v>
      </c>
    </row>
    <row r="21" spans="1:39" s="5" customFormat="1" x14ac:dyDescent="0.25">
      <c r="A21" s="8">
        <f>'CSP5'!$A$185</f>
        <v>3000</v>
      </c>
      <c r="B21" s="16">
        <f t="shared" si="2"/>
        <v>1.9701090000000001</v>
      </c>
      <c r="C21" s="5">
        <f>MIN('CSP5'!C81,'Pilot Injection'!W21)</f>
        <v>1.9701090000000001</v>
      </c>
      <c r="D21" s="5">
        <f>MIN('CSP5'!D81,'Pilot Injection'!X21)</f>
        <v>4.8233699999999997</v>
      </c>
      <c r="E21" s="5">
        <f>MIN('CSP5'!E81,'Pilot Injection'!Y21)</f>
        <v>5.0271739999999996</v>
      </c>
      <c r="F21" s="5">
        <f>MIN('CSP5'!F81,'Pilot Injection'!Z21)</f>
        <v>5.0271739999999996</v>
      </c>
      <c r="G21" s="5">
        <f>MIN('CSP5'!G81,'Pilot Injection'!AA21)</f>
        <v>5.5027179999999998</v>
      </c>
      <c r="H21" s="5">
        <f>MIN('CSP5'!H81,'Pilot Injection'!AB21)</f>
        <v>8.0163049999999991</v>
      </c>
      <c r="I21" s="5">
        <f>MIN('CSP5'!I81,'Pilot Injection'!AC21)</f>
        <v>9.9864130000000007</v>
      </c>
      <c r="J21" s="5">
        <f>MIN('CSP5'!J81,'Pilot Injection'!AD21)</f>
        <v>12.024457</v>
      </c>
      <c r="K21" s="5">
        <f>MIN('CSP5'!K81,'Pilot Injection'!AE21)</f>
        <v>11.480978</v>
      </c>
      <c r="L21" s="5">
        <f>MIN('CSP5'!L81,'Pilot Injection'!AF21)</f>
        <v>9.9864130000000007</v>
      </c>
      <c r="M21" s="5">
        <f>MIN('CSP5'!M81,'Pilot Injection'!AG21)</f>
        <v>8.9673909999999992</v>
      </c>
      <c r="N21" s="5">
        <f>MIN('CSP5'!N81,'Pilot Injection'!AH21)</f>
        <v>8.0163049999999991</v>
      </c>
      <c r="O21" s="5">
        <f>MIN('CSP5'!O81,'Pilot Injection'!AI21)</f>
        <v>8.0163049999999991</v>
      </c>
      <c r="P21" s="5">
        <f>MIN('CSP5'!P81,'Pilot Injection'!AJ21)</f>
        <v>8.0163049999999991</v>
      </c>
      <c r="Q21" s="5">
        <f>MIN('CSP5'!Q81,'Pilot Injection'!AK21)</f>
        <v>8.9673909999999992</v>
      </c>
      <c r="R21" s="5">
        <f>MIN('CSP5'!R81,'Pilot Injection'!AL21)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9.8505607608719892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9.8505607608719892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26.551220815218638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29.891352826087964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29.891352826087964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34.958321154218787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40.081589130439944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40.081589130439944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40.081589130439944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40.081589130439944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40.081589130439944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40.081589130439944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110.05452608695987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110.05452608695985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110.05452608695978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110.05452608695992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110.05452608695992</v>
      </c>
      <c r="AM21" s="16">
        <f t="shared" si="5"/>
        <v>110.05452608695992</v>
      </c>
    </row>
    <row r="22" spans="1:39" s="5" customFormat="1" x14ac:dyDescent="0.25">
      <c r="A22" s="8">
        <f>'CSP5'!$A$186</f>
        <v>3200</v>
      </c>
      <c r="B22" s="16">
        <f t="shared" si="2"/>
        <v>1.9701090000000001</v>
      </c>
      <c r="C22" s="5">
        <f>MIN('CSP5'!C82,'Pilot Injection'!W22)</f>
        <v>1.9701090000000001</v>
      </c>
      <c r="D22" s="5">
        <f>MIN('CSP5'!D82,'Pilot Injection'!X22)</f>
        <v>4.4836960000000001</v>
      </c>
      <c r="E22" s="5">
        <f>MIN('CSP5'!E82,'Pilot Injection'!Y22)</f>
        <v>4.4836960000000001</v>
      </c>
      <c r="F22" s="5">
        <f>MIN('CSP5'!F82,'Pilot Injection'!Z22)</f>
        <v>4.4836960000000001</v>
      </c>
      <c r="G22" s="5">
        <f>MIN('CSP5'!G82,'Pilot Injection'!AA22)</f>
        <v>4.4836960000000001</v>
      </c>
      <c r="H22" s="5">
        <f>MIN('CSP5'!H82,'Pilot Injection'!AB22)</f>
        <v>5.9782609999999998</v>
      </c>
      <c r="I22" s="5">
        <f>MIN('CSP5'!I82,'Pilot Injection'!AC22)</f>
        <v>5.9782609999999998</v>
      </c>
      <c r="J22" s="5">
        <f>MIN('CSP5'!J82,'Pilot Injection'!AD22)</f>
        <v>6.9972830000000004</v>
      </c>
      <c r="K22" s="5">
        <f>MIN('CSP5'!K82,'Pilot Injection'!AE22)</f>
        <v>7.4728260000000004</v>
      </c>
      <c r="L22" s="5">
        <f>MIN('CSP5'!L82,'Pilot Injection'!AF22)</f>
        <v>7.4728260000000004</v>
      </c>
      <c r="M22" s="5">
        <f>MIN('CSP5'!M82,'Pilot Injection'!AG22)</f>
        <v>6.5217390000000002</v>
      </c>
      <c r="N22" s="5">
        <f>MIN('CSP5'!N82,'Pilot Injection'!AH22)</f>
        <v>5.9782609999999998</v>
      </c>
      <c r="O22" s="5">
        <f>MIN('CSP5'!O82,'Pilot Injection'!AI22)</f>
        <v>5.9782609999999998</v>
      </c>
      <c r="P22" s="5">
        <f>MIN('CSP5'!P82,'Pilot Injection'!AJ22)</f>
        <v>5.9782609999999998</v>
      </c>
      <c r="Q22" s="5">
        <f>MIN('CSP5'!Q82,'Pilot Injection'!AK22)</f>
        <v>6.5217390000000002</v>
      </c>
      <c r="R22" s="5">
        <f>MIN('CSP5'!R82,'Pilot Injection'!AL22)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9.8505607608721704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9.8505607608721704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26.551220815218798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29.891352826087271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29.891352826087839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34.958321154218659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40.081589130439326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40.081589130439326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40.081589130439326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40.081589130440463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40.081589130439326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40.081589130439326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110.05452608696021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110.05452608695111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110.05452608695111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110.05452608698749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110.05452608695111</v>
      </c>
      <c r="AM22" s="16">
        <f t="shared" si="5"/>
        <v>110.05452608695111</v>
      </c>
    </row>
    <row r="23" spans="1:39" s="5" customFormat="1" x14ac:dyDescent="0.25">
      <c r="A23" s="8">
        <f>'CSP5'!$A$187</f>
        <v>3300</v>
      </c>
      <c r="B23" s="16">
        <f t="shared" si="2"/>
        <v>1.9701090000000001</v>
      </c>
      <c r="C23" s="5">
        <f>MIN('CSP5'!C83,'Pilot Injection'!W23)</f>
        <v>1.9701090000000001</v>
      </c>
      <c r="D23" s="5">
        <f>MIN('CSP5'!D83,'Pilot Injection'!X23)</f>
        <v>4.4836960000000001</v>
      </c>
      <c r="E23" s="5">
        <f>MIN('CSP5'!E83,'Pilot Injection'!Y23)</f>
        <v>4.4836960000000001</v>
      </c>
      <c r="F23" s="5">
        <f>MIN('CSP5'!F83,'Pilot Injection'!Z23)</f>
        <v>4.4836960000000001</v>
      </c>
      <c r="G23" s="5">
        <f>MIN('CSP5'!G83,'Pilot Injection'!AA23)</f>
        <v>4.4836960000000001</v>
      </c>
      <c r="H23" s="5">
        <f>MIN('CSP5'!H83,'Pilot Injection'!AB23)</f>
        <v>5.9782609999999998</v>
      </c>
      <c r="I23" s="5">
        <f>MIN('CSP5'!I83,'Pilot Injection'!AC23)</f>
        <v>5.9782609999999998</v>
      </c>
      <c r="J23" s="5">
        <f>MIN('CSP5'!J83,'Pilot Injection'!AD23)</f>
        <v>5.9782609999999998</v>
      </c>
      <c r="K23" s="5">
        <f>MIN('CSP5'!K83,'Pilot Injection'!AE23)</f>
        <v>5.9782609999999998</v>
      </c>
      <c r="L23" s="5">
        <f>MIN('CSP5'!L83,'Pilot Injection'!AF23)</f>
        <v>5.9782609999999998</v>
      </c>
      <c r="M23" s="5">
        <f>MIN('CSP5'!M83,'Pilot Injection'!AG23)</f>
        <v>5.9782609999999998</v>
      </c>
      <c r="N23" s="5">
        <f>MIN('CSP5'!N83,'Pilot Injection'!AH23)</f>
        <v>5.9782609999999998</v>
      </c>
      <c r="O23" s="5">
        <f>MIN('CSP5'!O83,'Pilot Injection'!AI23)</f>
        <v>0</v>
      </c>
      <c r="P23" s="5">
        <f>MIN('CSP5'!P83,'Pilot Injection'!AJ23)</f>
        <v>0</v>
      </c>
      <c r="Q23" s="5">
        <f>MIN('CSP5'!Q83,'Pilot Injection'!AK23)</f>
        <v>0</v>
      </c>
      <c r="R23" s="5">
        <f>MIN('CSP5'!R83,'Pilot Injection'!AL23)</f>
        <v>0</v>
      </c>
      <c r="S23" s="16">
        <f t="shared" si="3"/>
        <v>0</v>
      </c>
      <c r="U23" s="8">
        <f>'CSP5'!$A$187</f>
        <v>3300</v>
      </c>
      <c r="V23" s="16">
        <f t="shared" si="4"/>
        <v>9.8505607608718861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9.8505607608718861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26.55122081521759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29.891352826089545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29.891352826088124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34.95832115421809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40.081589130440463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40.081589130440463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40.081589130440463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40.081589130440463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40.081589130440463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40.081589130440463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110.05452608696021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110.05452608695111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110.05452608695111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110.05452608695111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110.05452608695111</v>
      </c>
      <c r="AM23" s="16">
        <f t="shared" si="5"/>
        <v>110.05452608695111</v>
      </c>
    </row>
    <row r="24" spans="1:39" s="5" customFormat="1" x14ac:dyDescent="0.25">
      <c r="A24" s="8">
        <f>'CSP5'!$A$188</f>
        <v>3500</v>
      </c>
      <c r="B24" s="16">
        <f t="shared" si="2"/>
        <v>1.9701090000000001</v>
      </c>
      <c r="C24" s="5">
        <f>MIN('CSP5'!C84,'Pilot Injection'!W24)</f>
        <v>1.9701090000000001</v>
      </c>
      <c r="D24" s="5">
        <f>MIN('CSP5'!D84,'Pilot Injection'!X24)</f>
        <v>4.4836960000000001</v>
      </c>
      <c r="E24" s="5">
        <f>MIN('CSP5'!E84,'Pilot Injection'!Y24)</f>
        <v>5.0271739999999996</v>
      </c>
      <c r="F24" s="5">
        <f>MIN('CSP5'!F84,'Pilot Injection'!Z24)</f>
        <v>5.5027179999999998</v>
      </c>
      <c r="G24" s="5">
        <f>MIN('CSP5'!G84,'Pilot Injection'!AA24)</f>
        <v>5.5027179999999998</v>
      </c>
      <c r="H24" s="5">
        <f>MIN('CSP5'!H84,'Pilot Injection'!AB24)</f>
        <v>5.9782609999999998</v>
      </c>
      <c r="I24" s="5">
        <f>MIN('CSP5'!I84,'Pilot Injection'!AC24)</f>
        <v>5.9782609999999998</v>
      </c>
      <c r="J24" s="5">
        <f>MIN('CSP5'!J84,'Pilot Injection'!AD24)</f>
        <v>5.9782609999999998</v>
      </c>
      <c r="K24" s="5">
        <f>MIN('CSP5'!K84,'Pilot Injection'!AE24)</f>
        <v>5.9782609999999998</v>
      </c>
      <c r="L24" s="5">
        <f>MIN('CSP5'!L84,'Pilot Injection'!AF24)</f>
        <v>5.9782609999999998</v>
      </c>
      <c r="M24" s="5">
        <f>MIN('CSP5'!M84,'Pilot Injection'!AG24)</f>
        <v>5.9782609999999998</v>
      </c>
      <c r="N24" s="5">
        <f>MIN('CSP5'!N84,'Pilot Injection'!AH24)</f>
        <v>5.9782609999999998</v>
      </c>
      <c r="O24" s="5">
        <f>MIN('CSP5'!O84,'Pilot Injection'!AI24)</f>
        <v>0</v>
      </c>
      <c r="P24" s="5">
        <f>MIN('CSP5'!P84,'Pilot Injection'!AJ24)</f>
        <v>0</v>
      </c>
      <c r="Q24" s="5">
        <f>MIN('CSP5'!Q84,'Pilot Injection'!AK24)</f>
        <v>0</v>
      </c>
      <c r="R24" s="5">
        <f>MIN('CSP5'!R84,'Pilot Injection'!AL24)</f>
        <v>0</v>
      </c>
      <c r="S24" s="16">
        <f t="shared" si="3"/>
        <v>0</v>
      </c>
      <c r="U24" s="8">
        <f>'CSP5'!$A$188</f>
        <v>3500</v>
      </c>
      <c r="V24" s="16">
        <f t="shared" si="4"/>
        <v>9.8505607608718861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9.8505607608718861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26.551220815217519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29.891352826089545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29.891352826087271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34.95832115421809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40.081589130440463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40.081589130440463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40.081589130440463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40.081589130438189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40.081589130440463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40.081589130440463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110.05452608696021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110.05452608695111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110.05452608695111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110.05452608695111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110.05452608695111</v>
      </c>
      <c r="AM24" s="16">
        <f t="shared" si="5"/>
        <v>110.05452608695111</v>
      </c>
    </row>
    <row r="25" spans="1:39" s="5" customFormat="1" x14ac:dyDescent="0.25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9.8505607608718861</v>
      </c>
      <c r="W25" s="16">
        <f t="shared" ref="W25:AM25" si="7">W24</f>
        <v>9.8505607608718861</v>
      </c>
      <c r="X25" s="16">
        <f t="shared" si="7"/>
        <v>26.551220815217519</v>
      </c>
      <c r="Y25" s="16">
        <f t="shared" si="7"/>
        <v>29.891352826089545</v>
      </c>
      <c r="Z25" s="16">
        <f t="shared" si="7"/>
        <v>29.891352826087271</v>
      </c>
      <c r="AA25" s="16">
        <f t="shared" si="7"/>
        <v>34.95832115421809</v>
      </c>
      <c r="AB25" s="16">
        <f t="shared" si="7"/>
        <v>40.081589130440463</v>
      </c>
      <c r="AC25" s="16">
        <f t="shared" si="7"/>
        <v>40.081589130440463</v>
      </c>
      <c r="AD25" s="16">
        <f t="shared" si="7"/>
        <v>40.081589130440463</v>
      </c>
      <c r="AE25" s="16">
        <f t="shared" si="7"/>
        <v>40.081589130438189</v>
      </c>
      <c r="AF25" s="16">
        <f t="shared" si="7"/>
        <v>40.081589130440463</v>
      </c>
      <c r="AG25" s="16">
        <f t="shared" si="7"/>
        <v>40.081589130440463</v>
      </c>
      <c r="AH25" s="16">
        <f t="shared" si="7"/>
        <v>110.05452608696021</v>
      </c>
      <c r="AI25" s="16">
        <f t="shared" si="7"/>
        <v>110.05452608695111</v>
      </c>
      <c r="AJ25" s="16">
        <f t="shared" si="7"/>
        <v>110.05452608695111</v>
      </c>
      <c r="AK25" s="16">
        <f t="shared" si="7"/>
        <v>110.05452608695111</v>
      </c>
      <c r="AL25" s="16">
        <f t="shared" si="7"/>
        <v>110.05452608695111</v>
      </c>
      <c r="AM25" s="16">
        <f t="shared" si="7"/>
        <v>110.05452608695111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49" t="s">
        <v>1132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U27" s="17"/>
      <c r="V27" s="49" t="s">
        <v>1141</v>
      </c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0</v>
      </c>
      <c r="I31" s="5">
        <f>I6-'CSP5'!I66</f>
        <v>0</v>
      </c>
      <c r="J31" s="5">
        <f>J6-'CSP5'!J66</f>
        <v>0</v>
      </c>
      <c r="K31" s="5">
        <f>K6-'CSP5'!K66</f>
        <v>0</v>
      </c>
      <c r="L31" s="5">
        <f>L6-'CSP5'!L66</f>
        <v>0</v>
      </c>
      <c r="M31" s="5">
        <f>M6-'CSP5'!M66</f>
        <v>0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0</v>
      </c>
      <c r="H32" s="5">
        <f>H7-'CSP5'!H67</f>
        <v>0</v>
      </c>
      <c r="I32" s="5">
        <f>I7-'CSP5'!I67</f>
        <v>0</v>
      </c>
      <c r="J32" s="5">
        <f>J7-'CSP5'!J67</f>
        <v>0</v>
      </c>
      <c r="K32" s="5">
        <f>K7-'CSP5'!K67</f>
        <v>0</v>
      </c>
      <c r="L32" s="5">
        <f>L7-'CSP5'!L67</f>
        <v>0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 x14ac:dyDescent="0.25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0</v>
      </c>
      <c r="G33" s="5">
        <f>G8-'CSP5'!G68</f>
        <v>0</v>
      </c>
      <c r="H33" s="5">
        <f>H8-'CSP5'!H68</f>
        <v>0</v>
      </c>
      <c r="I33" s="5">
        <f>I8-'CSP5'!I68</f>
        <v>0</v>
      </c>
      <c r="J33" s="5">
        <f>J8-'CSP5'!J68</f>
        <v>0</v>
      </c>
      <c r="K33" s="5">
        <f>K8-'CSP5'!K68</f>
        <v>0</v>
      </c>
      <c r="L33" s="5">
        <f>L8-'CSP5'!L68</f>
        <v>0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 x14ac:dyDescent="0.25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0</v>
      </c>
      <c r="E34" s="5">
        <f>E9-'CSP5'!E69</f>
        <v>0</v>
      </c>
      <c r="F34" s="5">
        <f>F9-'CSP5'!F69</f>
        <v>0</v>
      </c>
      <c r="G34" s="5">
        <f>G9-'CSP5'!G69</f>
        <v>0</v>
      </c>
      <c r="H34" s="5">
        <f>H9-'CSP5'!H69</f>
        <v>0</v>
      </c>
      <c r="I34" s="5">
        <f>I9-'CSP5'!I69</f>
        <v>0</v>
      </c>
      <c r="J34" s="5">
        <f>J9-'CSP5'!J69</f>
        <v>0</v>
      </c>
      <c r="K34" s="5">
        <f>K9-'CSP5'!K69</f>
        <v>0</v>
      </c>
      <c r="L34" s="5">
        <f>L9-'CSP5'!L69</f>
        <v>0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 x14ac:dyDescent="0.25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0</v>
      </c>
      <c r="F35" s="5">
        <f>F10-'CSP5'!F70</f>
        <v>0</v>
      </c>
      <c r="G35" s="5">
        <f>G10-'CSP5'!G70</f>
        <v>0</v>
      </c>
      <c r="H35" s="5">
        <f>H10-'CSP5'!H70</f>
        <v>0</v>
      </c>
      <c r="I35" s="5">
        <f>I10-'CSP5'!I70</f>
        <v>0</v>
      </c>
      <c r="J35" s="5">
        <f>J10-'CSP5'!J70</f>
        <v>0</v>
      </c>
      <c r="K35" s="5">
        <f>K10-'CSP5'!K70</f>
        <v>0</v>
      </c>
      <c r="L35" s="5">
        <f>L10-'CSP5'!L70</f>
        <v>0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 x14ac:dyDescent="0.25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0</v>
      </c>
      <c r="G36" s="5">
        <f>G11-'CSP5'!G71</f>
        <v>0</v>
      </c>
      <c r="H36" s="5">
        <f>H11-'CSP5'!H71</f>
        <v>0</v>
      </c>
      <c r="I36" s="5">
        <f>I11-'CSP5'!I71</f>
        <v>0</v>
      </c>
      <c r="J36" s="5">
        <f>J11-'CSP5'!J71</f>
        <v>0</v>
      </c>
      <c r="K36" s="5">
        <f>K11-'CSP5'!K71</f>
        <v>0</v>
      </c>
      <c r="L36" s="5">
        <f>L11-'CSP5'!L71</f>
        <v>0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 x14ac:dyDescent="0.25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0</v>
      </c>
      <c r="F37" s="5">
        <f>F12-'CSP5'!F72</f>
        <v>0</v>
      </c>
      <c r="G37" s="5">
        <f>G12-'CSP5'!G72</f>
        <v>0</v>
      </c>
      <c r="H37" s="5">
        <f>H12-'CSP5'!H72</f>
        <v>0</v>
      </c>
      <c r="I37" s="5">
        <f>I12-'CSP5'!I72</f>
        <v>0</v>
      </c>
      <c r="J37" s="5">
        <f>J12-'CSP5'!J72</f>
        <v>0</v>
      </c>
      <c r="K37" s="5">
        <f>K12-'CSP5'!K72</f>
        <v>0</v>
      </c>
      <c r="L37" s="5">
        <f>L12-'CSP5'!L72</f>
        <v>0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0</v>
      </c>
      <c r="Q37" s="5">
        <f>Q12-'CSP5'!Q72</f>
        <v>0</v>
      </c>
      <c r="R37" s="5">
        <f>R12-'CSP5'!R72</f>
        <v>0</v>
      </c>
      <c r="S37" s="16">
        <f t="shared" si="11"/>
        <v>0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 x14ac:dyDescent="0.25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0</v>
      </c>
      <c r="F38" s="5">
        <f>F13-'CSP5'!F73</f>
        <v>0</v>
      </c>
      <c r="G38" s="5">
        <f>G13-'CSP5'!G73</f>
        <v>0</v>
      </c>
      <c r="H38" s="5">
        <f>H13-'CSP5'!H73</f>
        <v>0</v>
      </c>
      <c r="I38" s="5">
        <f>I13-'CSP5'!I73</f>
        <v>0</v>
      </c>
      <c r="J38" s="5">
        <f>J13-'CSP5'!J73</f>
        <v>0</v>
      </c>
      <c r="K38" s="5">
        <f>K13-'CSP5'!K73</f>
        <v>0</v>
      </c>
      <c r="L38" s="5">
        <f>L13-'CSP5'!L73</f>
        <v>0</v>
      </c>
      <c r="M38" s="5">
        <f>M13-'CSP5'!M73</f>
        <v>0</v>
      </c>
      <c r="N38" s="5">
        <f>N13-'CSP5'!N73</f>
        <v>0</v>
      </c>
      <c r="O38" s="5">
        <f>O13-'CSP5'!O73</f>
        <v>0</v>
      </c>
      <c r="P38" s="5">
        <f>P13-'CSP5'!P73</f>
        <v>0</v>
      </c>
      <c r="Q38" s="5">
        <f>Q13-'CSP5'!Q73</f>
        <v>0</v>
      </c>
      <c r="R38" s="5">
        <f>R13-'CSP5'!R73</f>
        <v>0</v>
      </c>
      <c r="S38" s="16">
        <f t="shared" si="11"/>
        <v>0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 x14ac:dyDescent="0.25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0</v>
      </c>
      <c r="F39" s="5">
        <f>F14-'CSP5'!F74</f>
        <v>0</v>
      </c>
      <c r="G39" s="5">
        <f>G14-'CSP5'!G74</f>
        <v>0</v>
      </c>
      <c r="H39" s="5">
        <f>H14-'CSP5'!H74</f>
        <v>0</v>
      </c>
      <c r="I39" s="5">
        <f>I14-'CSP5'!I74</f>
        <v>0</v>
      </c>
      <c r="J39" s="5">
        <f>J14-'CSP5'!J74</f>
        <v>0</v>
      </c>
      <c r="K39" s="5">
        <f>K14-'CSP5'!K74</f>
        <v>0</v>
      </c>
      <c r="L39" s="5">
        <f>L14-'CSP5'!L74</f>
        <v>0</v>
      </c>
      <c r="M39" s="5">
        <f>M14-'CSP5'!M74</f>
        <v>0</v>
      </c>
      <c r="N39" s="5">
        <f>N14-'CSP5'!N74</f>
        <v>0</v>
      </c>
      <c r="O39" s="5">
        <f>O14-'CSP5'!O74</f>
        <v>0</v>
      </c>
      <c r="P39" s="5">
        <f>P14-'CSP5'!P74</f>
        <v>0</v>
      </c>
      <c r="Q39" s="5">
        <f>Q14-'CSP5'!Q74</f>
        <v>0</v>
      </c>
      <c r="R39" s="5">
        <f>R14-'CSP5'!R74</f>
        <v>0</v>
      </c>
      <c r="S39" s="16">
        <f t="shared" si="11"/>
        <v>0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 x14ac:dyDescent="0.25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0</v>
      </c>
      <c r="F40" s="5">
        <f>F15-'CSP5'!F75</f>
        <v>0</v>
      </c>
      <c r="G40" s="5">
        <f>G15-'CSP5'!G75</f>
        <v>0</v>
      </c>
      <c r="H40" s="5">
        <f>H15-'CSP5'!H75</f>
        <v>0</v>
      </c>
      <c r="I40" s="5">
        <f>I15-'CSP5'!I75</f>
        <v>0</v>
      </c>
      <c r="J40" s="5">
        <f>J15-'CSP5'!J75</f>
        <v>0</v>
      </c>
      <c r="K40" s="5">
        <f>K15-'CSP5'!K75</f>
        <v>0</v>
      </c>
      <c r="L40" s="5">
        <f>L15-'CSP5'!L75</f>
        <v>0</v>
      </c>
      <c r="M40" s="5">
        <f>M15-'CSP5'!M75</f>
        <v>0</v>
      </c>
      <c r="N40" s="5">
        <f>N15-'CSP5'!N75</f>
        <v>0</v>
      </c>
      <c r="O40" s="5">
        <f>O15-'CSP5'!O75</f>
        <v>0</v>
      </c>
      <c r="P40" s="5">
        <f>P15-'CSP5'!P75</f>
        <v>0</v>
      </c>
      <c r="Q40" s="5">
        <f>Q15-'CSP5'!Q75</f>
        <v>0</v>
      </c>
      <c r="R40" s="5">
        <f>R15-'CSP5'!R75</f>
        <v>0</v>
      </c>
      <c r="S40" s="16">
        <f t="shared" si="11"/>
        <v>0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 x14ac:dyDescent="0.25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0</v>
      </c>
      <c r="F41" s="5">
        <f>F16-'CSP5'!F76</f>
        <v>0</v>
      </c>
      <c r="G41" s="5">
        <f>G16-'CSP5'!G76</f>
        <v>0</v>
      </c>
      <c r="H41" s="5">
        <f>H16-'CSP5'!H76</f>
        <v>0</v>
      </c>
      <c r="I41" s="5">
        <f>I16-'CSP5'!I76</f>
        <v>0</v>
      </c>
      <c r="J41" s="5">
        <f>J16-'CSP5'!J76</f>
        <v>0</v>
      </c>
      <c r="K41" s="5">
        <f>K16-'CSP5'!K76</f>
        <v>0</v>
      </c>
      <c r="L41" s="5">
        <f>L16-'CSP5'!L76</f>
        <v>0</v>
      </c>
      <c r="M41" s="5">
        <f>M16-'CSP5'!M76</f>
        <v>0</v>
      </c>
      <c r="N41" s="5">
        <f>N16-'CSP5'!N76</f>
        <v>0</v>
      </c>
      <c r="O41" s="5">
        <f>O16-'CSP5'!O76</f>
        <v>0</v>
      </c>
      <c r="P41" s="5">
        <f>P16-'CSP5'!P76</f>
        <v>0</v>
      </c>
      <c r="Q41" s="5">
        <f>Q16-'CSP5'!Q76</f>
        <v>0</v>
      </c>
      <c r="R41" s="5">
        <f>R16-'CSP5'!R76</f>
        <v>0</v>
      </c>
      <c r="S41" s="16">
        <f t="shared" si="11"/>
        <v>0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 x14ac:dyDescent="0.25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0</v>
      </c>
      <c r="G42" s="5">
        <f>G17-'CSP5'!G77</f>
        <v>0</v>
      </c>
      <c r="H42" s="5">
        <f>H17-'CSP5'!H77</f>
        <v>0</v>
      </c>
      <c r="I42" s="5">
        <f>I17-'CSP5'!I77</f>
        <v>0</v>
      </c>
      <c r="J42" s="5">
        <f>J17-'CSP5'!J77</f>
        <v>0</v>
      </c>
      <c r="K42" s="5">
        <f>K17-'CSP5'!K77</f>
        <v>0</v>
      </c>
      <c r="L42" s="5">
        <f>L17-'CSP5'!L77</f>
        <v>0</v>
      </c>
      <c r="M42" s="5">
        <f>M17-'CSP5'!M77</f>
        <v>0</v>
      </c>
      <c r="N42" s="5">
        <f>N17-'CSP5'!N77</f>
        <v>0</v>
      </c>
      <c r="O42" s="5">
        <f>O17-'CSP5'!O77</f>
        <v>0</v>
      </c>
      <c r="P42" s="5">
        <f>P17-'CSP5'!P77</f>
        <v>0</v>
      </c>
      <c r="Q42" s="5">
        <f>Q17-'CSP5'!Q77</f>
        <v>0</v>
      </c>
      <c r="R42" s="5">
        <f>R17-'CSP5'!R77</f>
        <v>0</v>
      </c>
      <c r="S42" s="16">
        <f t="shared" si="11"/>
        <v>0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 x14ac:dyDescent="0.25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0</v>
      </c>
      <c r="H43" s="5">
        <f>H18-'CSP5'!H78</f>
        <v>0</v>
      </c>
      <c r="I43" s="5">
        <f>I18-'CSP5'!I78</f>
        <v>0</v>
      </c>
      <c r="J43" s="5">
        <f>J18-'CSP5'!J78</f>
        <v>0</v>
      </c>
      <c r="K43" s="5">
        <f>K18-'CSP5'!K78</f>
        <v>0</v>
      </c>
      <c r="L43" s="5">
        <f>L18-'CSP5'!L78</f>
        <v>0</v>
      </c>
      <c r="M43" s="5">
        <f>M18-'CSP5'!M78</f>
        <v>0</v>
      </c>
      <c r="N43" s="5">
        <f>N18-'CSP5'!N78</f>
        <v>0</v>
      </c>
      <c r="O43" s="5">
        <f>O18-'CSP5'!O78</f>
        <v>0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 x14ac:dyDescent="0.25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0</v>
      </c>
      <c r="H44" s="5">
        <f>H19-'CSP5'!H79</f>
        <v>0</v>
      </c>
      <c r="I44" s="5">
        <f>I19-'CSP5'!I79</f>
        <v>0</v>
      </c>
      <c r="J44" s="5">
        <f>J19-'CSP5'!J79</f>
        <v>0</v>
      </c>
      <c r="K44" s="5">
        <f>K19-'CSP5'!K79</f>
        <v>0</v>
      </c>
      <c r="L44" s="5">
        <f>L19-'CSP5'!L79</f>
        <v>0</v>
      </c>
      <c r="M44" s="5">
        <f>M19-'CSP5'!M79</f>
        <v>0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 x14ac:dyDescent="0.25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0</v>
      </c>
      <c r="H45" s="5">
        <f>H20-'CSP5'!H80</f>
        <v>0</v>
      </c>
      <c r="I45" s="5">
        <f>I20-'CSP5'!I80</f>
        <v>0</v>
      </c>
      <c r="J45" s="5">
        <f>J20-'CSP5'!J80</f>
        <v>0</v>
      </c>
      <c r="K45" s="5">
        <f>K20-'CSP5'!K80</f>
        <v>0</v>
      </c>
      <c r="L45" s="5">
        <f>L20-'CSP5'!L80</f>
        <v>0</v>
      </c>
      <c r="M45" s="5">
        <f>M20-'CSP5'!M80</f>
        <v>0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 x14ac:dyDescent="0.25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0</v>
      </c>
      <c r="I46" s="5">
        <f>I21-'CSP5'!I81</f>
        <v>0</v>
      </c>
      <c r="J46" s="5">
        <f>J21-'CSP5'!J81</f>
        <v>0</v>
      </c>
      <c r="K46" s="5">
        <f>K21-'CSP5'!K81</f>
        <v>0</v>
      </c>
      <c r="L46" s="5">
        <f>L21-'CSP5'!L81</f>
        <v>0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 x14ac:dyDescent="0.25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 x14ac:dyDescent="0.25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 x14ac:dyDescent="0.25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49" t="s">
        <v>1133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U52" s="17"/>
      <c r="V52" s="49" t="s">
        <v>1182</v>
      </c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288.79622881795581</v>
      </c>
      <c r="I55" s="16">
        <f t="shared" si="16"/>
        <v>280.28743694671357</v>
      </c>
      <c r="J55" s="16">
        <f t="shared" si="16"/>
        <v>292.58785373737464</v>
      </c>
      <c r="K55" s="16">
        <f t="shared" si="16"/>
        <v>323.45387908788638</v>
      </c>
      <c r="L55" s="16">
        <f t="shared" si="16"/>
        <v>317.59107385546719</v>
      </c>
      <c r="M55" s="16">
        <f t="shared" si="16"/>
        <v>290.75563201927201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 x14ac:dyDescent="0.25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288.79622881795581</v>
      </c>
      <c r="I56" s="5">
        <f>_xll.Interp2dTab(-1,0,'Internal Flash'!$B$71:$L$71,'Internal Flash'!$A$72:$A$84,'Internal Flash'!$B$72:$L$84,'Fuel Pressure Calc'!I6,'Pilot Injection'!I6)</f>
        <v>280.28743694671357</v>
      </c>
      <c r="J56" s="5">
        <f>_xll.Interp2dTab(-1,0,'Internal Flash'!$B$71:$L$71,'Internal Flash'!$A$72:$A$84,'Internal Flash'!$B$72:$L$84,'Fuel Pressure Calc'!J6,'Pilot Injection'!J6)</f>
        <v>292.58785373737464</v>
      </c>
      <c r="K56" s="5">
        <f>_xll.Interp2dTab(-1,0,'Internal Flash'!$B$71:$L$71,'Internal Flash'!$A$72:$A$84,'Internal Flash'!$B$72:$L$84,'Fuel Pressure Calc'!K6,'Pilot Injection'!K6)</f>
        <v>323.45387908788638</v>
      </c>
      <c r="L56" s="5">
        <f>_xll.Interp2dTab(-1,0,'Internal Flash'!$B$71:$L$71,'Internal Flash'!$A$72:$A$84,'Internal Flash'!$B$72:$L$84,'Fuel Pressure Calc'!L6,'Pilot Injection'!L6)</f>
        <v>317.59107385546719</v>
      </c>
      <c r="M56" s="5">
        <f>_xll.Interp2dTab(-1,0,'Internal Flash'!$B$71:$L$71,'Internal Flash'!$A$72:$A$84,'Internal Flash'!$B$72:$L$84,'Fuel Pressure Calc'!M6,'Pilot Injection'!M6)</f>
        <v>290.75563201927201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 x14ac:dyDescent="0.25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257.02699959889918</v>
      </c>
      <c r="H57" s="5">
        <f>_xll.Interp2dTab(-1,0,'Internal Flash'!$B$71:$L$71,'Internal Flash'!$A$72:$A$84,'Internal Flash'!$B$72:$L$84,'Fuel Pressure Calc'!H7,'Pilot Injection'!H7)</f>
        <v>278.62556353436156</v>
      </c>
      <c r="I57" s="5">
        <f>_xll.Interp2dTab(-1,0,'Internal Flash'!$B$71:$L$71,'Internal Flash'!$A$72:$A$84,'Internal Flash'!$B$72:$L$84,'Fuel Pressure Calc'!I7,'Pilot Injection'!I7)</f>
        <v>270.0669154607487</v>
      </c>
      <c r="J57" s="5">
        <f>_xll.Interp2dTab(-1,0,'Internal Flash'!$B$71:$L$71,'Internal Flash'!$A$72:$A$84,'Internal Flash'!$B$72:$L$84,'Fuel Pressure Calc'!J7,'Pilot Injection'!J7)</f>
        <v>270.0669154607487</v>
      </c>
      <c r="K57" s="5">
        <f>_xll.Interp2dTab(-1,0,'Internal Flash'!$B$71:$L$71,'Internal Flash'!$A$72:$A$84,'Internal Flash'!$B$72:$L$84,'Fuel Pressure Calc'!K7,'Pilot Injection'!K7)</f>
        <v>240.1732527182144</v>
      </c>
      <c r="L57" s="5">
        <f>_xll.Interp2dTab(-1,0,'Internal Flash'!$B$71:$L$71,'Internal Flash'!$A$72:$A$84,'Internal Flash'!$B$72:$L$84,'Fuel Pressure Calc'!L7,'Pilot Injection'!L7)</f>
        <v>245.59787780799786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 x14ac:dyDescent="0.25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253.95964332189868</v>
      </c>
      <c r="G58" s="5">
        <f>_xll.Interp2dTab(-1,0,'Internal Flash'!$B$71:$L$71,'Internal Flash'!$A$72:$A$84,'Internal Flash'!$B$72:$L$84,'Fuel Pressure Calc'!G8,'Pilot Injection'!G8)</f>
        <v>248.36448378260906</v>
      </c>
      <c r="H58" s="5">
        <f>_xll.Interp2dTab(-1,0,'Internal Flash'!$B$71:$L$71,'Internal Flash'!$A$72:$A$84,'Internal Flash'!$B$72:$L$84,'Fuel Pressure Calc'!H8,'Pilot Injection'!H8)</f>
        <v>276.88059645139197</v>
      </c>
      <c r="I58" s="5">
        <f>_xll.Interp2dTab(-1,0,'Internal Flash'!$B$71:$L$71,'Internal Flash'!$A$72:$A$84,'Internal Flash'!$B$72:$L$84,'Fuel Pressure Calc'!I8,'Pilot Injection'!I8)</f>
        <v>268.40504204839675</v>
      </c>
      <c r="J58" s="5">
        <f>_xll.Interp2dTab(-1,0,'Internal Flash'!$B$71:$L$71,'Internal Flash'!$A$72:$A$84,'Internal Flash'!$B$72:$L$84,'Fuel Pressure Calc'!J8,'Pilot Injection'!J8)</f>
        <v>259.84639397478395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238.15269204063998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 x14ac:dyDescent="0.25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254.66929150655145</v>
      </c>
      <c r="E59" s="5">
        <f>_xll.Interp2dTab(-1,0,'Internal Flash'!$B$71:$L$71,'Internal Flash'!$A$72:$A$84,'Internal Flash'!$B$72:$L$84,'Fuel Pressure Calc'!E9,'Pilot Injection'!E9)</f>
        <v>258.90870555504637</v>
      </c>
      <c r="F59" s="5">
        <f>_xll.Interp2dTab(-1,0,'Internal Flash'!$B$71:$L$71,'Internal Flash'!$A$72:$A$84,'Internal Flash'!$B$72:$L$84,'Fuel Pressure Calc'!F9,'Pilot Injection'!F9)</f>
        <v>240.72025173408429</v>
      </c>
      <c r="G59" s="5">
        <f>_xll.Interp2dTab(-1,0,'Internal Flash'!$B$71:$L$71,'Internal Flash'!$A$72:$A$84,'Internal Flash'!$B$72:$L$84,'Fuel Pressure Calc'!G9,'Pilot Injection'!G9)</f>
        <v>216.8564532998144</v>
      </c>
      <c r="H59" s="5">
        <f>_xll.Interp2dTab(-1,0,'Internal Flash'!$B$71:$L$71,'Internal Flash'!$A$72:$A$84,'Internal Flash'!$B$72:$L$84,'Fuel Pressure Calc'!H9,'Pilot Injection'!H9)</f>
        <v>253.03271298414077</v>
      </c>
      <c r="I59" s="5">
        <f>_xll.Interp2dTab(-1,0,'Internal Flash'!$B$71:$L$71,'Internal Flash'!$A$72:$A$84,'Internal Flash'!$B$72:$L$84,'Fuel Pressure Calc'!I9,'Pilot Injection'!I9)</f>
        <v>249.62587248881914</v>
      </c>
      <c r="J59" s="5">
        <f>_xll.Interp2dTab(-1,0,'Internal Flash'!$B$71:$L$71,'Internal Flash'!$A$72:$A$84,'Internal Flash'!$B$72:$L$84,'Fuel Pressure Calc'!J9,'Pilot Injection'!J9)</f>
        <v>242.81219149817599</v>
      </c>
      <c r="K59" s="5">
        <f>_xll.Interp2dTab(-1,0,'Internal Flash'!$B$71:$L$71,'Internal Flash'!$A$72:$A$84,'Internal Flash'!$B$72:$L$84,'Fuel Pressure Calc'!K9,'Pilot Injection'!K9)</f>
        <v>235.99851050753279</v>
      </c>
      <c r="L59" s="5">
        <f>_xll.Interp2dTab(-1,0,'Internal Flash'!$B$71:$L$71,'Internal Flash'!$A$72:$A$84,'Internal Flash'!$B$72:$L$84,'Fuel Pressure Calc'!L9,'Pilot Injection'!L9)</f>
        <v>237.83654607622614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 x14ac:dyDescent="0.25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245.53236599111682</v>
      </c>
      <c r="F60" s="5">
        <f>_xll.Interp2dTab(-1,0,'Internal Flash'!$B$71:$L$71,'Internal Flash'!$A$72:$A$84,'Internal Flash'!$B$72:$L$84,'Fuel Pressure Calc'!F10,'Pilot Injection'!F10)</f>
        <v>234.74860101155838</v>
      </c>
      <c r="G60" s="5">
        <f>_xll.Interp2dTab(-1,0,'Internal Flash'!$B$71:$L$71,'Internal Flash'!$A$72:$A$84,'Internal Flash'!$B$72:$L$84,'Fuel Pressure Calc'!G10,'Pilot Injection'!G10)</f>
        <v>204.19890786304001</v>
      </c>
      <c r="H60" s="5">
        <f>_xll.Interp2dTab(-1,0,'Internal Flash'!$B$71:$L$71,'Internal Flash'!$A$72:$A$84,'Internal Flash'!$B$72:$L$84,'Fuel Pressure Calc'!H10,'Pilot Injection'!H10)</f>
        <v>215.15571303822219</v>
      </c>
      <c r="I60" s="5">
        <f>_xll.Interp2dTab(-1,0,'Internal Flash'!$B$71:$L$71,'Internal Flash'!$A$72:$A$84,'Internal Flash'!$B$72:$L$84,'Fuel Pressure Calc'!I10,'Pilot Injection'!I10)</f>
        <v>234.70316024261973</v>
      </c>
      <c r="J60" s="5">
        <f>_xll.Interp2dTab(-1,0,'Internal Flash'!$B$71:$L$71,'Internal Flash'!$A$72:$A$84,'Internal Flash'!$B$72:$L$84,'Fuel Pressure Calc'!J10,'Pilot Injection'!J10)</f>
        <v>249.62587248881914</v>
      </c>
      <c r="K60" s="5">
        <f>_xll.Interp2dTab(-1,0,'Internal Flash'!$B$71:$L$71,'Internal Flash'!$A$72:$A$84,'Internal Flash'!$B$72:$L$84,'Fuel Pressure Calc'!K10,'Pilot Injection'!K10)</f>
        <v>247.96399907646719</v>
      </c>
      <c r="L60" s="5">
        <f>_xll.Interp2dTab(-1,0,'Internal Flash'!$B$71:$L$71,'Internal Flash'!$A$72:$A$84,'Internal Flash'!$B$72:$L$84,'Fuel Pressure Calc'!L10,'Pilot Injection'!L10)</f>
        <v>259.58994159024638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 x14ac:dyDescent="0.25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208.2168898245888</v>
      </c>
      <c r="G61" s="5">
        <f>_xll.Interp2dTab(-1,0,'Internal Flash'!$B$71:$L$71,'Internal Flash'!$A$72:$A$84,'Internal Flash'!$B$72:$L$84,'Fuel Pressure Calc'!G11,'Pilot Injection'!G11)</f>
        <v>201.38637049791998</v>
      </c>
      <c r="H61" s="5">
        <f>_xll.Interp2dTab(-1,0,'Internal Flash'!$B$71:$L$71,'Internal Flash'!$A$72:$A$84,'Internal Flash'!$B$72:$L$84,'Fuel Pressure Calc'!H11,'Pilot Injection'!H11)</f>
        <v>207.52320314877335</v>
      </c>
      <c r="I61" s="5">
        <f>_xll.Interp2dTab(-1,0,'Internal Flash'!$B$71:$L$71,'Internal Flash'!$A$72:$A$84,'Internal Flash'!$B$72:$L$84,'Fuel Pressure Calc'!I11,'Pilot Injection'!I11)</f>
        <v>209.82502163376887</v>
      </c>
      <c r="J61" s="5">
        <f>_xll.Interp2dTab(-1,0,'Internal Flash'!$B$71:$L$71,'Internal Flash'!$A$72:$A$84,'Internal Flash'!$B$72:$L$84,'Fuel Pressure Calc'!J11,'Pilot Injection'!J11)</f>
        <v>205.85961767538669</v>
      </c>
      <c r="K61" s="5">
        <f>_xll.Interp2dTab(-1,0,'Internal Flash'!$B$71:$L$71,'Internal Flash'!$A$72:$A$84,'Internal Flash'!$B$72:$L$84,'Fuel Pressure Calc'!K11,'Pilot Injection'!K11)</f>
        <v>222.58101246319995</v>
      </c>
      <c r="L61" s="5">
        <f>_xll.Interp2dTab(-1,0,'Internal Flash'!$B$71:$L$71,'Internal Flash'!$A$72:$A$84,'Internal Flash'!$B$72:$L$84,'Fuel Pressure Calc'!L11,'Pilot Injection'!L11)</f>
        <v>249.41843048639998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 x14ac:dyDescent="0.25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229.16085934632957</v>
      </c>
      <c r="F62" s="5">
        <f>_xll.Interp2dTab(-1,0,'Internal Flash'!$B$71:$L$71,'Internal Flash'!$A$72:$A$84,'Internal Flash'!$B$72:$L$84,'Fuel Pressure Calc'!F12,'Pilot Injection'!F12)</f>
        <v>204.90585323055998</v>
      </c>
      <c r="G62" s="5">
        <f>_xll.Interp2dTab(-1,0,'Internal Flash'!$B$71:$L$71,'Internal Flash'!$A$72:$A$84,'Internal Flash'!$B$72:$L$84,'Fuel Pressure Calc'!G12,'Pilot Injection'!G12)</f>
        <v>200.8032834832</v>
      </c>
      <c r="H62" s="5">
        <f>_xll.Interp2dTab(-1,0,'Internal Flash'!$B$71:$L$71,'Internal Flash'!$A$72:$A$84,'Internal Flash'!$B$72:$L$84,'Fuel Pressure Calc'!H12,'Pilot Injection'!H12)</f>
        <v>210.61189607338665</v>
      </c>
      <c r="I62" s="5">
        <f>_xll.Interp2dTab(-1,0,'Internal Flash'!$B$71:$L$71,'Internal Flash'!$A$72:$A$84,'Internal Flash'!$B$72:$L$84,'Fuel Pressure Calc'!I12,'Pilot Injection'!I12)</f>
        <v>212.68819417816889</v>
      </c>
      <c r="J62" s="5">
        <f>_xll.Interp2dTab(-1,0,'Internal Flash'!$B$71:$L$71,'Internal Flash'!$A$72:$A$84,'Internal Flash'!$B$72:$L$84,'Fuel Pressure Calc'!J12,'Pilot Injection'!J12)</f>
        <v>218.17048534165551</v>
      </c>
      <c r="K62" s="5">
        <f>_xll.Interp2dTab(-1,0,'Internal Flash'!$B$71:$L$71,'Internal Flash'!$A$72:$A$84,'Internal Flash'!$B$72:$L$84,'Fuel Pressure Calc'!K12,'Pilot Injection'!K12)</f>
        <v>232.68962337983996</v>
      </c>
      <c r="L62" s="5">
        <f>_xll.Interp2dTab(-1,0,'Internal Flash'!$B$71:$L$71,'Internal Flash'!$A$72:$A$84,'Internal Flash'!$B$72:$L$84,'Fuel Pressure Calc'!L12,'Pilot Injection'!L12)</f>
        <v>245.45114074374453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305.61146589350795</v>
      </c>
      <c r="Q62" s="5">
        <f>_xll.Interp2dTab(-1,0,'Internal Flash'!$B$71:$L$71,'Internal Flash'!$A$72:$A$84,'Internal Flash'!$B$72:$L$84,'Fuel Pressure Calc'!Q12,'Pilot Injection'!Q12)</f>
        <v>311.70306207778128</v>
      </c>
      <c r="R62" s="5">
        <f>_xll.Interp2dTab(-1,0,'Internal Flash'!$B$71:$L$71,'Internal Flash'!$A$72:$A$84,'Internal Flash'!$B$72:$L$84,'Fuel Pressure Calc'!R12,'Pilot Injection'!R12)</f>
        <v>308.17245932362664</v>
      </c>
      <c r="S62" s="16">
        <f t="shared" si="19"/>
        <v>308.17245932362664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 x14ac:dyDescent="0.25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218.3845004205312</v>
      </c>
      <c r="F63" s="5">
        <f>_xll.Interp2dTab(-1,0,'Internal Flash'!$B$71:$L$71,'Internal Flash'!$A$72:$A$84,'Internal Flash'!$B$72:$L$84,'Fuel Pressure Calc'!F13,'Pilot Injection'!F13)</f>
        <v>205.77687868814667</v>
      </c>
      <c r="G63" s="5">
        <f>_xll.Interp2dTab(-1,0,'Internal Flash'!$B$71:$L$71,'Internal Flash'!$A$72:$A$84,'Internal Flash'!$B$72:$L$84,'Fuel Pressure Calc'!G13,'Pilot Injection'!G13)</f>
        <v>200.29641699327999</v>
      </c>
      <c r="H63" s="5">
        <f>_xll.Interp2dTab(-1,0,'Internal Flash'!$B$71:$L$71,'Internal Flash'!$A$72:$A$84,'Internal Flash'!$B$72:$L$84,'Fuel Pressure Calc'!H13,'Pilot Injection'!H13)</f>
        <v>210.80514969948442</v>
      </c>
      <c r="I63" s="5">
        <f>_xll.Interp2dTab(-1,0,'Internal Flash'!$B$71:$L$71,'Internal Flash'!$A$72:$A$84,'Internal Flash'!$B$72:$L$84,'Fuel Pressure Calc'!I13,'Pilot Injection'!I13)</f>
        <v>219.95017120057776</v>
      </c>
      <c r="J63" s="5">
        <f>_xll.Interp2dTab(-1,0,'Internal Flash'!$B$71:$L$71,'Internal Flash'!$A$72:$A$84,'Internal Flash'!$B$72:$L$84,'Fuel Pressure Calc'!J13,'Pilot Injection'!J13)</f>
        <v>236.36726865514663</v>
      </c>
      <c r="K63" s="5">
        <f>_xll.Interp2dTab(-1,0,'Internal Flash'!$B$71:$L$71,'Internal Flash'!$A$72:$A$84,'Internal Flash'!$B$72:$L$84,'Fuel Pressure Calc'!K13,'Pilot Injection'!K13)</f>
        <v>267.10108688485866</v>
      </c>
      <c r="L63" s="5">
        <f>_xll.Interp2dTab(-1,0,'Internal Flash'!$B$71:$L$71,'Internal Flash'!$A$72:$A$84,'Internal Flash'!$B$72:$L$84,'Fuel Pressure Calc'!L13,'Pilot Injection'!L13)</f>
        <v>285.47515106799466</v>
      </c>
      <c r="M63" s="5">
        <f>_xll.Interp2dTab(-1,0,'Internal Flash'!$B$71:$L$71,'Internal Flash'!$A$72:$A$84,'Internal Flash'!$B$72:$L$84,'Fuel Pressure Calc'!M13,'Pilot Injection'!M13)</f>
        <v>298.45416200793068</v>
      </c>
      <c r="N63" s="5">
        <f>_xll.Interp2dTab(-1,0,'Internal Flash'!$B$71:$L$71,'Internal Flash'!$A$72:$A$84,'Internal Flash'!$B$72:$L$84,'Fuel Pressure Calc'!N13,'Pilot Injection'!N13)</f>
        <v>305.10416248360536</v>
      </c>
      <c r="O63" s="5">
        <f>_xll.Interp2dTab(-1,0,'Internal Flash'!$B$71:$L$71,'Internal Flash'!$A$72:$A$84,'Internal Flash'!$B$72:$L$84,'Fuel Pressure Calc'!O13,'Pilot Injection'!O13)</f>
        <v>312.47391245374399</v>
      </c>
      <c r="P63" s="5">
        <f>_xll.Interp2dTab(-1,0,'Internal Flash'!$B$71:$L$71,'Internal Flash'!$A$72:$A$84,'Internal Flash'!$B$72:$L$84,'Fuel Pressure Calc'!P13,'Pilot Injection'!P13)</f>
        <v>315.36033026666667</v>
      </c>
      <c r="Q63" s="5">
        <f>_xll.Interp2dTab(-1,0,'Internal Flash'!$B$71:$L$71,'Internal Flash'!$A$72:$A$84,'Internal Flash'!$B$72:$L$84,'Fuel Pressure Calc'!Q13,'Pilot Injection'!Q13)</f>
        <v>305.36341144709866</v>
      </c>
      <c r="R63" s="5">
        <f>_xll.Interp2dTab(-1,0,'Internal Flash'!$B$71:$L$71,'Internal Flash'!$A$72:$A$84,'Internal Flash'!$B$72:$L$84,'Fuel Pressure Calc'!R13,'Pilot Injection'!R13)</f>
        <v>300.54603790294937</v>
      </c>
      <c r="S63" s="16">
        <f t="shared" si="19"/>
        <v>300.54603790294937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 x14ac:dyDescent="0.25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210.94627287915523</v>
      </c>
      <c r="F64" s="5">
        <f>_xll.Interp2dTab(-1,0,'Internal Flash'!$B$71:$L$71,'Internal Flash'!$A$72:$A$84,'Internal Flash'!$B$72:$L$84,'Fuel Pressure Calc'!F14,'Pilot Injection'!F14)</f>
        <v>204.19890786304001</v>
      </c>
      <c r="G64" s="5">
        <f>_xll.Interp2dTab(-1,0,'Internal Flash'!$B$71:$L$71,'Internal Flash'!$A$72:$A$84,'Internal Flash'!$B$72:$L$84,'Fuel Pressure Calc'!G14,'Pilot Injection'!G14)</f>
        <v>205.39445372279999</v>
      </c>
      <c r="H64" s="5">
        <f>_xll.Interp2dTab(-1,0,'Internal Flash'!$B$71:$L$71,'Internal Flash'!$A$72:$A$84,'Internal Flash'!$B$72:$L$84,'Fuel Pressure Calc'!H14,'Pilot Injection'!H14)</f>
        <v>222.32149839999997</v>
      </c>
      <c r="I64" s="5">
        <f>_xll.Interp2dTab(-1,0,'Internal Flash'!$B$71:$L$71,'Internal Flash'!$A$72:$A$84,'Internal Flash'!$B$72:$L$84,'Fuel Pressure Calc'!I14,'Pilot Injection'!I14)</f>
        <v>244.90708227839997</v>
      </c>
      <c r="J64" s="5">
        <f>_xll.Interp2dTab(-1,0,'Internal Flash'!$B$71:$L$71,'Internal Flash'!$A$72:$A$84,'Internal Flash'!$B$72:$L$84,'Fuel Pressure Calc'!J14,'Pilot Injection'!J14)</f>
        <v>268.16632829403733</v>
      </c>
      <c r="K64" s="5">
        <f>_xll.Interp2dTab(-1,0,'Internal Flash'!$B$71:$L$71,'Internal Flash'!$A$72:$A$84,'Internal Flash'!$B$72:$L$84,'Fuel Pressure Calc'!K14,'Pilot Injection'!K14)</f>
        <v>271.30437755750398</v>
      </c>
      <c r="L64" s="5">
        <f>_xll.Interp2dTab(-1,0,'Internal Flash'!$B$71:$L$71,'Internal Flash'!$A$72:$A$84,'Internal Flash'!$B$72:$L$84,'Fuel Pressure Calc'!L14,'Pilot Injection'!L14)</f>
        <v>281.364050540704</v>
      </c>
      <c r="M64" s="5">
        <f>_xll.Interp2dTab(-1,0,'Internal Flash'!$B$71:$L$71,'Internal Flash'!$A$72:$A$84,'Internal Flash'!$B$72:$L$84,'Fuel Pressure Calc'!M14,'Pilot Injection'!M14)</f>
        <v>288.37727778185598</v>
      </c>
      <c r="N64" s="5">
        <f>_xll.Interp2dTab(-1,0,'Internal Flash'!$B$71:$L$71,'Internal Flash'!$A$72:$A$84,'Internal Flash'!$B$72:$L$84,'Fuel Pressure Calc'!N14,'Pilot Injection'!N14)</f>
        <v>301.96051999999997</v>
      </c>
      <c r="O64" s="5">
        <f>_xll.Interp2dTab(-1,0,'Internal Flash'!$B$71:$L$71,'Internal Flash'!$A$72:$A$84,'Internal Flash'!$B$72:$L$84,'Fuel Pressure Calc'!O14,'Pilot Injection'!O14)</f>
        <v>303.60489631999997</v>
      </c>
      <c r="P64" s="5">
        <f>_xll.Interp2dTab(-1,0,'Internal Flash'!$B$71:$L$71,'Internal Flash'!$A$72:$A$84,'Internal Flash'!$B$72:$L$84,'Fuel Pressure Calc'!P14,'Pilot Injection'!P14)</f>
        <v>299.55581344110931</v>
      </c>
      <c r="Q64" s="5">
        <f>_xll.Interp2dTab(-1,0,'Internal Flash'!$B$71:$L$71,'Internal Flash'!$A$72:$A$84,'Internal Flash'!$B$72:$L$84,'Fuel Pressure Calc'!Q14,'Pilot Injection'!Q14)</f>
        <v>286.42098361446398</v>
      </c>
      <c r="R64" s="5">
        <f>_xll.Interp2dTab(-1,0,'Internal Flash'!$B$71:$L$71,'Internal Flash'!$A$72:$A$84,'Internal Flash'!$B$72:$L$84,'Fuel Pressure Calc'!R14,'Pilot Injection'!R14)</f>
        <v>282.37190073557332</v>
      </c>
      <c r="S64" s="16">
        <f t="shared" si="19"/>
        <v>282.37190073557332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 x14ac:dyDescent="0.25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200.48361807454219</v>
      </c>
      <c r="F65" s="5">
        <f>_xll.Interp2dTab(-1,0,'Internal Flash'!$B$71:$L$71,'Internal Flash'!$A$72:$A$84,'Internal Flash'!$B$72:$L$84,'Fuel Pressure Calc'!F15,'Pilot Injection'!F15)</f>
        <v>219.73048791795551</v>
      </c>
      <c r="G65" s="5">
        <f>_xll.Interp2dTab(-1,0,'Internal Flash'!$B$71:$L$71,'Internal Flash'!$A$72:$A$84,'Internal Flash'!$B$72:$L$84,'Fuel Pressure Calc'!G15,'Pilot Injection'!G15)</f>
        <v>223.73081480163552</v>
      </c>
      <c r="H65" s="5">
        <f>_xll.Interp2dTab(-1,0,'Internal Flash'!$B$71:$L$71,'Internal Flash'!$A$72:$A$84,'Internal Flash'!$B$72:$L$84,'Fuel Pressure Calc'!H15,'Pilot Injection'!H15)</f>
        <v>235.46332669632</v>
      </c>
      <c r="I65" s="5">
        <f>_xll.Interp2dTab(-1,0,'Internal Flash'!$B$71:$L$71,'Internal Flash'!$A$72:$A$84,'Internal Flash'!$B$72:$L$84,'Fuel Pressure Calc'!I15,'Pilot Injection'!I15)</f>
        <v>252.53812414760534</v>
      </c>
      <c r="J65" s="5">
        <f>_xll.Interp2dTab(-1,0,'Internal Flash'!$B$71:$L$71,'Internal Flash'!$A$72:$A$84,'Internal Flash'!$B$72:$L$84,'Fuel Pressure Calc'!J15,'Pilot Injection'!J15)</f>
        <v>252.13792789380267</v>
      </c>
      <c r="K65" s="5">
        <f>_xll.Interp2dTab(-1,0,'Internal Flash'!$B$71:$L$71,'Internal Flash'!$A$72:$A$84,'Internal Flash'!$B$72:$L$84,'Fuel Pressure Calc'!K15,'Pilot Injection'!K15)</f>
        <v>251.06000807326399</v>
      </c>
      <c r="L65" s="5">
        <f>_xll.Interp2dTab(-1,0,'Internal Flash'!$B$71:$L$71,'Internal Flash'!$A$72:$A$84,'Internal Flash'!$B$72:$L$84,'Fuel Pressure Calc'!L15,'Pilot Injection'!L15)</f>
        <v>263.49912403414396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308.03000540583469</v>
      </c>
      <c r="P65" s="5">
        <f>_xll.Interp2dTab(-1,0,'Internal Flash'!$B$71:$L$71,'Internal Flash'!$A$72:$A$84,'Internal Flash'!$B$72:$L$84,'Fuel Pressure Calc'!P15,'Pilot Injection'!P15)</f>
        <v>282.06770234113065</v>
      </c>
      <c r="Q65" s="5">
        <f>_xll.Interp2dTab(-1,0,'Internal Flash'!$B$71:$L$71,'Internal Flash'!$A$72:$A$84,'Internal Flash'!$B$72:$L$84,'Fuel Pressure Calc'!Q15,'Pilot Injection'!Q15)</f>
        <v>281.32625333333334</v>
      </c>
      <c r="R65" s="5">
        <f>_xll.Interp2dTab(-1,0,'Internal Flash'!$B$71:$L$71,'Internal Flash'!$A$72:$A$84,'Internal Flash'!$B$72:$L$84,'Fuel Pressure Calc'!R15,'Pilot Injection'!R15)</f>
        <v>281.33494048610135</v>
      </c>
      <c r="S65" s="16">
        <f t="shared" si="19"/>
        <v>281.33494048610135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 x14ac:dyDescent="0.25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206.79559209863999</v>
      </c>
      <c r="F66" s="5">
        <f>_xll.Interp2dTab(-1,0,'Internal Flash'!$B$71:$L$71,'Internal Flash'!$A$72:$A$84,'Internal Flash'!$B$72:$L$84,'Fuel Pressure Calc'!F16,'Pilot Injection'!F16)</f>
        <v>210.80986320256</v>
      </c>
      <c r="G66" s="5">
        <f>_xll.Interp2dTab(-1,0,'Internal Flash'!$B$71:$L$71,'Internal Flash'!$A$72:$A$84,'Internal Flash'!$B$72:$L$84,'Fuel Pressure Calc'!G16,'Pilot Injection'!G16)</f>
        <v>223.73081480163552</v>
      </c>
      <c r="H66" s="5">
        <f>_xll.Interp2dTab(-1,0,'Internal Flash'!$B$71:$L$71,'Internal Flash'!$A$72:$A$84,'Internal Flash'!$B$72:$L$84,'Fuel Pressure Calc'!H16,'Pilot Injection'!H16)</f>
        <v>235.46332669632</v>
      </c>
      <c r="I66" s="5">
        <f>_xll.Interp2dTab(-1,0,'Internal Flash'!$B$71:$L$71,'Internal Flash'!$A$72:$A$84,'Internal Flash'!$B$72:$L$84,'Fuel Pressure Calc'!I16,'Pilot Injection'!I16)</f>
        <v>274.31132843739738</v>
      </c>
      <c r="J66" s="5">
        <f>_xll.Interp2dTab(-1,0,'Internal Flash'!$B$71:$L$71,'Internal Flash'!$A$72:$A$84,'Internal Flash'!$B$72:$L$84,'Fuel Pressure Calc'!J16,'Pilot Injection'!J16)</f>
        <v>286.82031857092272</v>
      </c>
      <c r="K66" s="5">
        <f>_xll.Interp2dTab(-1,0,'Internal Flash'!$B$71:$L$71,'Internal Flash'!$A$72:$A$84,'Internal Flash'!$B$72:$L$84,'Fuel Pressure Calc'!K16,'Pilot Injection'!K16)</f>
        <v>294.13869333333332</v>
      </c>
      <c r="L66" s="5">
        <f>_xll.Interp2dTab(-1,0,'Internal Flash'!$B$71:$L$71,'Internal Flash'!$A$72:$A$84,'Internal Flash'!$B$72:$L$84,'Fuel Pressure Calc'!L16,'Pilot Injection'!L16)</f>
        <v>308.31982786250666</v>
      </c>
      <c r="M66" s="5">
        <f>_xll.Interp2dTab(-1,0,'Internal Flash'!$B$71:$L$71,'Internal Flash'!$A$72:$A$84,'Internal Flash'!$B$72:$L$84,'Fuel Pressure Calc'!M16,'Pilot Injection'!M16)</f>
        <v>316.11829341415461</v>
      </c>
      <c r="N66" s="5">
        <f>_xll.Interp2dTab(-1,0,'Internal Flash'!$B$71:$L$71,'Internal Flash'!$A$72:$A$84,'Internal Flash'!$B$72:$L$84,'Fuel Pressure Calc'!N16,'Pilot Injection'!N16)</f>
        <v>293.5298944247466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281.08922252911469</v>
      </c>
      <c r="Q66" s="5">
        <f>_xll.Interp2dTab(-1,0,'Internal Flash'!$B$71:$L$71,'Internal Flash'!$A$72:$A$84,'Internal Flash'!$B$72:$L$84,'Fuel Pressure Calc'!Q16,'Pilot Injection'!Q16)</f>
        <v>281.64490035194666</v>
      </c>
      <c r="R66" s="5">
        <f>_xll.Interp2dTab(-1,0,'Internal Flash'!$B$71:$L$71,'Internal Flash'!$A$72:$A$84,'Internal Flash'!$B$72:$L$84,'Fuel Pressure Calc'!R16,'Pilot Injection'!R16)</f>
        <v>283.1443183454827</v>
      </c>
      <c r="S66" s="16">
        <f t="shared" si="19"/>
        <v>283.1443183454827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 x14ac:dyDescent="0.25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220.93735998023107</v>
      </c>
      <c r="G67" s="5">
        <f>_xll.Interp2dTab(-1,0,'Internal Flash'!$B$71:$L$71,'Internal Flash'!$A$72:$A$84,'Internal Flash'!$B$72:$L$84,'Fuel Pressure Calc'!G17,'Pilot Injection'!G17)</f>
        <v>234.50245835143107</v>
      </c>
      <c r="H67" s="5">
        <f>_xll.Interp2dTab(-1,0,'Internal Flash'!$B$71:$L$71,'Internal Flash'!$A$72:$A$84,'Internal Flash'!$B$72:$L$84,'Fuel Pressure Calc'!H17,'Pilot Injection'!H17)</f>
        <v>251.38356097831993</v>
      </c>
      <c r="I67" s="5">
        <f>_xll.Interp2dTab(-1,0,'Internal Flash'!$B$71:$L$71,'Internal Flash'!$A$72:$A$84,'Internal Flash'!$B$72:$L$84,'Fuel Pressure Calc'!I17,'Pilot Injection'!I17)</f>
        <v>284.96172565943994</v>
      </c>
      <c r="J67" s="5">
        <f>_xll.Interp2dTab(-1,0,'Internal Flash'!$B$71:$L$71,'Internal Flash'!$A$72:$A$84,'Internal Flash'!$B$72:$L$84,'Fuel Pressure Calc'!J17,'Pilot Injection'!J17)</f>
        <v>317.53166952175997</v>
      </c>
      <c r="K67" s="5">
        <f>_xll.Interp2dTab(-1,0,'Internal Flash'!$B$71:$L$71,'Internal Flash'!$A$72:$A$84,'Internal Flash'!$B$72:$L$84,'Fuel Pressure Calc'!K17,'Pilot Injection'!K17)</f>
        <v>312.71067116499194</v>
      </c>
      <c r="L67" s="5">
        <f>_xll.Interp2dTab(-1,0,'Internal Flash'!$B$71:$L$71,'Internal Flash'!$A$72:$A$84,'Internal Flash'!$B$72:$L$84,'Fuel Pressure Calc'!L17,'Pilot Injection'!L17)</f>
        <v>313.51880489693866</v>
      </c>
      <c r="M67" s="5">
        <f>_xll.Interp2dTab(-1,0,'Internal Flash'!$B$71:$L$71,'Internal Flash'!$A$72:$A$84,'Internal Flash'!$B$72:$L$84,'Fuel Pressure Calc'!M17,'Pilot Injection'!M17)</f>
        <v>310.91931637972266</v>
      </c>
      <c r="N67" s="5">
        <f>_xll.Interp2dTab(-1,0,'Internal Flash'!$B$71:$L$71,'Internal Flash'!$A$72:$A$84,'Internal Flash'!$B$72:$L$84,'Fuel Pressure Calc'!N17,'Pilot Injection'!N17)</f>
        <v>282.06770234113065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276.69642826815999</v>
      </c>
      <c r="Q67" s="5">
        <f>_xll.Interp2dTab(-1,0,'Internal Flash'!$B$71:$L$71,'Internal Flash'!$A$72:$A$84,'Internal Flash'!$B$72:$L$84,'Fuel Pressure Calc'!Q17,'Pilot Injection'!Q17)</f>
        <v>271.64452506791997</v>
      </c>
      <c r="R67" s="5">
        <f>_xll.Interp2dTab(-1,0,'Internal Flash'!$B$71:$L$71,'Internal Flash'!$A$72:$A$84,'Internal Flash'!$B$72:$L$84,'Fuel Pressure Calc'!R17,'Pilot Injection'!R17)</f>
        <v>272.25741444814935</v>
      </c>
      <c r="S67" s="16">
        <f t="shared" si="19"/>
        <v>272.25741444814935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 x14ac:dyDescent="0.25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234.50245835143107</v>
      </c>
      <c r="H68" s="5">
        <f>_xll.Interp2dTab(-1,0,'Internal Flash'!$B$71:$L$71,'Internal Flash'!$A$72:$A$84,'Internal Flash'!$B$72:$L$84,'Fuel Pressure Calc'!H18,'Pilot Injection'!H18)</f>
        <v>250.86926725039999</v>
      </c>
      <c r="I68" s="5">
        <f>_xll.Interp2dTab(-1,0,'Internal Flash'!$B$71:$L$71,'Internal Flash'!$A$72:$A$84,'Internal Flash'!$B$72:$L$84,'Fuel Pressure Calc'!I18,'Pilot Injection'!I18)</f>
        <v>284.96172565943994</v>
      </c>
      <c r="J68" s="5">
        <f>_xll.Interp2dTab(-1,0,'Internal Flash'!$B$71:$L$71,'Internal Flash'!$A$72:$A$84,'Internal Flash'!$B$72:$L$84,'Fuel Pressure Calc'!J18,'Pilot Injection'!J18)</f>
        <v>315.54796747250134</v>
      </c>
      <c r="K68" s="5">
        <f>_xll.Interp2dTab(-1,0,'Internal Flash'!$B$71:$L$71,'Internal Flash'!$A$72:$A$84,'Internal Flash'!$B$72:$L$84,'Fuel Pressure Calc'!K18,'Pilot Injection'!K18)</f>
        <v>318.19290678263997</v>
      </c>
      <c r="L68" s="5">
        <f>_xll.Interp2dTab(-1,0,'Internal Flash'!$B$71:$L$71,'Internal Flash'!$A$72:$A$84,'Internal Flash'!$B$72:$L$84,'Fuel Pressure Calc'!L18,'Pilot Injection'!L18)</f>
        <v>306.61701894941865</v>
      </c>
      <c r="M68" s="5">
        <f>_xll.Interp2dTab(-1,0,'Internal Flash'!$B$71:$L$71,'Internal Flash'!$A$72:$A$84,'Internal Flash'!$B$72:$L$84,'Fuel Pressure Calc'!M18,'Pilot Injection'!M18)</f>
        <v>300.59277369058128</v>
      </c>
      <c r="N68" s="5">
        <f>_xll.Interp2dTab(-1,0,'Internal Flash'!$B$71:$L$71,'Internal Flash'!$A$72:$A$84,'Internal Flash'!$B$72:$L$84,'Fuel Pressure Calc'!N18,'Pilot Injection'!N18)</f>
        <v>277.26849183457597</v>
      </c>
      <c r="O68" s="5">
        <f>_xll.Interp2dTab(-1,0,'Internal Flash'!$B$71:$L$71,'Internal Flash'!$A$72:$A$84,'Internal Flash'!$B$72:$L$84,'Fuel Pressure Calc'!O18,'Pilot Injection'!O18)</f>
        <v>272.51587560478401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 x14ac:dyDescent="0.25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231.17474637880889</v>
      </c>
      <c r="H69" s="5">
        <f>_xll.Interp2dTab(-1,0,'Internal Flash'!$B$71:$L$71,'Internal Flash'!$A$72:$A$84,'Internal Flash'!$B$72:$L$84,'Fuel Pressure Calc'!H19,'Pilot Injection'!H19)</f>
        <v>239.84868736639999</v>
      </c>
      <c r="I69" s="5">
        <f>_xll.Interp2dTab(-1,0,'Internal Flash'!$B$71:$L$71,'Internal Flash'!$A$72:$A$84,'Internal Flash'!$B$72:$L$84,'Fuel Pressure Calc'!I19,'Pilot Injection'!I19)</f>
        <v>268.14268139837333</v>
      </c>
      <c r="J69" s="5">
        <f>_xll.Interp2dTab(-1,0,'Internal Flash'!$B$71:$L$71,'Internal Flash'!$A$72:$A$84,'Internal Flash'!$B$72:$L$84,'Fuel Pressure Calc'!J19,'Pilot Injection'!J19)</f>
        <v>299.47260140669869</v>
      </c>
      <c r="K69" s="5">
        <f>_xll.Interp2dTab(-1,0,'Internal Flash'!$B$71:$L$71,'Internal Flash'!$A$72:$A$84,'Internal Flash'!$B$72:$L$84,'Fuel Pressure Calc'!K19,'Pilot Injection'!K19)</f>
        <v>295.27141491334396</v>
      </c>
      <c r="L69" s="5">
        <f>_xll.Interp2dTab(-1,0,'Internal Flash'!$B$71:$L$71,'Internal Flash'!$A$72:$A$84,'Internal Flash'!$B$72:$L$84,'Fuel Pressure Calc'!L19,'Pilot Injection'!L19)</f>
        <v>279.64479994947197</v>
      </c>
      <c r="M69" s="5">
        <f>_xll.Interp2dTab(-1,0,'Internal Flash'!$B$71:$L$71,'Internal Flash'!$A$72:$A$84,'Internal Flash'!$B$72:$L$84,'Fuel Pressure Calc'!M19,'Pilot Injection'!M19)</f>
        <v>281.32625333333334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 x14ac:dyDescent="0.25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225.47305724629334</v>
      </c>
      <c r="H70" s="5">
        <f>_xll.Interp2dTab(-1,0,'Internal Flash'!$B$71:$L$71,'Internal Flash'!$A$72:$A$84,'Internal Flash'!$B$72:$L$84,'Fuel Pressure Calc'!H20,'Pilot Injection'!H20)</f>
        <v>233.82410369647999</v>
      </c>
      <c r="I70" s="5">
        <f>_xll.Interp2dTab(-1,0,'Internal Flash'!$B$71:$L$71,'Internal Flash'!$A$72:$A$84,'Internal Flash'!$B$72:$L$84,'Fuel Pressure Calc'!I20,'Pilot Injection'!I20)</f>
        <v>259.73315926783999</v>
      </c>
      <c r="J70" s="5">
        <f>_xll.Interp2dTab(-1,0,'Internal Flash'!$B$71:$L$71,'Internal Flash'!$A$72:$A$84,'Internal Flash'!$B$72:$L$84,'Fuel Pressure Calc'!J20,'Pilot Injection'!J20)</f>
        <v>283.34487258498137</v>
      </c>
      <c r="K70" s="5">
        <f>_xll.Interp2dTab(-1,0,'Internal Flash'!$B$71:$L$71,'Internal Flash'!$A$72:$A$84,'Internal Flash'!$B$72:$L$84,'Fuel Pressure Calc'!K20,'Pilot Injection'!K20)</f>
        <v>275.2613161677653</v>
      </c>
      <c r="L70" s="5">
        <f>_xll.Interp2dTab(-1,0,'Internal Flash'!$B$71:$L$71,'Internal Flash'!$A$72:$A$84,'Internal Flash'!$B$72:$L$84,'Fuel Pressure Calc'!L20,'Pilot Injection'!L20)</f>
        <v>262.96404886843732</v>
      </c>
      <c r="M70" s="5">
        <f>_xll.Interp2dTab(-1,0,'Internal Flash'!$B$71:$L$71,'Internal Flash'!$A$72:$A$84,'Internal Flash'!$B$72:$L$84,'Fuel Pressure Calc'!M20,'Pilot Injection'!M20)</f>
        <v>251.33641449999999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 x14ac:dyDescent="0.25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231.30924349999998</v>
      </c>
      <c r="I71" s="5">
        <f>_xll.Interp2dTab(-1,0,'Internal Flash'!$B$71:$L$71,'Internal Flash'!$A$72:$A$84,'Internal Flash'!$B$72:$L$84,'Fuel Pressure Calc'!I21,'Pilot Injection'!I21)</f>
        <v>244.50896710000001</v>
      </c>
      <c r="J71" s="5">
        <f>_xll.Interp2dTab(-1,0,'Internal Flash'!$B$71:$L$71,'Internal Flash'!$A$72:$A$84,'Internal Flash'!$B$72:$L$84,'Fuel Pressure Calc'!J21,'Pilot Injection'!J21)</f>
        <v>258.17935133333333</v>
      </c>
      <c r="K71" s="5">
        <f>_xll.Interp2dTab(-1,0,'Internal Flash'!$B$71:$L$71,'Internal Flash'!$A$72:$A$84,'Internal Flash'!$B$72:$L$84,'Fuel Pressure Calc'!K21,'Pilot Injection'!K21)</f>
        <v>254.52255260000001</v>
      </c>
      <c r="L71" s="5">
        <f>_xll.Interp2dTab(-1,0,'Internal Flash'!$B$71:$L$71,'Internal Flash'!$A$72:$A$84,'Internal Flash'!$B$72:$L$84,'Fuel Pressure Calc'!L21,'Pilot Injection'!L21)</f>
        <v>244.50896710000001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 x14ac:dyDescent="0.25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 x14ac:dyDescent="0.25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 x14ac:dyDescent="0.25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 x14ac:dyDescent="0.25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49" t="s">
        <v>1134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U77" s="17"/>
      <c r="V77" s="49" t="s">
        <v>1183</v>
      </c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1.0743219712027956</v>
      </c>
      <c r="I80" s="16">
        <f t="shared" si="24"/>
        <v>1.0426692654417744</v>
      </c>
      <c r="J80" s="16">
        <f t="shared" si="24"/>
        <v>1.0884268159030337</v>
      </c>
      <c r="K80" s="16">
        <f t="shared" si="24"/>
        <v>1.2032484302069373</v>
      </c>
      <c r="L80" s="16">
        <f t="shared" si="24"/>
        <v>1.1814387947423379</v>
      </c>
      <c r="M80" s="16">
        <f t="shared" si="24"/>
        <v>1.081610951111692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3.2067174496858608</v>
      </c>
      <c r="W80" s="16">
        <f t="shared" ref="W80:AM80" si="25">W81</f>
        <v>3.2067174496858608</v>
      </c>
      <c r="X80" s="16">
        <f t="shared" si="25"/>
        <v>3.2067174496858155</v>
      </c>
      <c r="Y80" s="16">
        <f t="shared" si="25"/>
        <v>3.2067174496858155</v>
      </c>
      <c r="Z80" s="16">
        <f t="shared" si="25"/>
        <v>3.2067174496858608</v>
      </c>
      <c r="AA80" s="16">
        <f t="shared" si="25"/>
        <v>3.58796243707007</v>
      </c>
      <c r="AB80" s="16">
        <f t="shared" si="25"/>
        <v>3.8775728725904517</v>
      </c>
      <c r="AC80" s="16">
        <f t="shared" si="25"/>
        <v>4.0219845979110209</v>
      </c>
      <c r="AD80" s="16">
        <f t="shared" si="25"/>
        <v>4.0219845979110209</v>
      </c>
      <c r="AE80" s="16">
        <f t="shared" si="25"/>
        <v>4.0219845979110209</v>
      </c>
      <c r="AF80" s="16">
        <f t="shared" si="25"/>
        <v>4.0219845979109756</v>
      </c>
      <c r="AG80" s="16">
        <f t="shared" si="25"/>
        <v>17.609770401664669</v>
      </c>
      <c r="AH80" s="16">
        <f t="shared" si="25"/>
        <v>17.609770401664054</v>
      </c>
      <c r="AI80" s="16">
        <f t="shared" si="25"/>
        <v>17.60977040166448</v>
      </c>
      <c r="AJ80" s="16">
        <f t="shared" si="25"/>
        <v>17.60977040166448</v>
      </c>
      <c r="AK80" s="16">
        <f t="shared" si="25"/>
        <v>17.60977040166339</v>
      </c>
      <c r="AL80" s="16">
        <f t="shared" si="25"/>
        <v>17.609770401669209</v>
      </c>
      <c r="AM80" s="16">
        <f t="shared" si="25"/>
        <v>17.609770401669209</v>
      </c>
    </row>
    <row r="81" spans="1:39" s="5" customFormat="1" x14ac:dyDescent="0.25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1.0743219712027956</v>
      </c>
      <c r="I81" s="5">
        <f t="shared" si="26"/>
        <v>1.0426692654417744</v>
      </c>
      <c r="J81" s="5">
        <f t="shared" si="26"/>
        <v>1.0884268159030337</v>
      </c>
      <c r="K81" s="5">
        <f t="shared" si="26"/>
        <v>1.2032484302069373</v>
      </c>
      <c r="L81" s="5">
        <f t="shared" si="26"/>
        <v>1.1814387947423379</v>
      </c>
      <c r="M81" s="5">
        <f t="shared" si="26"/>
        <v>1.081610951111692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3.2067174496858608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3.2067174496858608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3.2067174496858155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3.2067174496858155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3.2067174496858608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3.58796243707007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3.8775728725904517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4.0219845979110209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4.0219845979110209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4.0219845979110209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4.0219845979109756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17.609770401664669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17.609770401664054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17.60977040166448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17.60977040166448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17.60977040166339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17.609770401669209</v>
      </c>
      <c r="AM81" s="16">
        <f>AL81</f>
        <v>17.609770401669209</v>
      </c>
    </row>
    <row r="82" spans="1:39" s="5" customFormat="1" x14ac:dyDescent="0.25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1.0024052984357068</v>
      </c>
      <c r="H82" s="5">
        <f t="shared" si="28"/>
        <v>1.08663969778401</v>
      </c>
      <c r="I82" s="5">
        <f t="shared" si="28"/>
        <v>1.05326097029692</v>
      </c>
      <c r="J82" s="5">
        <f t="shared" si="28"/>
        <v>1.05326097029692</v>
      </c>
      <c r="K82" s="5">
        <f t="shared" si="28"/>
        <v>0.93667568560103609</v>
      </c>
      <c r="L82" s="5">
        <f t="shared" si="28"/>
        <v>0.95783172345119172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3.2067174496857698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3.2067174496857698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3.2067174496857929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3.2067174496857698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3.2067174496857698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3.587962437069979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3.877572872590406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4.0219845979110209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4.0219845979110209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4.0219845979110209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4.0219845979110209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17.60977040166394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17.609770401664782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17.609770401664299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17.609770401664118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17.60977040166339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17.60977040166339</v>
      </c>
      <c r="AM82" s="16">
        <f t="shared" ref="AM82:AM99" si="31">AL82</f>
        <v>17.60977040166339</v>
      </c>
    </row>
    <row r="83" spans="1:39" s="5" customFormat="1" x14ac:dyDescent="0.25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1.2190062879451136</v>
      </c>
      <c r="G83" s="5">
        <f t="shared" si="32"/>
        <v>1.1921495221565235</v>
      </c>
      <c r="H83" s="5">
        <f t="shared" si="32"/>
        <v>1.3290268629666815</v>
      </c>
      <c r="I83" s="5">
        <f t="shared" si="32"/>
        <v>1.2883442018323044</v>
      </c>
      <c r="J83" s="5">
        <f t="shared" si="32"/>
        <v>1.2472626910789628</v>
      </c>
      <c r="K83" s="5">
        <f t="shared" si="32"/>
        <v>1.0839490942171546</v>
      </c>
      <c r="L83" s="5">
        <f t="shared" si="32"/>
        <v>1.1431329217950719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3.2067174496857991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3.2067174496857991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3.2067174496857991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3.2067174496857991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3.2067174496857991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3.5879624370700265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3.8775728725903904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4.0219845979110067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4.0219845979110067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4.0219845979110067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4.0219845979110067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17.609770401664409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17.609770401664409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17.609770401664409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17.609770401664409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17.609770401664413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17.609770401664413</v>
      </c>
      <c r="AM83" s="16">
        <f t="shared" si="31"/>
        <v>17.609770401664413</v>
      </c>
    </row>
    <row r="84" spans="1:39" s="5" customFormat="1" x14ac:dyDescent="0.25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1.5280157490393087</v>
      </c>
      <c r="E84" s="5">
        <f t="shared" si="33"/>
        <v>1.553452233330278</v>
      </c>
      <c r="F84" s="5">
        <f t="shared" si="33"/>
        <v>1.4443215104045057</v>
      </c>
      <c r="G84" s="5">
        <f t="shared" si="33"/>
        <v>1.3011387197988866</v>
      </c>
      <c r="H84" s="5">
        <f t="shared" si="33"/>
        <v>1.5181962779048446</v>
      </c>
      <c r="I84" s="5">
        <f t="shared" si="33"/>
        <v>1.4977552349329148</v>
      </c>
      <c r="J84" s="5">
        <f t="shared" si="33"/>
        <v>1.4568731489890561</v>
      </c>
      <c r="K84" s="5">
        <f t="shared" si="33"/>
        <v>1.4159910630451968</v>
      </c>
      <c r="L84" s="5">
        <f t="shared" si="33"/>
        <v>1.4270192764573568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3.2067174496857991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3.2067174496857991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3.2067174496857991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3.2067174496857991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3.2067174496857991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3.5879624370700265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3.8775728725903904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4.0219845979110067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4.0219845979110067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4.0219845979110067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4.0219845979110067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17.609770401664409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17.609770401664409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17.609770401664409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17.609770401664409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17.609770401664413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17.609770401664413</v>
      </c>
      <c r="AM84" s="16">
        <f t="shared" si="31"/>
        <v>17.609770401664413</v>
      </c>
    </row>
    <row r="85" spans="1:39" s="5" customFormat="1" x14ac:dyDescent="0.25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1.767833035136041</v>
      </c>
      <c r="F85" s="5">
        <f t="shared" si="34"/>
        <v>1.6901899272832202</v>
      </c>
      <c r="G85" s="5">
        <f t="shared" si="34"/>
        <v>1.470232136613888</v>
      </c>
      <c r="H85" s="5">
        <f t="shared" si="34"/>
        <v>1.5491211338751996</v>
      </c>
      <c r="I85" s="5">
        <f t="shared" si="34"/>
        <v>1.689862753746862</v>
      </c>
      <c r="J85" s="5">
        <f t="shared" si="34"/>
        <v>1.7973062819194978</v>
      </c>
      <c r="K85" s="5">
        <f t="shared" si="34"/>
        <v>1.7853407933505636</v>
      </c>
      <c r="L85" s="5">
        <f t="shared" si="34"/>
        <v>1.8690475794497741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3.2067174496857991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3.2067174496857991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3.2067174496857991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3.2067174496857991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3.2067174496857991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3.5879624370700265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3.8775728725903904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4.0219845979110067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4.0219845979110067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4.0219845979110067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4.0219845979110067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17.609770401664409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17.609770401664409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17.609770401664409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17.609770401664409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17.609770401664413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17.609770401664413</v>
      </c>
      <c r="AM85" s="16">
        <f t="shared" si="31"/>
        <v>17.609770401664413</v>
      </c>
    </row>
    <row r="86" spans="1:39" s="5" customFormat="1" x14ac:dyDescent="0.25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1.749021874526546</v>
      </c>
      <c r="G86" s="5">
        <f t="shared" si="35"/>
        <v>1.6916455121825278</v>
      </c>
      <c r="H86" s="5">
        <f t="shared" si="35"/>
        <v>1.7431949064496961</v>
      </c>
      <c r="I86" s="5">
        <f t="shared" si="35"/>
        <v>1.7625301817236585</v>
      </c>
      <c r="J86" s="5">
        <f t="shared" si="35"/>
        <v>1.7292207884732482</v>
      </c>
      <c r="K86" s="5">
        <f t="shared" si="35"/>
        <v>1.8696805046908795</v>
      </c>
      <c r="L86" s="5">
        <f t="shared" si="35"/>
        <v>2.09511481608576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3.2067174496857991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3.2067174496857991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3.2067174496857991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3.2067174496857991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3.2067174496857991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3.2067174496857991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3.2067174496857991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3.2067174496857991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3.2067174496857991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3.2067174496857991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3.2067174496857991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17.609770401664409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17.609770401664409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17.609770401664409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17.609770401664409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17.609770401664413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17.609770401664413</v>
      </c>
      <c r="AM86" s="16">
        <f t="shared" si="31"/>
        <v>17.609770401664413</v>
      </c>
    </row>
    <row r="87" spans="1:39" s="5" customFormat="1" x14ac:dyDescent="0.25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2.131195991920865</v>
      </c>
      <c r="F87" s="5">
        <f t="shared" si="36"/>
        <v>1.905624435044208</v>
      </c>
      <c r="G87" s="5">
        <f t="shared" si="36"/>
        <v>1.86747053639376</v>
      </c>
      <c r="H87" s="5">
        <f t="shared" si="36"/>
        <v>1.9586906334824956</v>
      </c>
      <c r="I87" s="5">
        <f t="shared" si="36"/>
        <v>1.9780002058569708</v>
      </c>
      <c r="J87" s="5">
        <f t="shared" si="36"/>
        <v>2.0289855136773962</v>
      </c>
      <c r="K87" s="5">
        <f t="shared" si="36"/>
        <v>2.1640134974325114</v>
      </c>
      <c r="L87" s="5">
        <f t="shared" si="36"/>
        <v>2.282695608916824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2.8421866328096241</v>
      </c>
      <c r="Q87" s="5">
        <f t="shared" si="36"/>
        <v>2.8988384773233657</v>
      </c>
      <c r="R87" s="5">
        <f t="shared" si="36"/>
        <v>2.8660038717097276</v>
      </c>
      <c r="S87" s="16">
        <f t="shared" si="29"/>
        <v>2.8660038717097276</v>
      </c>
      <c r="U87" s="8">
        <f>'CSP5'!$A$176</f>
        <v>1550</v>
      </c>
      <c r="V87" s="16">
        <f t="shared" si="30"/>
        <v>3.2067174496857991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3.2067174496857991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3.2067174496857991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3.2067174496858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3.2067174496857991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3.2067174496857991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3.2067174496857991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3.2067174496857991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3.2067174496857991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3.2067174496857991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3.2067174496857991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17.609770401664409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17.609770401664409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17.609770401664409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17.609770401664409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17.609770401664413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17.609770401664424</v>
      </c>
      <c r="AM87" s="16">
        <f t="shared" si="31"/>
        <v>17.609770401664424</v>
      </c>
    </row>
    <row r="88" spans="1:39" s="5" customFormat="1" x14ac:dyDescent="0.25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2.2275219042894183</v>
      </c>
      <c r="F88" s="5">
        <f t="shared" si="37"/>
        <v>2.0989241626190962</v>
      </c>
      <c r="G88" s="5">
        <f t="shared" si="37"/>
        <v>2.0430234533314557</v>
      </c>
      <c r="H88" s="5">
        <f t="shared" si="37"/>
        <v>2.150212526934741</v>
      </c>
      <c r="I88" s="5">
        <f t="shared" si="37"/>
        <v>2.2434917462458932</v>
      </c>
      <c r="J88" s="5">
        <f t="shared" si="37"/>
        <v>2.4109461402824959</v>
      </c>
      <c r="K88" s="5">
        <f t="shared" si="37"/>
        <v>2.7244310862255583</v>
      </c>
      <c r="L88" s="5">
        <f t="shared" si="37"/>
        <v>2.9118465408935457</v>
      </c>
      <c r="M88" s="5">
        <f t="shared" si="37"/>
        <v>3.0442324524808928</v>
      </c>
      <c r="N88" s="5">
        <f t="shared" si="37"/>
        <v>3.1120624573327746</v>
      </c>
      <c r="O88" s="5">
        <f t="shared" si="37"/>
        <v>3.187233907028189</v>
      </c>
      <c r="P88" s="5">
        <f t="shared" si="37"/>
        <v>3.2166753687199998</v>
      </c>
      <c r="Q88" s="5">
        <f t="shared" si="37"/>
        <v>3.1147067967604061</v>
      </c>
      <c r="R88" s="5">
        <f t="shared" si="37"/>
        <v>3.0655695866100832</v>
      </c>
      <c r="S88" s="16">
        <f t="shared" si="29"/>
        <v>3.0655695866100832</v>
      </c>
      <c r="U88" s="8">
        <f>'CSP5'!$A$177</f>
        <v>1700</v>
      </c>
      <c r="V88" s="16">
        <f t="shared" si="30"/>
        <v>3.2067174496857991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3.2067174496857991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3.2067174496857991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3.2067174496857991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3.2067174496857991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3.2067174496857986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3.2067174496857986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3.2067174496857991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3.2067174496857991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3.2067174496857991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3.2067174496857991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17.609770401664406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17.609770401664406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17.609770401664409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17.609770401664409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17.609770401664413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17.609770401664413</v>
      </c>
      <c r="AM88" s="16">
        <f t="shared" si="31"/>
        <v>17.609770401664413</v>
      </c>
    </row>
    <row r="89" spans="1:39" s="5" customFormat="1" x14ac:dyDescent="0.25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2.2782197470948766</v>
      </c>
      <c r="F89" s="5">
        <f t="shared" si="38"/>
        <v>2.2053482049208322</v>
      </c>
      <c r="G89" s="5">
        <f t="shared" si="38"/>
        <v>2.2182601002062401</v>
      </c>
      <c r="H89" s="5">
        <f t="shared" si="38"/>
        <v>2.4010721827199997</v>
      </c>
      <c r="I89" s="5">
        <f t="shared" si="38"/>
        <v>2.6449964886067199</v>
      </c>
      <c r="J89" s="5">
        <f t="shared" si="38"/>
        <v>2.8961963455756035</v>
      </c>
      <c r="K89" s="5">
        <f t="shared" si="38"/>
        <v>2.9300872776210434</v>
      </c>
      <c r="L89" s="5">
        <f t="shared" si="38"/>
        <v>3.0387317458396033</v>
      </c>
      <c r="M89" s="5">
        <f t="shared" si="38"/>
        <v>3.1144746000440442</v>
      </c>
      <c r="N89" s="5">
        <f t="shared" si="38"/>
        <v>3.2611736159999998</v>
      </c>
      <c r="O89" s="5">
        <f t="shared" si="38"/>
        <v>3.2789328802559998</v>
      </c>
      <c r="P89" s="5">
        <f t="shared" si="38"/>
        <v>3.2352027851639806</v>
      </c>
      <c r="Q89" s="5">
        <f t="shared" si="38"/>
        <v>3.0933466230362106</v>
      </c>
      <c r="R89" s="5">
        <f t="shared" si="38"/>
        <v>3.0496165279441918</v>
      </c>
      <c r="S89" s="16">
        <f t="shared" si="29"/>
        <v>3.0496165279441918</v>
      </c>
      <c r="U89" s="8">
        <f>'CSP5'!$A$178</f>
        <v>1800</v>
      </c>
      <c r="V89" s="16">
        <f t="shared" si="30"/>
        <v>3.2067174496857991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3.2067174496857991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3.2067174496857991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3.2067174496857991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3.2067174496857991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3.2067174496857991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3.2067174496857991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3.2067174496857991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3.2067174496857991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3.2067174496857991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3.2067174496857991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17.609770401664409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17.609770401664409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17.609770401664409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17.609770401664409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17.609770401664413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17.609770401664413</v>
      </c>
      <c r="AM89" s="16">
        <f t="shared" si="31"/>
        <v>17.609770401664413</v>
      </c>
    </row>
    <row r="90" spans="1:39" s="5" customFormat="1" x14ac:dyDescent="0.25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2.4058034168945066</v>
      </c>
      <c r="F90" s="5">
        <f t="shared" si="39"/>
        <v>2.636765855015466</v>
      </c>
      <c r="G90" s="5">
        <f t="shared" si="39"/>
        <v>2.6847697776196262</v>
      </c>
      <c r="H90" s="5">
        <f t="shared" si="39"/>
        <v>2.8255599203558401</v>
      </c>
      <c r="I90" s="5">
        <f t="shared" si="39"/>
        <v>3.0304574897712642</v>
      </c>
      <c r="J90" s="5">
        <f t="shared" si="39"/>
        <v>3.0256551347256324</v>
      </c>
      <c r="K90" s="5">
        <f t="shared" si="39"/>
        <v>3.0127200968791676</v>
      </c>
      <c r="L90" s="5">
        <f t="shared" si="39"/>
        <v>3.1619894884097275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3.6963600648700163</v>
      </c>
      <c r="P90" s="5">
        <f t="shared" si="39"/>
        <v>3.3848124280935679</v>
      </c>
      <c r="Q90" s="5">
        <f t="shared" si="39"/>
        <v>3.3759150400000002</v>
      </c>
      <c r="R90" s="5">
        <f t="shared" si="39"/>
        <v>3.3760192858332161</v>
      </c>
      <c r="S90" s="16">
        <f t="shared" si="29"/>
        <v>3.3760192858332161</v>
      </c>
      <c r="U90" s="8">
        <f>'CSP5'!$A$179</f>
        <v>2000</v>
      </c>
      <c r="V90" s="16">
        <f t="shared" si="30"/>
        <v>3.2067174496857991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3.2067174496857991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3.2067174496857991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3.2067174496857991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3.2067174496857991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3.2067174496857991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3.2067174496857991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3.2067174496857991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3.2067174496857991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3.2067174496857991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3.2067174496857991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17.609770401664409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17.609770401664409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17.609770401664409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17.609770401664409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17.609770401664413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17.609770401664413</v>
      </c>
      <c r="AM90" s="16">
        <f t="shared" si="31"/>
        <v>17.609770401664413</v>
      </c>
    </row>
    <row r="91" spans="1:39" s="5" customFormat="1" x14ac:dyDescent="0.25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2.7297018157020481</v>
      </c>
      <c r="F91" s="5">
        <f t="shared" si="40"/>
        <v>2.7826901942737918</v>
      </c>
      <c r="G91" s="5">
        <f t="shared" si="40"/>
        <v>2.9532467553815884</v>
      </c>
      <c r="H91" s="5">
        <f t="shared" si="40"/>
        <v>3.1081159123914244</v>
      </c>
      <c r="I91" s="5">
        <f t="shared" si="40"/>
        <v>3.6209095353736456</v>
      </c>
      <c r="J91" s="5">
        <f t="shared" si="40"/>
        <v>3.78602820513618</v>
      </c>
      <c r="K91" s="5">
        <f t="shared" si="40"/>
        <v>3.8826307520000003</v>
      </c>
      <c r="L91" s="5">
        <f t="shared" si="40"/>
        <v>4.0698217277850874</v>
      </c>
      <c r="M91" s="5">
        <f t="shared" si="40"/>
        <v>4.1727614730668403</v>
      </c>
      <c r="N91" s="5">
        <f t="shared" si="40"/>
        <v>3.8745946064066548</v>
      </c>
      <c r="O91" s="5">
        <f t="shared" si="40"/>
        <v>3.6934258028180476</v>
      </c>
      <c r="P91" s="5">
        <f t="shared" si="40"/>
        <v>3.7103777373843139</v>
      </c>
      <c r="Q91" s="5">
        <f t="shared" si="40"/>
        <v>3.7177126846456958</v>
      </c>
      <c r="R91" s="5">
        <f t="shared" si="40"/>
        <v>3.737505002160372</v>
      </c>
      <c r="S91" s="16">
        <f t="shared" si="29"/>
        <v>3.737505002160372</v>
      </c>
      <c r="U91" s="8">
        <f>'CSP5'!$A$180</f>
        <v>2200</v>
      </c>
      <c r="V91" s="16">
        <f t="shared" si="30"/>
        <v>3.2067174496857991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3.2067174496857991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3.2067174496857991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3.2067174496857991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3.2067174496857991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3.2067174496857991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3.2067174496857991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3.2067174496857991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3.2067174496857991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3.2067174496857991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3.2067174496857991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17.609770401664409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17.609770401664409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17.609770401664409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17.609770401664409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17.609770401664413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17.609770401664413</v>
      </c>
      <c r="AM91" s="16">
        <f t="shared" si="31"/>
        <v>17.609770401664413</v>
      </c>
    </row>
    <row r="92" spans="1:39" s="5" customFormat="1" x14ac:dyDescent="0.25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3.1814979837153277</v>
      </c>
      <c r="G92" s="5">
        <f t="shared" si="41"/>
        <v>3.3768354002606076</v>
      </c>
      <c r="H92" s="5">
        <f t="shared" si="41"/>
        <v>3.619923278087807</v>
      </c>
      <c r="I92" s="5">
        <f t="shared" si="41"/>
        <v>4.1034488494959351</v>
      </c>
      <c r="J92" s="5">
        <f t="shared" si="41"/>
        <v>4.5724560411133437</v>
      </c>
      <c r="K92" s="5">
        <f t="shared" si="41"/>
        <v>4.5030336647758844</v>
      </c>
      <c r="L92" s="5">
        <f t="shared" si="41"/>
        <v>4.5146707905159165</v>
      </c>
      <c r="M92" s="5">
        <f t="shared" si="41"/>
        <v>4.4772381558680063</v>
      </c>
      <c r="N92" s="5">
        <f t="shared" si="41"/>
        <v>4.0617749137122816</v>
      </c>
      <c r="O92" s="5">
        <f t="shared" si="41"/>
        <v>3.9926248224067584</v>
      </c>
      <c r="P92" s="5">
        <f t="shared" si="41"/>
        <v>3.9844285670615038</v>
      </c>
      <c r="Q92" s="5">
        <f t="shared" si="41"/>
        <v>3.9116811609780475</v>
      </c>
      <c r="R92" s="5">
        <f t="shared" si="41"/>
        <v>3.9205067680533507</v>
      </c>
      <c r="S92" s="16">
        <f t="shared" si="29"/>
        <v>3.9205067680533507</v>
      </c>
      <c r="U92" s="8">
        <f>'CSP5'!$A$181</f>
        <v>2400</v>
      </c>
      <c r="V92" s="16">
        <f t="shared" si="30"/>
        <v>4.782900602921198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4.782900602921198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4.782900602921198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4.782900602921198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4.782900602921198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4.7800477827343446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3.7302099539730329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3.2067174496857991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3.2067174496857991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3.2067174496857991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3.2067174496857991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17.609770401664409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17.609770401664409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17.609770401664409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17.609770401664409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17.609770401664413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17.609770401664413</v>
      </c>
      <c r="AM92" s="16">
        <f t="shared" si="31"/>
        <v>17.609770401664413</v>
      </c>
    </row>
    <row r="93" spans="1:39" s="5" customFormat="1" x14ac:dyDescent="0.25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3.6582383502823248</v>
      </c>
      <c r="H93" s="5">
        <f t="shared" si="42"/>
        <v>3.9135605691062394</v>
      </c>
      <c r="I93" s="5">
        <f t="shared" si="42"/>
        <v>4.4454029202872629</v>
      </c>
      <c r="J93" s="5">
        <f t="shared" si="42"/>
        <v>4.9225482925710216</v>
      </c>
      <c r="K93" s="5">
        <f t="shared" si="42"/>
        <v>4.9638093458091834</v>
      </c>
      <c r="L93" s="5">
        <f t="shared" si="42"/>
        <v>4.7832254956109308</v>
      </c>
      <c r="M93" s="5">
        <f t="shared" si="42"/>
        <v>4.6892472695730678</v>
      </c>
      <c r="N93" s="5">
        <f t="shared" si="42"/>
        <v>4.3253884726193847</v>
      </c>
      <c r="O93" s="5">
        <f t="shared" si="42"/>
        <v>4.2512476594346307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4.782900602921198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4.782900602921198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5.0544103862215364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5.3259201695218739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5.5974299528222113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5.5938393343111716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4.0009819389491863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3.2067174496857991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3.2067174496857991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3.2067174496857991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3.2067174496857991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17.609770401664409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17.609770401664409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17.609770401664409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17.609770401664409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17.609770401664413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17.609770401664413</v>
      </c>
      <c r="AM93" s="16">
        <f t="shared" si="31"/>
        <v>17.609770401664413</v>
      </c>
    </row>
    <row r="94" spans="1:39" s="5" customFormat="1" x14ac:dyDescent="0.25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3.8837357391639893</v>
      </c>
      <c r="H94" s="5">
        <f t="shared" si="43"/>
        <v>4.0294579477555192</v>
      </c>
      <c r="I94" s="5">
        <f t="shared" si="43"/>
        <v>4.504797047492672</v>
      </c>
      <c r="J94" s="5">
        <f t="shared" si="43"/>
        <v>5.0311397036325376</v>
      </c>
      <c r="K94" s="5">
        <f t="shared" si="43"/>
        <v>4.9605597705441786</v>
      </c>
      <c r="L94" s="5">
        <f t="shared" si="43"/>
        <v>4.6980326391511289</v>
      </c>
      <c r="M94" s="5">
        <f t="shared" si="43"/>
        <v>4.7262810560000004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4.782900602921198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4.782900602921198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5.0544103862215364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5.3259201695218739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5.5974299528222113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5.5953149309595442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4.5454771021982383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4.0219845979110067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4.0219845979110067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3.6160148343049849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3.2067174496857991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17.609770401664409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17.609770401664409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17.609770401664409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17.609770401664409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17.609770401664413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17.609770401664413</v>
      </c>
      <c r="AM94" s="16">
        <f t="shared" si="31"/>
        <v>17.609770401664413</v>
      </c>
    </row>
    <row r="95" spans="1:39" s="5" customFormat="1" x14ac:dyDescent="0.25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3.9232311960855042</v>
      </c>
      <c r="H95" s="5">
        <f t="shared" si="44"/>
        <v>4.0685394043187522</v>
      </c>
      <c r="I95" s="5">
        <f t="shared" si="44"/>
        <v>4.5193569712604154</v>
      </c>
      <c r="J95" s="5">
        <f t="shared" si="44"/>
        <v>4.9302007829786758</v>
      </c>
      <c r="K95" s="5">
        <f t="shared" si="44"/>
        <v>4.7895469013191168</v>
      </c>
      <c r="L95" s="5">
        <f t="shared" si="44"/>
        <v>4.5755744503108096</v>
      </c>
      <c r="M95" s="5">
        <f t="shared" si="44"/>
        <v>4.3732536122999992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4.782900602921198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4.782900602921198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5.0544103862215355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5.3259201695218739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5.5974299528222113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5.5960035427287842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4.7995748450477951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4.4024426004161032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4.4024426004161024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4.1994577186130915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3.6012993547134351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17.609770401664406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17.609770401664406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17.609770401664409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17.609770401664409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17.609770401664413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17.609770401664413</v>
      </c>
      <c r="AM95" s="16">
        <f t="shared" si="31"/>
        <v>17.609770401664413</v>
      </c>
    </row>
    <row r="96" spans="1:39" s="5" customFormat="1" x14ac:dyDescent="0.25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4.163566383</v>
      </c>
      <c r="I96" s="5">
        <f t="shared" si="45"/>
        <v>4.4011614078000001</v>
      </c>
      <c r="J96" s="5">
        <f t="shared" si="45"/>
        <v>4.6472283240000003</v>
      </c>
      <c r="K96" s="5">
        <f t="shared" si="45"/>
        <v>4.5814059468000004</v>
      </c>
      <c r="L96" s="5">
        <f t="shared" si="45"/>
        <v>4.4011614078000001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4.782900602921198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4.782900602921198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5.0544103862215364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5.3259201695218739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5.5974299528222113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5.596692154498025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5.0536725878973519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4.782900602921198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4.782900602921198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4.782900602921198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3.9958812597410716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17.609770401664409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17.609770401664409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17.609770401664409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17.609770401664409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17.609770401664413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17.609770401664413</v>
      </c>
      <c r="AM96" s="16">
        <f t="shared" si="31"/>
        <v>17.609770401664413</v>
      </c>
    </row>
    <row r="97" spans="1:39" s="5" customFormat="1" x14ac:dyDescent="0.25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11.196335502292795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11.196335502292795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11.196335502292797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11.196335502292795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11.196335502292795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11.196335502292795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11.196335502292797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11.196335502292795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11.196335502292795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11.196335502292795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11.196335502292795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17.609770401664409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17.609770401664409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17.609770401664409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17.609770401664409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17.609770401664413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17.609770401664413</v>
      </c>
      <c r="AM97" s="16">
        <f t="shared" si="31"/>
        <v>17.609770401664413</v>
      </c>
    </row>
    <row r="98" spans="1:39" s="5" customFormat="1" x14ac:dyDescent="0.25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11.196335502292941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11.196335502292941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11.19633550229285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11.19633550229276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11.196335502292941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11.196335502292921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11.196335502292941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11.19633550229285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11.196335502292941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11.19633550229276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11.19633550229276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17.609770401664306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17.60977040166442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17.60977040166448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17.60977040166448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17.609770401664846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17.60977040166339</v>
      </c>
      <c r="AM98" s="16">
        <f t="shared" si="31"/>
        <v>17.60977040166339</v>
      </c>
    </row>
    <row r="99" spans="1:39" s="5" customFormat="1" x14ac:dyDescent="0.25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11.196335502293305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11.196335502293305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11.19633550229276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11.196335502292577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11.19633550229185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11.196335502292557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11.196335502292941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11.196335502292577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11.196335502293305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11.196335502293305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11.196335502292577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17.60977040166394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17.609770401665152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17.609770401664118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17.60977040166339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17.609770401669209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17.609770401675032</v>
      </c>
      <c r="AM99" s="16">
        <f t="shared" si="31"/>
        <v>17.609770401675032</v>
      </c>
    </row>
    <row r="100" spans="1:39" s="5" customFormat="1" x14ac:dyDescent="0.25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11.196335502293305</v>
      </c>
      <c r="W100" s="16">
        <f t="shared" ref="W100:AM100" si="50">W99</f>
        <v>11.196335502293305</v>
      </c>
      <c r="X100" s="16">
        <f t="shared" si="50"/>
        <v>11.19633550229276</v>
      </c>
      <c r="Y100" s="16">
        <f t="shared" si="50"/>
        <v>11.196335502292577</v>
      </c>
      <c r="Z100" s="16">
        <f t="shared" si="50"/>
        <v>11.19633550229185</v>
      </c>
      <c r="AA100" s="16">
        <f t="shared" si="50"/>
        <v>11.196335502292557</v>
      </c>
      <c r="AB100" s="16">
        <f t="shared" si="50"/>
        <v>11.196335502292941</v>
      </c>
      <c r="AC100" s="16">
        <f t="shared" si="50"/>
        <v>11.196335502292577</v>
      </c>
      <c r="AD100" s="16">
        <f t="shared" si="50"/>
        <v>11.196335502293305</v>
      </c>
      <c r="AE100" s="16">
        <f t="shared" si="50"/>
        <v>11.196335502293305</v>
      </c>
      <c r="AF100" s="16">
        <f t="shared" si="50"/>
        <v>11.196335502292577</v>
      </c>
      <c r="AG100" s="16">
        <f t="shared" si="50"/>
        <v>17.60977040166394</v>
      </c>
      <c r="AH100" s="16">
        <f t="shared" si="50"/>
        <v>17.609770401665152</v>
      </c>
      <c r="AI100" s="16">
        <f t="shared" si="50"/>
        <v>17.609770401664118</v>
      </c>
      <c r="AJ100" s="16">
        <f t="shared" si="50"/>
        <v>17.60977040166339</v>
      </c>
      <c r="AK100" s="16">
        <f t="shared" si="50"/>
        <v>17.609770401669209</v>
      </c>
      <c r="AL100" s="16">
        <f t="shared" si="50"/>
        <v>17.609770401675032</v>
      </c>
      <c r="AM100" s="16">
        <f t="shared" si="50"/>
        <v>17.609770401675032</v>
      </c>
    </row>
    <row r="102" spans="1:39" x14ac:dyDescent="0.25">
      <c r="A102" s="17"/>
      <c r="B102" s="49" t="s">
        <v>1143</v>
      </c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U102" s="17"/>
      <c r="V102" s="49" t="s">
        <v>1142</v>
      </c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11.488524485961724</v>
      </c>
      <c r="C105" s="16">
        <f t="shared" ref="C105:S105" si="51">C106</f>
        <v>11.488524485961724</v>
      </c>
      <c r="D105" s="16">
        <f t="shared" si="51"/>
        <v>11.488524485961726</v>
      </c>
      <c r="E105" s="16">
        <f t="shared" si="51"/>
        <v>11.488524485961722</v>
      </c>
      <c r="F105" s="16">
        <f t="shared" si="51"/>
        <v>12.426024485961722</v>
      </c>
      <c r="G105" s="16">
        <f t="shared" si="51"/>
        <v>10.325154937377748</v>
      </c>
      <c r="H105" s="16">
        <f t="shared" si="51"/>
        <v>6.5132774007122975</v>
      </c>
      <c r="I105" s="16">
        <f t="shared" si="51"/>
        <v>3.4024147203369211</v>
      </c>
      <c r="J105" s="16">
        <f t="shared" si="51"/>
        <v>6.0657043510188089</v>
      </c>
      <c r="K105" s="16">
        <f t="shared" si="51"/>
        <v>7.0820338140869961</v>
      </c>
      <c r="L105" s="16">
        <f t="shared" si="51"/>
        <v>8.2539088140869961</v>
      </c>
      <c r="M105" s="16">
        <f t="shared" si="51"/>
        <v>13.761720814086997</v>
      </c>
      <c r="N105" s="16">
        <f t="shared" si="51"/>
        <v>23.019533814086998</v>
      </c>
      <c r="O105" s="16">
        <f t="shared" si="51"/>
        <v>23.488283814086998</v>
      </c>
      <c r="P105" s="16">
        <f t="shared" si="51"/>
        <v>24.074221814086997</v>
      </c>
      <c r="Q105" s="16">
        <f t="shared" si="51"/>
        <v>24.542971814086997</v>
      </c>
      <c r="R105" s="16">
        <f t="shared" si="51"/>
        <v>25.128908814086998</v>
      </c>
      <c r="S105" s="16">
        <f t="shared" si="51"/>
        <v>25.128908814086998</v>
      </c>
      <c r="U105" s="16">
        <f>'CSP5'!$A$169</f>
        <v>619</v>
      </c>
      <c r="V105" s="16">
        <f>V106</f>
        <v>55.781337656250003</v>
      </c>
      <c r="W105" s="16">
        <f t="shared" ref="W105:AM105" si="52">W106</f>
        <v>55.781337656250003</v>
      </c>
      <c r="X105" s="16">
        <f t="shared" si="52"/>
        <v>55.781337656250003</v>
      </c>
      <c r="Y105" s="16">
        <f t="shared" si="52"/>
        <v>55.78133765625001</v>
      </c>
      <c r="Z105" s="16">
        <f t="shared" si="52"/>
        <v>56.836027313616874</v>
      </c>
      <c r="AA105" s="16">
        <f t="shared" si="52"/>
        <v>69.726675570318008</v>
      </c>
      <c r="AB105" s="16">
        <f t="shared" si="52"/>
        <v>69.726675570318008</v>
      </c>
      <c r="AC105" s="16">
        <f t="shared" si="52"/>
        <v>73.418085871096508</v>
      </c>
      <c r="AD105" s="16">
        <f t="shared" si="52"/>
        <v>77.109496171875008</v>
      </c>
      <c r="AE105" s="16">
        <f t="shared" si="52"/>
        <v>77.109496171875008</v>
      </c>
      <c r="AF105" s="16">
        <f t="shared" si="52"/>
        <v>77.109496171875008</v>
      </c>
      <c r="AG105" s="16">
        <f t="shared" si="52"/>
        <v>77.109496171875008</v>
      </c>
      <c r="AH105" s="16">
        <f t="shared" si="52"/>
        <v>89.250141650002206</v>
      </c>
      <c r="AI105" s="16">
        <f t="shared" si="52"/>
        <v>89.250141650002178</v>
      </c>
      <c r="AJ105" s="16">
        <f t="shared" si="52"/>
        <v>89.25014165000222</v>
      </c>
      <c r="AK105" s="16">
        <f t="shared" si="52"/>
        <v>89.25014165000222</v>
      </c>
      <c r="AL105" s="16">
        <f t="shared" si="52"/>
        <v>89.250141650002121</v>
      </c>
      <c r="AM105" s="16">
        <f t="shared" si="52"/>
        <v>89.250141650002121</v>
      </c>
    </row>
    <row r="106" spans="1:39" s="5" customFormat="1" x14ac:dyDescent="0.25">
      <c r="A106" s="8">
        <f>'CSP5'!$A$170</f>
        <v>620</v>
      </c>
      <c r="B106" s="16">
        <f>C106</f>
        <v>11.488524485961724</v>
      </c>
      <c r="C106" s="5">
        <f>MIN('Main Injection'!C56+'CSP5'!C195,'Pilot Injection'!W106,W131,W156,W181)</f>
        <v>11.488524485961724</v>
      </c>
      <c r="D106" s="5">
        <f>MIN('Main Injection'!D56+'CSP5'!D195,'Pilot Injection'!X106,X131,X156,X181)</f>
        <v>11.488524485961726</v>
      </c>
      <c r="E106" s="5">
        <f>MIN('Main Injection'!E56+'CSP5'!E195,'Pilot Injection'!Y106,Y131,Y156,Y181)</f>
        <v>11.488524485961722</v>
      </c>
      <c r="F106" s="5">
        <f>MIN('Main Injection'!F56+'CSP5'!F195,'Pilot Injection'!Z106,Z131,Z156,Z181)</f>
        <v>12.426024485961722</v>
      </c>
      <c r="G106" s="5">
        <f>MIN('Main Injection'!G56+'CSP5'!G195,'Pilot Injection'!AA106,AA131,AA156,AA181)</f>
        <v>10.325154937377748</v>
      </c>
      <c r="H106" s="5">
        <f>MIN('Main Injection'!H56+'CSP5'!H195,'Pilot Injection'!AB106,AB131,AB156,AB181)</f>
        <v>6.5132774007122975</v>
      </c>
      <c r="I106" s="5">
        <f>MIN('Main Injection'!I56+'CSP5'!I195,'Pilot Injection'!AC106,AC131,AC156,AC181)</f>
        <v>3.4024147203369211</v>
      </c>
      <c r="J106" s="5">
        <f>MIN('Main Injection'!J56+'CSP5'!J195,'Pilot Injection'!AD106,AD131,AD156,AD181)</f>
        <v>6.0657043510188089</v>
      </c>
      <c r="K106" s="5">
        <f>MIN('Main Injection'!K56+'CSP5'!K195,'Pilot Injection'!AE106,AE131,AE156,AE181)</f>
        <v>7.0820338140869961</v>
      </c>
      <c r="L106" s="5">
        <f>MIN('Main Injection'!L56+'CSP5'!L195,'Pilot Injection'!AF106,AF131,AF156,AF181)</f>
        <v>8.2539088140869961</v>
      </c>
      <c r="M106" s="5">
        <f>MIN('Main Injection'!M56+'CSP5'!M195,'Pilot Injection'!AG106,AG131,AG156,AG181)</f>
        <v>13.761720814086997</v>
      </c>
      <c r="N106" s="5">
        <f>MIN('Main Injection'!N56+'CSP5'!N195,'Pilot Injection'!AH106,AH131,AH156,AH181)</f>
        <v>23.019533814086998</v>
      </c>
      <c r="O106" s="5">
        <f>MIN('Main Injection'!O56+'CSP5'!O195,'Pilot Injection'!AI106,AI131,AI156,AI181)</f>
        <v>23.488283814086998</v>
      </c>
      <c r="P106" s="5">
        <f>MIN('Main Injection'!P56+'CSP5'!P195,'Pilot Injection'!AJ106,AJ131,AJ156,AJ181)</f>
        <v>24.074221814086997</v>
      </c>
      <c r="Q106" s="5">
        <f>MIN('Main Injection'!Q56+'CSP5'!Q195,'Pilot Injection'!AK106,AK131,AK156,AK181)</f>
        <v>24.542971814086997</v>
      </c>
      <c r="R106" s="5">
        <f>MIN('Main Injection'!R56+'CSP5'!R195,'Pilot Injection'!AL106,AL131,AL156,AL181)</f>
        <v>25.128908814086998</v>
      </c>
      <c r="S106" s="16">
        <f>R106</f>
        <v>25.128908814086998</v>
      </c>
      <c r="U106" s="8">
        <f>'CSP5'!$A$170</f>
        <v>620</v>
      </c>
      <c r="V106" s="16">
        <f>W106</f>
        <v>55.781337656250003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55.781337656250003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55.781337656250003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55.78133765625001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56.836027313616874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69.726675570318008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69.726675570318008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73.418085871096508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77.109496171875008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77.109496171875008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77.109496171875008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77.109496171875008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89.250141650002206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89.250141650002178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89.25014165000222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89.25014165000222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89.250141650002121</v>
      </c>
      <c r="AM106" s="16">
        <f>AL106</f>
        <v>89.250141650002121</v>
      </c>
    </row>
    <row r="107" spans="1:39" s="5" customFormat="1" x14ac:dyDescent="0.25">
      <c r="A107" s="8">
        <f>'CSP5'!$A$171</f>
        <v>650</v>
      </c>
      <c r="B107" s="16">
        <f t="shared" ref="B107:B124" si="53">C107</f>
        <v>10.551024485961726</v>
      </c>
      <c r="C107" s="5">
        <f>MIN('Main Injection'!C57+'CSP5'!C196,'Pilot Injection'!W107,W132,W157,W182)</f>
        <v>10.551024485961726</v>
      </c>
      <c r="D107" s="5">
        <f>MIN('Main Injection'!D57+'CSP5'!D196,'Pilot Injection'!X107,X132,X157,X182)</f>
        <v>9.9650874859617247</v>
      </c>
      <c r="E107" s="5">
        <f>MIN('Main Injection'!E57+'CSP5'!E196,'Pilot Injection'!Y107,Y132,Y157,Y182)</f>
        <v>9.9650874859617247</v>
      </c>
      <c r="F107" s="5">
        <f>MIN('Main Injection'!F57+'CSP5'!F196,'Pilot Injection'!Z107,Z132,Z157,Z182)</f>
        <v>6.4494624859617247</v>
      </c>
      <c r="G107" s="5">
        <f>MIN('Main Injection'!G57+'CSP5'!G196,'Pilot Injection'!AA107,AA132,AA157,AA182)</f>
        <v>3.8798419373777442</v>
      </c>
      <c r="H107" s="5">
        <f>MIN('Main Injection'!H57+'CSP5'!H196,'Pilot Injection'!AB107,AB132,AB157,AB182)</f>
        <v>5.4585904007122981</v>
      </c>
      <c r="I107" s="5">
        <f>MIN('Main Injection'!I57+'CSP5'!I196,'Pilot Injection'!AC107,AC132,AC157,AC182)</f>
        <v>4.3399147203369193</v>
      </c>
      <c r="J107" s="5">
        <f>MIN('Main Injection'!J57+'CSP5'!J196,'Pilot Injection'!AD107,AD132,AD157,AD182)</f>
        <v>6.6516413510188084</v>
      </c>
      <c r="K107" s="5">
        <f>MIN('Main Injection'!K57+'CSP5'!K196,'Pilot Injection'!AE107,AE132,AE157,AE182)</f>
        <v>6.8476588140869961</v>
      </c>
      <c r="L107" s="5">
        <f>MIN('Main Injection'!L57+'CSP5'!L196,'Pilot Injection'!AF107,AF132,AF157,AF182)</f>
        <v>7.5507838140869961</v>
      </c>
      <c r="M107" s="5">
        <f>MIN('Main Injection'!M57+'CSP5'!M196,'Pilot Injection'!AG107,AG132,AG157,AG182)</f>
        <v>9.0742208140869973</v>
      </c>
      <c r="N107" s="5">
        <f>MIN('Main Injection'!N57+'CSP5'!N196,'Pilot Injection'!AH107,AH132,AH157,AH182)</f>
        <v>10.246095814086997</v>
      </c>
      <c r="O107" s="5">
        <f>MIN('Main Injection'!O57+'CSP5'!O196,'Pilot Injection'!AI107,AI132,AI157,AI182)</f>
        <v>10.714845814086997</v>
      </c>
      <c r="P107" s="5">
        <f>MIN('Main Injection'!P57+'CSP5'!P196,'Pilot Injection'!AJ107,AJ132,AJ157,AJ182)</f>
        <v>11.300783814086996</v>
      </c>
      <c r="Q107" s="5">
        <f>MIN('Main Injection'!Q57+'CSP5'!Q196,'Pilot Injection'!AK107,AK132,AK157,AK182)</f>
        <v>11.769533814086996</v>
      </c>
      <c r="R107" s="5">
        <f>MIN('Main Injection'!R57+'CSP5'!R196,'Pilot Injection'!AL107,AL132,AL157,AL182)</f>
        <v>12.355470814086997</v>
      </c>
      <c r="S107" s="16">
        <f t="shared" ref="S107:S124" si="54">R107</f>
        <v>12.355470814086997</v>
      </c>
      <c r="U107" s="8">
        <f>'CSP5'!$A$171</f>
        <v>650</v>
      </c>
      <c r="V107" s="16">
        <f t="shared" ref="V107:V124" si="55">W107</f>
        <v>55.781337656250003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55.781337656250003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55.781337656250003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55.781337656250003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56.836027313616874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69.726675570318008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69.726675570318008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73.418085871096508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77.109496171875008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77.109496171875008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77.109496171875008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77.109496171875008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97.617344398443009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97.617344398443052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97.617344398443095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97.617344398442995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97.617344398442995</v>
      </c>
      <c r="AM107" s="16">
        <f t="shared" ref="AM107:AM124" si="56">AL107</f>
        <v>97.617344398442995</v>
      </c>
    </row>
    <row r="108" spans="1:39" s="5" customFormat="1" x14ac:dyDescent="0.25">
      <c r="A108" s="8">
        <f>'CSP5'!$A$172</f>
        <v>800</v>
      </c>
      <c r="B108" s="16">
        <f t="shared" si="53"/>
        <v>10.551024485961726</v>
      </c>
      <c r="C108" s="5">
        <f>MIN('Main Injection'!C58+'CSP5'!C197,'Pilot Injection'!W108,W133,W158,W183)</f>
        <v>10.551024485961726</v>
      </c>
      <c r="D108" s="5">
        <f>MIN('Main Injection'!D58+'CSP5'!D197,'Pilot Injection'!X108,X133,X158,X183)</f>
        <v>10.551024485961726</v>
      </c>
      <c r="E108" s="5">
        <f>MIN('Main Injection'!E58+'CSP5'!E197,'Pilot Injection'!Y108,Y133,Y158,Y183)</f>
        <v>10.551024485961726</v>
      </c>
      <c r="F108" s="5">
        <f>MIN('Main Injection'!F58+'CSP5'!F197,'Pilot Injection'!Z108,Z133,Z158,Z183)</f>
        <v>7.504149485961725</v>
      </c>
      <c r="G108" s="5">
        <f>MIN('Main Injection'!G58+'CSP5'!G197,'Pilot Injection'!AA108,AA133,AA158,AA183)</f>
        <v>4.3485919373777451</v>
      </c>
      <c r="H108" s="5">
        <f>MIN('Main Injection'!H58+'CSP5'!H197,'Pilot Injection'!AB108,AB133,AB158,AB183)</f>
        <v>4.7554654007122981</v>
      </c>
      <c r="I108" s="5">
        <f>MIN('Main Injection'!I58+'CSP5'!I197,'Pilot Injection'!AC108,AC133,AC158,AC183)</f>
        <v>3.6367897203369193</v>
      </c>
      <c r="J108" s="5">
        <f>MIN('Main Injection'!J58+'CSP5'!J197,'Pilot Injection'!AD108,AD133,AD158,AD183)</f>
        <v>6.6516413510188084</v>
      </c>
      <c r="K108" s="5">
        <f>MIN('Main Injection'!K58+'CSP5'!K197,'Pilot Injection'!AE108,AE133,AE158,AE183)</f>
        <v>7.9023458140869973</v>
      </c>
      <c r="L108" s="5">
        <f>MIN('Main Injection'!L58+'CSP5'!L197,'Pilot Injection'!AF108,AF133,AF158,AF183)</f>
        <v>7.9023458140869973</v>
      </c>
      <c r="M108" s="5">
        <f>MIN('Main Injection'!M58+'CSP5'!M197,'Pilot Injection'!AG108,AG133,AG158,AG183)</f>
        <v>8.4882838140869961</v>
      </c>
      <c r="N108" s="5">
        <f>MIN('Main Injection'!N58+'CSP5'!N197,'Pilot Injection'!AH108,AH133,AH158,AH183)</f>
        <v>8.8398458140869973</v>
      </c>
      <c r="O108" s="5">
        <f>MIN('Main Injection'!O58+'CSP5'!O197,'Pilot Injection'!AI108,AI133,AI158,AI183)</f>
        <v>8.9570338140869961</v>
      </c>
      <c r="P108" s="5">
        <f>MIN('Main Injection'!P58+'CSP5'!P197,'Pilot Injection'!AJ108,AJ133,AJ158,AJ183)</f>
        <v>9.1914088140869961</v>
      </c>
      <c r="Q108" s="5">
        <f>MIN('Main Injection'!Q58+'CSP5'!Q197,'Pilot Injection'!AK108,AK133,AK158,AK183)</f>
        <v>9.4257838140869961</v>
      </c>
      <c r="R108" s="5">
        <f>MIN('Main Injection'!R58+'CSP5'!R197,'Pilot Injection'!AL108,AL133,AL158,AL183)</f>
        <v>9.5429708140869973</v>
      </c>
      <c r="S108" s="16">
        <f t="shared" si="54"/>
        <v>9.5429708140869973</v>
      </c>
      <c r="U108" s="8">
        <f>'CSP5'!$A$172</f>
        <v>800</v>
      </c>
      <c r="V108" s="16">
        <f t="shared" si="55"/>
        <v>55.781337656250003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55.781337656250003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55.781337656250003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55.781337656250003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63.16416525781802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69.726675570318008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73.418085871096508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77.109496171875008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77.109496171875008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77.109496171875008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77.109496171875008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77.109496171875008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105.00016500000001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105.00016500000001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105.00016500000001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105.00016500000001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105.00016500000001</v>
      </c>
      <c r="AM108" s="16">
        <f t="shared" si="56"/>
        <v>105.00016500000001</v>
      </c>
    </row>
    <row r="109" spans="1:39" s="5" customFormat="1" x14ac:dyDescent="0.25">
      <c r="A109" s="8">
        <f>'CSP5'!$A$173</f>
        <v>1000</v>
      </c>
      <c r="B109" s="16">
        <f t="shared" si="53"/>
        <v>13.949462485961725</v>
      </c>
      <c r="C109" s="5">
        <f>MIN('Main Injection'!C59+'CSP5'!C198,'Pilot Injection'!W109,W134,W159,W184)</f>
        <v>13.949462485961725</v>
      </c>
      <c r="D109" s="5">
        <f>MIN('Main Injection'!D59+'CSP5'!D198,'Pilot Injection'!X109,X134,X159,X184)</f>
        <v>13.949462485961725</v>
      </c>
      <c r="E109" s="5">
        <f>MIN('Main Injection'!E59+'CSP5'!E198,'Pilot Injection'!Y109,Y134,Y159,Y184)</f>
        <v>13.480712485961725</v>
      </c>
      <c r="F109" s="5">
        <f>MIN('Main Injection'!F59+'CSP5'!F198,'Pilot Injection'!Z109,Z134,Z159,Z184)</f>
        <v>12.426025485961725</v>
      </c>
      <c r="G109" s="5">
        <f>MIN('Main Injection'!G59+'CSP5'!G198,'Pilot Injection'!AA109,AA134,AA159,AA184)</f>
        <v>7.3954669373777451</v>
      </c>
      <c r="H109" s="5">
        <f>MIN('Main Injection'!H59+'CSP5'!H198,'Pilot Injection'!AB109,AB134,AB159,AB184)</f>
        <v>5.8101534007122986</v>
      </c>
      <c r="I109" s="5">
        <f>MIN('Main Injection'!I59+'CSP5'!I198,'Pilot Injection'!AC109,AC134,AC159,AC184)</f>
        <v>4.4571027203369198</v>
      </c>
      <c r="J109" s="5">
        <f>MIN('Main Injection'!J59+'CSP5'!J198,'Pilot Injection'!AD109,AD134,AD159,AD184)</f>
        <v>8.0578913510188084</v>
      </c>
      <c r="K109" s="5">
        <f>MIN('Main Injection'!K59+'CSP5'!K198,'Pilot Injection'!AE109,AE134,AE159,AE184)</f>
        <v>10.832033814086996</v>
      </c>
      <c r="L109" s="5">
        <f>MIN('Main Injection'!L59+'CSP5'!L198,'Pilot Injection'!AF109,AF134,AF159,AF184)</f>
        <v>10.597658814086996</v>
      </c>
      <c r="M109" s="5">
        <f>MIN('Main Injection'!M59+'CSP5'!M198,'Pilot Injection'!AG109,AG134,AG159,AG184)</f>
        <v>9.6601588140869961</v>
      </c>
      <c r="N109" s="5">
        <f>MIN('Main Injection'!N59+'CSP5'!N198,'Pilot Injection'!AH109,AH134,AH159,AH184)</f>
        <v>8.9570328140869968</v>
      </c>
      <c r="O109" s="5">
        <f>MIN('Main Injection'!O59+'CSP5'!O198,'Pilot Injection'!AI109,AI134,AI159,AI184)</f>
        <v>8.6054708140869973</v>
      </c>
      <c r="P109" s="5">
        <f>MIN('Main Injection'!P59+'CSP5'!P198,'Pilot Injection'!AJ109,AJ134,AJ159,AJ184)</f>
        <v>8.3710958140869973</v>
      </c>
      <c r="Q109" s="5">
        <f>MIN('Main Injection'!Q59+'CSP5'!Q198,'Pilot Injection'!AK109,AK134,AK159,AK184)</f>
        <v>7.9023458140869955</v>
      </c>
      <c r="R109" s="5">
        <f>MIN('Main Injection'!R59+'CSP5'!R198,'Pilot Injection'!AL109,AL134,AL159,AL184)</f>
        <v>7.5507838140869961</v>
      </c>
      <c r="S109" s="16">
        <f t="shared" si="54"/>
        <v>7.5507838140869961</v>
      </c>
      <c r="U109" s="8">
        <f>'CSP5'!$A$173</f>
        <v>1000</v>
      </c>
      <c r="V109" s="16">
        <f t="shared" si="55"/>
        <v>55.781337656250003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55.781337656250003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55.781337656250003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55.781337656250003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63.16416525781802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69.726675570318008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73.418085871096508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84.082165128908997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91.054834085943014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91.054834085943014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91.054834085943014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91.054834085943014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112.38299260156801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112.38299260156801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112.38299260156801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112.38299260156801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112.38299260156801</v>
      </c>
      <c r="AM109" s="16">
        <f t="shared" si="56"/>
        <v>112.38299260156801</v>
      </c>
    </row>
    <row r="110" spans="1:39" s="5" customFormat="1" x14ac:dyDescent="0.25">
      <c r="A110" s="8">
        <f>'CSP5'!$A$174</f>
        <v>1200</v>
      </c>
      <c r="B110" s="16">
        <f t="shared" si="53"/>
        <v>18.988525485961723</v>
      </c>
      <c r="C110" s="5">
        <f>MIN('Main Injection'!C60+'CSP5'!C199,'Pilot Injection'!W110,W135,W160,W185)</f>
        <v>18.988525485961723</v>
      </c>
      <c r="D110" s="5">
        <f>MIN('Main Injection'!D60+'CSP5'!D199,'Pilot Injection'!X110,X135,X160,X185)</f>
        <v>18.871337485961725</v>
      </c>
      <c r="E110" s="5">
        <f>MIN('Main Injection'!E60+'CSP5'!E199,'Pilot Injection'!Y110,Y135,Y160,Y185)</f>
        <v>18.168212485961725</v>
      </c>
      <c r="F110" s="5">
        <f>MIN('Main Injection'!F60+'CSP5'!F199,'Pilot Injection'!Z110,Z135,Z160,Z185)</f>
        <v>16.410400485961723</v>
      </c>
      <c r="G110" s="5">
        <f>MIN('Main Injection'!G60+'CSP5'!G199,'Pilot Injection'!AA110,AA135,AA160,AA185)</f>
        <v>10.676716937377744</v>
      </c>
      <c r="H110" s="5">
        <f>MIN('Main Injection'!H60+'CSP5'!H199,'Pilot Injection'!AB110,AB135,AB160,AB185)</f>
        <v>8.8570284007122986</v>
      </c>
      <c r="I110" s="5">
        <f>MIN('Main Injection'!I60+'CSP5'!I199,'Pilot Injection'!AC110,AC135,AC160,AC185)</f>
        <v>7.8555397203369211</v>
      </c>
      <c r="J110" s="5">
        <f>MIN('Main Injection'!J60+'CSP5'!J199,'Pilot Injection'!AD110,AD135,AD160,AD185)</f>
        <v>11.33914135101881</v>
      </c>
      <c r="K110" s="5">
        <f>MIN('Main Injection'!K60+'CSP5'!K199,'Pilot Injection'!AE110,AE135,AE160,AE185)</f>
        <v>14.230470814086997</v>
      </c>
      <c r="L110" s="5">
        <f>MIN('Main Injection'!L60+'CSP5'!L199,'Pilot Injection'!AF110,AF135,AF160,AF185)</f>
        <v>13.761720814086997</v>
      </c>
      <c r="M110" s="5">
        <f>MIN('Main Injection'!M60+'CSP5'!M199,'Pilot Injection'!AG110,AG135,AG160,AG185)</f>
        <v>13.058595814086997</v>
      </c>
      <c r="N110" s="5">
        <f>MIN('Main Injection'!N60+'CSP5'!N199,'Pilot Injection'!AH110,AH135,AH160,AH185)</f>
        <v>19.621095814086996</v>
      </c>
      <c r="O110" s="5">
        <f>MIN('Main Injection'!O60+'CSP5'!O199,'Pilot Injection'!AI110,AI135,AI160,AI185)</f>
        <v>19.386720814086996</v>
      </c>
      <c r="P110" s="5">
        <f>MIN('Main Injection'!P60+'CSP5'!P199,'Pilot Injection'!AJ110,AJ135,AJ160,AJ185)</f>
        <v>25.128907814086997</v>
      </c>
      <c r="Q110" s="5">
        <f>MIN('Main Injection'!Q60+'CSP5'!Q199,'Pilot Injection'!AK110,AK135,AK160,AK185)</f>
        <v>25.011720814086999</v>
      </c>
      <c r="R110" s="5">
        <f>MIN('Main Injection'!R60+'CSP5'!R199,'Pilot Injection'!AL110,AL135,AL160,AL185)</f>
        <v>24.777345814086999</v>
      </c>
      <c r="S110" s="16">
        <f t="shared" si="54"/>
        <v>24.777345814086999</v>
      </c>
      <c r="U110" s="8">
        <f>'CSP5'!$A$174</f>
        <v>1200</v>
      </c>
      <c r="V110" s="16">
        <f t="shared" si="55"/>
        <v>69.726675570318008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69.726675570318008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69.726675570317994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69.726675570318008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69.726675570318008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71.836052885048588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80.390751328125006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94.336085742187507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105.00016500000001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105.00016500000001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105.00016500000001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118.945502914068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140.27366142969299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140.27366142969299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140.27366142969299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140.27366142969299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140.27366142969299</v>
      </c>
      <c r="AM110" s="16">
        <f t="shared" si="56"/>
        <v>140.27366142969299</v>
      </c>
    </row>
    <row r="111" spans="1:39" s="5" customFormat="1" x14ac:dyDescent="0.25">
      <c r="A111" s="8">
        <f>'CSP5'!$A$175</f>
        <v>1400</v>
      </c>
      <c r="B111" s="16">
        <f t="shared" si="53"/>
        <v>18.988525485961723</v>
      </c>
      <c r="C111" s="5">
        <f>MIN('Main Injection'!C61+'CSP5'!C200,'Pilot Injection'!W111,W136,W161,W186)</f>
        <v>18.988525485961723</v>
      </c>
      <c r="D111" s="5">
        <f>MIN('Main Injection'!D61+'CSP5'!D200,'Pilot Injection'!X111,X136,X161,X186)</f>
        <v>18.871337485961725</v>
      </c>
      <c r="E111" s="5">
        <f>MIN('Main Injection'!E61+'CSP5'!E200,'Pilot Injection'!Y111,Y136,Y161,Y186)</f>
        <v>18.636962485961725</v>
      </c>
      <c r="F111" s="5">
        <f>MIN('Main Injection'!F61+'CSP5'!F200,'Pilot Injection'!Z111,Z136,Z161,Z186)</f>
        <v>19.340087485961725</v>
      </c>
      <c r="G111" s="5">
        <f>MIN('Main Injection'!G61+'CSP5'!G200,'Pilot Injection'!AA111,AA136,AA161,AA186)</f>
        <v>15.070192770052643</v>
      </c>
      <c r="H111" s="5">
        <f>MIN('Main Injection'!H61+'CSP5'!H200,'Pilot Injection'!AB111,AB136,AB161,AB186)</f>
        <v>13.145074274169787</v>
      </c>
      <c r="I111" s="5">
        <f>MIN('Main Injection'!I61+'CSP5'!I200,'Pilot Injection'!AC111,AC136,AC161,AC186)</f>
        <v>12.601662531249886</v>
      </c>
      <c r="J111" s="5">
        <f>MIN('Main Injection'!J61+'CSP5'!J200,'Pilot Injection'!AD111,AD136,AD161,AD186)</f>
        <v>17.992286531249889</v>
      </c>
      <c r="K111" s="5">
        <f>MIN('Main Injection'!K61+'CSP5'!K200,'Pilot Injection'!AE111,AE136,AE161,AE186)</f>
        <v>17.675828751586948</v>
      </c>
      <c r="L111" s="5">
        <f>MIN('Main Injection'!L61+'CSP5'!L200,'Pilot Injection'!AF111,AF136,AF161,AF186)</f>
        <v>17.675828751586948</v>
      </c>
      <c r="M111" s="5">
        <f>MIN('Main Injection'!M61+'CSP5'!M200,'Pilot Injection'!AG111,AG136,AG161,AG186)</f>
        <v>17.933606798461987</v>
      </c>
      <c r="N111" s="5">
        <f>MIN('Main Injection'!N61+'CSP5'!N200,'Pilot Injection'!AH111,AH136,AH161,AH186)</f>
        <v>27.824220814086999</v>
      </c>
      <c r="O111" s="5">
        <f>MIN('Main Injection'!O61+'CSP5'!O200,'Pilot Injection'!AI111,AI136,AI161,AI186)</f>
        <v>41.769533814086998</v>
      </c>
      <c r="P111" s="5">
        <f>MIN('Main Injection'!P61+'CSP5'!P200,'Pilot Injection'!AJ111,AJ136,AJ161,AJ186)</f>
        <v>41.769533814086998</v>
      </c>
      <c r="Q111" s="5">
        <f>MIN('Main Injection'!Q61+'CSP5'!Q200,'Pilot Injection'!AK111,AK136,AK161,AK186)</f>
        <v>41.769533814086998</v>
      </c>
      <c r="R111" s="5">
        <f>MIN('Main Injection'!R61+'CSP5'!R200,'Pilot Injection'!AL111,AL136,AL161,AL186)</f>
        <v>41.769533814086998</v>
      </c>
      <c r="S111" s="16">
        <f t="shared" si="54"/>
        <v>41.769533814086998</v>
      </c>
      <c r="U111" s="8">
        <f>'CSP5'!$A$175</f>
        <v>1400</v>
      </c>
      <c r="V111" s="16">
        <f t="shared" si="55"/>
        <v>69.726675570318008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69.726675570318008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69.726675570317994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69.726675570318008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69.726675570318008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75.820435146210869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91.054834085943014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101.7189133437555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112.38299260156801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112.38299260156801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112.38299260156801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154.21899234375002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210.00033000000002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210.00033000000002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210.00033000000002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210.00033000000002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210.00033000000002</v>
      </c>
      <c r="AM111" s="16">
        <f t="shared" si="56"/>
        <v>210.00033000000002</v>
      </c>
    </row>
    <row r="112" spans="1:39" s="5" customFormat="1" x14ac:dyDescent="0.25">
      <c r="A112" s="8">
        <f>'CSP5'!$A$176</f>
        <v>1550</v>
      </c>
      <c r="B112" s="16">
        <f t="shared" si="53"/>
        <v>18.988525485961723</v>
      </c>
      <c r="C112" s="5">
        <f>MIN('Main Injection'!C62+'CSP5'!C201,'Pilot Injection'!W112,W137,W162,W187)</f>
        <v>18.988525485961723</v>
      </c>
      <c r="D112" s="5">
        <f>MIN('Main Injection'!D62+'CSP5'!D201,'Pilot Injection'!X112,X137,X162,X187)</f>
        <v>18.871337485961725</v>
      </c>
      <c r="E112" s="5">
        <f>MIN('Main Injection'!E62+'CSP5'!E201,'Pilot Injection'!Y112,Y137,Y162,Y187)</f>
        <v>18.168212485961725</v>
      </c>
      <c r="F112" s="5">
        <f>MIN('Main Injection'!F62+'CSP5'!F201,'Pilot Injection'!Z112,Z137,Z162,Z187)</f>
        <v>18.402587485961725</v>
      </c>
      <c r="G112" s="5">
        <f>MIN('Main Injection'!G62+'CSP5'!G201,'Pilot Injection'!AA112,AA137,AA162,AA187)</f>
        <v>14.897579353859493</v>
      </c>
      <c r="H112" s="5">
        <f>MIN('Main Injection'!H62+'CSP5'!H201,'Pilot Injection'!AB112,AB137,AB162,AB187)</f>
        <v>18.887262274169785</v>
      </c>
      <c r="I112" s="5">
        <f>MIN('Main Injection'!I62+'CSP5'!I201,'Pilot Injection'!AC112,AC137,AC162,AC187)</f>
        <v>20.570411531249889</v>
      </c>
      <c r="J112" s="5">
        <f>MIN('Main Injection'!J62+'CSP5'!J201,'Pilot Injection'!AD112,AD137,AD162,AD187)</f>
        <v>21.859474531249887</v>
      </c>
      <c r="K112" s="5">
        <f>MIN('Main Injection'!K62+'CSP5'!K201,'Pilot Injection'!AE112,AE137,AE162,AE187)</f>
        <v>21.660203751586948</v>
      </c>
      <c r="L112" s="5">
        <f>MIN('Main Injection'!L62+'CSP5'!L201,'Pilot Injection'!AF112,AF137,AF162,AF187)</f>
        <v>21.894578751586948</v>
      </c>
      <c r="M112" s="5">
        <f>MIN('Main Injection'!M62+'CSP5'!M201,'Pilot Injection'!AG112,AG137,AG162,AG187)</f>
        <v>25.357460763305706</v>
      </c>
      <c r="N112" s="5">
        <f>MIN('Main Injection'!N62+'CSP5'!N201,'Pilot Injection'!AH112,AH137,AH162,AH187)</f>
        <v>41.980505767211959</v>
      </c>
      <c r="O112" s="5">
        <f>MIN('Main Injection'!O62+'CSP5'!O201,'Pilot Injection'!AI112,AI137,AI162,AI187)</f>
        <v>41.980505767211959</v>
      </c>
      <c r="P112" s="5">
        <f>MIN('Main Injection'!P62+'CSP5'!P201,'Pilot Injection'!AJ112,AJ137,AJ162,AJ187)</f>
        <v>41.980505767211959</v>
      </c>
      <c r="Q112" s="5">
        <f>MIN('Main Injection'!Q62+'CSP5'!Q201,'Pilot Injection'!AK112,AK137,AK162,AK187)</f>
        <v>41.980505767211959</v>
      </c>
      <c r="R112" s="5">
        <f>MIN('Main Injection'!R62+'CSP5'!R201,'Pilot Injection'!AL112,AL137,AL162,AL187)</f>
        <v>41.980505767211959</v>
      </c>
      <c r="S112" s="16">
        <f t="shared" si="54"/>
        <v>41.980505767211959</v>
      </c>
      <c r="U112" s="8">
        <f>'CSP5'!$A$176</f>
        <v>1550</v>
      </c>
      <c r="V112" s="16">
        <f t="shared" si="55"/>
        <v>69.726675570318008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69.726675570318008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69.726675570318008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69.726675570318008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69.726675570318008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76.289185882818003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94.028471133793886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103.87223660254388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112.38299260156801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112.38299260156801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112.38299260156801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161.19165955078125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210.00033000000002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210.00033000000002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210.00033000000002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210.00033000000002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210.00033000000002</v>
      </c>
      <c r="AM112" s="16">
        <f t="shared" si="56"/>
        <v>210.00033000000002</v>
      </c>
    </row>
    <row r="113" spans="1:39" s="5" customFormat="1" x14ac:dyDescent="0.25">
      <c r="A113" s="8">
        <f>'CSP5'!$A$177</f>
        <v>1700</v>
      </c>
      <c r="B113" s="16">
        <f t="shared" si="53"/>
        <v>18.988525485961723</v>
      </c>
      <c r="C113" s="5">
        <f>MIN('Main Injection'!C63+'CSP5'!C202,'Pilot Injection'!W113,W138,W163,W188)</f>
        <v>18.988525485961723</v>
      </c>
      <c r="D113" s="5">
        <f>MIN('Main Injection'!D63+'CSP5'!D202,'Pilot Injection'!X113,X138,X163,X188)</f>
        <v>18.871337485961725</v>
      </c>
      <c r="E113" s="5">
        <f>MIN('Main Injection'!E63+'CSP5'!E202,'Pilot Injection'!Y113,Y138,Y163,Y188)</f>
        <v>19.926025485961723</v>
      </c>
      <c r="F113" s="5">
        <f>MIN('Main Injection'!F63+'CSP5'!F202,'Pilot Injection'!Z113,Z138,Z163,Z188)</f>
        <v>21.097900485961723</v>
      </c>
      <c r="G113" s="5">
        <f>MIN('Main Injection'!G63+'CSP5'!G202,'Pilot Injection'!AA113,AA138,AA163,AA188)</f>
        <v>21.285354548461775</v>
      </c>
      <c r="H113" s="5">
        <f>MIN('Main Injection'!H63+'CSP5'!H202,'Pilot Injection'!AB113,AB138,AB163,AB188)</f>
        <v>24.629450274169784</v>
      </c>
      <c r="I113" s="5">
        <f>MIN('Main Injection'!I63+'CSP5'!I202,'Pilot Injection'!AC113,AC138,AC163,AC188)</f>
        <v>24.960938475036698</v>
      </c>
      <c r="J113" s="5">
        <f>MIN('Main Injection'!J63+'CSP5'!J202,'Pilot Injection'!AD113,AD138,AD163,AD188)</f>
        <v>24.960938475036698</v>
      </c>
      <c r="K113" s="5">
        <f>MIN('Main Injection'!K63+'CSP5'!K202,'Pilot Injection'!AE113,AE138,AE163,AE188)</f>
        <v>24.960938475036698</v>
      </c>
      <c r="L113" s="5">
        <f>MIN('Main Injection'!L63+'CSP5'!L202,'Pilot Injection'!AF113,AF138,AF163,AF188)</f>
        <v>24.960938475036698</v>
      </c>
      <c r="M113" s="5">
        <f>MIN('Main Injection'!M63+'CSP5'!M202,'Pilot Injection'!AG113,AG138,AG163,AG188)</f>
        <v>38.886766751586947</v>
      </c>
      <c r="N113" s="5">
        <f>MIN('Main Injection'!N63+'CSP5'!N202,'Pilot Injection'!AH113,AH138,AH163,AH188)</f>
        <v>42.050829751586946</v>
      </c>
      <c r="O113" s="5">
        <f>MIN('Main Injection'!O63+'CSP5'!O202,'Pilot Injection'!AI113,AI138,AI163,AI188)</f>
        <v>41.933641751586947</v>
      </c>
      <c r="P113" s="5">
        <f>MIN('Main Injection'!P63+'CSP5'!P202,'Pilot Injection'!AJ113,AJ138,AJ163,AJ188)</f>
        <v>41.933641751586947</v>
      </c>
      <c r="Q113" s="5">
        <f>MIN('Main Injection'!Q63+'CSP5'!Q202,'Pilot Injection'!AK113,AK138,AK163,AK188)</f>
        <v>41.933641751586947</v>
      </c>
      <c r="R113" s="5">
        <f>MIN('Main Injection'!R63+'CSP5'!R202,'Pilot Injection'!AL113,AL138,AL163,AL188)</f>
        <v>41.933641751586947</v>
      </c>
      <c r="S113" s="16">
        <f t="shared" si="54"/>
        <v>41.933641751586947</v>
      </c>
      <c r="U113" s="8">
        <f>'CSP5'!$A$177</f>
        <v>1700</v>
      </c>
      <c r="V113" s="16">
        <f t="shared" si="55"/>
        <v>69.726675570318008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69.726675570318008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69.726675570317994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69.726675570318008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69.726675570318008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76.757936619425152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97.002108181644758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106.02555986133225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112.38299260156801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112.38299260156801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112.38299260156801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168.16432675781252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210.00033000000002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210.00033000000002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210.00033000000002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210.00033000000002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210.00033000000002</v>
      </c>
      <c r="AM113" s="16">
        <f t="shared" si="56"/>
        <v>210.00033000000002</v>
      </c>
    </row>
    <row r="114" spans="1:39" s="5" customFormat="1" x14ac:dyDescent="0.25">
      <c r="A114" s="8">
        <f>'CSP5'!$A$178</f>
        <v>1800</v>
      </c>
      <c r="B114" s="16">
        <f t="shared" si="53"/>
        <v>18.988525485961723</v>
      </c>
      <c r="C114" s="5">
        <f>MIN('Main Injection'!C64+'CSP5'!C203,'Pilot Injection'!W114,W139,W164,W189)</f>
        <v>18.988525485961723</v>
      </c>
      <c r="D114" s="5">
        <f>MIN('Main Injection'!D64+'CSP5'!D203,'Pilot Injection'!X114,X139,X164,X189)</f>
        <v>18.871337485961725</v>
      </c>
      <c r="E114" s="5">
        <f>MIN('Main Injection'!E64+'CSP5'!E203,'Pilot Injection'!Y114,Y139,Y164,Y189)</f>
        <v>19.926025485961723</v>
      </c>
      <c r="F114" s="5">
        <f>MIN('Main Injection'!F64+'CSP5'!F203,'Pilot Injection'!Z114,Z139,Z164,Z189)</f>
        <v>21.449462485961725</v>
      </c>
      <c r="G114" s="5">
        <f>MIN('Main Injection'!G64+'CSP5'!G203,'Pilot Injection'!AA114,AA139,AA164,AA189)</f>
        <v>24.960938475036698</v>
      </c>
      <c r="H114" s="5">
        <f>MIN('Main Injection'!H64+'CSP5'!H203,'Pilot Injection'!AB114,AB139,AB164,AB189)</f>
        <v>24.960938475036698</v>
      </c>
      <c r="I114" s="5">
        <f>MIN('Main Injection'!I64+'CSP5'!I203,'Pilot Injection'!AC114,AC139,AC164,AC189)</f>
        <v>24.960938475036698</v>
      </c>
      <c r="J114" s="5">
        <f>MIN('Main Injection'!J64+'CSP5'!J203,'Pilot Injection'!AD114,AD139,AD164,AD189)</f>
        <v>24.960938475036698</v>
      </c>
      <c r="K114" s="5">
        <f>MIN('Main Injection'!K64+'CSP5'!K203,'Pilot Injection'!AE114,AE139,AE164,AE189)</f>
        <v>24.960938475036698</v>
      </c>
      <c r="L114" s="5">
        <f>MIN('Main Injection'!L64+'CSP5'!L203,'Pilot Injection'!AF114,AF139,AF164,AF189)</f>
        <v>24.960938475036698</v>
      </c>
      <c r="M114" s="5">
        <f>MIN('Main Injection'!M64+'CSP5'!M203,'Pilot Injection'!AG114,AG139,AG164,AG189)</f>
        <v>35.045760297546536</v>
      </c>
      <c r="N114" s="5">
        <f>MIN('Main Injection'!N64+'CSP5'!N203,'Pilot Injection'!AH114,AH139,AH164,AH189)</f>
        <v>40.015098691467237</v>
      </c>
      <c r="O114" s="5">
        <f>MIN('Main Injection'!O64+'CSP5'!O203,'Pilot Injection'!AI114,AI139,AI164,AI189)</f>
        <v>42.050828751586948</v>
      </c>
      <c r="P114" s="5">
        <f>MIN('Main Injection'!P64+'CSP5'!P203,'Pilot Injection'!AJ114,AJ139,AJ164,AJ189)</f>
        <v>42.050828751586948</v>
      </c>
      <c r="Q114" s="5">
        <f>MIN('Main Injection'!Q64+'CSP5'!Q203,'Pilot Injection'!AK114,AK139,AK164,AK189)</f>
        <v>42.050828751586948</v>
      </c>
      <c r="R114" s="5">
        <f>MIN('Main Injection'!R64+'CSP5'!R203,'Pilot Injection'!AL114,AL139,AL164,AL189)</f>
        <v>42.050828751586948</v>
      </c>
      <c r="S114" s="16">
        <f t="shared" si="54"/>
        <v>42.050828751586948</v>
      </c>
      <c r="U114" s="8">
        <f>'CSP5'!$A$178</f>
        <v>1800</v>
      </c>
      <c r="V114" s="16">
        <f t="shared" si="55"/>
        <v>69.726675570318008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69.726675570318008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69.726675570317994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69.726675570318008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69.726675570318008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77.070437110496584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98.984532880212001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107.46110870052451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112.38299260156802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112.38299260156801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112.38299260156802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172.81277156250002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210.00033000000002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210.00032999999991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210.00032999999982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210.00033000000042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210.00032999999962</v>
      </c>
      <c r="AM114" s="16">
        <f t="shared" si="56"/>
        <v>210.00032999999962</v>
      </c>
    </row>
    <row r="115" spans="1:39" s="5" customFormat="1" x14ac:dyDescent="0.25">
      <c r="A115" s="8">
        <f>'CSP5'!$A$179</f>
        <v>2000</v>
      </c>
      <c r="B115" s="16">
        <f t="shared" si="53"/>
        <v>16.410400485961723</v>
      </c>
      <c r="C115" s="5">
        <f>MIN('Main Injection'!C65+'CSP5'!C204,'Pilot Injection'!W115,W140,W165,W190)</f>
        <v>16.410400485961723</v>
      </c>
      <c r="D115" s="5">
        <f>MIN('Main Injection'!D65+'CSP5'!D204,'Pilot Injection'!X115,X140,X165,X190)</f>
        <v>17.933837485961725</v>
      </c>
      <c r="E115" s="5">
        <f>MIN('Main Injection'!E65+'CSP5'!E204,'Pilot Injection'!Y115,Y140,Y165,Y190)</f>
        <v>21.918212485961725</v>
      </c>
      <c r="F115" s="5">
        <f>MIN('Main Injection'!F65+'CSP5'!F204,'Pilot Injection'!Z115,Z140,Z165,Z190)</f>
        <v>23.910400485961723</v>
      </c>
      <c r="G115" s="5">
        <f>MIN('Main Injection'!G65+'CSP5'!G204,'Pilot Injection'!AA115,AA140,AA165,AA190)</f>
        <v>24.960938475036698</v>
      </c>
      <c r="H115" s="5">
        <f>MIN('Main Injection'!H65+'CSP5'!H204,'Pilot Injection'!AB115,AB140,AB165,AB190)</f>
        <v>24.960938475036698</v>
      </c>
      <c r="I115" s="5">
        <f>MIN('Main Injection'!I65+'CSP5'!I204,'Pilot Injection'!AC115,AC140,AC165,AC190)</f>
        <v>24.960938475036698</v>
      </c>
      <c r="J115" s="5">
        <f>MIN('Main Injection'!J65+'CSP5'!J204,'Pilot Injection'!AD115,AD140,AD165,AD190)</f>
        <v>24.960938475036698</v>
      </c>
      <c r="K115" s="5">
        <f>MIN('Main Injection'!K65+'CSP5'!K204,'Pilot Injection'!AE115,AE140,AE165,AE190)</f>
        <v>24.960938475036698</v>
      </c>
      <c r="L115" s="5">
        <f>MIN('Main Injection'!L65+'CSP5'!L204,'Pilot Injection'!AF115,AF140,AF165,AF190)</f>
        <v>24.960938475036698</v>
      </c>
      <c r="M115" s="5">
        <f>MIN('Main Injection'!M65+'CSP5'!M204,'Pilot Injection'!AG115,AG140,AG165,AG190)</f>
        <v>35.045760297546536</v>
      </c>
      <c r="N115" s="5">
        <f>MIN('Main Injection'!N65+'CSP5'!N204,'Pilot Injection'!AH115,AH140,AH165,AH190)</f>
        <v>40.015098691467237</v>
      </c>
      <c r="O115" s="5">
        <f>MIN('Main Injection'!O65+'CSP5'!O204,'Pilot Injection'!AI115,AI140,AI165,AI190)</f>
        <v>47.441454751586946</v>
      </c>
      <c r="P115" s="5">
        <f>MIN('Main Injection'!P65+'CSP5'!P204,'Pilot Injection'!AJ115,AJ140,AJ165,AJ190)</f>
        <v>48.496141751586947</v>
      </c>
      <c r="Q115" s="5">
        <f>MIN('Main Injection'!Q65+'CSP5'!Q204,'Pilot Injection'!AK115,AK140,AK165,AK190)</f>
        <v>50.371141751586947</v>
      </c>
      <c r="R115" s="5">
        <f>MIN('Main Injection'!R65+'CSP5'!R204,'Pilot Injection'!AL115,AL140,AL165,AL190)</f>
        <v>51.894578751586948</v>
      </c>
      <c r="S115" s="16">
        <f t="shared" si="54"/>
        <v>51.894578751586948</v>
      </c>
      <c r="U115" s="8">
        <f>'CSP5'!$A$179</f>
        <v>2000</v>
      </c>
      <c r="V115" s="16">
        <f t="shared" si="55"/>
        <v>69.726675570318008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69.726675570318008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69.726675570317994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69.726675570318008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69.726675570318008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77.695438092639449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102.9493822773465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110.33220637890901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112.38299260156801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112.38299260156801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112.38299260156801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182.10966117187502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210.00033000000002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210.00033000000002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210.00033000000002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210.00033000000002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210.00033000000002</v>
      </c>
      <c r="AM115" s="16">
        <f t="shared" si="56"/>
        <v>210.00033000000002</v>
      </c>
    </row>
    <row r="116" spans="1:39" s="5" customFormat="1" x14ac:dyDescent="0.25">
      <c r="A116" s="8">
        <f>'CSP5'!$A$180</f>
        <v>2200</v>
      </c>
      <c r="B116" s="16">
        <f t="shared" si="53"/>
        <v>15.941650485961725</v>
      </c>
      <c r="C116" s="5">
        <f>MIN('Main Injection'!C66+'CSP5'!C205,'Pilot Injection'!W116,W141,W166,W191)</f>
        <v>15.941650485961725</v>
      </c>
      <c r="D116" s="5">
        <f>MIN('Main Injection'!D66+'CSP5'!D205,'Pilot Injection'!X116,X141,X166,X191)</f>
        <v>16.996337485961725</v>
      </c>
      <c r="E116" s="5">
        <f>MIN('Main Injection'!E66+'CSP5'!E205,'Pilot Injection'!Y116,Y141,Y166,Y191)</f>
        <v>19.457275485961723</v>
      </c>
      <c r="F116" s="5">
        <f>MIN('Main Injection'!F66+'CSP5'!F205,'Pilot Injection'!Z116,Z141,Z166,Z191)</f>
        <v>19.574462485961725</v>
      </c>
      <c r="G116" s="5">
        <f>MIN('Main Injection'!G66+'CSP5'!G205,'Pilot Injection'!AA116,AA141,AA166,AA191)</f>
        <v>24.960938475036698</v>
      </c>
      <c r="H116" s="5">
        <f>MIN('Main Injection'!H66+'CSP5'!H205,'Pilot Injection'!AB116,AB141,AB166,AB191)</f>
        <v>24.960938475036698</v>
      </c>
      <c r="I116" s="5">
        <f>MIN('Main Injection'!I66+'CSP5'!I205,'Pilot Injection'!AC116,AC141,AC166,AC191)</f>
        <v>24.960938475036698</v>
      </c>
      <c r="J116" s="5">
        <f>MIN('Main Injection'!J66+'CSP5'!J205,'Pilot Injection'!AD116,AD141,AD166,AD191)</f>
        <v>24.960938475036698</v>
      </c>
      <c r="K116" s="5">
        <f>MIN('Main Injection'!K66+'CSP5'!K205,'Pilot Injection'!AE116,AE141,AE166,AE191)</f>
        <v>24.960938475036698</v>
      </c>
      <c r="L116" s="5">
        <f>MIN('Main Injection'!L66+'CSP5'!L205,'Pilot Injection'!AF116,AF141,AF166,AF191)</f>
        <v>24.960938475036698</v>
      </c>
      <c r="M116" s="5">
        <f>MIN('Main Injection'!M66+'CSP5'!M205,'Pilot Injection'!AG116,AG141,AG166,AG191)</f>
        <v>35.045760297546536</v>
      </c>
      <c r="N116" s="5">
        <f>MIN('Main Injection'!N66+'CSP5'!N205,'Pilot Injection'!AH116,AH141,AH166,AH191)</f>
        <v>40.015098691467237</v>
      </c>
      <c r="O116" s="5">
        <f>MIN('Main Injection'!O66+'CSP5'!O205,'Pilot Injection'!AI116,AI141,AI166,AI191)</f>
        <v>46.621141751586947</v>
      </c>
      <c r="P116" s="5">
        <f>MIN('Main Injection'!P66+'CSP5'!P205,'Pilot Injection'!AJ116,AJ141,AJ166,AJ191)</f>
        <v>47.324266751586947</v>
      </c>
      <c r="Q116" s="5">
        <f>MIN('Main Injection'!Q66+'CSP5'!Q205,'Pilot Injection'!AK116,AK141,AK166,AK191)</f>
        <v>48.847704751586946</v>
      </c>
      <c r="R116" s="5">
        <f>MIN('Main Injection'!R66+'CSP5'!R205,'Pilot Injection'!AL116,AL141,AL166,AL191)</f>
        <v>49.550829751586946</v>
      </c>
      <c r="S116" s="16">
        <f t="shared" si="54"/>
        <v>49.550829751586946</v>
      </c>
      <c r="U116" s="8">
        <f>'CSP5'!$A$180</f>
        <v>2200</v>
      </c>
      <c r="V116" s="16">
        <f t="shared" si="55"/>
        <v>69.726675570318008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69.726675570318008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69.726675570318008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69.726675570318008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69.726675570318022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78.539189018531673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105.2462608867215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112.46502293047259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115.007996726568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115.007996726568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115.007996726568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182.10966117187502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224.10972857187724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224.10972857187718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224.10972857187744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224.10972857187713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224.10972857187713</v>
      </c>
      <c r="AM116" s="16">
        <f t="shared" si="56"/>
        <v>224.10972857187713</v>
      </c>
    </row>
    <row r="117" spans="1:39" s="5" customFormat="1" x14ac:dyDescent="0.25">
      <c r="A117" s="8">
        <f>'CSP5'!$A$181</f>
        <v>2400</v>
      </c>
      <c r="B117" s="16">
        <f t="shared" si="53"/>
        <v>15.472900485961725</v>
      </c>
      <c r="C117" s="5">
        <f>MIN('Main Injection'!C67+'CSP5'!C206,'Pilot Injection'!W117,W142,W167,W192)</f>
        <v>15.472900485961725</v>
      </c>
      <c r="D117" s="5">
        <f>MIN('Main Injection'!D67+'CSP5'!D206,'Pilot Injection'!X117,X142,X167,X192)</f>
        <v>14.066650485961725</v>
      </c>
      <c r="E117" s="5">
        <f>MIN('Main Injection'!E67+'CSP5'!E206,'Pilot Injection'!Y117,Y142,Y167,Y192)</f>
        <v>11.488524485961726</v>
      </c>
      <c r="F117" s="5">
        <f>MIN('Main Injection'!F67+'CSP5'!F206,'Pilot Injection'!Z117,Z142,Z167,Z192)</f>
        <v>11.019774485961724</v>
      </c>
      <c r="G117" s="5">
        <f>MIN('Main Injection'!G67+'CSP5'!G206,'Pilot Injection'!AA117,AA142,AA167,AA192)</f>
        <v>20.230665548461776</v>
      </c>
      <c r="H117" s="5">
        <f>MIN('Main Injection'!H67+'CSP5'!H206,'Pilot Injection'!AB117,AB142,AB167,AB192)</f>
        <v>24.960938475036698</v>
      </c>
      <c r="I117" s="5">
        <f>MIN('Main Injection'!I67+'CSP5'!I206,'Pilot Injection'!AC117,AC142,AC167,AC192)</f>
        <v>24.960938475036698</v>
      </c>
      <c r="J117" s="5">
        <f>MIN('Main Injection'!J67+'CSP5'!J206,'Pilot Injection'!AD117,AD142,AD167,AD192)</f>
        <v>24.960938475036698</v>
      </c>
      <c r="K117" s="5">
        <f>MIN('Main Injection'!K67+'CSP5'!K206,'Pilot Injection'!AE117,AE142,AE167,AE192)</f>
        <v>24.960938475036698</v>
      </c>
      <c r="L117" s="5">
        <f>MIN('Main Injection'!L67+'CSP5'!L206,'Pilot Injection'!AF117,AF142,AF167,AF192)</f>
        <v>24.960938475036698</v>
      </c>
      <c r="M117" s="5">
        <f>MIN('Main Injection'!M67+'CSP5'!M206,'Pilot Injection'!AG117,AG142,AG167,AG192)</f>
        <v>35.045760297546536</v>
      </c>
      <c r="N117" s="5">
        <f>MIN('Main Injection'!N67+'CSP5'!N206,'Pilot Injection'!AH117,AH142,AH167,AH192)</f>
        <v>40.015098691467237</v>
      </c>
      <c r="O117" s="5">
        <f>MIN('Main Injection'!O67+'CSP5'!O206,'Pilot Injection'!AI117,AI142,AI167,AI192)</f>
        <v>46.738328751586948</v>
      </c>
      <c r="P117" s="5">
        <f>MIN('Main Injection'!P67+'CSP5'!P206,'Pilot Injection'!AJ117,AJ142,AJ167,AJ192)</f>
        <v>47.793016751586947</v>
      </c>
      <c r="Q117" s="5">
        <f>MIN('Main Injection'!Q67+'CSP5'!Q206,'Pilot Injection'!AK117,AK142,AK167,AK192)</f>
        <v>49.199266751586947</v>
      </c>
      <c r="R117" s="5">
        <f>MIN('Main Injection'!R67+'CSP5'!R206,'Pilot Injection'!AL117,AL142,AL167,AL192)</f>
        <v>50.136766751586947</v>
      </c>
      <c r="S117" s="16">
        <f t="shared" si="54"/>
        <v>50.136766751586947</v>
      </c>
      <c r="U117" s="8">
        <f>'CSP5'!$A$181</f>
        <v>2400</v>
      </c>
      <c r="V117" s="16">
        <f t="shared" si="55"/>
        <v>69.726675570318008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69.726675570318008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69.726675570318008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69.726675570318008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69.726675570318008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79.382939944423896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107.5431394960965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114.59783948203619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117.633000851568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117.633000851568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117.633000851568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182.10966117187502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238.21912714375441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238.21912714375435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238.21912714375446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238.21912714375426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238.21912714375426</v>
      </c>
      <c r="AM117" s="16">
        <f t="shared" si="56"/>
        <v>238.21912714375426</v>
      </c>
    </row>
    <row r="118" spans="1:39" s="5" customFormat="1" x14ac:dyDescent="0.25">
      <c r="A118" s="8">
        <f>'CSP5'!$A$182</f>
        <v>2600</v>
      </c>
      <c r="B118" s="16">
        <f t="shared" si="53"/>
        <v>14.418212485961725</v>
      </c>
      <c r="C118" s="5">
        <f>MIN('Main Injection'!C68+'CSP5'!C207,'Pilot Injection'!W118,W143,W168,W193)</f>
        <v>14.418212485961725</v>
      </c>
      <c r="D118" s="5">
        <f>MIN('Main Injection'!D68+'CSP5'!D207,'Pilot Injection'!X118,X143,X168,X193)</f>
        <v>13.011962485961725</v>
      </c>
      <c r="E118" s="5">
        <f>MIN('Main Injection'!E68+'CSP5'!E207,'Pilot Injection'!Y118,Y143,Y168,Y193)</f>
        <v>10.551024485961726</v>
      </c>
      <c r="F118" s="5">
        <f>MIN('Main Injection'!F68+'CSP5'!F207,'Pilot Injection'!Z118,Z143,Z168,Z193)</f>
        <v>10.785399485961724</v>
      </c>
      <c r="G118" s="5">
        <f>MIN('Main Injection'!G68+'CSP5'!G207,'Pilot Injection'!AA118,AA143,AA168,AA193)</f>
        <v>17.933836485961727</v>
      </c>
      <c r="H118" s="5">
        <f>MIN('Main Injection'!H68+'CSP5'!H207,'Pilot Injection'!AB118,AB143,AB168,AB193)</f>
        <v>24.960938475036698</v>
      </c>
      <c r="I118" s="5">
        <f>MIN('Main Injection'!I68+'CSP5'!I207,'Pilot Injection'!AC118,AC143,AC168,AC193)</f>
        <v>24.960938475036698</v>
      </c>
      <c r="J118" s="5">
        <f>MIN('Main Injection'!J68+'CSP5'!J207,'Pilot Injection'!AD118,AD143,AD168,AD193)</f>
        <v>24.960938475036698</v>
      </c>
      <c r="K118" s="5">
        <f>MIN('Main Injection'!K68+'CSP5'!K207,'Pilot Injection'!AE118,AE143,AE168,AE193)</f>
        <v>24.960938475036698</v>
      </c>
      <c r="L118" s="5">
        <f>MIN('Main Injection'!L68+'CSP5'!L207,'Pilot Injection'!AF118,AF143,AF168,AF193)</f>
        <v>24.960938475036698</v>
      </c>
      <c r="M118" s="5">
        <f>MIN('Main Injection'!M68+'CSP5'!M207,'Pilot Injection'!AG118,AG143,AG168,AG193)</f>
        <v>30.006857039489876</v>
      </c>
      <c r="N118" s="5">
        <f>MIN('Main Injection'!N68+'CSP5'!N207,'Pilot Injection'!AH118,AH143,AH168,AH193)</f>
        <v>35.106525864590694</v>
      </c>
      <c r="O118" s="5">
        <f>MIN('Main Injection'!O68+'CSP5'!O207,'Pilot Injection'!AI118,AI143,AI168,AI193)</f>
        <v>47.519533106231762</v>
      </c>
      <c r="P118" s="5">
        <f>MIN('Main Injection'!P68+'CSP5'!P207,'Pilot Injection'!AJ118,AJ143,AJ168,AJ193)</f>
        <v>52.128954751586946</v>
      </c>
      <c r="Q118" s="5">
        <f>MIN('Main Injection'!Q68+'CSP5'!Q207,'Pilot Injection'!AK118,AK143,AK168,AK193)</f>
        <v>54.589891751586947</v>
      </c>
      <c r="R118" s="5">
        <f>MIN('Main Injection'!R68+'CSP5'!R207,'Pilot Injection'!AL118,AL143,AL168,AL193)</f>
        <v>55.878954751586946</v>
      </c>
      <c r="S118" s="16">
        <f t="shared" si="54"/>
        <v>55.878954751586946</v>
      </c>
      <c r="U118" s="8">
        <f>'CSP5'!$A$182</f>
        <v>2600</v>
      </c>
      <c r="V118" s="16">
        <f t="shared" si="55"/>
        <v>69.726675570318008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69.726675570318008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69.726675570318008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69.726675570318008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69.726675570318022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78.666420761324105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106.69938817020366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115.19549702121087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118.00800144085373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118.00800144085373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118.0080014408537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172.14870851897405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245.273826429693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245.2738264296932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245.2738264296934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245.273826429693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245.2738264296934</v>
      </c>
      <c r="AM118" s="16">
        <f t="shared" si="56"/>
        <v>245.2738264296934</v>
      </c>
    </row>
    <row r="119" spans="1:39" s="5" customFormat="1" x14ac:dyDescent="0.25">
      <c r="A119" s="8">
        <f>'CSP5'!$A$183</f>
        <v>2800</v>
      </c>
      <c r="B119" s="16">
        <f t="shared" si="53"/>
        <v>14.418212485961725</v>
      </c>
      <c r="C119" s="5">
        <f>MIN('Main Injection'!C69+'CSP5'!C208,'Pilot Injection'!W119,W144,W169,W194)</f>
        <v>14.418212485961725</v>
      </c>
      <c r="D119" s="5">
        <f>MIN('Main Injection'!D69+'CSP5'!D208,'Pilot Injection'!X119,X144,X169,X194)</f>
        <v>11.488524485961724</v>
      </c>
      <c r="E119" s="5">
        <f>MIN('Main Injection'!E69+'CSP5'!E208,'Pilot Injection'!Y119,Y144,Y169,Y194)</f>
        <v>9.7307114859617236</v>
      </c>
      <c r="F119" s="5">
        <f>MIN('Main Injection'!F69+'CSP5'!F208,'Pilot Injection'!Z119,Z144,Z169,Z194)</f>
        <v>11.722899485961724</v>
      </c>
      <c r="G119" s="5">
        <f>MIN('Main Injection'!G69+'CSP5'!G208,'Pilot Injection'!AA119,AA144,AA169,AA194)</f>
        <v>17.465086485961727</v>
      </c>
      <c r="H119" s="5">
        <f>MIN('Main Injection'!H69+'CSP5'!H208,'Pilot Injection'!AB119,AB144,AB169,AB194)</f>
        <v>24.960938475036698</v>
      </c>
      <c r="I119" s="5">
        <f>MIN('Main Injection'!I69+'CSP5'!I208,'Pilot Injection'!AC119,AC144,AC169,AC194)</f>
        <v>24.960938475036698</v>
      </c>
      <c r="J119" s="5">
        <f>MIN('Main Injection'!J69+'CSP5'!J208,'Pilot Injection'!AD119,AD144,AD169,AD194)</f>
        <v>24.960938475036698</v>
      </c>
      <c r="K119" s="5">
        <f>MIN('Main Injection'!K69+'CSP5'!K208,'Pilot Injection'!AE119,AE144,AE169,AE194)</f>
        <v>24.960938475036698</v>
      </c>
      <c r="L119" s="5">
        <f>MIN('Main Injection'!L69+'CSP5'!L208,'Pilot Injection'!AF119,AF144,AF169,AF194)</f>
        <v>24.960938475036698</v>
      </c>
      <c r="M119" s="5">
        <f>MIN('Main Injection'!M69+'CSP5'!M208,'Pilot Injection'!AG119,AG144,AG169,AG194)</f>
        <v>30.006857039489876</v>
      </c>
      <c r="N119" s="5">
        <f>MIN('Main Injection'!N69+'CSP5'!N208,'Pilot Injection'!AH119,AH144,AH169,AH194)</f>
        <v>35.106525864590694</v>
      </c>
      <c r="O119" s="5">
        <f>MIN('Main Injection'!O69+'CSP5'!O208,'Pilot Injection'!AI119,AI144,AI169,AI194)</f>
        <v>47.519533106231762</v>
      </c>
      <c r="P119" s="5">
        <f>MIN('Main Injection'!P69+'CSP5'!P208,'Pilot Injection'!AJ119,AJ144,AJ169,AJ194)</f>
        <v>53.769579751586946</v>
      </c>
      <c r="Q119" s="5">
        <f>MIN('Main Injection'!Q69+'CSP5'!Q208,'Pilot Injection'!AK119,AK144,AK169,AK194)</f>
        <v>56.230517751586945</v>
      </c>
      <c r="R119" s="5">
        <f>MIN('Main Injection'!R69+'CSP5'!R208,'Pilot Injection'!AL119,AL144,AL169,AL194)</f>
        <v>56.582079751586946</v>
      </c>
      <c r="S119" s="16">
        <f t="shared" si="54"/>
        <v>56.582079751586946</v>
      </c>
      <c r="U119" s="8">
        <f>'CSP5'!$A$183</f>
        <v>2800</v>
      </c>
      <c r="V119" s="16">
        <f t="shared" si="55"/>
        <v>69.726675570318008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69.726675570318008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69.726675570317994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69.726675570318008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69.726675570318008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76.389631469232242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102.71500690904293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114.25799554799657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116.13299849442514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116.13299849442514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116.13299849442514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152.22680321317199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245.273826429693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245.27382642969286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245.2738264296928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245.2738264296926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245.2738264296926</v>
      </c>
      <c r="AM119" s="16">
        <f t="shared" si="56"/>
        <v>245.2738264296926</v>
      </c>
    </row>
    <row r="120" spans="1:39" s="5" customFormat="1" x14ac:dyDescent="0.25">
      <c r="A120" s="8">
        <f>'CSP5'!$A$184</f>
        <v>2900</v>
      </c>
      <c r="B120" s="16">
        <f t="shared" si="53"/>
        <v>9.6545663757931948</v>
      </c>
      <c r="C120" s="5">
        <f>MIN('Main Injection'!C70+'CSP5'!C209,'Pilot Injection'!W120,W145,W170,W195)</f>
        <v>9.6545663757931948</v>
      </c>
      <c r="D120" s="5">
        <f>MIN('Main Injection'!D70+'CSP5'!D209,'Pilot Injection'!X120,X145,X170,X195)</f>
        <v>10.592065375793196</v>
      </c>
      <c r="E120" s="5">
        <f>MIN('Main Injection'!E70+'CSP5'!E209,'Pilot Injection'!Y120,Y145,Y170,Y195)</f>
        <v>10.123315375793196</v>
      </c>
      <c r="F120" s="5">
        <f>MIN('Main Injection'!F70+'CSP5'!F209,'Pilot Injection'!Z120,Z145,Z170,Z195)</f>
        <v>14.215483263928018</v>
      </c>
      <c r="G120" s="5">
        <f>MIN('Main Injection'!G70+'CSP5'!G209,'Pilot Injection'!AA120,AA145,AA170,AA195)</f>
        <v>17.113524485961722</v>
      </c>
      <c r="H120" s="5">
        <f>MIN('Main Injection'!H70+'CSP5'!H209,'Pilot Injection'!AB120,AB145,AB170,AB195)</f>
        <v>24.960938475036698</v>
      </c>
      <c r="I120" s="5">
        <f>MIN('Main Injection'!I70+'CSP5'!I209,'Pilot Injection'!AC120,AC145,AC170,AC195)</f>
        <v>24.960938475036698</v>
      </c>
      <c r="J120" s="5">
        <f>MIN('Main Injection'!J70+'CSP5'!J209,'Pilot Injection'!AD120,AD145,AD170,AD195)</f>
        <v>24.960938475036698</v>
      </c>
      <c r="K120" s="5">
        <f>MIN('Main Injection'!K70+'CSP5'!K209,'Pilot Injection'!AE120,AE145,AE170,AE195)</f>
        <v>24.960938475036698</v>
      </c>
      <c r="L120" s="5">
        <f>MIN('Main Injection'!L70+'CSP5'!L209,'Pilot Injection'!AF120,AF145,AF170,AF195)</f>
        <v>24.960938475036698</v>
      </c>
      <c r="M120" s="5">
        <f>MIN('Main Injection'!M70+'CSP5'!M209,'Pilot Injection'!AG120,AG145,AG170,AG195)</f>
        <v>30.006857039489876</v>
      </c>
      <c r="N120" s="5">
        <f>MIN('Main Injection'!N70+'CSP5'!N209,'Pilot Injection'!AH120,AH145,AH170,AH195)</f>
        <v>35.106525864590701</v>
      </c>
      <c r="O120" s="5">
        <f>MIN('Main Injection'!O70+'CSP5'!O209,'Pilot Injection'!AI120,AI145,AI170,AI195)</f>
        <v>47.519533106231762</v>
      </c>
      <c r="P120" s="5">
        <f>MIN('Main Injection'!P70+'CSP5'!P209,'Pilot Injection'!AJ120,AJ145,AJ170,AJ195)</f>
        <v>56.113329751586946</v>
      </c>
      <c r="Q120" s="5">
        <f>MIN('Main Injection'!Q70+'CSP5'!Q209,'Pilot Injection'!AK120,AK145,AK170,AK195)</f>
        <v>58.574267751586945</v>
      </c>
      <c r="R120" s="5">
        <f>MIN('Main Injection'!R70+'CSP5'!R209,'Pilot Injection'!AL120,AL145,AL170,AL195)</f>
        <v>58.808642751586945</v>
      </c>
      <c r="S120" s="16">
        <f t="shared" si="54"/>
        <v>58.808642751586945</v>
      </c>
      <c r="U120" s="8">
        <f>'CSP5'!$A$184</f>
        <v>2900</v>
      </c>
      <c r="V120" s="16">
        <f t="shared" si="55"/>
        <v>69.726675570318008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69.726675570318008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69.726675570317994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69.726675570317994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69.726675570318022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75.251236823186332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100.72281627846259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113.78924481138941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115.19549702121087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115.19549702121084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115.19549702121087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142.26585056027102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245.273826429693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245.273826429693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245.273826429693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245.2738264296926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245.273826429693</v>
      </c>
      <c r="AM120" s="16">
        <f t="shared" si="56"/>
        <v>245.273826429693</v>
      </c>
    </row>
    <row r="121" spans="1:39" s="5" customFormat="1" x14ac:dyDescent="0.25">
      <c r="A121" s="8">
        <f>'CSP5'!$A$185</f>
        <v>3000</v>
      </c>
      <c r="B121" s="16">
        <f t="shared" si="53"/>
        <v>10.750295265624667</v>
      </c>
      <c r="C121" s="5">
        <f>MIN('Main Injection'!C71+'CSP5'!C210,'Pilot Injection'!W121,W146,W171,W196)</f>
        <v>10.750295265624667</v>
      </c>
      <c r="D121" s="5">
        <f>MIN('Main Injection'!D71+'CSP5'!D210,'Pilot Injection'!X121,X146,X171,X196)</f>
        <v>11.804982265624666</v>
      </c>
      <c r="E121" s="5">
        <f>MIN('Main Injection'!E71+'CSP5'!E210,'Pilot Injection'!Y121,Y146,Y171,Y196)</f>
        <v>12.742482265624666</v>
      </c>
      <c r="F121" s="5">
        <f>MIN('Main Injection'!F71+'CSP5'!F210,'Pilot Injection'!Z121,Z146,Z171,Z196)</f>
        <v>11.551816041894313</v>
      </c>
      <c r="G121" s="5">
        <f>MIN('Main Injection'!G71+'CSP5'!G210,'Pilot Injection'!AA121,AA146,AA171,AA196)</f>
        <v>11.957274485961726</v>
      </c>
      <c r="H121" s="5">
        <f>MIN('Main Injection'!H71+'CSP5'!H210,'Pilot Injection'!AB121,AB146,AB171,AB196)</f>
        <v>20.043211485961724</v>
      </c>
      <c r="I121" s="5">
        <f>MIN('Main Injection'!I71+'CSP5'!I210,'Pilot Injection'!AC121,AC146,AC171,AC196)</f>
        <v>24.960938475036698</v>
      </c>
      <c r="J121" s="5">
        <f>MIN('Main Injection'!J71+'CSP5'!J210,'Pilot Injection'!AD121,AD146,AD171,AD196)</f>
        <v>24.960938475036698</v>
      </c>
      <c r="K121" s="5">
        <f>MIN('Main Injection'!K71+'CSP5'!K210,'Pilot Injection'!AE121,AE146,AE171,AE196)</f>
        <v>24.960938475036698</v>
      </c>
      <c r="L121" s="5">
        <f>MIN('Main Injection'!L71+'CSP5'!L210,'Pilot Injection'!AF121,AF146,AF171,AF196)</f>
        <v>24.960938475036698</v>
      </c>
      <c r="M121" s="5">
        <f>MIN('Main Injection'!M71+'CSP5'!M210,'Pilot Injection'!AG121,AG146,AG171,AG196)</f>
        <v>30.006857039489876</v>
      </c>
      <c r="N121" s="5">
        <f>MIN('Main Injection'!N71+'CSP5'!N210,'Pilot Injection'!AH121,AH146,AH171,AH196)</f>
        <v>35.106525864590694</v>
      </c>
      <c r="O121" s="5">
        <f>MIN('Main Injection'!O71+'CSP5'!O210,'Pilot Injection'!AI121,AI146,AI171,AI196)</f>
        <v>47.519533106231762</v>
      </c>
      <c r="P121" s="5">
        <f>MIN('Main Injection'!P71+'CSP5'!P210,'Pilot Injection'!AJ121,AJ146,AJ171,AJ196)</f>
        <v>54.589892751586945</v>
      </c>
      <c r="Q121" s="5">
        <f>MIN('Main Injection'!Q71+'CSP5'!Q210,'Pilot Injection'!AK121,AK146,AK171,AK196)</f>
        <v>59.863329751586946</v>
      </c>
      <c r="R121" s="5">
        <f>MIN('Main Injection'!R71+'CSP5'!R210,'Pilot Injection'!AL121,AL146,AL171,AL196)</f>
        <v>60.000002343750097</v>
      </c>
      <c r="S121" s="16">
        <f t="shared" si="54"/>
        <v>60.000002343750097</v>
      </c>
      <c r="U121" s="8">
        <f>'CSP5'!$A$185</f>
        <v>3000</v>
      </c>
      <c r="V121" s="16">
        <f t="shared" si="55"/>
        <v>69.726675570318008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69.726675570318008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69.726675570317994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69.726675570318008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69.726675570318008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74.112842177140408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98.730625647882206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113.32049407478227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114.25799554799657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114.25799554799657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114.25799554799654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132.30489790736999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245.273826429693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245.273826429693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245.2738264296932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245.273826429693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245.2738264296934</v>
      </c>
      <c r="AM121" s="16">
        <f t="shared" si="56"/>
        <v>245.2738264296934</v>
      </c>
    </row>
    <row r="122" spans="1:39" s="5" customFormat="1" x14ac:dyDescent="0.25">
      <c r="A122" s="8">
        <f>'CSP5'!$A$186</f>
        <v>3200</v>
      </c>
      <c r="B122" s="16">
        <f t="shared" si="53"/>
        <v>16.726858265624667</v>
      </c>
      <c r="C122" s="5">
        <f>MIN('Main Injection'!C72+'CSP5'!C211,'Pilot Injection'!W122,W147,W172,W197)</f>
        <v>16.726858265624667</v>
      </c>
      <c r="D122" s="5">
        <f>MIN('Main Injection'!D72+'CSP5'!D211,'Pilot Injection'!X122,X147,X172,X197)</f>
        <v>14.851857265624666</v>
      </c>
      <c r="E122" s="5">
        <f>MIN('Main Injection'!E72+'CSP5'!E211,'Pilot Injection'!Y122,Y147,Y172,Y197)</f>
        <v>13.797170265624667</v>
      </c>
      <c r="F122" s="5">
        <f>MIN('Main Injection'!F72+'CSP5'!F211,'Pilot Injection'!Z122,Z147,Z172,Z197)</f>
        <v>12.742482265624666</v>
      </c>
      <c r="G122" s="5">
        <f>MIN('Main Injection'!G72+'CSP5'!G211,'Pilot Injection'!AA122,AA147,AA172,AA197)</f>
        <v>11.804982265624666</v>
      </c>
      <c r="H122" s="5">
        <f>MIN('Main Injection'!H72+'CSP5'!H211,'Pilot Injection'!AB122,AB147,AB172,AB197)</f>
        <v>14.851857265624664</v>
      </c>
      <c r="I122" s="5">
        <f>MIN('Main Injection'!I72+'CSP5'!I211,'Pilot Injection'!AC122,AC147,AC172,AC197)</f>
        <v>21.883107265624666</v>
      </c>
      <c r="J122" s="5">
        <f>MIN('Main Injection'!J72+'CSP5'!J211,'Pilot Injection'!AD122,AD147,AD172,AD197)</f>
        <v>24.960938475036698</v>
      </c>
      <c r="K122" s="5">
        <f>MIN('Main Injection'!K72+'CSP5'!K211,'Pilot Injection'!AE122,AE147,AE172,AE197)</f>
        <v>24.960938475036698</v>
      </c>
      <c r="L122" s="5">
        <f>MIN('Main Injection'!L72+'CSP5'!L211,'Pilot Injection'!AF122,AF147,AF172,AF197)</f>
        <v>24.960938475036698</v>
      </c>
      <c r="M122" s="5">
        <f>MIN('Main Injection'!M72+'CSP5'!M211,'Pilot Injection'!AG122,AG147,AG172,AG197)</f>
        <v>30.006857039489876</v>
      </c>
      <c r="N122" s="5">
        <f>MIN('Main Injection'!N72+'CSP5'!N211,'Pilot Injection'!AH122,AH147,AH172,AH197)</f>
        <v>35.106525864590694</v>
      </c>
      <c r="O122" s="5">
        <f>MIN('Main Injection'!O72+'CSP5'!O211,'Pilot Injection'!AI122,AI147,AI172,AI197)</f>
        <v>37.480517751586945</v>
      </c>
      <c r="P122" s="5">
        <f>MIN('Main Injection'!P72+'CSP5'!P211,'Pilot Injection'!AJ122,AJ147,AJ172,AJ197)</f>
        <v>37.949267751586945</v>
      </c>
      <c r="Q122" s="5">
        <f>MIN('Main Injection'!Q72+'CSP5'!Q211,'Pilot Injection'!AK122,AK147,AK172,AK197)</f>
        <v>42.050829751586946</v>
      </c>
      <c r="R122" s="5">
        <f>MIN('Main Injection'!R72+'CSP5'!R211,'Pilot Injection'!AL122,AL147,AL172,AL197)</f>
        <v>44.980516751586947</v>
      </c>
      <c r="S122" s="16">
        <f t="shared" si="54"/>
        <v>44.980516751586947</v>
      </c>
      <c r="U122" s="8">
        <f>'CSP5'!$A$186</f>
        <v>3200</v>
      </c>
      <c r="V122" s="16">
        <f t="shared" si="55"/>
        <v>69.726675570318008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69.726675570318008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69.726675570317994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69.726675570318008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69.726675570318008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71.836052885048588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94.7462443867215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112.38299260156801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112.38299260156801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112.38299260156801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112.38299260156801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112.38299260156801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245.273826429693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245.273826429693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245.273826429693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245.2738264296934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245.2738264296926</v>
      </c>
      <c r="AM122" s="16">
        <f t="shared" si="56"/>
        <v>245.2738264296926</v>
      </c>
    </row>
    <row r="123" spans="1:39" s="5" customFormat="1" x14ac:dyDescent="0.25">
      <c r="A123" s="8">
        <f>'CSP5'!$A$187</f>
        <v>3300</v>
      </c>
      <c r="B123" s="16">
        <f t="shared" si="53"/>
        <v>16.726858265624667</v>
      </c>
      <c r="C123" s="5">
        <f>MIN('Main Injection'!C73+'CSP5'!C212,'Pilot Injection'!W123,W148,W173,W198)</f>
        <v>16.726858265624667</v>
      </c>
      <c r="D123" s="5">
        <f>MIN('Main Injection'!D73+'CSP5'!D212,'Pilot Injection'!X123,X148,X173,X198)</f>
        <v>14.85185726562467</v>
      </c>
      <c r="E123" s="5">
        <f>MIN('Main Injection'!E73+'CSP5'!E212,'Pilot Injection'!Y123,Y148,Y173,Y198)</f>
        <v>13.797170265624676</v>
      </c>
      <c r="F123" s="5">
        <f>MIN('Main Injection'!F73+'CSP5'!F212,'Pilot Injection'!Z123,Z148,Z173,Z198)</f>
        <v>12.742482265624659</v>
      </c>
      <c r="G123" s="5">
        <f>MIN('Main Injection'!G73+'CSP5'!G212,'Pilot Injection'!AA123,AA148,AA173,AA198)</f>
        <v>11.804982265624648</v>
      </c>
      <c r="H123" s="5">
        <f>MIN('Main Injection'!H73+'CSP5'!H212,'Pilot Injection'!AB123,AB148,AB173,AB198)</f>
        <v>13.914357265624664</v>
      </c>
      <c r="I123" s="5">
        <f>MIN('Main Injection'!I73+'CSP5'!I212,'Pilot Injection'!AC123,AC148,AC173,AC198)</f>
        <v>20.828419265624667</v>
      </c>
      <c r="J123" s="5">
        <f>MIN('Main Injection'!J73+'CSP5'!J212,'Pilot Injection'!AD123,AD148,AD173,AD198)</f>
        <v>24.960938475036983</v>
      </c>
      <c r="K123" s="5">
        <f>MIN('Main Injection'!K73+'CSP5'!K212,'Pilot Injection'!AE123,AE148,AE173,AE198)</f>
        <v>24.960938475036755</v>
      </c>
      <c r="L123" s="5">
        <f>MIN('Main Injection'!L73+'CSP5'!L212,'Pilot Injection'!AF123,AF148,AF173,AF198)</f>
        <v>24.960938475036755</v>
      </c>
      <c r="M123" s="5">
        <f>MIN('Main Injection'!M73+'CSP5'!M212,'Pilot Injection'!AG123,AG148,AG173,AG198)</f>
        <v>30.006857039489645</v>
      </c>
      <c r="N123" s="5">
        <f>MIN('Main Injection'!N73+'CSP5'!N212,'Pilot Injection'!AH123,AH148,AH173,AH198)</f>
        <v>33.378954751586946</v>
      </c>
      <c r="O123" s="5">
        <f>MIN('Main Injection'!O73+'CSP5'!O212,'Pilot Injection'!AI123,AI148,AI173,AI198)</f>
        <v>33.26176775158693</v>
      </c>
      <c r="P123" s="5">
        <f>MIN('Main Injection'!P73+'CSP5'!P212,'Pilot Injection'!AJ123,AJ148,AJ173,AJ198)</f>
        <v>33.26176775158693</v>
      </c>
      <c r="Q123" s="5">
        <f>MIN('Main Injection'!Q73+'CSP5'!Q212,'Pilot Injection'!AK123,AK148,AK173,AK198)</f>
        <v>35.839891751586926</v>
      </c>
      <c r="R123" s="5">
        <f>MIN('Main Injection'!R73+'CSP5'!R212,'Pilot Injection'!AL123,AL148,AL173,AL198)</f>
        <v>37.363329751586861</v>
      </c>
      <c r="S123" s="16">
        <f t="shared" si="54"/>
        <v>37.363329751586861</v>
      </c>
      <c r="U123" s="8">
        <f>'CSP5'!$A$187</f>
        <v>3300</v>
      </c>
      <c r="V123" s="16">
        <f t="shared" si="55"/>
        <v>69.726675570318392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69.726675570318392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69.726675570318392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69.726675570317994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69.726675570317596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71.836052885047494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94.746244386721301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112.38299260156761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112.38299260156761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112.38299260156761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112.3829926015696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112.38299260156761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245.27382642969101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245.27382642970693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245.2738264296942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245.27382642971966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245.27382642971966</v>
      </c>
      <c r="AM123" s="16">
        <f t="shared" si="56"/>
        <v>245.27382642971966</v>
      </c>
    </row>
    <row r="124" spans="1:39" s="5" customFormat="1" x14ac:dyDescent="0.25">
      <c r="A124" s="8">
        <f>'CSP5'!$A$188</f>
        <v>3500</v>
      </c>
      <c r="B124" s="16">
        <f t="shared" si="53"/>
        <v>16.726858265624667</v>
      </c>
      <c r="C124" s="5">
        <f>MIN('Main Injection'!C74+'CSP5'!C213,'Pilot Injection'!W124,W149,W174,W199)</f>
        <v>16.726858265624667</v>
      </c>
      <c r="D124" s="5">
        <f>MIN('Main Injection'!D74+'CSP5'!D213,'Pilot Injection'!X124,X149,X174,X199)</f>
        <v>14.851857265624615</v>
      </c>
      <c r="E124" s="5">
        <f>MIN('Main Injection'!E74+'CSP5'!E213,'Pilot Injection'!Y124,Y149,Y174,Y199)</f>
        <v>13.797170265624649</v>
      </c>
      <c r="F124" s="5">
        <f>MIN('Main Injection'!F74+'CSP5'!F213,'Pilot Injection'!Z124,Z149,Z174,Z199)</f>
        <v>12.742482265624632</v>
      </c>
      <c r="G124" s="5">
        <f>MIN('Main Injection'!G74+'CSP5'!G213,'Pilot Injection'!AA124,AA149,AA174,AA199)</f>
        <v>11.804982265624666</v>
      </c>
      <c r="H124" s="5">
        <f>MIN('Main Injection'!H74+'CSP5'!H213,'Pilot Injection'!AB124,AB149,AB174,AB199)</f>
        <v>12.976857265624599</v>
      </c>
      <c r="I124" s="5">
        <f>MIN('Main Injection'!I74+'CSP5'!I213,'Pilot Injection'!AC124,AC149,AC174,AC199)</f>
        <v>20.008107265624666</v>
      </c>
      <c r="J124" s="5">
        <f>MIN('Main Injection'!J74+'CSP5'!J213,'Pilot Injection'!AD124,AD149,AD174,AD199)</f>
        <v>24.960938475036528</v>
      </c>
      <c r="K124" s="5">
        <f>MIN('Main Injection'!K74+'CSP5'!K213,'Pilot Injection'!AE124,AE149,AE174,AE199)</f>
        <v>24.960938475036528</v>
      </c>
      <c r="L124" s="5">
        <f>MIN('Main Injection'!L74+'CSP5'!L213,'Pilot Injection'!AF124,AF149,AF174,AF199)</f>
        <v>24.960938475036983</v>
      </c>
      <c r="M124" s="5">
        <f>MIN('Main Injection'!M74+'CSP5'!M213,'Pilot Injection'!AG124,AG149,AG174,AG199)</f>
        <v>30.006857039489198</v>
      </c>
      <c r="N124" s="5">
        <f>MIN('Main Injection'!N74+'CSP5'!N213,'Pilot Injection'!AH124,AH149,AH174,AH199)</f>
        <v>33.378954751586932</v>
      </c>
      <c r="O124" s="5">
        <f>MIN('Main Injection'!O74+'CSP5'!O213,'Pilot Injection'!AI124,AI149,AI174,AI199)</f>
        <v>33.261767751586859</v>
      </c>
      <c r="P124" s="5">
        <f>MIN('Main Injection'!P74+'CSP5'!P213,'Pilot Injection'!AJ124,AJ149,AJ174,AJ199)</f>
        <v>33.261767751586994</v>
      </c>
      <c r="Q124" s="5">
        <f>MIN('Main Injection'!Q74+'CSP5'!Q213,'Pilot Injection'!AK124,AK149,AK174,AK199)</f>
        <v>35.839891751586727</v>
      </c>
      <c r="R124" s="5">
        <f>MIN('Main Injection'!R74+'CSP5'!R213,'Pilot Injection'!AL124,AL149,AL174,AL199)</f>
        <v>37.363329751586996</v>
      </c>
      <c r="S124" s="16">
        <f t="shared" si="54"/>
        <v>37.363329751586996</v>
      </c>
      <c r="U124" s="8">
        <f>'CSP5'!$A$188</f>
        <v>3500</v>
      </c>
      <c r="V124" s="16">
        <f t="shared" si="55"/>
        <v>69.726675570319188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69.726675570319188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69.726675570319188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69.726675570311627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69.726675570322371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71.836052885043514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94.746244386722097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112.3829926015692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112.38299260156602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112.3829926015692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112.38299260156522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112.3829926015692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245.2738264296942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245.27382642971966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245.27382642982153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245.27382642971966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245.27382642992339</v>
      </c>
      <c r="AM124" s="16">
        <f t="shared" si="56"/>
        <v>245.27382642992339</v>
      </c>
    </row>
    <row r="125" spans="1:39" s="5" customFormat="1" x14ac:dyDescent="0.25">
      <c r="A125" s="16">
        <f>'CSP5'!$A$189</f>
        <v>3501</v>
      </c>
      <c r="B125" s="16">
        <f>B124</f>
        <v>16.726858265624667</v>
      </c>
      <c r="C125" s="16">
        <f t="shared" ref="C125:S125" si="57">C124</f>
        <v>16.726858265624667</v>
      </c>
      <c r="D125" s="16">
        <f t="shared" si="57"/>
        <v>14.851857265624615</v>
      </c>
      <c r="E125" s="16">
        <f t="shared" si="57"/>
        <v>13.797170265624649</v>
      </c>
      <c r="F125" s="16">
        <f t="shared" si="57"/>
        <v>12.742482265624632</v>
      </c>
      <c r="G125" s="16">
        <f t="shared" si="57"/>
        <v>11.804982265624666</v>
      </c>
      <c r="H125" s="16">
        <f t="shared" si="57"/>
        <v>12.976857265624599</v>
      </c>
      <c r="I125" s="16">
        <f t="shared" si="57"/>
        <v>20.008107265624666</v>
      </c>
      <c r="J125" s="16">
        <f t="shared" si="57"/>
        <v>24.960938475036528</v>
      </c>
      <c r="K125" s="16">
        <f t="shared" si="57"/>
        <v>24.960938475036528</v>
      </c>
      <c r="L125" s="16">
        <f t="shared" si="57"/>
        <v>24.960938475036983</v>
      </c>
      <c r="M125" s="16">
        <f t="shared" si="57"/>
        <v>30.006857039489198</v>
      </c>
      <c r="N125" s="16">
        <f t="shared" si="57"/>
        <v>33.378954751586932</v>
      </c>
      <c r="O125" s="16">
        <f t="shared" si="57"/>
        <v>33.261767751586859</v>
      </c>
      <c r="P125" s="16">
        <f t="shared" si="57"/>
        <v>33.261767751586994</v>
      </c>
      <c r="Q125" s="16">
        <f t="shared" si="57"/>
        <v>35.839891751586727</v>
      </c>
      <c r="R125" s="16">
        <f t="shared" si="57"/>
        <v>37.363329751586996</v>
      </c>
      <c r="S125" s="16">
        <f t="shared" si="57"/>
        <v>37.363329751586996</v>
      </c>
      <c r="U125" s="16">
        <f>'CSP5'!$A$189</f>
        <v>3501</v>
      </c>
      <c r="V125" s="16">
        <f>V124</f>
        <v>69.726675570319188</v>
      </c>
      <c r="W125" s="16">
        <f t="shared" ref="W125:AM125" si="58">W124</f>
        <v>69.726675570319188</v>
      </c>
      <c r="X125" s="16">
        <f t="shared" si="58"/>
        <v>69.726675570319188</v>
      </c>
      <c r="Y125" s="16">
        <f t="shared" si="58"/>
        <v>69.726675570311627</v>
      </c>
      <c r="Z125" s="16">
        <f t="shared" si="58"/>
        <v>69.726675570322371</v>
      </c>
      <c r="AA125" s="16">
        <f t="shared" si="58"/>
        <v>71.836052885043514</v>
      </c>
      <c r="AB125" s="16">
        <f t="shared" si="58"/>
        <v>94.746244386722097</v>
      </c>
      <c r="AC125" s="16">
        <f t="shared" si="58"/>
        <v>112.3829926015692</v>
      </c>
      <c r="AD125" s="16">
        <f t="shared" si="58"/>
        <v>112.38299260156602</v>
      </c>
      <c r="AE125" s="16">
        <f t="shared" si="58"/>
        <v>112.3829926015692</v>
      </c>
      <c r="AF125" s="16">
        <f t="shared" si="58"/>
        <v>112.38299260156522</v>
      </c>
      <c r="AG125" s="16">
        <f t="shared" si="58"/>
        <v>112.3829926015692</v>
      </c>
      <c r="AH125" s="16">
        <f t="shared" si="58"/>
        <v>245.2738264296942</v>
      </c>
      <c r="AI125" s="16">
        <f t="shared" si="58"/>
        <v>245.27382642971966</v>
      </c>
      <c r="AJ125" s="16">
        <f t="shared" si="58"/>
        <v>245.27382642982153</v>
      </c>
      <c r="AK125" s="16">
        <f t="shared" si="58"/>
        <v>245.27382642971966</v>
      </c>
      <c r="AL125" s="16">
        <f t="shared" si="58"/>
        <v>245.27382642992339</v>
      </c>
      <c r="AM125" s="16">
        <f t="shared" si="58"/>
        <v>245.27382642992339</v>
      </c>
    </row>
    <row r="127" spans="1:39" x14ac:dyDescent="0.25">
      <c r="A127" s="17"/>
      <c r="B127" s="49" t="s">
        <v>1144</v>
      </c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U127" s="17"/>
      <c r="V127" s="49" t="s">
        <v>1184</v>
      </c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59">C131</f>
        <v>0</v>
      </c>
      <c r="D130" s="16">
        <f t="shared" si="59"/>
        <v>0</v>
      </c>
      <c r="E130" s="16">
        <f t="shared" si="59"/>
        <v>0</v>
      </c>
      <c r="F130" s="16">
        <f t="shared" si="59"/>
        <v>0</v>
      </c>
      <c r="G130" s="16">
        <f t="shared" si="59"/>
        <v>0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0</v>
      </c>
      <c r="N130" s="16">
        <f t="shared" si="59"/>
        <v>0</v>
      </c>
      <c r="O130" s="16">
        <f t="shared" si="59"/>
        <v>0</v>
      </c>
      <c r="P130" s="16">
        <f t="shared" si="59"/>
        <v>0</v>
      </c>
      <c r="Q130" s="16">
        <f t="shared" si="59"/>
        <v>0</v>
      </c>
      <c r="R130" s="16">
        <f t="shared" si="59"/>
        <v>0</v>
      </c>
      <c r="S130" s="16">
        <f t="shared" si="59"/>
        <v>0</v>
      </c>
      <c r="U130" s="16">
        <f>'CSP5'!$A$169</f>
        <v>619</v>
      </c>
      <c r="V130" s="16">
        <f>V131</f>
        <v>179.39942107029131</v>
      </c>
      <c r="W130" s="16">
        <f t="shared" ref="W130:AM130" si="60">W131</f>
        <v>179.39942107029131</v>
      </c>
      <c r="X130" s="16">
        <f t="shared" si="60"/>
        <v>179.39942107028858</v>
      </c>
      <c r="Y130" s="16">
        <f t="shared" si="60"/>
        <v>179.39942107029131</v>
      </c>
      <c r="Z130" s="16">
        <f t="shared" si="60"/>
        <v>179.39942107028961</v>
      </c>
      <c r="AA130" s="16">
        <f t="shared" si="60"/>
        <v>179.39942107028858</v>
      </c>
      <c r="AB130" s="16">
        <f t="shared" si="60"/>
        <v>179.39942107028995</v>
      </c>
      <c r="AC130" s="16">
        <f t="shared" si="60"/>
        <v>179.39942107028858</v>
      </c>
      <c r="AD130" s="16">
        <f t="shared" si="60"/>
        <v>179.39942107029131</v>
      </c>
      <c r="AE130" s="16">
        <f t="shared" si="60"/>
        <v>179.39942107029063</v>
      </c>
      <c r="AF130" s="16">
        <f t="shared" si="60"/>
        <v>179.39942107028995</v>
      </c>
      <c r="AG130" s="16">
        <f t="shared" si="60"/>
        <v>179.39942107028995</v>
      </c>
      <c r="AH130" s="16">
        <f t="shared" si="60"/>
        <v>179.39942107029947</v>
      </c>
      <c r="AI130" s="16">
        <f t="shared" si="60"/>
        <v>179.39942107025595</v>
      </c>
      <c r="AJ130" s="16">
        <f t="shared" si="60"/>
        <v>179.3994210702777</v>
      </c>
      <c r="AK130" s="16">
        <f t="shared" si="60"/>
        <v>179.3994210702777</v>
      </c>
      <c r="AL130" s="16">
        <f t="shared" si="60"/>
        <v>179.39942107032121</v>
      </c>
      <c r="AM130" s="16">
        <f t="shared" si="60"/>
        <v>179.39942107032121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>C106-('Main Injection'!C56+'CSP5'!C195)</f>
        <v>0</v>
      </c>
      <c r="D131" s="5">
        <f>D106-('Main Injection'!D56+'CSP5'!D195)</f>
        <v>0</v>
      </c>
      <c r="E131" s="5">
        <f>E106-('Main Injection'!E56+'CSP5'!E195)</f>
        <v>0</v>
      </c>
      <c r="F131" s="5">
        <f>F106-('Main Injection'!F56+'CSP5'!F195)</f>
        <v>0</v>
      </c>
      <c r="G131" s="5">
        <f>G106-('Main Injection'!G56+'CSP5'!G195)</f>
        <v>0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0</v>
      </c>
      <c r="N131" s="5">
        <f>N106-('Main Injection'!N56+'CSP5'!N195)</f>
        <v>0</v>
      </c>
      <c r="O131" s="5">
        <f>O106-('Main Injection'!O56+'CSP5'!O195)</f>
        <v>0</v>
      </c>
      <c r="P131" s="5">
        <f>P106-('Main Injection'!P56+'CSP5'!P195)</f>
        <v>0</v>
      </c>
      <c r="Q131" s="5">
        <f>Q106-('Main Injection'!Q56+'CSP5'!Q195)</f>
        <v>0</v>
      </c>
      <c r="R131" s="5">
        <f>R106-('Main Injection'!R56+'CSP5'!R195)</f>
        <v>0</v>
      </c>
      <c r="S131" s="16">
        <f>R131</f>
        <v>0</v>
      </c>
      <c r="U131" s="8">
        <f>'CSP5'!$A$170</f>
        <v>620</v>
      </c>
      <c r="V131" s="16">
        <f>W131</f>
        <v>179.39942107029131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179.39942107029131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179.39942107028858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179.39942107029131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179.39942107028961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179.39942107028858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179.39942107028995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179.39942107028858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179.39942107029131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179.39942107029063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179.39942107028995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179.39942107028995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179.39942107029947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179.39942107025595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179.3994210702777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179.3994210702777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179.39942107032121</v>
      </c>
      <c r="AM131" s="16">
        <f>AL131</f>
        <v>179.39942107032121</v>
      </c>
    </row>
    <row r="132" spans="1:39" s="5" customFormat="1" x14ac:dyDescent="0.25">
      <c r="A132" s="8">
        <f>'CSP5'!$A$171</f>
        <v>650</v>
      </c>
      <c r="B132" s="16">
        <f t="shared" ref="B132:B149" si="61">C132</f>
        <v>0</v>
      </c>
      <c r="C132" s="5">
        <f>C107-('Main Injection'!C57+'CSP5'!C196)</f>
        <v>0</v>
      </c>
      <c r="D132" s="5">
        <f>D107-('Main Injection'!D57+'CSP5'!D196)</f>
        <v>0</v>
      </c>
      <c r="E132" s="5">
        <f>E107-('Main Injection'!E57+'CSP5'!E196)</f>
        <v>0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179.39942107028995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179.39942107028995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179.39942107029063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179.39942107029131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179.39942107028943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179.39942107029063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179.39942107028995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179.39942107028995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179.39942107028995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179.39942107028926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179.39942107028858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179.39942107028995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179.39942107028858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179.39942107028858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179.39942107029947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179.39942107029947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179.3994210702777</v>
      </c>
      <c r="AM132" s="16">
        <f t="shared" ref="AM132:AM149" si="64">AL132</f>
        <v>179.3994210702777</v>
      </c>
    </row>
    <row r="133" spans="1:39" s="5" customFormat="1" x14ac:dyDescent="0.25">
      <c r="A133" s="8">
        <f>'CSP5'!$A$172</f>
        <v>800</v>
      </c>
      <c r="B133" s="16">
        <f t="shared" si="61"/>
        <v>0</v>
      </c>
      <c r="C133" s="5">
        <f>C108-('Main Injection'!C58+'CSP5'!C197)</f>
        <v>0</v>
      </c>
      <c r="D133" s="5">
        <f>D108-('Main Injection'!D58+'CSP5'!D197)</f>
        <v>0</v>
      </c>
      <c r="E133" s="5">
        <f>E108-('Main Injection'!E58+'CSP5'!E197)</f>
        <v>0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179.39942107028989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179.39942107028989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179.39942107028989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179.39942107028989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179.39942107028989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179.39942107028989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179.39942107028992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179.39942107028989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179.39942107028989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179.39942107028992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179.39942107028992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179.39942107028992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179.39942107028995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179.39942107028961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179.39942107029063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179.39942107028995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179.39942107028961</v>
      </c>
      <c r="AM133" s="16">
        <f t="shared" si="64"/>
        <v>179.39942107028961</v>
      </c>
    </row>
    <row r="134" spans="1:39" s="5" customFormat="1" x14ac:dyDescent="0.25">
      <c r="A134" s="8">
        <f>'CSP5'!$A$173</f>
        <v>1000</v>
      </c>
      <c r="B134" s="16">
        <f t="shared" si="61"/>
        <v>0</v>
      </c>
      <c r="C134" s="5">
        <f>C109-('Main Injection'!C59+'CSP5'!C198)</f>
        <v>0</v>
      </c>
      <c r="D134" s="5">
        <f>D109-('Main Injection'!D59+'CSP5'!D198)</f>
        <v>0</v>
      </c>
      <c r="E134" s="5">
        <f>E109-('Main Injection'!E59+'CSP5'!E198)</f>
        <v>0</v>
      </c>
      <c r="F134" s="5">
        <f>F109-('Main Injection'!F59+'CSP5'!F198)</f>
        <v>0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179.39942107028989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179.39942107028989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179.39942107028989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179.39942107028989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179.39942107028989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179.39942107028989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179.39942107028989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179.39942107028989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179.39942107028989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179.39942107028989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179.39942107028989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179.39942107028989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179.39942107028995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179.39942107028995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179.39942107028995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179.39942107028995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179.39942107028995</v>
      </c>
      <c r="AM134" s="16">
        <f t="shared" si="64"/>
        <v>179.39942107028995</v>
      </c>
    </row>
    <row r="135" spans="1:39" s="5" customFormat="1" x14ac:dyDescent="0.25">
      <c r="A135" s="8">
        <f>'CSP5'!$A$174</f>
        <v>1200</v>
      </c>
      <c r="B135" s="16">
        <f t="shared" si="61"/>
        <v>0</v>
      </c>
      <c r="C135" s="5">
        <f>C110-('Main Injection'!C60+'CSP5'!C199)</f>
        <v>0</v>
      </c>
      <c r="D135" s="5">
        <f>D110-('Main Injection'!D60+'CSP5'!D199)</f>
        <v>0</v>
      </c>
      <c r="E135" s="5">
        <f>E110-('Main Injection'!E60+'CSP5'!E199)</f>
        <v>0</v>
      </c>
      <c r="F135" s="5">
        <f>F110-('Main Injection'!F60+'CSP5'!F199)</f>
        <v>0</v>
      </c>
      <c r="G135" s="5">
        <f>G110-('Main Injection'!G60+'CSP5'!G199)</f>
        <v>0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0</v>
      </c>
      <c r="Q135" s="5">
        <f>Q110-('Main Injection'!Q60+'CSP5'!Q199)</f>
        <v>0</v>
      </c>
      <c r="R135" s="5">
        <f>R110-('Main Injection'!R60+'CSP5'!R199)</f>
        <v>0</v>
      </c>
      <c r="S135" s="16">
        <f t="shared" si="62"/>
        <v>0</v>
      </c>
      <c r="U135" s="8">
        <f>'CSP5'!$A$174</f>
        <v>1200</v>
      </c>
      <c r="V135" s="16">
        <f t="shared" si="63"/>
        <v>179.39942107028989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179.39942107028989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179.39942107028989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179.39942107028989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179.39942107028989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179.39942107028989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134.48854559146915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89.699710535144803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89.699710535144803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93.451023365720133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100.99464698130335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154.47673954833343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179.39942107028995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179.39942107028995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179.39942107028995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179.39942107028995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179.39942107028995</v>
      </c>
      <c r="AM135" s="16">
        <f t="shared" si="64"/>
        <v>179.39942107028995</v>
      </c>
    </row>
    <row r="136" spans="1:39" s="5" customFormat="1" x14ac:dyDescent="0.25">
      <c r="A136" s="8">
        <f>'CSP5'!$A$175</f>
        <v>1400</v>
      </c>
      <c r="B136" s="16">
        <f t="shared" si="61"/>
        <v>0</v>
      </c>
      <c r="C136" s="5">
        <f>C111-('Main Injection'!C61+'CSP5'!C200)</f>
        <v>0</v>
      </c>
      <c r="D136" s="5">
        <f>D111-('Main Injection'!D61+'CSP5'!D200)</f>
        <v>0</v>
      </c>
      <c r="E136" s="5">
        <f>E111-('Main Injection'!E61+'CSP5'!E200)</f>
        <v>0</v>
      </c>
      <c r="F136" s="5">
        <f>F111-('Main Injection'!F61+'CSP5'!F200)</f>
        <v>0</v>
      </c>
      <c r="G136" s="5">
        <f>G111-('Main Injection'!G61+'CSP5'!G200)</f>
        <v>0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0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0</v>
      </c>
      <c r="P136" s="5">
        <f>P111-('Main Injection'!P61+'CSP5'!P200)</f>
        <v>0</v>
      </c>
      <c r="Q136" s="5">
        <f>Q111-('Main Injection'!Q61+'CSP5'!Q200)</f>
        <v>0</v>
      </c>
      <c r="R136" s="5">
        <f>R111-('Main Injection'!R61+'CSP5'!R200)</f>
        <v>0</v>
      </c>
      <c r="S136" s="16">
        <f t="shared" si="62"/>
        <v>0</v>
      </c>
      <c r="U136" s="8">
        <f>'CSP5'!$A$175</f>
        <v>1400</v>
      </c>
      <c r="V136" s="16">
        <f t="shared" si="63"/>
        <v>179.39942107028989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179.39942107028989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179.39942107028989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179.39942107028989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179.39942107028989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179.39942107028989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134.48854559146915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89.699710535144803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89.699710535144803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93.451023365720133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100.99464698130335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154.47673954833343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179.39942107028995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179.39942107028995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179.39942107028995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179.39942107028995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179.39942107028995</v>
      </c>
      <c r="AM136" s="16">
        <f t="shared" si="64"/>
        <v>179.39942107028995</v>
      </c>
    </row>
    <row r="137" spans="1:39" s="5" customFormat="1" x14ac:dyDescent="0.25">
      <c r="A137" s="8">
        <f>'CSP5'!$A$176</f>
        <v>1550</v>
      </c>
      <c r="B137" s="16">
        <f t="shared" si="61"/>
        <v>0</v>
      </c>
      <c r="C137" s="5">
        <f>C112-('Main Injection'!C62+'CSP5'!C201)</f>
        <v>0</v>
      </c>
      <c r="D137" s="5">
        <f>D112-('Main Injection'!D62+'CSP5'!D201)</f>
        <v>0</v>
      </c>
      <c r="E137" s="5">
        <f>E112-('Main Injection'!E62+'CSP5'!E201)</f>
        <v>0</v>
      </c>
      <c r="F137" s="5">
        <f>F112-('Main Injection'!F62+'CSP5'!F201)</f>
        <v>0</v>
      </c>
      <c r="G137" s="5">
        <f>G112-('Main Injection'!G62+'CSP5'!G201)</f>
        <v>0</v>
      </c>
      <c r="H137" s="5">
        <f>H112-('Main Injection'!H62+'CSP5'!H201)</f>
        <v>0</v>
      </c>
      <c r="I137" s="5">
        <f>I112-('Main Injection'!I62+'CSP5'!I201)</f>
        <v>0</v>
      </c>
      <c r="J137" s="5">
        <f>J112-('Main Injection'!J62+'CSP5'!J201)</f>
        <v>0</v>
      </c>
      <c r="K137" s="5">
        <f>K112-('Main Injection'!K62+'CSP5'!K201)</f>
        <v>0</v>
      </c>
      <c r="L137" s="5">
        <f>L112-('Main Injection'!L62+'CSP5'!L201)</f>
        <v>0</v>
      </c>
      <c r="M137" s="5">
        <f>M112-('Main Injection'!M62+'CSP5'!M201)</f>
        <v>0</v>
      </c>
      <c r="N137" s="5">
        <f>N112-('Main Injection'!N62+'CSP5'!N201)</f>
        <v>0</v>
      </c>
      <c r="O137" s="5">
        <f>O112-('Main Injection'!O62+'CSP5'!O201)</f>
        <v>0</v>
      </c>
      <c r="P137" s="5">
        <f>P112-('Main Injection'!P62+'CSP5'!P201)</f>
        <v>0</v>
      </c>
      <c r="Q137" s="5">
        <f>Q112-('Main Injection'!Q62+'CSP5'!Q201)</f>
        <v>0</v>
      </c>
      <c r="R137" s="5">
        <f>R112-('Main Injection'!R62+'CSP5'!R201)</f>
        <v>0</v>
      </c>
      <c r="S137" s="16">
        <f t="shared" si="62"/>
        <v>0</v>
      </c>
      <c r="U137" s="8">
        <f>'CSP5'!$A$176</f>
        <v>1550</v>
      </c>
      <c r="V137" s="16">
        <f t="shared" si="63"/>
        <v>91.889644874381872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91.889644874381872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91.889644874381872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91.889644874381872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104.02808947129894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123.4246993593937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106.5392627780011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89.699710535144803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89.699710535144803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90.637538742788649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92.523444646684439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113.42052438227033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123.42469935939361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123.4246993593937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123.42469935939387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123.42469935939378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123.42469935939378</v>
      </c>
      <c r="AM137" s="16">
        <f t="shared" si="64"/>
        <v>123.42469935939378</v>
      </c>
    </row>
    <row r="138" spans="1:39" s="5" customFormat="1" x14ac:dyDescent="0.25">
      <c r="A138" s="8">
        <f>'CSP5'!$A$177</f>
        <v>1700</v>
      </c>
      <c r="B138" s="16">
        <f t="shared" si="61"/>
        <v>0</v>
      </c>
      <c r="C138" s="5">
        <f>C113-('Main Injection'!C63+'CSP5'!C202)</f>
        <v>0</v>
      </c>
      <c r="D138" s="5">
        <f>D113-('Main Injection'!D63+'CSP5'!D202)</f>
        <v>0</v>
      </c>
      <c r="E138" s="5">
        <f>E113-('Main Injection'!E63+'CSP5'!E202)</f>
        <v>0</v>
      </c>
      <c r="F138" s="5">
        <f>F113-('Main Injection'!F63+'CSP5'!F202)</f>
        <v>0</v>
      </c>
      <c r="G138" s="5">
        <f>G113-('Main Injection'!G63+'CSP5'!G202)</f>
        <v>0</v>
      </c>
      <c r="H138" s="5">
        <f>H113-('Main Injection'!H63+'CSP5'!H202)</f>
        <v>0</v>
      </c>
      <c r="I138" s="5">
        <f>I113-('Main Injection'!I63+'CSP5'!I202)</f>
        <v>-2.1719740562131875</v>
      </c>
      <c r="J138" s="5">
        <f>J113-('Main Injection'!J63+'CSP5'!J202)</f>
        <v>-6.3907240562131875</v>
      </c>
      <c r="K138" s="5">
        <f>K113-('Main Injection'!K63+'CSP5'!K202)</f>
        <v>-8.5498726847431428</v>
      </c>
      <c r="L138" s="5">
        <f>L113-('Main Injection'!L63+'CSP5'!L202)</f>
        <v>-9.8242662765502473</v>
      </c>
      <c r="M138" s="5">
        <f>M113-('Main Injection'!M63+'CSP5'!M202)</f>
        <v>0</v>
      </c>
      <c r="N138" s="5">
        <f>N113-('Main Injection'!N63+'CSP5'!N202)</f>
        <v>0</v>
      </c>
      <c r="O138" s="5">
        <f>O113-('Main Injection'!O63+'CSP5'!O202)</f>
        <v>0</v>
      </c>
      <c r="P138" s="5">
        <f>P113-('Main Injection'!P63+'CSP5'!P202)</f>
        <v>0</v>
      </c>
      <c r="Q138" s="5">
        <f>Q113-('Main Injection'!Q63+'CSP5'!Q202)</f>
        <v>0</v>
      </c>
      <c r="R138" s="5">
        <f>R113-('Main Injection'!R63+'CSP5'!R202)</f>
        <v>0</v>
      </c>
      <c r="S138" s="16">
        <f t="shared" si="62"/>
        <v>0</v>
      </c>
      <c r="U138" s="8">
        <f>'CSP5'!$A$177</f>
        <v>1700</v>
      </c>
      <c r="V138" s="16">
        <f t="shared" si="63"/>
        <v>62.719719475745862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62.719719475745862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62.719719475745862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62.719719475745862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78.904312271635277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104.76645878909497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97.222835173511797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89.699710535144803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89.699710535144803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89.699710535144803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89.699710535144803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99.735119326915964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104.76645878909501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104.76645878909501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104.76645878909501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104.76645878909518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104.76645878909518</v>
      </c>
      <c r="AM138" s="16">
        <f t="shared" si="64"/>
        <v>104.76645878909518</v>
      </c>
    </row>
    <row r="139" spans="1:39" s="5" customFormat="1" x14ac:dyDescent="0.25">
      <c r="A139" s="8">
        <f>'CSP5'!$A$178</f>
        <v>1800</v>
      </c>
      <c r="B139" s="16">
        <f t="shared" si="61"/>
        <v>0</v>
      </c>
      <c r="C139" s="5">
        <f>C114-('Main Injection'!C64+'CSP5'!C203)</f>
        <v>0</v>
      </c>
      <c r="D139" s="5">
        <f>D114-('Main Injection'!D64+'CSP5'!D203)</f>
        <v>0</v>
      </c>
      <c r="E139" s="5">
        <f>E114-('Main Injection'!E64+'CSP5'!E203)</f>
        <v>0</v>
      </c>
      <c r="F139" s="5">
        <f>F114-('Main Injection'!F64+'CSP5'!F203)</f>
        <v>0</v>
      </c>
      <c r="G139" s="5">
        <f>G114-('Main Injection'!G64+'CSP5'!G203)</f>
        <v>-1.8322280734250782</v>
      </c>
      <c r="H139" s="5">
        <f>H114-('Main Injection'!H64+'CSP5'!H203)</f>
        <v>-4.2388247991330879</v>
      </c>
      <c r="I139" s="5">
        <f>I114-('Main Injection'!I64+'CSP5'!I203)</f>
        <v>-9.2032240562131875</v>
      </c>
      <c r="J139" s="5">
        <f>J114-('Main Injection'!J64+'CSP5'!J203)</f>
        <v>-13.42197305621319</v>
      </c>
      <c r="K139" s="5">
        <f>K114-('Main Injection'!K64+'CSP5'!K203)</f>
        <v>-13.955168092936034</v>
      </c>
      <c r="L139" s="5">
        <f>L114-('Main Injection'!L64+'CSP5'!L203)</f>
        <v>-16.503953276550249</v>
      </c>
      <c r="M139" s="5">
        <f>M114-('Main Injection'!M64+'CSP5'!M203)</f>
        <v>-6.8878814540404107</v>
      </c>
      <c r="N139" s="5">
        <f>N114-('Main Injection'!N64+'CSP5'!N203)</f>
        <v>-1.6841680601197098</v>
      </c>
      <c r="O139" s="5">
        <f>O114-('Main Injection'!O64+'CSP5'!O203)</f>
        <v>0</v>
      </c>
      <c r="P139" s="5">
        <f>P114-('Main Injection'!P64+'CSP5'!P203)</f>
        <v>0</v>
      </c>
      <c r="Q139" s="5">
        <f>Q114-('Main Injection'!Q64+'CSP5'!Q203)</f>
        <v>0</v>
      </c>
      <c r="R139" s="5">
        <f>R114-('Main Injection'!R64+'CSP5'!R203)</f>
        <v>0</v>
      </c>
      <c r="S139" s="16">
        <f t="shared" si="62"/>
        <v>0</v>
      </c>
      <c r="U139" s="8">
        <f>'CSP5'!$A$178</f>
        <v>1800</v>
      </c>
      <c r="V139" s="16">
        <f t="shared" si="63"/>
        <v>62.719719475745862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62.719719475745862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62.719719475745848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62.719719475745862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78.904312271635291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104.76645878909497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97.222835173511783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89.699710535144803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89.699710535144803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89.699710535144817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89.699710535144803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99.735119326915964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104.76645878909501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104.76645878909501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104.76645878909501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104.76645878909518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104.76645878909518</v>
      </c>
      <c r="AM139" s="16">
        <f t="shared" si="64"/>
        <v>104.76645878909518</v>
      </c>
    </row>
    <row r="140" spans="1:39" s="5" customFormat="1" x14ac:dyDescent="0.25">
      <c r="A140" s="8">
        <f>'CSP5'!$A$179</f>
        <v>2000</v>
      </c>
      <c r="B140" s="16">
        <f t="shared" si="61"/>
        <v>0</v>
      </c>
      <c r="C140" s="5">
        <f>C115-('Main Injection'!C65+'CSP5'!C204)</f>
        <v>0</v>
      </c>
      <c r="D140" s="5">
        <f>D115-('Main Injection'!D65+'CSP5'!D204)</f>
        <v>0</v>
      </c>
      <c r="E140" s="5">
        <f>E115-('Main Injection'!E65+'CSP5'!E204)</f>
        <v>0</v>
      </c>
      <c r="F140" s="5">
        <f>F115-('Main Injection'!F65+'CSP5'!F204)</f>
        <v>0</v>
      </c>
      <c r="G140" s="5">
        <f>G115-('Main Injection'!G65+'CSP5'!G204)</f>
        <v>-4.7619150734250795</v>
      </c>
      <c r="H140" s="5">
        <f>H115-('Main Injection'!H65+'CSP5'!H204)</f>
        <v>-5.6450747991330879</v>
      </c>
      <c r="I140" s="5">
        <f>I115-('Main Injection'!I65+'CSP5'!I204)</f>
        <v>-14.711037056213186</v>
      </c>
      <c r="J140" s="5">
        <f>J115-('Main Injection'!J65+'CSP5'!J204)</f>
        <v>-18.695411056213189</v>
      </c>
      <c r="K140" s="5">
        <f>K115-('Main Injection'!K65+'CSP5'!K204)</f>
        <v>-18.173918092936034</v>
      </c>
      <c r="L140" s="5">
        <f>L115-('Main Injection'!L65+'CSP5'!L204)</f>
        <v>-16.035203276550249</v>
      </c>
      <c r="M140" s="5">
        <f>M115-('Main Injection'!M65+'CSP5'!M204)</f>
        <v>-8.9972564540404107</v>
      </c>
      <c r="N140" s="5">
        <f>N115-('Main Injection'!N65+'CSP5'!N204)</f>
        <v>-6.254480060119711</v>
      </c>
      <c r="O140" s="5">
        <f>O115-('Main Injection'!O65+'CSP5'!O204)</f>
        <v>0</v>
      </c>
      <c r="P140" s="5">
        <f>P115-('Main Injection'!P65+'CSP5'!P204)</f>
        <v>0</v>
      </c>
      <c r="Q140" s="5">
        <f>Q115-('Main Injection'!Q65+'CSP5'!Q204)</f>
        <v>0</v>
      </c>
      <c r="R140" s="5">
        <f>R115-('Main Injection'!R65+'CSP5'!R204)</f>
        <v>0</v>
      </c>
      <c r="S140" s="16">
        <f t="shared" si="62"/>
        <v>0</v>
      </c>
      <c r="U140" s="8">
        <f>'CSP5'!$A$179</f>
        <v>2000</v>
      </c>
      <c r="V140" s="16">
        <f t="shared" si="63"/>
        <v>62.719719475745862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62.719719475745862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62.719719475745848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62.719719475745862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76.768637276415092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85.399104722852243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74.632962281194935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74.632962281194935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74.632962281194935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78.384275111770208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85.927898727353266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99.735119326915964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104.76645878909501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104.76645878909501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104.76645878909501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104.76645878909518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104.76645878909518</v>
      </c>
      <c r="AM140" s="16">
        <f t="shared" si="64"/>
        <v>104.76645878909518</v>
      </c>
    </row>
    <row r="141" spans="1:39" s="5" customFormat="1" x14ac:dyDescent="0.25">
      <c r="A141" s="8">
        <f>'CSP5'!$A$180</f>
        <v>2200</v>
      </c>
      <c r="B141" s="16">
        <f t="shared" si="61"/>
        <v>0</v>
      </c>
      <c r="C141" s="5">
        <f>C116-('Main Injection'!C66+'CSP5'!C205)</f>
        <v>0</v>
      </c>
      <c r="D141" s="5">
        <f>D116-('Main Injection'!D66+'CSP5'!D205)</f>
        <v>0</v>
      </c>
      <c r="E141" s="5">
        <f>E116-('Main Injection'!E66+'CSP5'!E205)</f>
        <v>0</v>
      </c>
      <c r="F141" s="5">
        <f>F116-('Main Injection'!F66+'CSP5'!F205)</f>
        <v>0</v>
      </c>
      <c r="G141" s="5">
        <f>G116-('Main Injection'!G66+'CSP5'!G205)</f>
        <v>-7.441507342507947E-2</v>
      </c>
      <c r="H141" s="5">
        <f>H116-('Main Injection'!H66+'CSP5'!H205)</f>
        <v>-10.944083157087633</v>
      </c>
      <c r="I141" s="5">
        <f>I116-('Main Injection'!I66+'CSP5'!I205)</f>
        <v>-14.875144993713135</v>
      </c>
      <c r="J141" s="5">
        <f>J116-('Main Injection'!J66+'CSP5'!J205)</f>
        <v>-23.642858414167726</v>
      </c>
      <c r="K141" s="5">
        <f>K116-('Main Injection'!K66+'CSP5'!K205)</f>
        <v>-22.041106092936033</v>
      </c>
      <c r="L141" s="5">
        <f>L116-('Main Injection'!L66+'CSP5'!L205)</f>
        <v>-21.777391276550247</v>
      </c>
      <c r="M141" s="5">
        <f>M116-('Main Injection'!M66+'CSP5'!M205)</f>
        <v>-12.161319454040409</v>
      </c>
      <c r="N141" s="5">
        <f>N116-('Main Injection'!N66+'CSP5'!N205)</f>
        <v>-5.9029180601197098</v>
      </c>
      <c r="O141" s="5">
        <f>O116-('Main Injection'!O66+'CSP5'!O205)</f>
        <v>0</v>
      </c>
      <c r="P141" s="5">
        <f>P116-('Main Injection'!P66+'CSP5'!P205)</f>
        <v>0</v>
      </c>
      <c r="Q141" s="5">
        <f>Q116-('Main Injection'!Q66+'CSP5'!Q205)</f>
        <v>0</v>
      </c>
      <c r="R141" s="5">
        <f>R116-('Main Injection'!R66+'CSP5'!R205)</f>
        <v>0</v>
      </c>
      <c r="S141" s="16">
        <f t="shared" si="62"/>
        <v>0</v>
      </c>
      <c r="U141" s="8">
        <f>'CSP5'!$A$180</f>
        <v>2200</v>
      </c>
      <c r="V141" s="16">
        <f t="shared" si="63"/>
        <v>62.719719475745862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62.719719475745862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62.719719475745848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62.719719475745862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76.768637276415092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85.399104722852243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74.632962281194935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82.197084873994228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89.699710535144803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91.967946200143871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96.529206990961669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112.57935177507984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119.48281754876733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119.48281754876741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119.48281754876758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119.48281754876724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119.48281754876724</v>
      </c>
      <c r="AM141" s="16">
        <f t="shared" si="64"/>
        <v>119.48281754876724</v>
      </c>
    </row>
    <row r="142" spans="1:39" s="5" customFormat="1" x14ac:dyDescent="0.25">
      <c r="A142" s="8">
        <f>'CSP5'!$A$181</f>
        <v>2400</v>
      </c>
      <c r="B142" s="16">
        <f t="shared" si="61"/>
        <v>0</v>
      </c>
      <c r="C142" s="5">
        <f>C117-('Main Injection'!C67+'CSP5'!C206)</f>
        <v>0</v>
      </c>
      <c r="D142" s="5">
        <f>D117-('Main Injection'!D67+'CSP5'!D206)</f>
        <v>0</v>
      </c>
      <c r="E142" s="5">
        <f>E117-('Main Injection'!E67+'CSP5'!E206)</f>
        <v>0</v>
      </c>
      <c r="F142" s="5">
        <f>F117-('Main Injection'!F67+'CSP5'!F206)</f>
        <v>0</v>
      </c>
      <c r="G142" s="5">
        <f>G117-('Main Injection'!G67+'CSP5'!G206)</f>
        <v>0</v>
      </c>
      <c r="H142" s="5">
        <f>H117-('Main Injection'!H67+'CSP5'!H206)</f>
        <v>-5.4362711570876279</v>
      </c>
      <c r="I142" s="5">
        <f>I117-('Main Injection'!I67+'CSP5'!I206)</f>
        <v>-13.937644993713135</v>
      </c>
      <c r="J142" s="5">
        <f>J117-('Main Injection'!J67+'CSP5'!J206)</f>
        <v>-20.968894993713135</v>
      </c>
      <c r="K142" s="5">
        <f>K117-('Main Injection'!K67+'CSP5'!K206)</f>
        <v>-20.634856092936033</v>
      </c>
      <c r="L142" s="5">
        <f>L117-('Main Injection'!L67+'CSP5'!L206)</f>
        <v>-20.839891276550247</v>
      </c>
      <c r="M142" s="5">
        <f>M117-('Main Injection'!M67+'CSP5'!M206)</f>
        <v>-12.161319454040409</v>
      </c>
      <c r="N142" s="5">
        <f>N117-('Main Injection'!N67+'CSP5'!N206)</f>
        <v>-5.4341680601197098</v>
      </c>
      <c r="O142" s="5">
        <f>O117-('Main Injection'!O67+'CSP5'!O206)</f>
        <v>0</v>
      </c>
      <c r="P142" s="5">
        <f>P117-('Main Injection'!P67+'CSP5'!P206)</f>
        <v>0</v>
      </c>
      <c r="Q142" s="5">
        <f>Q117-('Main Injection'!Q67+'CSP5'!Q206)</f>
        <v>0</v>
      </c>
      <c r="R142" s="5">
        <f>R117-('Main Injection'!R67+'CSP5'!R206)</f>
        <v>0</v>
      </c>
      <c r="S142" s="16">
        <f t="shared" si="62"/>
        <v>0</v>
      </c>
      <c r="U142" s="8">
        <f>'CSP5'!$A$181</f>
        <v>2400</v>
      </c>
      <c r="V142" s="16">
        <f t="shared" si="63"/>
        <v>62.719719475745862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62.719719475745862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62.719719475745848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62.719719475745862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76.768637276415092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85.399104722852243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74.632962281194935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82.197084873994228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89.699710535144803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91.967946200143871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96.529206990961669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112.57935177507984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119.48281754876733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119.48281754876741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119.48281754876758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119.48281754876724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119.48281754876724</v>
      </c>
      <c r="AM142" s="16">
        <f t="shared" si="64"/>
        <v>119.48281754876724</v>
      </c>
    </row>
    <row r="143" spans="1:39" s="5" customFormat="1" x14ac:dyDescent="0.25">
      <c r="A143" s="8">
        <f>'CSP5'!$A$182</f>
        <v>2600</v>
      </c>
      <c r="B143" s="16">
        <f t="shared" si="61"/>
        <v>0</v>
      </c>
      <c r="C143" s="5">
        <f>C118-('Main Injection'!C68+'CSP5'!C207)</f>
        <v>0</v>
      </c>
      <c r="D143" s="5">
        <f>D118-('Main Injection'!D68+'CSP5'!D207)</f>
        <v>0</v>
      </c>
      <c r="E143" s="5">
        <f>E118-('Main Injection'!E68+'CSP5'!E207)</f>
        <v>0</v>
      </c>
      <c r="F143" s="5">
        <f>F118-('Main Injection'!F68+'CSP5'!F207)</f>
        <v>0</v>
      </c>
      <c r="G143" s="5">
        <f>G118-('Main Injection'!G68+'CSP5'!G207)</f>
        <v>0</v>
      </c>
      <c r="H143" s="5">
        <f>H118-('Main Injection'!H68+'CSP5'!H207)</f>
        <v>-5.2520136529704828</v>
      </c>
      <c r="I143" s="5">
        <f>I118-('Main Injection'!I68+'CSP5'!I207)</f>
        <v>-13.668165073425079</v>
      </c>
      <c r="J143" s="5">
        <f>J118-('Main Injection'!J68+'CSP5'!J207)</f>
        <v>-21.466413910050584</v>
      </c>
      <c r="K143" s="5">
        <f>K118-('Main Injection'!K68+'CSP5'!K207)</f>
        <v>-21.103606092936033</v>
      </c>
      <c r="L143" s="5">
        <f>L118-('Main Injection'!L68+'CSP5'!L207)</f>
        <v>-21.777391276550247</v>
      </c>
      <c r="M143" s="5">
        <f>M118-('Main Injection'!M68+'CSP5'!M207)</f>
        <v>-18.254909712097071</v>
      </c>
      <c r="N143" s="5">
        <f>N118-('Main Injection'!N68+'CSP5'!N207)</f>
        <v>-11.983365886996253</v>
      </c>
      <c r="O143" s="5">
        <f>O118-('Main Injection'!O68+'CSP5'!O207)</f>
        <v>-2.851608645355185</v>
      </c>
      <c r="P143" s="5">
        <f>P118-('Main Injection'!P68+'CSP5'!P207)</f>
        <v>0</v>
      </c>
      <c r="Q143" s="5">
        <f>Q118-('Main Injection'!Q68+'CSP5'!Q207)</f>
        <v>0</v>
      </c>
      <c r="R143" s="5">
        <f>R118-('Main Injection'!R68+'CSP5'!R207)</f>
        <v>0</v>
      </c>
      <c r="S143" s="16">
        <f t="shared" si="62"/>
        <v>0</v>
      </c>
      <c r="U143" s="8">
        <f>'CSP5'!$A$182</f>
        <v>2600</v>
      </c>
      <c r="V143" s="16">
        <f t="shared" si="63"/>
        <v>62.719719475745862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62.719719475745862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62.719719475745848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62.719719475745862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76.768637276415092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85.399104722852243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70.24713459771624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76.251904760878787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88.122957810894249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91.967946200143871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96.529206990961669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112.57935177507984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119.48281754876733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119.48281754876741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119.48281754876758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119.48281754876724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119.48281754876724</v>
      </c>
      <c r="AM143" s="16">
        <f t="shared" si="64"/>
        <v>119.48281754876724</v>
      </c>
    </row>
    <row r="144" spans="1:39" s="5" customFormat="1" x14ac:dyDescent="0.25">
      <c r="A144" s="8">
        <f>'CSP5'!$A$183</f>
        <v>2800</v>
      </c>
      <c r="B144" s="16">
        <f t="shared" si="61"/>
        <v>0</v>
      </c>
      <c r="C144" s="5">
        <f>C119-('Main Injection'!C69+'CSP5'!C208)</f>
        <v>0</v>
      </c>
      <c r="D144" s="5">
        <f>D119-('Main Injection'!D69+'CSP5'!D208)</f>
        <v>0</v>
      </c>
      <c r="E144" s="5">
        <f>E119-('Main Injection'!E69+'CSP5'!E208)</f>
        <v>0</v>
      </c>
      <c r="F144" s="5">
        <f>F119-('Main Injection'!F69+'CSP5'!F208)</f>
        <v>0</v>
      </c>
      <c r="G144" s="5">
        <f>G119-('Main Injection'!G69+'CSP5'!G208)</f>
        <v>0</v>
      </c>
      <c r="H144" s="5">
        <f>H119-('Main Injection'!H69+'CSP5'!H208)</f>
        <v>-5.8635240109250262</v>
      </c>
      <c r="I144" s="5">
        <f>I119-('Main Injection'!I69+'CSP5'!I208)</f>
        <v>-13.363524010925026</v>
      </c>
      <c r="J144" s="5">
        <f>J119-('Main Injection'!J69+'CSP5'!J208)</f>
        <v>-20.724987431379617</v>
      </c>
      <c r="K144" s="5">
        <f>K119-('Main Injection'!K69+'CSP5'!K208)</f>
        <v>-23.148536056213189</v>
      </c>
      <c r="L144" s="5">
        <f>L119-('Main Injection'!L69+'CSP5'!L208)</f>
        <v>-23.148536056213189</v>
      </c>
      <c r="M144" s="5">
        <f>M119-('Main Injection'!M69+'CSP5'!M208)</f>
        <v>-19.271524157012802</v>
      </c>
      <c r="N144" s="5">
        <f>N119-('Main Injection'!N69+'CSP5'!N208)</f>
        <v>-13.623990886996253</v>
      </c>
      <c r="O144" s="5">
        <f>O119-('Main Injection'!O69+'CSP5'!O208)</f>
        <v>-3.554733645355185</v>
      </c>
      <c r="P144" s="5">
        <f>P119-('Main Injection'!P69+'CSP5'!P208)</f>
        <v>0</v>
      </c>
      <c r="Q144" s="5">
        <f>Q119-('Main Injection'!Q69+'CSP5'!Q208)</f>
        <v>0</v>
      </c>
      <c r="R144" s="5">
        <f>R119-('Main Injection'!R69+'CSP5'!R208)</f>
        <v>0</v>
      </c>
      <c r="S144" s="16">
        <f t="shared" si="62"/>
        <v>0</v>
      </c>
      <c r="U144" s="8">
        <f>'CSP5'!$A$183</f>
        <v>2800</v>
      </c>
      <c r="V144" s="16">
        <f t="shared" si="63"/>
        <v>62.719719475745862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62.719719475745862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62.719719475745848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62.719719475745862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76.768637276415092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85.399104722852243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67.264771772950837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74.868938879381858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91.276463259395499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94.33629314922247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97.318655973987887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112.57935177507984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119.48281754876733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119.48281754876741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119.48281754876758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119.48281754876724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119.48281754876724</v>
      </c>
      <c r="AM144" s="16">
        <f t="shared" si="64"/>
        <v>119.48281754876724</v>
      </c>
    </row>
    <row r="145" spans="1:39" s="5" customFormat="1" x14ac:dyDescent="0.25">
      <c r="A145" s="8">
        <f>'CSP5'!$A$184</f>
        <v>2900</v>
      </c>
      <c r="B145" s="16">
        <f t="shared" si="61"/>
        <v>0</v>
      </c>
      <c r="C145" s="5">
        <f>C120-('Main Injection'!C70+'CSP5'!C209)</f>
        <v>0</v>
      </c>
      <c r="D145" s="5">
        <f>D120-('Main Injection'!D70+'CSP5'!D209)</f>
        <v>0</v>
      </c>
      <c r="E145" s="5">
        <f>E120-('Main Injection'!E70+'CSP5'!E209)</f>
        <v>0</v>
      </c>
      <c r="F145" s="5">
        <f>F120-('Main Injection'!F70+'CSP5'!F209)</f>
        <v>0</v>
      </c>
      <c r="G145" s="5">
        <f>G120-('Main Injection'!G70+'CSP5'!G209)</f>
        <v>0</v>
      </c>
      <c r="H145" s="5">
        <f>H120-('Main Injection'!H70+'CSP5'!H209)</f>
        <v>-0.9416480109250287</v>
      </c>
      <c r="I145" s="5">
        <f>I120-('Main Injection'!I70+'CSP5'!I209)</f>
        <v>-12.074461010925027</v>
      </c>
      <c r="J145" s="5">
        <f>J120-('Main Injection'!J70+'CSP5'!J209)</f>
        <v>-15.345036221152327</v>
      </c>
      <c r="K145" s="5">
        <f>K120-('Main Injection'!K70+'CSP5'!K209)</f>
        <v>-21.62509805621319</v>
      </c>
      <c r="L145" s="5">
        <f>L120-('Main Injection'!L70+'CSP5'!L209)</f>
        <v>-21.62509805621319</v>
      </c>
      <c r="M145" s="5">
        <f>M120-('Main Injection'!M70+'CSP5'!M209)</f>
        <v>-19.154337157012801</v>
      </c>
      <c r="N145" s="5">
        <f>N120-('Main Injection'!N70+'CSP5'!N209)</f>
        <v>-15.147428886996245</v>
      </c>
      <c r="O145" s="5">
        <f>O120-('Main Injection'!O70+'CSP5'!O209)</f>
        <v>-5.3125466453551837</v>
      </c>
      <c r="P145" s="5">
        <f>P120-('Main Injection'!P70+'CSP5'!P209)</f>
        <v>0</v>
      </c>
      <c r="Q145" s="5">
        <f>Q120-('Main Injection'!Q70+'CSP5'!Q209)</f>
        <v>0</v>
      </c>
      <c r="R145" s="5">
        <f>R120-('Main Injection'!R70+'CSP5'!R209)</f>
        <v>0</v>
      </c>
      <c r="S145" s="16">
        <f t="shared" si="62"/>
        <v>0</v>
      </c>
      <c r="U145" s="8">
        <f>'CSP5'!$A$184</f>
        <v>2900</v>
      </c>
      <c r="V145" s="16">
        <f t="shared" si="63"/>
        <v>62.719719475745862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62.719719475745862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62.719719475745862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62.719719475745862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75.70079977880502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80.016033502023603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67.264771772950837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68.88800473623813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84.531465494545699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92.018001842183637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93.509183254566338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111.05824914697921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119.48281754876733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119.48281754876741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119.48281754876758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119.48281754876724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119.48281754876724</v>
      </c>
      <c r="AM145" s="16">
        <f t="shared" si="64"/>
        <v>119.48281754876724</v>
      </c>
    </row>
    <row r="146" spans="1:39" s="5" customFormat="1" x14ac:dyDescent="0.25">
      <c r="A146" s="8">
        <f>'CSP5'!$A$185</f>
        <v>3000</v>
      </c>
      <c r="B146" s="16">
        <f t="shared" si="61"/>
        <v>0</v>
      </c>
      <c r="C146" s="5">
        <f>C121-('Main Injection'!C71+'CSP5'!C210)</f>
        <v>0</v>
      </c>
      <c r="D146" s="5">
        <f>D121-('Main Injection'!D71+'CSP5'!D210)</f>
        <v>0</v>
      </c>
      <c r="E146" s="5">
        <f>E121-('Main Injection'!E71+'CSP5'!E210)</f>
        <v>0</v>
      </c>
      <c r="F146" s="5">
        <f>F121-('Main Injection'!F71+'CSP5'!F210)</f>
        <v>0</v>
      </c>
      <c r="G146" s="5">
        <f>G121-('Main Injection'!G71+'CSP5'!G210)</f>
        <v>0</v>
      </c>
      <c r="H146" s="5">
        <f>H121-('Main Injection'!H71+'CSP5'!H210)</f>
        <v>0</v>
      </c>
      <c r="I146" s="5">
        <f>I121-('Main Injection'!I71+'CSP5'!I210)</f>
        <v>-7.3869610109250274</v>
      </c>
      <c r="J146" s="5">
        <f>J121-('Main Injection'!J71+'CSP5'!J210)</f>
        <v>-14.418211010925027</v>
      </c>
      <c r="K146" s="5">
        <f>K121-('Main Injection'!K71+'CSP5'!K210)</f>
        <v>-18.57822305621319</v>
      </c>
      <c r="L146" s="5">
        <f>L121-('Main Injection'!L71+'CSP5'!L210)</f>
        <v>-19.164161056213189</v>
      </c>
      <c r="M146" s="5">
        <f>M121-('Main Injection'!M71+'CSP5'!M210)</f>
        <v>-15.990274157012802</v>
      </c>
      <c r="N146" s="5">
        <f>N121-('Main Injection'!N71+'CSP5'!N210)</f>
        <v>-15.264616886996251</v>
      </c>
      <c r="O146" s="5">
        <f>O121-('Main Injection'!O71+'CSP5'!O210)</f>
        <v>-4.8437966453551837</v>
      </c>
      <c r="P146" s="5">
        <f>P121-('Main Injection'!P71+'CSP5'!P210)</f>
        <v>0</v>
      </c>
      <c r="Q146" s="5">
        <f>Q121-('Main Injection'!Q71+'CSP5'!Q210)</f>
        <v>0</v>
      </c>
      <c r="R146" s="5">
        <f>R121-('Main Injection'!R71+'CSP5'!R210)</f>
        <v>-0.33207740783684869</v>
      </c>
      <c r="S146" s="16">
        <f t="shared" si="62"/>
        <v>-0.33207740783684869</v>
      </c>
      <c r="U146" s="8">
        <f>'CSP5'!$A$185</f>
        <v>3000</v>
      </c>
      <c r="V146" s="16">
        <f t="shared" si="63"/>
        <v>62.719719475745862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62.719719475745862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62.719719475745848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62.719719475745862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74.632962281194935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74.632962281194935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67.264771772950837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62.90707059309441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77.786467729695886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89.699710535144817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89.699710535144803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109.53714651887854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119.48281754876733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119.48281754876741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119.48281754876758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119.48281754876724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119.48281754876724</v>
      </c>
      <c r="AM146" s="16">
        <f t="shared" si="64"/>
        <v>119.48281754876724</v>
      </c>
    </row>
    <row r="147" spans="1:39" s="5" customFormat="1" x14ac:dyDescent="0.25">
      <c r="A147" s="8">
        <f>'CSP5'!$A$186</f>
        <v>3200</v>
      </c>
      <c r="B147" s="16">
        <f t="shared" si="61"/>
        <v>0</v>
      </c>
      <c r="C147" s="5">
        <f>C122-('Main Injection'!C72+'CSP5'!C211)</f>
        <v>0</v>
      </c>
      <c r="D147" s="5">
        <f>D122-('Main Injection'!D72+'CSP5'!D211)</f>
        <v>0</v>
      </c>
      <c r="E147" s="5">
        <f>E122-('Main Injection'!E72+'CSP5'!E211)</f>
        <v>0</v>
      </c>
      <c r="F147" s="5">
        <f>F122-('Main Injection'!F72+'CSP5'!F211)</f>
        <v>0</v>
      </c>
      <c r="G147" s="5">
        <f>G122-('Main Injection'!G72+'CSP5'!G211)</f>
        <v>0</v>
      </c>
      <c r="H147" s="5">
        <f>H122-('Main Injection'!H72+'CSP5'!H211)</f>
        <v>0</v>
      </c>
      <c r="I147" s="5">
        <f>I122-('Main Injection'!I72+'CSP5'!I211)</f>
        <v>0</v>
      </c>
      <c r="J147" s="5">
        <f>J122-('Main Injection'!J72+'CSP5'!J211)</f>
        <v>-6.7233935335078669</v>
      </c>
      <c r="K147" s="5">
        <f>K122-('Main Injection'!K72+'CSP5'!K211)</f>
        <v>-12.631077685139715</v>
      </c>
      <c r="L147" s="5">
        <f>L122-('Main Injection'!L72+'CSP5'!L211)</f>
        <v>-12.132911056213189</v>
      </c>
      <c r="M147" s="5">
        <f>M122-('Main Injection'!M72+'CSP5'!M211)</f>
        <v>-3.4512121570128009</v>
      </c>
      <c r="N147" s="5">
        <f>N122-('Main Injection'!N72+'CSP5'!N211)</f>
        <v>-1.9052408869962534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0</v>
      </c>
      <c r="R147" s="5">
        <f>R122-('Main Injection'!R72+'CSP5'!R211)</f>
        <v>0</v>
      </c>
      <c r="S147" s="16">
        <f t="shared" si="62"/>
        <v>0</v>
      </c>
      <c r="U147" s="8">
        <f>'CSP5'!$A$186</f>
        <v>3200</v>
      </c>
      <c r="V147" s="16">
        <f t="shared" si="63"/>
        <v>62.719719475745862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62.719719475745862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62.719719475745848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62.719719475745862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62.719719475745862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62.719719475745862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62.719719475745862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62.719719475745862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62.719719475745862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69.437186637473744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82.945535902587778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109.53714651887854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119.48281754876733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119.48281754876741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119.48281754876758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119.48281754876724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119.48281754876724</v>
      </c>
      <c r="AM147" s="16">
        <f t="shared" si="64"/>
        <v>119.48281754876724</v>
      </c>
    </row>
    <row r="148" spans="1:39" s="5" customFormat="1" x14ac:dyDescent="0.25">
      <c r="A148" s="8">
        <f>'CSP5'!$A$187</f>
        <v>3300</v>
      </c>
      <c r="B148" s="16">
        <f t="shared" si="61"/>
        <v>0</v>
      </c>
      <c r="C148" s="5">
        <f>C123-('Main Injection'!C73+'CSP5'!C212)</f>
        <v>0</v>
      </c>
      <c r="D148" s="5">
        <f>D123-('Main Injection'!D73+'CSP5'!D212)</f>
        <v>0</v>
      </c>
      <c r="E148" s="5">
        <f>E123-('Main Injection'!E73+'CSP5'!E212)</f>
        <v>0</v>
      </c>
      <c r="F148" s="5">
        <f>F123-('Main Injection'!F73+'CSP5'!F212)</f>
        <v>0</v>
      </c>
      <c r="G148" s="5">
        <f>G123-('Main Injection'!G73+'CSP5'!G212)</f>
        <v>0</v>
      </c>
      <c r="H148" s="5">
        <f>H123-('Main Injection'!H73+'CSP5'!H212)</f>
        <v>0</v>
      </c>
      <c r="I148" s="5">
        <f>I123-('Main Injection'!I73+'CSP5'!I212)</f>
        <v>0</v>
      </c>
      <c r="J148" s="5">
        <f>J123-('Main Injection'!J73+'CSP5'!J212)</f>
        <v>-5.4343315335076028</v>
      </c>
      <c r="K148" s="5">
        <f>K123-('Main Injection'!K73+'CSP5'!K212)</f>
        <v>-12.396702685139672</v>
      </c>
      <c r="L148" s="5">
        <f>L123-('Main Injection'!L73+'CSP5'!L212)</f>
        <v>-7.2110360562131319</v>
      </c>
      <c r="M148" s="5">
        <f>M123-('Main Injection'!M73+'CSP5'!M212)</f>
        <v>-3.3340241570130331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62.719719475745784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62.719719475745784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62.719719475746125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62.719719475745784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62.719719475745443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62.719719475746125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62.719719475745784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62.719719475745784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62.719719475745784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69.437186637473275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82.945535902586954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109.53714651888038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119.48281754877473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119.48281754877473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119.48281754877473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119.48281754875298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119.48281754879648</v>
      </c>
      <c r="AM148" s="16">
        <f t="shared" si="64"/>
        <v>119.48281754879648</v>
      </c>
    </row>
    <row r="149" spans="1:39" s="5" customFormat="1" x14ac:dyDescent="0.25">
      <c r="A149" s="8">
        <f>'CSP5'!$A$188</f>
        <v>3500</v>
      </c>
      <c r="B149" s="16">
        <f t="shared" si="61"/>
        <v>0</v>
      </c>
      <c r="C149" s="5">
        <f>C124-('Main Injection'!C74+'CSP5'!C213)</f>
        <v>0</v>
      </c>
      <c r="D149" s="5">
        <f>D124-('Main Injection'!D74+'CSP5'!D213)</f>
        <v>0</v>
      </c>
      <c r="E149" s="5">
        <f>E124-('Main Injection'!E74+'CSP5'!E213)</f>
        <v>0</v>
      </c>
      <c r="F149" s="5">
        <f>F124-('Main Injection'!F74+'CSP5'!F213)</f>
        <v>0</v>
      </c>
      <c r="G149" s="5">
        <f>G124-('Main Injection'!G74+'CSP5'!G213)</f>
        <v>0</v>
      </c>
      <c r="H149" s="5">
        <f>H124-('Main Injection'!H74+'CSP5'!H213)</f>
        <v>0</v>
      </c>
      <c r="I149" s="5">
        <f>I124-('Main Injection'!I74+'CSP5'!I213)</f>
        <v>0</v>
      </c>
      <c r="J149" s="5">
        <f>J124-('Main Injection'!J74+'CSP5'!J213)</f>
        <v>-4.6140195335080385</v>
      </c>
      <c r="K149" s="5">
        <f>K124-('Main Injection'!K74+'CSP5'!K213)</f>
        <v>-12.513890685139863</v>
      </c>
      <c r="L149" s="5">
        <f>L124-('Main Injection'!L74+'CSP5'!L213)</f>
        <v>-7.3282240562129033</v>
      </c>
      <c r="M149" s="5">
        <f>M124-('Main Injection'!M74+'CSP5'!M213)</f>
        <v>-3.3340241570134879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62.719719475744427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62.719719475744427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62.719719475745784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62.719719475744427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62.719719475748164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62.719719475747141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62.719719475745784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62.719719475745784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62.719719475744427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69.43718663747498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82.94553590258559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109.53714651887901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119.48281754875298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119.48281754875298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119.48281754870946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119.4828175488835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119.48281754870946</v>
      </c>
      <c r="AM149" s="16">
        <f t="shared" si="64"/>
        <v>119.48281754870946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65">C149</f>
        <v>0</v>
      </c>
      <c r="D150" s="16">
        <f t="shared" si="65"/>
        <v>0</v>
      </c>
      <c r="E150" s="16">
        <f t="shared" si="65"/>
        <v>0</v>
      </c>
      <c r="F150" s="16">
        <f t="shared" si="65"/>
        <v>0</v>
      </c>
      <c r="G150" s="16">
        <f t="shared" si="65"/>
        <v>0</v>
      </c>
      <c r="H150" s="16">
        <f t="shared" si="65"/>
        <v>0</v>
      </c>
      <c r="I150" s="16">
        <f t="shared" si="65"/>
        <v>0</v>
      </c>
      <c r="J150" s="16">
        <f t="shared" si="65"/>
        <v>-4.6140195335080385</v>
      </c>
      <c r="K150" s="16">
        <f t="shared" si="65"/>
        <v>-12.513890685139863</v>
      </c>
      <c r="L150" s="16">
        <f t="shared" si="65"/>
        <v>-7.3282240562129033</v>
      </c>
      <c r="M150" s="16">
        <f t="shared" si="65"/>
        <v>-3.3340241570134879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62.719719475744427</v>
      </c>
      <c r="W150" s="16">
        <f t="shared" ref="W150:AM150" si="66">W149</f>
        <v>62.719719475744427</v>
      </c>
      <c r="X150" s="16">
        <f t="shared" si="66"/>
        <v>62.719719475745784</v>
      </c>
      <c r="Y150" s="16">
        <f t="shared" si="66"/>
        <v>62.719719475744427</v>
      </c>
      <c r="Z150" s="16">
        <f t="shared" si="66"/>
        <v>62.719719475748164</v>
      </c>
      <c r="AA150" s="16">
        <f t="shared" si="66"/>
        <v>62.719719475747141</v>
      </c>
      <c r="AB150" s="16">
        <f t="shared" si="66"/>
        <v>62.719719475745784</v>
      </c>
      <c r="AC150" s="16">
        <f t="shared" si="66"/>
        <v>62.719719475745784</v>
      </c>
      <c r="AD150" s="16">
        <f t="shared" si="66"/>
        <v>62.719719475744427</v>
      </c>
      <c r="AE150" s="16">
        <f t="shared" si="66"/>
        <v>69.43718663747498</v>
      </c>
      <c r="AF150" s="16">
        <f t="shared" si="66"/>
        <v>82.94553590258559</v>
      </c>
      <c r="AG150" s="16">
        <f t="shared" si="66"/>
        <v>109.53714651887901</v>
      </c>
      <c r="AH150" s="16">
        <f t="shared" si="66"/>
        <v>119.48281754875298</v>
      </c>
      <c r="AI150" s="16">
        <f t="shared" si="66"/>
        <v>119.48281754875298</v>
      </c>
      <c r="AJ150" s="16">
        <f t="shared" si="66"/>
        <v>119.48281754870946</v>
      </c>
      <c r="AK150" s="16">
        <f t="shared" si="66"/>
        <v>119.4828175488835</v>
      </c>
      <c r="AL150" s="16">
        <f t="shared" si="66"/>
        <v>119.48281754870946</v>
      </c>
      <c r="AM150" s="16">
        <f t="shared" si="66"/>
        <v>119.48281754870946</v>
      </c>
    </row>
    <row r="152" spans="1:39" x14ac:dyDescent="0.25">
      <c r="A152" s="17"/>
      <c r="B152" s="49" t="s">
        <v>1145</v>
      </c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U152" s="17"/>
      <c r="V152" s="49" t="s">
        <v>1186</v>
      </c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78.889414739326369</v>
      </c>
      <c r="W155" s="16">
        <f t="shared" ref="W155:AM155" si="68">W156</f>
        <v>78.889414739326369</v>
      </c>
      <c r="X155" s="16">
        <f t="shared" si="68"/>
        <v>78.889414739326369</v>
      </c>
      <c r="Y155" s="16">
        <f t="shared" si="68"/>
        <v>78.889414739326369</v>
      </c>
      <c r="Z155" s="16">
        <f t="shared" si="68"/>
        <v>78.889414739326369</v>
      </c>
      <c r="AA155" s="16">
        <f t="shared" si="68"/>
        <v>78.889414739326369</v>
      </c>
      <c r="AB155" s="16">
        <f t="shared" si="68"/>
        <v>78.889414739326369</v>
      </c>
      <c r="AC155" s="16">
        <f t="shared" si="68"/>
        <v>78.889414739326369</v>
      </c>
      <c r="AD155" s="16">
        <f t="shared" si="68"/>
        <v>78.889414739326369</v>
      </c>
      <c r="AE155" s="16">
        <f t="shared" si="68"/>
        <v>78.889414739326369</v>
      </c>
      <c r="AF155" s="16">
        <f t="shared" si="68"/>
        <v>78.889414739326369</v>
      </c>
      <c r="AG155" s="16">
        <f t="shared" si="68"/>
        <v>78.889414739326369</v>
      </c>
      <c r="AH155" s="16">
        <f t="shared" si="68"/>
        <v>78.889414739326369</v>
      </c>
      <c r="AI155" s="16">
        <f t="shared" si="68"/>
        <v>78.889414739326369</v>
      </c>
      <c r="AJ155" s="16">
        <f t="shared" si="68"/>
        <v>78.889414739326511</v>
      </c>
      <c r="AK155" s="16">
        <f t="shared" si="68"/>
        <v>78.889414739326327</v>
      </c>
      <c r="AL155" s="16">
        <f t="shared" si="68"/>
        <v>78.889414739326426</v>
      </c>
      <c r="AM155" s="16">
        <f t="shared" si="68"/>
        <v>78.889414739326426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78.889414739326369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78.889414739326369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78.889414739326369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78.889414739326369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78.889414739326369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78.889414739326369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78.889414739326369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78.889414739326369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78.889414739326369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78.889414739326369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78.889414739326369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78.889414739326369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78.889414739326369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78.889414739326369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78.889414739326511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78.889414739326327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78.889414739326426</v>
      </c>
      <c r="AM156" s="16">
        <f>AL156</f>
        <v>78.889414739326426</v>
      </c>
    </row>
    <row r="157" spans="1:39" s="5" customFormat="1" x14ac:dyDescent="0.25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78.889414739326369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78.889414739326369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78.889414739326369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78.889414739326369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78.889414739326369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78.889414739326369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78.889414739326369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78.889414739326369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78.889414739326369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78.889414739326369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78.889414739326369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78.889414739326369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78.889414739326369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78.889414739326355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78.889414739326241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78.889414739326398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78.889414739326398</v>
      </c>
      <c r="AM157" s="16">
        <f t="shared" ref="AM157:AM174" si="72">AL157</f>
        <v>78.889414739326398</v>
      </c>
    </row>
    <row r="158" spans="1:39" s="5" customFormat="1" x14ac:dyDescent="0.25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78.889414739326369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78.889414739326369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78.889414739326369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78.889414739326369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78.889414739326369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78.889414739326369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78.889414739326369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78.889414739326369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78.889414739326369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78.889414739326369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78.889414739326369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78.889414739326369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78.889414739326369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78.889414739326355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78.889414739326241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78.889414739326398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78.889414739326398</v>
      </c>
      <c r="AM158" s="16">
        <f t="shared" si="72"/>
        <v>78.889414739326398</v>
      </c>
    </row>
    <row r="159" spans="1:39" s="5" customFormat="1" x14ac:dyDescent="0.25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78.889414739326369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78.889414739326369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78.889414739326369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78.889414739326369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78.889414739326369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78.889414739326369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78.889414739326369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78.889414739326369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78.889414739326369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78.889414739326369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78.889414739326369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78.889414739326369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78.889414739326369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78.889414739326355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78.889414739326241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78.889414739326398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78.889414739326398</v>
      </c>
      <c r="AM159" s="16">
        <f t="shared" si="72"/>
        <v>78.889414739326398</v>
      </c>
    </row>
    <row r="160" spans="1:39" s="5" customFormat="1" x14ac:dyDescent="0.25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78.889414739326369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78.889414739326369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78.889414739326369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78.889414739326369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78.889414739326369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78.889414739326369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78.889414739326369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78.889414739326369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78.889414739326369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78.889414739326369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78.889414739326369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78.889414739326369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78.889414739326369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78.889414739326355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78.889414739326241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78.889414739326398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78.889414739326398</v>
      </c>
      <c r="AM160" s="16">
        <f t="shared" si="72"/>
        <v>78.889414739326398</v>
      </c>
    </row>
    <row r="161" spans="1:39" s="5" customFormat="1" x14ac:dyDescent="0.25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1.7304708140869991</v>
      </c>
      <c r="P161" s="5">
        <f>IF(P111&gt;'Internal Flash'!$B$390*-1,P111-'Internal Flash'!$B$390*-1,0)</f>
        <v>1.7304708140869991</v>
      </c>
      <c r="Q161" s="5">
        <f>IF(Q111&gt;'Internal Flash'!$B$390*-1,Q111-'Internal Flash'!$B$390*-1,0)</f>
        <v>1.7304708140869991</v>
      </c>
      <c r="R161" s="5">
        <f>IF(R111&gt;'Internal Flash'!$B$390*-1,R111-'Internal Flash'!$B$390*-1,0)</f>
        <v>1.7304708140869991</v>
      </c>
      <c r="S161" s="16">
        <f t="shared" si="70"/>
        <v>1.7304708140869991</v>
      </c>
      <c r="U161" s="8">
        <f>'CSP5'!$A$175</f>
        <v>1400</v>
      </c>
      <c r="V161" s="16">
        <f t="shared" si="71"/>
        <v>78.889414739326369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78.889414739326369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78.889414739326369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78.889414739326369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78.889414739326369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78.889414739326369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78.889414739326369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78.889414739326369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78.889414739326369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78.889414739326369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78.889414739326369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78.889414739326369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78.889414739326369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78.889414739326355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78.889414739326241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78.889414739326398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78.889414739326398</v>
      </c>
      <c r="AM161" s="16">
        <f t="shared" si="72"/>
        <v>78.889414739326398</v>
      </c>
    </row>
    <row r="162" spans="1:39" s="5" customFormat="1" x14ac:dyDescent="0.25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1.9414427672119601</v>
      </c>
      <c r="O162" s="5">
        <f>IF(O112&gt;'Internal Flash'!$B$390*-1,O112-'Internal Flash'!$B$390*-1,0)</f>
        <v>1.9414427672119601</v>
      </c>
      <c r="P162" s="5">
        <f>IF(P112&gt;'Internal Flash'!$B$390*-1,P112-'Internal Flash'!$B$390*-1,0)</f>
        <v>1.9414427672119601</v>
      </c>
      <c r="Q162" s="5">
        <f>IF(Q112&gt;'Internal Flash'!$B$390*-1,Q112-'Internal Flash'!$B$390*-1,0)</f>
        <v>1.9414427672119601</v>
      </c>
      <c r="R162" s="5">
        <f>IF(R112&gt;'Internal Flash'!$B$390*-1,R112-'Internal Flash'!$B$390*-1,0)</f>
        <v>1.9414427672119601</v>
      </c>
      <c r="S162" s="16">
        <f t="shared" si="70"/>
        <v>1.9414427672119601</v>
      </c>
      <c r="U162" s="8">
        <f>'CSP5'!$A$176</f>
        <v>1550</v>
      </c>
      <c r="V162" s="16">
        <f t="shared" si="71"/>
        <v>78.889414739326369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78.889414739326369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78.889414739326369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78.889414739326384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78.889414739326369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78.889414739326369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78.889414739326369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78.889414739326369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78.889414739326369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78.889414739326384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78.889414739326369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78.889414739326369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78.889414739326384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78.889414739326398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78.889414739326284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78.889414739326426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78.889414739326398</v>
      </c>
      <c r="AM162" s="16">
        <f t="shared" si="72"/>
        <v>78.889414739326398</v>
      </c>
    </row>
    <row r="163" spans="1:39" s="5" customFormat="1" x14ac:dyDescent="0.25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2.0117667515869471</v>
      </c>
      <c r="O163" s="5">
        <f>IF(O113&gt;'Internal Flash'!$B$390*-1,O113-'Internal Flash'!$B$390*-1,0)</f>
        <v>1.8945787515869483</v>
      </c>
      <c r="P163" s="5">
        <f>IF(P113&gt;'Internal Flash'!$B$390*-1,P113-'Internal Flash'!$B$390*-1,0)</f>
        <v>1.8945787515869483</v>
      </c>
      <c r="Q163" s="5">
        <f>IF(Q113&gt;'Internal Flash'!$B$390*-1,Q113-'Internal Flash'!$B$390*-1,0)</f>
        <v>1.8945787515869483</v>
      </c>
      <c r="R163" s="5">
        <f>IF(R113&gt;'Internal Flash'!$B$390*-1,R113-'Internal Flash'!$B$390*-1,0)</f>
        <v>1.8945787515869483</v>
      </c>
      <c r="S163" s="16">
        <f t="shared" si="70"/>
        <v>1.8945787515869483</v>
      </c>
      <c r="U163" s="8">
        <f>'CSP5'!$A$177</f>
        <v>1700</v>
      </c>
      <c r="V163" s="16">
        <f t="shared" si="71"/>
        <v>78.889414739326369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78.889414739326369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78.889414739326369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78.889414739326384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78.889414739326369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78.889414739326384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78.889414739326369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78.889414739326384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78.889414739326369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78.889414739326369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78.889414739326369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78.889414739326369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78.889414739326369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78.889414739326355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78.889414739326241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78.889414739326398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78.889414739326398</v>
      </c>
      <c r="AM163" s="16">
        <f t="shared" si="72"/>
        <v>78.889414739326398</v>
      </c>
    </row>
    <row r="164" spans="1:39" s="5" customFormat="1" x14ac:dyDescent="0.25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0</v>
      </c>
      <c r="M164" s="5">
        <f>IF(M114&gt;'Internal Flash'!$B$390*-1,M114-'Internal Flash'!$B$390*-1,0)</f>
        <v>0</v>
      </c>
      <c r="N164" s="5">
        <f>IF(N114&gt;'Internal Flash'!$B$390*-1,N114-'Internal Flash'!$B$390*-1,0)</f>
        <v>0</v>
      </c>
      <c r="O164" s="5">
        <f>IF(O114&gt;'Internal Flash'!$B$390*-1,O114-'Internal Flash'!$B$390*-1,0)</f>
        <v>2.0117657515869496</v>
      </c>
      <c r="P164" s="5">
        <f>IF(P114&gt;'Internal Flash'!$B$390*-1,P114-'Internal Flash'!$B$390*-1,0)</f>
        <v>2.0117657515869496</v>
      </c>
      <c r="Q164" s="5">
        <f>IF(Q114&gt;'Internal Flash'!$B$390*-1,Q114-'Internal Flash'!$B$390*-1,0)</f>
        <v>2.0117657515869496</v>
      </c>
      <c r="R164" s="5">
        <f>IF(R114&gt;'Internal Flash'!$B$390*-1,R114-'Internal Flash'!$B$390*-1,0)</f>
        <v>2.0117657515869496</v>
      </c>
      <c r="S164" s="16">
        <f t="shared" si="70"/>
        <v>2.0117657515869496</v>
      </c>
      <c r="U164" s="8">
        <f>'CSP5'!$A$178</f>
        <v>1800</v>
      </c>
      <c r="V164" s="16">
        <f t="shared" si="71"/>
        <v>78.889414739326369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78.889414739326369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78.889414739326369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78.889414739326369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78.889414739326369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78.889414739326369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78.889414739326369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78.889414739326369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78.889414739326369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78.889414739326369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78.889414739326369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78.889414739326369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78.889414739326369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78.889414739326355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78.889414739326241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78.889414739326398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78.889414739326398</v>
      </c>
      <c r="AM164" s="16">
        <f t="shared" si="72"/>
        <v>78.889414739326398</v>
      </c>
    </row>
    <row r="165" spans="1:39" s="5" customFormat="1" x14ac:dyDescent="0.25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0</v>
      </c>
      <c r="K165" s="5">
        <f>IF(K115&gt;'Internal Flash'!$B$390*-1,K115-'Internal Flash'!$B$390*-1,0)</f>
        <v>0</v>
      </c>
      <c r="L165" s="5">
        <f>IF(L115&gt;'Internal Flash'!$B$390*-1,L115-'Internal Flash'!$B$390*-1,0)</f>
        <v>0</v>
      </c>
      <c r="M165" s="5">
        <f>IF(M115&gt;'Internal Flash'!$B$390*-1,M115-'Internal Flash'!$B$390*-1,0)</f>
        <v>0</v>
      </c>
      <c r="N165" s="5">
        <f>IF(N115&gt;'Internal Flash'!$B$390*-1,N115-'Internal Flash'!$B$390*-1,0)</f>
        <v>0</v>
      </c>
      <c r="O165" s="5">
        <f>IF(O115&gt;'Internal Flash'!$B$390*-1,O115-'Internal Flash'!$B$390*-1,0)</f>
        <v>7.4023917515869471</v>
      </c>
      <c r="P165" s="5">
        <f>IF(P115&gt;'Internal Flash'!$B$390*-1,P115-'Internal Flash'!$B$390*-1,0)</f>
        <v>8.4570787515869483</v>
      </c>
      <c r="Q165" s="5">
        <f>IF(Q115&gt;'Internal Flash'!$B$390*-1,Q115-'Internal Flash'!$B$390*-1,0)</f>
        <v>10.332078751586948</v>
      </c>
      <c r="R165" s="5">
        <f>IF(R115&gt;'Internal Flash'!$B$390*-1,R115-'Internal Flash'!$B$390*-1,0)</f>
        <v>11.85551575158695</v>
      </c>
      <c r="S165" s="16">
        <f t="shared" si="70"/>
        <v>11.85551575158695</v>
      </c>
      <c r="U165" s="8">
        <f>'CSP5'!$A$179</f>
        <v>2000</v>
      </c>
      <c r="V165" s="16">
        <f t="shared" si="71"/>
        <v>78.889414739326369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78.889414739326369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78.889414739326369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78.889414739326369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78.889414739326369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78.889414739326369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78.889414739326369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78.889414739326369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78.889414739326369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78.889414739326369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78.889414739326369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78.889414739326369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78.889414739326369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78.889414739326355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78.889414739326241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78.889414739326398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78.889414739326398</v>
      </c>
      <c r="AM165" s="16">
        <f t="shared" si="72"/>
        <v>78.889414739326398</v>
      </c>
    </row>
    <row r="166" spans="1:39" s="5" customFormat="1" x14ac:dyDescent="0.25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0</v>
      </c>
      <c r="K166" s="5">
        <f>IF(K116&gt;'Internal Flash'!$B$390*-1,K116-'Internal Flash'!$B$390*-1,0)</f>
        <v>0</v>
      </c>
      <c r="L166" s="5">
        <f>IF(L116&gt;'Internal Flash'!$B$390*-1,L116-'Internal Flash'!$B$390*-1,0)</f>
        <v>0</v>
      </c>
      <c r="M166" s="5">
        <f>IF(M116&gt;'Internal Flash'!$B$390*-1,M116-'Internal Flash'!$B$390*-1,0)</f>
        <v>0</v>
      </c>
      <c r="N166" s="5">
        <f>IF(N116&gt;'Internal Flash'!$B$390*-1,N116-'Internal Flash'!$B$390*-1,0)</f>
        <v>0</v>
      </c>
      <c r="O166" s="5">
        <f>IF(O116&gt;'Internal Flash'!$B$390*-1,O116-'Internal Flash'!$B$390*-1,0)</f>
        <v>6.5820787515869483</v>
      </c>
      <c r="P166" s="5">
        <f>IF(P116&gt;'Internal Flash'!$B$390*-1,P116-'Internal Flash'!$B$390*-1,0)</f>
        <v>7.2852037515869483</v>
      </c>
      <c r="Q166" s="5">
        <f>IF(Q116&gt;'Internal Flash'!$B$390*-1,Q116-'Internal Flash'!$B$390*-1,0)</f>
        <v>8.8086417515869471</v>
      </c>
      <c r="R166" s="5">
        <f>IF(R116&gt;'Internal Flash'!$B$390*-1,R116-'Internal Flash'!$B$390*-1,0)</f>
        <v>9.5117667515869471</v>
      </c>
      <c r="S166" s="16">
        <f t="shared" si="70"/>
        <v>9.5117667515869471</v>
      </c>
      <c r="U166" s="8">
        <f>'CSP5'!$A$180</f>
        <v>2200</v>
      </c>
      <c r="V166" s="16">
        <f t="shared" si="71"/>
        <v>78.889414739326369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78.889414739326369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78.889414739326369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78.889414739326369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78.889414739326369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78.889414739326369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78.889414739326369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78.889414739326369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78.889414739326369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78.889414739326369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78.889414739326369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78.889414739326369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78.889414739326369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78.889414739326355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78.889414739326241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78.889414739326398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78.889414739326398</v>
      </c>
      <c r="AM166" s="16">
        <f t="shared" si="72"/>
        <v>78.889414739326398</v>
      </c>
    </row>
    <row r="167" spans="1:39" s="5" customFormat="1" x14ac:dyDescent="0.25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0</v>
      </c>
      <c r="K167" s="5">
        <f>IF(K117&gt;'Internal Flash'!$B$390*-1,K117-'Internal Flash'!$B$390*-1,0)</f>
        <v>0</v>
      </c>
      <c r="L167" s="5">
        <f>IF(L117&gt;'Internal Flash'!$B$390*-1,L117-'Internal Flash'!$B$390*-1,0)</f>
        <v>0</v>
      </c>
      <c r="M167" s="5">
        <f>IF(M117&gt;'Internal Flash'!$B$390*-1,M117-'Internal Flash'!$B$390*-1,0)</f>
        <v>0</v>
      </c>
      <c r="N167" s="5">
        <f>IF(N117&gt;'Internal Flash'!$B$390*-1,N117-'Internal Flash'!$B$390*-1,0)</f>
        <v>0</v>
      </c>
      <c r="O167" s="5">
        <f>IF(O117&gt;'Internal Flash'!$B$390*-1,O117-'Internal Flash'!$B$390*-1,0)</f>
        <v>6.6992657515869496</v>
      </c>
      <c r="P167" s="5">
        <f>IF(P117&gt;'Internal Flash'!$B$390*-1,P117-'Internal Flash'!$B$390*-1,0)</f>
        <v>7.7539537515869483</v>
      </c>
      <c r="Q167" s="5">
        <f>IF(Q117&gt;'Internal Flash'!$B$390*-1,Q117-'Internal Flash'!$B$390*-1,0)</f>
        <v>9.1602037515869483</v>
      </c>
      <c r="R167" s="5">
        <f>IF(R117&gt;'Internal Flash'!$B$390*-1,R117-'Internal Flash'!$B$390*-1,0)</f>
        <v>10.097703751586948</v>
      </c>
      <c r="S167" s="16">
        <f t="shared" si="70"/>
        <v>10.097703751586948</v>
      </c>
      <c r="U167" s="8">
        <f>'CSP5'!$A$181</f>
        <v>2400</v>
      </c>
      <c r="V167" s="16">
        <f t="shared" si="71"/>
        <v>78.889414739326369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78.889414739326369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78.889414739326369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78.889414739326369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78.889414739326369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78.889414739326369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78.889414739326369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78.889414739326369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78.889414739326369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78.889414739326369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78.889414739326369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78.889414739326369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78.889414739326369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78.889414739326355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78.889414739326241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78.889414739326398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78.889414739326398</v>
      </c>
      <c r="AM167" s="16">
        <f t="shared" si="72"/>
        <v>78.889414739326398</v>
      </c>
    </row>
    <row r="168" spans="1:39" s="5" customFormat="1" x14ac:dyDescent="0.25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0</v>
      </c>
      <c r="K168" s="5">
        <f>IF(K118&gt;'Internal Flash'!$B$390*-1,K118-'Internal Flash'!$B$390*-1,0)</f>
        <v>0</v>
      </c>
      <c r="L168" s="5">
        <f>IF(L118&gt;'Internal Flash'!$B$390*-1,L118-'Internal Flash'!$B$390*-1,0)</f>
        <v>0</v>
      </c>
      <c r="M168" s="5">
        <f>IF(M118&gt;'Internal Flash'!$B$390*-1,M118-'Internal Flash'!$B$390*-1,0)</f>
        <v>0</v>
      </c>
      <c r="N168" s="5">
        <f>IF(N118&gt;'Internal Flash'!$B$390*-1,N118-'Internal Flash'!$B$390*-1,0)</f>
        <v>0</v>
      </c>
      <c r="O168" s="5">
        <f>IF(O118&gt;'Internal Flash'!$B$390*-1,O118-'Internal Flash'!$B$390*-1,0)</f>
        <v>7.4804701062317633</v>
      </c>
      <c r="P168" s="5">
        <f>IF(P118&gt;'Internal Flash'!$B$390*-1,P118-'Internal Flash'!$B$390*-1,0)</f>
        <v>12.089891751586947</v>
      </c>
      <c r="Q168" s="5">
        <f>IF(Q118&gt;'Internal Flash'!$B$390*-1,Q118-'Internal Flash'!$B$390*-1,0)</f>
        <v>14.550828751586948</v>
      </c>
      <c r="R168" s="5">
        <f>IF(R118&gt;'Internal Flash'!$B$390*-1,R118-'Internal Flash'!$B$390*-1,0)</f>
        <v>15.839891751586947</v>
      </c>
      <c r="S168" s="16">
        <f t="shared" si="70"/>
        <v>15.839891751586947</v>
      </c>
      <c r="U168" s="8">
        <f>'CSP5'!$A$182</f>
        <v>2600</v>
      </c>
      <c r="V168" s="16">
        <f t="shared" si="71"/>
        <v>78.889414739326369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78.889414739326369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78.889414739326369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78.889414739326369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78.889414739326369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78.889414739326369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78.889414739326369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78.889414739326369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78.889414739326369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78.889414739326369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78.889414739326369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78.889414739326369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78.889414739326369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78.889414739326355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78.889414739326241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78.889414739326398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78.889414739326398</v>
      </c>
      <c r="AM168" s="16">
        <f t="shared" si="72"/>
        <v>78.889414739326398</v>
      </c>
    </row>
    <row r="169" spans="1:39" s="5" customFormat="1" x14ac:dyDescent="0.25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0</v>
      </c>
      <c r="K169" s="5">
        <f>IF(K119&gt;'Internal Flash'!$B$390*-1,K119-'Internal Flash'!$B$390*-1,0)</f>
        <v>0</v>
      </c>
      <c r="L169" s="5">
        <f>IF(L119&gt;'Internal Flash'!$B$390*-1,L119-'Internal Flash'!$B$390*-1,0)</f>
        <v>0</v>
      </c>
      <c r="M169" s="5">
        <f>IF(M119&gt;'Internal Flash'!$B$390*-1,M119-'Internal Flash'!$B$390*-1,0)</f>
        <v>0</v>
      </c>
      <c r="N169" s="5">
        <f>IF(N119&gt;'Internal Flash'!$B$390*-1,N119-'Internal Flash'!$B$390*-1,0)</f>
        <v>0</v>
      </c>
      <c r="O169" s="5">
        <f>IF(O119&gt;'Internal Flash'!$B$390*-1,O119-'Internal Flash'!$B$390*-1,0)</f>
        <v>7.4804701062317633</v>
      </c>
      <c r="P169" s="5">
        <f>IF(P119&gt;'Internal Flash'!$B$390*-1,P119-'Internal Flash'!$B$390*-1,0)</f>
        <v>13.730516751586947</v>
      </c>
      <c r="Q169" s="5">
        <f>IF(Q119&gt;'Internal Flash'!$B$390*-1,Q119-'Internal Flash'!$B$390*-1,0)</f>
        <v>16.191454751586946</v>
      </c>
      <c r="R169" s="5">
        <f>IF(R119&gt;'Internal Flash'!$B$390*-1,R119-'Internal Flash'!$B$390*-1,0)</f>
        <v>16.543016751586947</v>
      </c>
      <c r="S169" s="16">
        <f t="shared" si="70"/>
        <v>16.543016751586947</v>
      </c>
      <c r="U169" s="8">
        <f>'CSP5'!$A$183</f>
        <v>2800</v>
      </c>
      <c r="V169" s="16">
        <f t="shared" si="71"/>
        <v>78.889414739326369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78.889414739326369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78.889414739326398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78.889414739326369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78.889414739326369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78.889414739326369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78.889414739326369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78.889414739326369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78.889414739326369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78.889414739326369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78.889414739326369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78.889414739326369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78.889414739326369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78.889414739326355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78.88941473932654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78.88941473932654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78.88941473932654</v>
      </c>
      <c r="AM169" s="16">
        <f t="shared" si="72"/>
        <v>78.88941473932654</v>
      </c>
    </row>
    <row r="170" spans="1:39" s="5" customFormat="1" x14ac:dyDescent="0.25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</v>
      </c>
      <c r="K170" s="5">
        <f>IF(K120&gt;'Internal Flash'!$B$390*-1,K120-'Internal Flash'!$B$390*-1,0)</f>
        <v>0</v>
      </c>
      <c r="L170" s="5">
        <f>IF(L120&gt;'Internal Flash'!$B$390*-1,L120-'Internal Flash'!$B$390*-1,0)</f>
        <v>0</v>
      </c>
      <c r="M170" s="5">
        <f>IF(M120&gt;'Internal Flash'!$B$390*-1,M120-'Internal Flash'!$B$390*-1,0)</f>
        <v>0</v>
      </c>
      <c r="N170" s="5">
        <f>IF(N120&gt;'Internal Flash'!$B$390*-1,N120-'Internal Flash'!$B$390*-1,0)</f>
        <v>0</v>
      </c>
      <c r="O170" s="5">
        <f>IF(O120&gt;'Internal Flash'!$B$390*-1,O120-'Internal Flash'!$B$390*-1,0)</f>
        <v>7.4804701062317633</v>
      </c>
      <c r="P170" s="5">
        <f>IF(P120&gt;'Internal Flash'!$B$390*-1,P120-'Internal Flash'!$B$390*-1,0)</f>
        <v>16.074266751586947</v>
      </c>
      <c r="Q170" s="5">
        <f>IF(Q120&gt;'Internal Flash'!$B$390*-1,Q120-'Internal Flash'!$B$390*-1,0)</f>
        <v>18.535204751586946</v>
      </c>
      <c r="R170" s="5">
        <f>IF(R120&gt;'Internal Flash'!$B$390*-1,R120-'Internal Flash'!$B$390*-1,0)</f>
        <v>18.769579751586946</v>
      </c>
      <c r="S170" s="16">
        <f t="shared" si="70"/>
        <v>18.769579751586946</v>
      </c>
      <c r="U170" s="8">
        <f>'CSP5'!$A$184</f>
        <v>2900</v>
      </c>
      <c r="V170" s="16">
        <f t="shared" si="71"/>
        <v>78.889414739326369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78.889414739326369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78.889414739326369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78.889414739326369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78.889414739326369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78.889414739326369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78.889414739326369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78.889414739326369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78.889414739326369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78.889414739326369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78.889414739326369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78.889414739326369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78.889414739326384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78.889414739326355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78.889414739326398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78.889414739326241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78.889414739326398</v>
      </c>
      <c r="AM170" s="16">
        <f t="shared" si="72"/>
        <v>78.889414739326398</v>
      </c>
    </row>
    <row r="171" spans="1:39" s="5" customFormat="1" x14ac:dyDescent="0.25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0</v>
      </c>
      <c r="L171" s="5">
        <f>IF(L121&gt;'Internal Flash'!$B$390*-1,L121-'Internal Flash'!$B$390*-1,0)</f>
        <v>0</v>
      </c>
      <c r="M171" s="5">
        <f>IF(M121&gt;'Internal Flash'!$B$390*-1,M121-'Internal Flash'!$B$390*-1,0)</f>
        <v>0</v>
      </c>
      <c r="N171" s="5">
        <f>IF(N121&gt;'Internal Flash'!$B$390*-1,N121-'Internal Flash'!$B$390*-1,0)</f>
        <v>0</v>
      </c>
      <c r="O171" s="5">
        <f>IF(O121&gt;'Internal Flash'!$B$390*-1,O121-'Internal Flash'!$B$390*-1,0)</f>
        <v>7.4804701062317633</v>
      </c>
      <c r="P171" s="5">
        <f>IF(P121&gt;'Internal Flash'!$B$390*-1,P121-'Internal Flash'!$B$390*-1,0)</f>
        <v>14.550829751586946</v>
      </c>
      <c r="Q171" s="5">
        <f>IF(Q121&gt;'Internal Flash'!$B$390*-1,Q121-'Internal Flash'!$B$390*-1,0)</f>
        <v>19.824266751586947</v>
      </c>
      <c r="R171" s="5">
        <f>IF(R121&gt;'Internal Flash'!$B$390*-1,R121-'Internal Flash'!$B$390*-1,0)</f>
        <v>19.960939343750098</v>
      </c>
      <c r="S171" s="16">
        <f t="shared" si="70"/>
        <v>19.960939343750098</v>
      </c>
      <c r="U171" s="8">
        <f>'CSP5'!$A$185</f>
        <v>3000</v>
      </c>
      <c r="V171" s="16">
        <f t="shared" si="71"/>
        <v>78.889414739326369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78.889414739326369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78.889414739326384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78.889414739326369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78.889414739326369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78.889414739326369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78.889414739326369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78.889414739326369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78.889414739326369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78.889414739326369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78.889414739326369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78.889414739326369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78.889414739326384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78.889414739326355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78.889414739326327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78.88941473932617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78.889414739326398</v>
      </c>
      <c r="AM171" s="16">
        <f t="shared" si="72"/>
        <v>78.889414739326398</v>
      </c>
    </row>
    <row r="172" spans="1:39" s="5" customFormat="1" x14ac:dyDescent="0.25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2.0117667515869471</v>
      </c>
      <c r="R172" s="5">
        <f>IF(R122&gt;'Internal Flash'!$B$390*-1,R122-'Internal Flash'!$B$390*-1,0)</f>
        <v>4.9414537515869483</v>
      </c>
      <c r="S172" s="16">
        <f t="shared" si="70"/>
        <v>4.9414537515869483</v>
      </c>
      <c r="U172" s="8">
        <f>'CSP5'!$A$186</f>
        <v>3200</v>
      </c>
      <c r="V172" s="16">
        <f t="shared" si="71"/>
        <v>78.889414739326369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78.889414739326369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78.889414739326369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78.889414739326369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78.889414739326369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78.889414739326369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78.889414739326369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78.889414739326369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78.889414739326384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78.889414739326384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78.889414739326369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78.889414739326369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78.889414739326369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78.889414739326398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78.88941473932627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78.889414739326355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78.889414739326625</v>
      </c>
      <c r="AM172" s="16">
        <f t="shared" si="72"/>
        <v>78.889414739326625</v>
      </c>
    </row>
    <row r="173" spans="1:39" s="5" customFormat="1" x14ac:dyDescent="0.25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78.889414739326369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78.889414739326369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78.889414739326369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78.889414739326369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78.889414739326369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78.889414739326369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78.889414739326369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78.889414739326369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78.889414739326369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78.889414739326369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78.889414739326369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78.889414739326369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78.889414739326369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78.889414739326355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78.889414739326241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78.889414739326398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78.889414739326398</v>
      </c>
      <c r="AM173" s="16">
        <f t="shared" si="72"/>
        <v>78.889414739326398</v>
      </c>
    </row>
    <row r="174" spans="1:39" s="5" customFormat="1" x14ac:dyDescent="0.25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78.889414739325801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78.889414739325801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78.889414739324749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78.889414739327123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78.889414739326995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78.889414739324678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78.889414739326995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78.889414739325801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78.889414739325801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78.889414739325801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78.889414739325801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78.889414739325801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78.889414739325645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78.889414739321012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78.889414739321012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78.889414739301884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78.889414739340154</v>
      </c>
      <c r="AM174" s="16">
        <f t="shared" si="72"/>
        <v>78.889414739340154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78.889414739325801</v>
      </c>
      <c r="W175" s="16">
        <f t="shared" ref="W175:AM175" si="74">W174</f>
        <v>78.889414739325801</v>
      </c>
      <c r="X175" s="16">
        <f t="shared" si="74"/>
        <v>78.889414739324749</v>
      </c>
      <c r="Y175" s="16">
        <f t="shared" si="74"/>
        <v>78.889414739327123</v>
      </c>
      <c r="Z175" s="16">
        <f t="shared" si="74"/>
        <v>78.889414739326995</v>
      </c>
      <c r="AA175" s="16">
        <f t="shared" si="74"/>
        <v>78.889414739324678</v>
      </c>
      <c r="AB175" s="16">
        <f t="shared" si="74"/>
        <v>78.889414739326995</v>
      </c>
      <c r="AC175" s="16">
        <f t="shared" si="74"/>
        <v>78.889414739325801</v>
      </c>
      <c r="AD175" s="16">
        <f t="shared" si="74"/>
        <v>78.889414739325801</v>
      </c>
      <c r="AE175" s="16">
        <f t="shared" si="74"/>
        <v>78.889414739325801</v>
      </c>
      <c r="AF175" s="16">
        <f t="shared" si="74"/>
        <v>78.889414739325801</v>
      </c>
      <c r="AG175" s="16">
        <f t="shared" si="74"/>
        <v>78.889414739325801</v>
      </c>
      <c r="AH175" s="16">
        <f t="shared" si="74"/>
        <v>78.889414739325645</v>
      </c>
      <c r="AI175" s="16">
        <f t="shared" si="74"/>
        <v>78.889414739321012</v>
      </c>
      <c r="AJ175" s="16">
        <f t="shared" si="74"/>
        <v>78.889414739321012</v>
      </c>
      <c r="AK175" s="16">
        <f t="shared" si="74"/>
        <v>78.889414739301884</v>
      </c>
      <c r="AL175" s="16">
        <f t="shared" si="74"/>
        <v>78.889414739340154</v>
      </c>
      <c r="AM175" s="16">
        <f t="shared" si="74"/>
        <v>78.889414739340154</v>
      </c>
    </row>
    <row r="177" spans="1:39" x14ac:dyDescent="0.25">
      <c r="A177" s="17"/>
      <c r="B177" s="49" t="s">
        <v>1146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U177" s="17"/>
      <c r="V177" s="49" t="s">
        <v>1187</v>
      </c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 x14ac:dyDescent="0.25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1.0743219712027956</v>
      </c>
      <c r="I180" s="16">
        <f t="shared" si="75"/>
        <v>1.0426692654417744</v>
      </c>
      <c r="J180" s="16">
        <f t="shared" si="75"/>
        <v>1.0884268159030337</v>
      </c>
      <c r="K180" s="16">
        <f t="shared" si="75"/>
        <v>1.2032484302069373</v>
      </c>
      <c r="L180" s="16">
        <f t="shared" si="75"/>
        <v>1.1814387947423379</v>
      </c>
      <c r="M180" s="16">
        <f t="shared" si="75"/>
        <v>1.081610951111692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31.201173093794242</v>
      </c>
      <c r="W180" s="16">
        <f t="shared" ref="W180:AM180" si="76">W181</f>
        <v>31.201173093794242</v>
      </c>
      <c r="X180" s="16">
        <f t="shared" si="76"/>
        <v>31.201173093794527</v>
      </c>
      <c r="Y180" s="16">
        <f t="shared" si="76"/>
        <v>31.201173093794242</v>
      </c>
      <c r="Z180" s="16">
        <f t="shared" si="76"/>
        <v>31.201173093796516</v>
      </c>
      <c r="AA180" s="16">
        <f t="shared" si="76"/>
        <v>35.593711530683635</v>
      </c>
      <c r="AB180" s="16">
        <f t="shared" si="76"/>
        <v>38.527385114668341</v>
      </c>
      <c r="AC180" s="16">
        <f t="shared" si="76"/>
        <v>39.990235937117291</v>
      </c>
      <c r="AD180" s="16">
        <f t="shared" si="76"/>
        <v>39.990235937116722</v>
      </c>
      <c r="AE180" s="16">
        <f t="shared" si="76"/>
        <v>39.990235937117291</v>
      </c>
      <c r="AF180" s="16">
        <f t="shared" si="76"/>
        <v>39.990235937116154</v>
      </c>
      <c r="AG180" s="16">
        <f t="shared" si="76"/>
        <v>75.000002929686914</v>
      </c>
      <c r="AH180" s="16">
        <f t="shared" si="76"/>
        <v>75.000002929681713</v>
      </c>
      <c r="AI180" s="16">
        <f t="shared" si="76"/>
        <v>75.00000292968366</v>
      </c>
      <c r="AJ180" s="16">
        <f t="shared" si="76"/>
        <v>75.00000292968366</v>
      </c>
      <c r="AK180" s="16">
        <f t="shared" si="76"/>
        <v>75.000002929684797</v>
      </c>
      <c r="AL180" s="16">
        <f t="shared" si="76"/>
        <v>75.000002929684797</v>
      </c>
      <c r="AM180" s="16">
        <f t="shared" si="76"/>
        <v>75.000002929684797</v>
      </c>
    </row>
    <row r="181" spans="1:39" s="5" customFormat="1" x14ac:dyDescent="0.25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1.0743219712027956</v>
      </c>
      <c r="I181" s="5">
        <f t="shared" si="77"/>
        <v>1.0426692654417744</v>
      </c>
      <c r="J181" s="5">
        <f t="shared" si="77"/>
        <v>1.0884268159030337</v>
      </c>
      <c r="K181" s="5">
        <f t="shared" si="77"/>
        <v>1.2032484302069373</v>
      </c>
      <c r="L181" s="5">
        <f t="shared" si="77"/>
        <v>1.1814387947423379</v>
      </c>
      <c r="M181" s="5">
        <f t="shared" si="77"/>
        <v>1.081610951111692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31.201173093794242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6">
        <f>AL181</f>
        <v>75.000002929684797</v>
      </c>
    </row>
    <row r="182" spans="1:39" s="5" customFormat="1" x14ac:dyDescent="0.25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1.0024052984357068</v>
      </c>
      <c r="H182" s="5">
        <f t="shared" si="79"/>
        <v>1.08663969778401</v>
      </c>
      <c r="I182" s="5">
        <f t="shared" si="79"/>
        <v>1.05326097029692</v>
      </c>
      <c r="J182" s="5">
        <f t="shared" si="79"/>
        <v>1.05326097029692</v>
      </c>
      <c r="K182" s="5">
        <f t="shared" si="79"/>
        <v>0.93667568560103609</v>
      </c>
      <c r="L182" s="5">
        <f t="shared" si="79"/>
        <v>0.95783172345119172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31.201173093794242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6">
        <f t="shared" ref="AM182:AM199" si="82">AL182</f>
        <v>75.000002929685365</v>
      </c>
    </row>
    <row r="183" spans="1:39" s="5" customFormat="1" x14ac:dyDescent="0.25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1.2190062879451136</v>
      </c>
      <c r="G183" s="5">
        <f t="shared" si="83"/>
        <v>1.1921495221565235</v>
      </c>
      <c r="H183" s="5">
        <f t="shared" si="83"/>
        <v>1.3290268629666815</v>
      </c>
      <c r="I183" s="5">
        <f t="shared" si="83"/>
        <v>1.2883442018323044</v>
      </c>
      <c r="J183" s="5">
        <f t="shared" si="83"/>
        <v>1.2472626910789628</v>
      </c>
      <c r="K183" s="5">
        <f t="shared" si="83"/>
        <v>1.0839490942171546</v>
      </c>
      <c r="L183" s="5">
        <f t="shared" si="83"/>
        <v>1.1431329217950719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31.201173093795873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6">
        <f t="shared" si="82"/>
        <v>75.000002929687625</v>
      </c>
    </row>
    <row r="184" spans="1:39" s="5" customFormat="1" x14ac:dyDescent="0.25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1.5280157490393087</v>
      </c>
      <c r="E184" s="5">
        <f t="shared" si="84"/>
        <v>1.553452233330278</v>
      </c>
      <c r="F184" s="5">
        <f t="shared" si="84"/>
        <v>1.4443215104045057</v>
      </c>
      <c r="G184" s="5">
        <f t="shared" si="84"/>
        <v>1.3011387197988866</v>
      </c>
      <c r="H184" s="5">
        <f t="shared" si="84"/>
        <v>1.5181962779048446</v>
      </c>
      <c r="I184" s="5">
        <f t="shared" si="84"/>
        <v>1.4977552349329148</v>
      </c>
      <c r="J184" s="5">
        <f t="shared" si="84"/>
        <v>1.4568731489890561</v>
      </c>
      <c r="K184" s="5">
        <f t="shared" si="84"/>
        <v>1.4159910630451968</v>
      </c>
      <c r="L184" s="5">
        <f t="shared" si="84"/>
        <v>1.4270192764573568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31.201173093795873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6">
        <f t="shared" si="82"/>
        <v>75.000002929687625</v>
      </c>
    </row>
    <row r="185" spans="1:39" s="5" customFormat="1" x14ac:dyDescent="0.25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1.767833035136041</v>
      </c>
      <c r="F185" s="5">
        <f t="shared" si="85"/>
        <v>1.6901899272832202</v>
      </c>
      <c r="G185" s="5">
        <f t="shared" si="85"/>
        <v>1.470232136613888</v>
      </c>
      <c r="H185" s="5">
        <f t="shared" si="85"/>
        <v>1.5491211338751996</v>
      </c>
      <c r="I185" s="5">
        <f t="shared" si="85"/>
        <v>1.689862753746862</v>
      </c>
      <c r="J185" s="5">
        <f t="shared" si="85"/>
        <v>1.7973062819194978</v>
      </c>
      <c r="K185" s="5">
        <f t="shared" si="85"/>
        <v>1.7853407933505636</v>
      </c>
      <c r="L185" s="5">
        <f t="shared" si="85"/>
        <v>1.8690475794497741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27.459469914188322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6">
        <f t="shared" si="82"/>
        <v>66.005861953353985</v>
      </c>
    </row>
    <row r="186" spans="1:39" s="5" customFormat="1" x14ac:dyDescent="0.25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1.749021874526546</v>
      </c>
      <c r="G186" s="5">
        <f t="shared" si="86"/>
        <v>1.6916455121825278</v>
      </c>
      <c r="H186" s="5">
        <f t="shared" si="86"/>
        <v>1.7431949064496961</v>
      </c>
      <c r="I186" s="5">
        <f t="shared" si="86"/>
        <v>1.7625301817236585</v>
      </c>
      <c r="J186" s="5">
        <f t="shared" si="86"/>
        <v>1.7292207884732482</v>
      </c>
      <c r="K186" s="5">
        <f t="shared" si="86"/>
        <v>1.8696805046908795</v>
      </c>
      <c r="L186" s="5">
        <f t="shared" si="86"/>
        <v>2.09511481608576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24.960938475036698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6">
        <f t="shared" si="82"/>
        <v>60.000002343750097</v>
      </c>
    </row>
    <row r="187" spans="1:39" s="5" customFormat="1" x14ac:dyDescent="0.25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2.131195991920865</v>
      </c>
      <c r="F187" s="5">
        <f t="shared" si="87"/>
        <v>1.905624435044208</v>
      </c>
      <c r="G187" s="5">
        <f t="shared" si="87"/>
        <v>1.86747053639376</v>
      </c>
      <c r="H187" s="5">
        <f t="shared" si="87"/>
        <v>1.9586906334824956</v>
      </c>
      <c r="I187" s="5">
        <f t="shared" si="87"/>
        <v>1.9780002058569708</v>
      </c>
      <c r="J187" s="5">
        <f t="shared" si="87"/>
        <v>2.0289855136773962</v>
      </c>
      <c r="K187" s="5">
        <f t="shared" si="87"/>
        <v>2.1640134974325114</v>
      </c>
      <c r="L187" s="5">
        <f t="shared" si="87"/>
        <v>2.282695608916824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2.8421866328096241</v>
      </c>
      <c r="Q187" s="5">
        <f t="shared" si="87"/>
        <v>2.8988384773233657</v>
      </c>
      <c r="R187" s="5">
        <f t="shared" si="87"/>
        <v>2.8660038717097276</v>
      </c>
      <c r="S187" s="16">
        <f t="shared" si="80"/>
        <v>2.8660038717097276</v>
      </c>
      <c r="U187" s="8">
        <f>'CSP5'!$A$176</f>
        <v>1550</v>
      </c>
      <c r="V187" s="16">
        <f t="shared" si="81"/>
        <v>24.960938475036698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6">
        <f t="shared" si="82"/>
        <v>60.000002343750097</v>
      </c>
    </row>
    <row r="188" spans="1:39" s="5" customFormat="1" x14ac:dyDescent="0.25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2.2275219042894183</v>
      </c>
      <c r="F188" s="5">
        <f t="shared" si="88"/>
        <v>2.0989241626190962</v>
      </c>
      <c r="G188" s="5">
        <f t="shared" si="88"/>
        <v>2.0430234533314557</v>
      </c>
      <c r="H188" s="5">
        <f t="shared" si="88"/>
        <v>2.150212526934741</v>
      </c>
      <c r="I188" s="5">
        <f t="shared" si="88"/>
        <v>2.2434917462458932</v>
      </c>
      <c r="J188" s="5">
        <f t="shared" si="88"/>
        <v>2.4109461402824959</v>
      </c>
      <c r="K188" s="5">
        <f t="shared" si="88"/>
        <v>2.7244310862255583</v>
      </c>
      <c r="L188" s="5">
        <f t="shared" si="88"/>
        <v>2.9118465408935457</v>
      </c>
      <c r="M188" s="5">
        <f t="shared" si="88"/>
        <v>3.0442324524808928</v>
      </c>
      <c r="N188" s="5">
        <f t="shared" si="88"/>
        <v>3.1120624573327746</v>
      </c>
      <c r="O188" s="5">
        <f t="shared" si="88"/>
        <v>3.187233907028189</v>
      </c>
      <c r="P188" s="5">
        <f t="shared" si="88"/>
        <v>3.2166753687199998</v>
      </c>
      <c r="Q188" s="5">
        <f t="shared" si="88"/>
        <v>3.1147067967604061</v>
      </c>
      <c r="R188" s="5">
        <f t="shared" si="88"/>
        <v>3.0655695866100832</v>
      </c>
      <c r="S188" s="16">
        <f t="shared" si="80"/>
        <v>3.0655695866100832</v>
      </c>
      <c r="U188" s="8">
        <f>'CSP5'!$A$177</f>
        <v>1700</v>
      </c>
      <c r="V188" s="16">
        <f t="shared" si="81"/>
        <v>24.960938475036698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6">
        <f t="shared" si="82"/>
        <v>60.000002343750097</v>
      </c>
    </row>
    <row r="189" spans="1:39" s="5" customFormat="1" x14ac:dyDescent="0.25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2.2782197470948766</v>
      </c>
      <c r="F189" s="5">
        <f t="shared" si="89"/>
        <v>2.2053482049208322</v>
      </c>
      <c r="G189" s="5">
        <f t="shared" si="89"/>
        <v>2.2182601002062401</v>
      </c>
      <c r="H189" s="5">
        <f t="shared" si="89"/>
        <v>2.4010721827199997</v>
      </c>
      <c r="I189" s="5">
        <f t="shared" si="89"/>
        <v>2.6449964886067199</v>
      </c>
      <c r="J189" s="5">
        <f t="shared" si="89"/>
        <v>2.8961963455756035</v>
      </c>
      <c r="K189" s="5">
        <f t="shared" si="89"/>
        <v>2.9300872776210434</v>
      </c>
      <c r="L189" s="5">
        <f t="shared" si="89"/>
        <v>3.0387317458396033</v>
      </c>
      <c r="M189" s="5">
        <f t="shared" si="89"/>
        <v>3.1144746000440442</v>
      </c>
      <c r="N189" s="5">
        <f t="shared" si="89"/>
        <v>3.2611736159999998</v>
      </c>
      <c r="O189" s="5">
        <f t="shared" si="89"/>
        <v>3.2789328802559998</v>
      </c>
      <c r="P189" s="5">
        <f t="shared" si="89"/>
        <v>3.2352027851639806</v>
      </c>
      <c r="Q189" s="5">
        <f t="shared" si="89"/>
        <v>3.0933466230362106</v>
      </c>
      <c r="R189" s="5">
        <f t="shared" si="89"/>
        <v>3.0496165279441918</v>
      </c>
      <c r="S189" s="16">
        <f t="shared" si="80"/>
        <v>3.0496165279441918</v>
      </c>
      <c r="U189" s="8">
        <f>'CSP5'!$A$178</f>
        <v>1800</v>
      </c>
      <c r="V189" s="16">
        <f t="shared" si="81"/>
        <v>24.960938475036698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6">
        <f t="shared" si="82"/>
        <v>60.000002343750097</v>
      </c>
    </row>
    <row r="190" spans="1:39" s="5" customFormat="1" x14ac:dyDescent="0.25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2.4058034168945066</v>
      </c>
      <c r="F190" s="5">
        <f t="shared" si="90"/>
        <v>2.636765855015466</v>
      </c>
      <c r="G190" s="5">
        <f t="shared" si="90"/>
        <v>2.6847697776196262</v>
      </c>
      <c r="H190" s="5">
        <f t="shared" si="90"/>
        <v>2.8255599203558401</v>
      </c>
      <c r="I190" s="5">
        <f t="shared" si="90"/>
        <v>3.0304574897712642</v>
      </c>
      <c r="J190" s="5">
        <f t="shared" si="90"/>
        <v>3.0256551347256324</v>
      </c>
      <c r="K190" s="5">
        <f t="shared" si="90"/>
        <v>3.0127200968791676</v>
      </c>
      <c r="L190" s="5">
        <f t="shared" si="90"/>
        <v>3.1619894884097275</v>
      </c>
      <c r="M190" s="5">
        <f t="shared" si="90"/>
        <v>3.3087337684390392</v>
      </c>
      <c r="N190" s="5">
        <f t="shared" si="90"/>
        <v>3.4599631370081281</v>
      </c>
      <c r="O190" s="5">
        <f t="shared" si="90"/>
        <v>0</v>
      </c>
      <c r="P190" s="5">
        <f t="shared" si="90"/>
        <v>0</v>
      </c>
      <c r="Q190" s="5">
        <f t="shared" si="90"/>
        <v>0</v>
      </c>
      <c r="R190" s="5">
        <f t="shared" si="90"/>
        <v>0</v>
      </c>
      <c r="S190" s="16">
        <f t="shared" si="80"/>
        <v>0</v>
      </c>
      <c r="U190" s="8">
        <f>'CSP5'!$A$179</f>
        <v>2000</v>
      </c>
      <c r="V190" s="16">
        <f t="shared" si="81"/>
        <v>24.960938475036698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6">
        <f t="shared" si="82"/>
        <v>60.000002343750097</v>
      </c>
    </row>
    <row r="191" spans="1:39" s="5" customFormat="1" x14ac:dyDescent="0.25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2.7297018157020481</v>
      </c>
      <c r="F191" s="5">
        <f t="shared" si="91"/>
        <v>2.7826901942737918</v>
      </c>
      <c r="G191" s="5">
        <f t="shared" si="91"/>
        <v>2.9532467553815884</v>
      </c>
      <c r="H191" s="5">
        <f t="shared" si="91"/>
        <v>3.1081159123914244</v>
      </c>
      <c r="I191" s="5">
        <f t="shared" si="91"/>
        <v>3.6209095353736456</v>
      </c>
      <c r="J191" s="5">
        <f t="shared" si="91"/>
        <v>3.78602820513618</v>
      </c>
      <c r="K191" s="5">
        <f t="shared" si="91"/>
        <v>3.8826307520000003</v>
      </c>
      <c r="L191" s="5">
        <f t="shared" si="91"/>
        <v>4.0698217277850874</v>
      </c>
      <c r="M191" s="5">
        <f t="shared" si="91"/>
        <v>4.1727614730668403</v>
      </c>
      <c r="N191" s="5">
        <f t="shared" si="91"/>
        <v>3.8745946064066548</v>
      </c>
      <c r="O191" s="5">
        <f t="shared" si="91"/>
        <v>0</v>
      </c>
      <c r="P191" s="5">
        <f t="shared" si="91"/>
        <v>0</v>
      </c>
      <c r="Q191" s="5">
        <f t="shared" si="91"/>
        <v>0</v>
      </c>
      <c r="R191" s="5">
        <f t="shared" si="91"/>
        <v>0</v>
      </c>
      <c r="S191" s="16">
        <f t="shared" si="80"/>
        <v>0</v>
      </c>
      <c r="U191" s="8">
        <f>'CSP5'!$A$180</f>
        <v>2200</v>
      </c>
      <c r="V191" s="16">
        <f t="shared" si="81"/>
        <v>24.960938475036698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6">
        <f t="shared" si="82"/>
        <v>60.000002343750097</v>
      </c>
    </row>
    <row r="192" spans="1:39" s="5" customFormat="1" x14ac:dyDescent="0.25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3.1814979837153277</v>
      </c>
      <c r="G192" s="5">
        <f t="shared" si="92"/>
        <v>3.3768354002606076</v>
      </c>
      <c r="H192" s="5">
        <f t="shared" si="92"/>
        <v>3.619923278087807</v>
      </c>
      <c r="I192" s="5">
        <f t="shared" si="92"/>
        <v>4.1034488494959351</v>
      </c>
      <c r="J192" s="5">
        <f t="shared" si="92"/>
        <v>4.5724560411133437</v>
      </c>
      <c r="K192" s="5">
        <f t="shared" si="92"/>
        <v>4.5030336647758844</v>
      </c>
      <c r="L192" s="5">
        <f t="shared" si="92"/>
        <v>4.5146707905159165</v>
      </c>
      <c r="M192" s="5">
        <f t="shared" si="92"/>
        <v>4.4772381558680063</v>
      </c>
      <c r="N192" s="5">
        <f t="shared" si="92"/>
        <v>4.0617749137122816</v>
      </c>
      <c r="O192" s="5">
        <f t="shared" si="92"/>
        <v>0</v>
      </c>
      <c r="P192" s="5">
        <f t="shared" si="92"/>
        <v>0</v>
      </c>
      <c r="Q192" s="5">
        <f t="shared" si="92"/>
        <v>0</v>
      </c>
      <c r="R192" s="5">
        <f t="shared" si="92"/>
        <v>0</v>
      </c>
      <c r="S192" s="16">
        <f t="shared" si="80"/>
        <v>0</v>
      </c>
      <c r="U192" s="8">
        <f>'CSP5'!$A$181</f>
        <v>2400</v>
      </c>
      <c r="V192" s="16">
        <f t="shared" si="81"/>
        <v>24.960938475036698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6">
        <f t="shared" si="82"/>
        <v>60.000002343750097</v>
      </c>
    </row>
    <row r="193" spans="1:39" s="5" customFormat="1" x14ac:dyDescent="0.25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3.6582383502823248</v>
      </c>
      <c r="H193" s="5">
        <f t="shared" si="93"/>
        <v>3.9135605691062394</v>
      </c>
      <c r="I193" s="5">
        <f t="shared" si="93"/>
        <v>4.4454029202872629</v>
      </c>
      <c r="J193" s="5">
        <f t="shared" si="93"/>
        <v>4.9225482925710216</v>
      </c>
      <c r="K193" s="5">
        <f t="shared" si="93"/>
        <v>4.9638093458091834</v>
      </c>
      <c r="L193" s="5">
        <f t="shared" si="93"/>
        <v>4.7832254956109308</v>
      </c>
      <c r="M193" s="5">
        <f t="shared" si="93"/>
        <v>4.6892472695730678</v>
      </c>
      <c r="N193" s="5">
        <f t="shared" si="93"/>
        <v>4.3253884726193847</v>
      </c>
      <c r="O193" s="5">
        <f t="shared" si="93"/>
        <v>0</v>
      </c>
      <c r="P193" s="5">
        <f t="shared" si="93"/>
        <v>0</v>
      </c>
      <c r="Q193" s="5">
        <f t="shared" si="93"/>
        <v>0</v>
      </c>
      <c r="R193" s="5">
        <f t="shared" si="93"/>
        <v>0</v>
      </c>
      <c r="S193" s="16">
        <f t="shared" si="80"/>
        <v>0</v>
      </c>
      <c r="U193" s="8">
        <f>'CSP5'!$A$182</f>
        <v>2600</v>
      </c>
      <c r="V193" s="16">
        <f t="shared" si="81"/>
        <v>24.960938475036698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6">
        <f t="shared" si="82"/>
        <v>60.000002343750097</v>
      </c>
    </row>
    <row r="194" spans="1:39" s="5" customFormat="1" x14ac:dyDescent="0.25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3.8837357391639893</v>
      </c>
      <c r="H194" s="5">
        <f t="shared" si="94"/>
        <v>4.0294579477555192</v>
      </c>
      <c r="I194" s="5">
        <f t="shared" si="94"/>
        <v>4.504797047492672</v>
      </c>
      <c r="J194" s="5">
        <f t="shared" si="94"/>
        <v>5.0311397036325376</v>
      </c>
      <c r="K194" s="5">
        <f t="shared" si="94"/>
        <v>4.9605597705441786</v>
      </c>
      <c r="L194" s="5">
        <f t="shared" si="94"/>
        <v>4.6980326391511289</v>
      </c>
      <c r="M194" s="5">
        <f t="shared" si="94"/>
        <v>4.7262810560000004</v>
      </c>
      <c r="N194" s="5">
        <f t="shared" si="94"/>
        <v>4.4177960209897469</v>
      </c>
      <c r="O194" s="5">
        <f t="shared" si="94"/>
        <v>0</v>
      </c>
      <c r="P194" s="5">
        <f t="shared" si="94"/>
        <v>0</v>
      </c>
      <c r="Q194" s="5">
        <f t="shared" si="94"/>
        <v>0</v>
      </c>
      <c r="R194" s="5">
        <f t="shared" si="94"/>
        <v>0</v>
      </c>
      <c r="S194" s="16">
        <f t="shared" si="80"/>
        <v>0</v>
      </c>
      <c r="U194" s="8">
        <f>'CSP5'!$A$183</f>
        <v>2800</v>
      </c>
      <c r="V194" s="16">
        <f t="shared" si="81"/>
        <v>24.960938475036698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6">
        <f t="shared" si="82"/>
        <v>60.000002343750097</v>
      </c>
    </row>
    <row r="195" spans="1:39" s="5" customFormat="1" x14ac:dyDescent="0.25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3.9232311960855042</v>
      </c>
      <c r="H195" s="5">
        <f t="shared" si="95"/>
        <v>4.0685394043187522</v>
      </c>
      <c r="I195" s="5">
        <f t="shared" si="95"/>
        <v>4.5193569712604154</v>
      </c>
      <c r="J195" s="5">
        <f t="shared" si="95"/>
        <v>4.9302007829786758</v>
      </c>
      <c r="K195" s="5">
        <f t="shared" si="95"/>
        <v>4.7895469013191168</v>
      </c>
      <c r="L195" s="5">
        <f t="shared" si="95"/>
        <v>4.5755744503108096</v>
      </c>
      <c r="M195" s="5">
        <f t="shared" si="95"/>
        <v>4.3732536122999992</v>
      </c>
      <c r="N195" s="5">
        <f t="shared" si="95"/>
        <v>4.3732536122999992</v>
      </c>
      <c r="O195" s="5">
        <f t="shared" si="95"/>
        <v>0</v>
      </c>
      <c r="P195" s="5">
        <f t="shared" si="95"/>
        <v>0</v>
      </c>
      <c r="Q195" s="5">
        <f t="shared" si="95"/>
        <v>0</v>
      </c>
      <c r="R195" s="5">
        <f t="shared" si="95"/>
        <v>0</v>
      </c>
      <c r="S195" s="16">
        <f t="shared" si="80"/>
        <v>0</v>
      </c>
      <c r="U195" s="8">
        <f>'CSP5'!$A$184</f>
        <v>2900</v>
      </c>
      <c r="V195" s="16">
        <f t="shared" si="81"/>
        <v>24.960938475036698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6">
        <f t="shared" si="82"/>
        <v>60.000002343750097</v>
      </c>
    </row>
    <row r="196" spans="1:39" s="5" customFormat="1" x14ac:dyDescent="0.25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4.163566383</v>
      </c>
      <c r="I196" s="5">
        <f t="shared" si="96"/>
        <v>4.4011614078000001</v>
      </c>
      <c r="J196" s="5">
        <f t="shared" si="96"/>
        <v>4.6472283240000003</v>
      </c>
      <c r="K196" s="5">
        <f t="shared" si="96"/>
        <v>4.5814059468000004</v>
      </c>
      <c r="L196" s="5">
        <f t="shared" si="96"/>
        <v>4.4011614078000001</v>
      </c>
      <c r="M196" s="5">
        <f t="shared" si="96"/>
        <v>4.2782673545999996</v>
      </c>
      <c r="N196" s="5">
        <f t="shared" si="96"/>
        <v>4.163566383</v>
      </c>
      <c r="O196" s="5">
        <f t="shared" si="96"/>
        <v>0</v>
      </c>
      <c r="P196" s="5">
        <f t="shared" si="96"/>
        <v>0</v>
      </c>
      <c r="Q196" s="5">
        <f t="shared" si="96"/>
        <v>0</v>
      </c>
      <c r="R196" s="5">
        <f t="shared" si="96"/>
        <v>0</v>
      </c>
      <c r="S196" s="16">
        <f t="shared" si="80"/>
        <v>0</v>
      </c>
      <c r="U196" s="8">
        <f>'CSP5'!$A$185</f>
        <v>3000</v>
      </c>
      <c r="V196" s="16">
        <f t="shared" si="81"/>
        <v>24.960938475036698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6">
        <f t="shared" si="82"/>
        <v>60.000002343750097</v>
      </c>
    </row>
    <row r="197" spans="1:39" s="5" customFormat="1" x14ac:dyDescent="0.25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0</v>
      </c>
      <c r="S197" s="16">
        <f t="shared" si="80"/>
        <v>0</v>
      </c>
      <c r="U197" s="8">
        <f>'CSP5'!$A$186</f>
        <v>3200</v>
      </c>
      <c r="V197" s="16">
        <f t="shared" si="81"/>
        <v>24.960938475036698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6">
        <f t="shared" si="82"/>
        <v>60.000002343750097</v>
      </c>
    </row>
    <row r="198" spans="1:39" s="5" customFormat="1" x14ac:dyDescent="0.25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24.960938475036983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6">
        <f t="shared" si="82"/>
        <v>60.000002343748974</v>
      </c>
    </row>
    <row r="199" spans="1:39" s="5" customFormat="1" x14ac:dyDescent="0.25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24.960938475036528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6">
        <f t="shared" si="82"/>
        <v>60.000002343751476</v>
      </c>
    </row>
    <row r="200" spans="1:39" s="5" customFormat="1" x14ac:dyDescent="0.25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24.960938475036528</v>
      </c>
      <c r="W200" s="16">
        <f t="shared" ref="W200:AM200" si="101">W199</f>
        <v>24.960938475036528</v>
      </c>
      <c r="X200" s="16">
        <f t="shared" si="101"/>
        <v>24.960938475036073</v>
      </c>
      <c r="Y200" s="16">
        <f t="shared" si="101"/>
        <v>24.960938475036528</v>
      </c>
      <c r="Z200" s="16">
        <f t="shared" si="101"/>
        <v>24.960938475037437</v>
      </c>
      <c r="AA200" s="16">
        <f t="shared" si="101"/>
        <v>24.960938475036073</v>
      </c>
      <c r="AB200" s="16">
        <f t="shared" si="101"/>
        <v>24.960938475036528</v>
      </c>
      <c r="AC200" s="16">
        <f t="shared" si="101"/>
        <v>24.960938475036983</v>
      </c>
      <c r="AD200" s="16">
        <f t="shared" si="101"/>
        <v>24.960938475036528</v>
      </c>
      <c r="AE200" s="16">
        <f t="shared" si="101"/>
        <v>24.960938475036528</v>
      </c>
      <c r="AF200" s="16">
        <f t="shared" si="101"/>
        <v>24.960938475036983</v>
      </c>
      <c r="AG200" s="16">
        <f t="shared" si="101"/>
        <v>30.006857039489198</v>
      </c>
      <c r="AH200" s="16">
        <f t="shared" si="101"/>
        <v>35.106525864592449</v>
      </c>
      <c r="AI200" s="16">
        <f t="shared" si="101"/>
        <v>47.519533106231393</v>
      </c>
      <c r="AJ200" s="16">
        <f t="shared" si="101"/>
        <v>59.932540347872418</v>
      </c>
      <c r="AK200" s="16">
        <f t="shared" si="101"/>
        <v>60.000002343752385</v>
      </c>
      <c r="AL200" s="16">
        <f t="shared" si="101"/>
        <v>60.000002343751476</v>
      </c>
      <c r="AM200" s="16">
        <f t="shared" si="101"/>
        <v>60.000002343751476</v>
      </c>
    </row>
    <row r="201" spans="1:39" x14ac:dyDescent="0.25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 x14ac:dyDescent="0.25">
      <c r="A202" s="17"/>
      <c r="B202" s="49" t="s">
        <v>1159</v>
      </c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 x14ac:dyDescent="0.25">
      <c r="A205" s="16">
        <f>'CSP5'!$A$169</f>
        <v>619</v>
      </c>
      <c r="B205" s="16">
        <f>B206</f>
        <v>10.470834132663658</v>
      </c>
      <c r="C205" s="16">
        <f t="shared" ref="C205:S205" si="102">C206</f>
        <v>10.470834132663658</v>
      </c>
      <c r="D205" s="16">
        <f t="shared" si="102"/>
        <v>10.47083413266366</v>
      </c>
      <c r="E205" s="16">
        <f t="shared" si="102"/>
        <v>10.540131190205756</v>
      </c>
      <c r="F205" s="16">
        <f t="shared" si="102"/>
        <v>11.451304565695041</v>
      </c>
      <c r="G205" s="16">
        <f t="shared" si="102"/>
        <v>9.4677407275491809</v>
      </c>
      <c r="H205" s="16">
        <f t="shared" si="102"/>
        <v>5.4389554295095017</v>
      </c>
      <c r="I205" s="16">
        <f t="shared" si="102"/>
        <v>2.3597454548951466</v>
      </c>
      <c r="J205" s="16">
        <f t="shared" si="102"/>
        <v>4.9772775351157748</v>
      </c>
      <c r="K205" s="16">
        <f t="shared" si="102"/>
        <v>5.878785383880059</v>
      </c>
      <c r="L205" s="16">
        <f t="shared" si="102"/>
        <v>7.0724700193446584</v>
      </c>
      <c r="M205" s="16">
        <f t="shared" si="102"/>
        <v>12.680109862975305</v>
      </c>
      <c r="N205" s="16">
        <f t="shared" si="102"/>
        <v>22.165339508016725</v>
      </c>
      <c r="O205" s="16">
        <f t="shared" si="102"/>
        <v>22.634089508016725</v>
      </c>
      <c r="P205" s="16">
        <f t="shared" si="102"/>
        <v>23.220027508016724</v>
      </c>
      <c r="Q205" s="16">
        <f t="shared" si="102"/>
        <v>23.688777508016724</v>
      </c>
      <c r="R205" s="16">
        <f t="shared" si="102"/>
        <v>24.274714508016725</v>
      </c>
      <c r="S205" s="16">
        <f t="shared" si="102"/>
        <v>24.274714508016725</v>
      </c>
    </row>
    <row r="206" spans="1:39" s="5" customFormat="1" x14ac:dyDescent="0.25">
      <c r="A206" s="8">
        <f>'CSP5'!$A$170</f>
        <v>620</v>
      </c>
      <c r="B206" s="16">
        <f>C206</f>
        <v>10.470834132663658</v>
      </c>
      <c r="C206" s="5">
        <f>C106-C81</f>
        <v>10.470834132663658</v>
      </c>
      <c r="D206" s="5">
        <f t="shared" ref="D206:R206" si="103">D106-D81</f>
        <v>10.47083413266366</v>
      </c>
      <c r="E206" s="5">
        <f t="shared" si="103"/>
        <v>10.540131190205756</v>
      </c>
      <c r="F206" s="5">
        <f t="shared" si="103"/>
        <v>11.451304565695041</v>
      </c>
      <c r="G206" s="5">
        <f t="shared" si="103"/>
        <v>9.4677407275491809</v>
      </c>
      <c r="H206" s="5">
        <f t="shared" si="103"/>
        <v>5.4389554295095017</v>
      </c>
      <c r="I206" s="5">
        <f t="shared" si="103"/>
        <v>2.3597454548951466</v>
      </c>
      <c r="J206" s="5">
        <f t="shared" si="103"/>
        <v>4.9772775351157748</v>
      </c>
      <c r="K206" s="5">
        <f t="shared" si="103"/>
        <v>5.878785383880059</v>
      </c>
      <c r="L206" s="5">
        <f t="shared" si="103"/>
        <v>7.0724700193446584</v>
      </c>
      <c r="M206" s="5">
        <f t="shared" si="103"/>
        <v>12.680109862975305</v>
      </c>
      <c r="N206" s="5">
        <f t="shared" si="103"/>
        <v>22.165339508016725</v>
      </c>
      <c r="O206" s="5">
        <f t="shared" si="103"/>
        <v>22.634089508016725</v>
      </c>
      <c r="P206" s="5">
        <f t="shared" si="103"/>
        <v>23.220027508016724</v>
      </c>
      <c r="Q206" s="5">
        <f t="shared" si="103"/>
        <v>23.688777508016724</v>
      </c>
      <c r="R206" s="5">
        <f t="shared" si="103"/>
        <v>24.274714508016725</v>
      </c>
      <c r="S206" s="16">
        <f>R206</f>
        <v>24.274714508016725</v>
      </c>
    </row>
    <row r="207" spans="1:39" s="5" customFormat="1" x14ac:dyDescent="0.25">
      <c r="A207" s="8">
        <f>'CSP5'!$A$171</f>
        <v>650</v>
      </c>
      <c r="B207" s="16">
        <f t="shared" ref="B207:B224" si="104">C207</f>
        <v>9.5910692915292675</v>
      </c>
      <c r="C207" s="5">
        <f t="shared" ref="C207:R207" si="105">C107-C82</f>
        <v>9.5910692915292675</v>
      </c>
      <c r="D207" s="5">
        <f t="shared" si="105"/>
        <v>9.0051322915292662</v>
      </c>
      <c r="E207" s="5">
        <f t="shared" si="105"/>
        <v>9.0051322915292662</v>
      </c>
      <c r="F207" s="5">
        <f t="shared" si="105"/>
        <v>5.491037874145885</v>
      </c>
      <c r="G207" s="5">
        <f t="shared" si="105"/>
        <v>2.8774366389420374</v>
      </c>
      <c r="H207" s="5">
        <f t="shared" si="105"/>
        <v>4.371950702928288</v>
      </c>
      <c r="I207" s="5">
        <f t="shared" si="105"/>
        <v>3.2866537500399993</v>
      </c>
      <c r="J207" s="5">
        <f t="shared" si="105"/>
        <v>5.5983803807218884</v>
      </c>
      <c r="K207" s="5">
        <f t="shared" si="105"/>
        <v>5.9109831284859595</v>
      </c>
      <c r="L207" s="5">
        <f t="shared" si="105"/>
        <v>6.5929520906358041</v>
      </c>
      <c r="M207" s="5">
        <f t="shared" si="105"/>
        <v>8.2391259505017072</v>
      </c>
      <c r="N207" s="5">
        <f t="shared" si="105"/>
        <v>9.4110009505017072</v>
      </c>
      <c r="O207" s="5">
        <f t="shared" si="105"/>
        <v>9.8916215360526767</v>
      </c>
      <c r="P207" s="5">
        <f t="shared" si="105"/>
        <v>10.477559536052675</v>
      </c>
      <c r="Q207" s="5">
        <f t="shared" si="105"/>
        <v>10.946309536052675</v>
      </c>
      <c r="R207" s="5">
        <f t="shared" si="105"/>
        <v>11.532246536052677</v>
      </c>
      <c r="S207" s="16">
        <f t="shared" ref="S207:S224" si="106">R207</f>
        <v>11.532246536052677</v>
      </c>
    </row>
    <row r="208" spans="1:39" s="5" customFormat="1" x14ac:dyDescent="0.25">
      <c r="A208" s="8">
        <f>'CSP5'!$A$172</f>
        <v>800</v>
      </c>
      <c r="B208" s="16">
        <f t="shared" si="104"/>
        <v>9.4168703695594473</v>
      </c>
      <c r="C208" s="5">
        <f t="shared" ref="C208:R208" si="107">C108-C83</f>
        <v>9.4168703695594473</v>
      </c>
      <c r="D208" s="5">
        <f t="shared" si="107"/>
        <v>9.4884413546565618</v>
      </c>
      <c r="E208" s="5">
        <f t="shared" si="107"/>
        <v>9.3964840167540711</v>
      </c>
      <c r="F208" s="5">
        <f t="shared" si="107"/>
        <v>6.2851431980166117</v>
      </c>
      <c r="G208" s="5">
        <f t="shared" si="107"/>
        <v>3.1564424152212216</v>
      </c>
      <c r="H208" s="5">
        <f t="shared" si="107"/>
        <v>3.4264385377456166</v>
      </c>
      <c r="I208" s="5">
        <f t="shared" si="107"/>
        <v>2.3484455185046151</v>
      </c>
      <c r="J208" s="5">
        <f t="shared" si="107"/>
        <v>5.4043786599398453</v>
      </c>
      <c r="K208" s="5">
        <f t="shared" si="107"/>
        <v>6.8183967198698427</v>
      </c>
      <c r="L208" s="5">
        <f t="shared" si="107"/>
        <v>6.7592128922919255</v>
      </c>
      <c r="M208" s="5">
        <f t="shared" si="107"/>
        <v>7.3682463072049691</v>
      </c>
      <c r="N208" s="5">
        <f t="shared" si="107"/>
        <v>7.7403967343773017</v>
      </c>
      <c r="O208" s="5">
        <f t="shared" si="107"/>
        <v>8.0127645148064417</v>
      </c>
      <c r="P208" s="5">
        <f t="shared" si="107"/>
        <v>8.2489937589223246</v>
      </c>
      <c r="Q208" s="5">
        <f t="shared" si="107"/>
        <v>8.4846150541477527</v>
      </c>
      <c r="R208" s="5">
        <f t="shared" si="107"/>
        <v>8.6036866957081592</v>
      </c>
      <c r="S208" s="16">
        <f t="shared" si="106"/>
        <v>8.6036866957081592</v>
      </c>
    </row>
    <row r="209" spans="1:19" s="5" customFormat="1" x14ac:dyDescent="0.25">
      <c r="A209" s="8">
        <f>'CSP5'!$A$173</f>
        <v>1000</v>
      </c>
      <c r="B209" s="16">
        <f t="shared" si="104"/>
        <v>12.679927556678845</v>
      </c>
      <c r="C209" s="5">
        <f t="shared" ref="C209:R209" si="108">C109-C84</f>
        <v>12.679927556678845</v>
      </c>
      <c r="D209" s="5">
        <f t="shared" si="108"/>
        <v>12.421446736922416</v>
      </c>
      <c r="E209" s="5">
        <f t="shared" si="108"/>
        <v>11.927260252631447</v>
      </c>
      <c r="F209" s="5">
        <f t="shared" si="108"/>
        <v>10.98170397555722</v>
      </c>
      <c r="G209" s="5">
        <f t="shared" si="108"/>
        <v>6.0943282175788589</v>
      </c>
      <c r="H209" s="5">
        <f t="shared" si="108"/>
        <v>4.291957122807454</v>
      </c>
      <c r="I209" s="5">
        <f t="shared" si="108"/>
        <v>2.9593474854040052</v>
      </c>
      <c r="J209" s="5">
        <f t="shared" si="108"/>
        <v>6.6010182020297528</v>
      </c>
      <c r="K209" s="5">
        <f t="shared" si="108"/>
        <v>9.4160427510417986</v>
      </c>
      <c r="L209" s="5">
        <f t="shared" si="108"/>
        <v>9.1706395376296399</v>
      </c>
      <c r="M209" s="5">
        <f t="shared" si="108"/>
        <v>8.2400795846969164</v>
      </c>
      <c r="N209" s="5">
        <f t="shared" si="108"/>
        <v>7.5426742179474768</v>
      </c>
      <c r="O209" s="5">
        <f t="shared" si="108"/>
        <v>7.4113826918141443</v>
      </c>
      <c r="P209" s="5">
        <f t="shared" si="108"/>
        <v>7.1786924235707303</v>
      </c>
      <c r="Q209" s="5">
        <f t="shared" si="108"/>
        <v>6.7116271553273155</v>
      </c>
      <c r="R209" s="5">
        <f t="shared" si="108"/>
        <v>6.3617498870839029</v>
      </c>
      <c r="S209" s="16">
        <f t="shared" si="106"/>
        <v>6.3617498870839029</v>
      </c>
    </row>
    <row r="210" spans="1:19" s="5" customFormat="1" x14ac:dyDescent="0.25">
      <c r="A210" s="8">
        <f>'CSP5'!$A$174</f>
        <v>1200</v>
      </c>
      <c r="B210" s="16">
        <f t="shared" si="104"/>
        <v>17.49482270582871</v>
      </c>
      <c r="C210" s="5">
        <f t="shared" ref="C210:R210" si="109">C110-C85</f>
        <v>17.49482270582871</v>
      </c>
      <c r="D210" s="5">
        <f t="shared" si="109"/>
        <v>17.13859730992522</v>
      </c>
      <c r="E210" s="5">
        <f t="shared" si="109"/>
        <v>16.400379450825685</v>
      </c>
      <c r="F210" s="5">
        <f t="shared" si="109"/>
        <v>14.720210558678502</v>
      </c>
      <c r="G210" s="5">
        <f t="shared" si="109"/>
        <v>9.2064848007638567</v>
      </c>
      <c r="H210" s="5">
        <f t="shared" si="109"/>
        <v>7.3079072668370992</v>
      </c>
      <c r="I210" s="5">
        <f t="shared" si="109"/>
        <v>6.165676966590059</v>
      </c>
      <c r="J210" s="5">
        <f t="shared" si="109"/>
        <v>9.5418350690993119</v>
      </c>
      <c r="K210" s="5">
        <f t="shared" si="109"/>
        <v>12.445130020736434</v>
      </c>
      <c r="L210" s="5">
        <f t="shared" si="109"/>
        <v>11.892673234637224</v>
      </c>
      <c r="M210" s="5">
        <f t="shared" si="109"/>
        <v>11.217475366706697</v>
      </c>
      <c r="N210" s="5">
        <f t="shared" si="109"/>
        <v>17.793598357960096</v>
      </c>
      <c r="O210" s="5">
        <f t="shared" si="109"/>
        <v>17.573527498776169</v>
      </c>
      <c r="P210" s="5">
        <f t="shared" si="109"/>
        <v>23.31571449877617</v>
      </c>
      <c r="Q210" s="5">
        <f t="shared" si="109"/>
        <v>23.212150490029572</v>
      </c>
      <c r="R210" s="5">
        <f t="shared" si="109"/>
        <v>22.977775490029572</v>
      </c>
      <c r="S210" s="16">
        <f t="shared" si="106"/>
        <v>22.977775490029572</v>
      </c>
    </row>
    <row r="211" spans="1:19" s="5" customFormat="1" x14ac:dyDescent="0.25">
      <c r="A211" s="8">
        <f>'CSP5'!$A$175</f>
        <v>1400</v>
      </c>
      <c r="B211" s="16">
        <f t="shared" si="104"/>
        <v>17.280567899980728</v>
      </c>
      <c r="C211" s="5">
        <f t="shared" ref="C211:R211" si="110">C111-C86</f>
        <v>17.280567899980728</v>
      </c>
      <c r="D211" s="5">
        <f t="shared" si="110"/>
        <v>17.070865523190449</v>
      </c>
      <c r="E211" s="5">
        <f t="shared" si="110"/>
        <v>16.81445233866749</v>
      </c>
      <c r="F211" s="5">
        <f t="shared" si="110"/>
        <v>17.59106561143518</v>
      </c>
      <c r="G211" s="5">
        <f t="shared" si="110"/>
        <v>13.378547257870114</v>
      </c>
      <c r="H211" s="5">
        <f t="shared" si="110"/>
        <v>11.40187936772009</v>
      </c>
      <c r="I211" s="5">
        <f t="shared" si="110"/>
        <v>10.839132349526228</v>
      </c>
      <c r="J211" s="5">
        <f t="shared" si="110"/>
        <v>16.263065742776639</v>
      </c>
      <c r="K211" s="5">
        <f t="shared" si="110"/>
        <v>15.806148246896068</v>
      </c>
      <c r="L211" s="5">
        <f t="shared" si="110"/>
        <v>15.580713935501189</v>
      </c>
      <c r="M211" s="5">
        <f t="shared" si="110"/>
        <v>15.593192116065937</v>
      </c>
      <c r="N211" s="5">
        <f t="shared" si="110"/>
        <v>25.359870179094145</v>
      </c>
      <c r="O211" s="5">
        <f t="shared" si="110"/>
        <v>39.259628378896295</v>
      </c>
      <c r="P211" s="5">
        <f t="shared" si="110"/>
        <v>39.212580656857341</v>
      </c>
      <c r="Q211" s="5">
        <f t="shared" si="110"/>
        <v>39.140898377215613</v>
      </c>
      <c r="R211" s="5">
        <f t="shared" si="110"/>
        <v>39.037803414738526</v>
      </c>
      <c r="S211" s="16">
        <f t="shared" si="106"/>
        <v>39.037803414738526</v>
      </c>
    </row>
    <row r="212" spans="1:19" s="5" customFormat="1" x14ac:dyDescent="0.25">
      <c r="A212" s="8">
        <f>'CSP5'!$A$176</f>
        <v>1550</v>
      </c>
      <c r="B212" s="16">
        <f t="shared" si="104"/>
        <v>17.14781390222236</v>
      </c>
      <c r="C212" s="5">
        <f t="shared" ref="C212:R212" si="111">C112-C87</f>
        <v>17.14781390222236</v>
      </c>
      <c r="D212" s="5">
        <f t="shared" si="111"/>
        <v>16.972130384389761</v>
      </c>
      <c r="E212" s="5">
        <f t="shared" si="111"/>
        <v>16.037016494040859</v>
      </c>
      <c r="F212" s="5">
        <f t="shared" si="111"/>
        <v>16.496963050917518</v>
      </c>
      <c r="G212" s="5">
        <f t="shared" si="111"/>
        <v>13.030108817465733</v>
      </c>
      <c r="H212" s="5">
        <f t="shared" si="111"/>
        <v>16.928571640687288</v>
      </c>
      <c r="I212" s="5">
        <f t="shared" si="111"/>
        <v>18.592411325392916</v>
      </c>
      <c r="J212" s="5">
        <f t="shared" si="111"/>
        <v>19.830489017572489</v>
      </c>
      <c r="K212" s="5">
        <f t="shared" si="111"/>
        <v>19.496190254154438</v>
      </c>
      <c r="L212" s="5">
        <f t="shared" si="111"/>
        <v>19.611883142670123</v>
      </c>
      <c r="M212" s="5">
        <f t="shared" si="111"/>
        <v>22.826661799965624</v>
      </c>
      <c r="N212" s="5">
        <f t="shared" si="111"/>
        <v>39.211236735394245</v>
      </c>
      <c r="O212" s="5">
        <f t="shared" si="111"/>
        <v>39.201822678064033</v>
      </c>
      <c r="P212" s="5">
        <f t="shared" si="111"/>
        <v>39.138319134402337</v>
      </c>
      <c r="Q212" s="5">
        <f t="shared" si="111"/>
        <v>39.081667289888593</v>
      </c>
      <c r="R212" s="5">
        <f t="shared" si="111"/>
        <v>39.114501895502229</v>
      </c>
      <c r="S212" s="16">
        <f t="shared" si="106"/>
        <v>39.114501895502229</v>
      </c>
    </row>
    <row r="213" spans="1:19" s="5" customFormat="1" x14ac:dyDescent="0.25">
      <c r="A213" s="8">
        <f>'CSP5'!$A$177</f>
        <v>1700</v>
      </c>
      <c r="B213" s="16">
        <f t="shared" si="104"/>
        <v>17.066914498861664</v>
      </c>
      <c r="C213" s="5">
        <f t="shared" ref="C213:R213" si="112">C113-C88</f>
        <v>17.066914498861664</v>
      </c>
      <c r="D213" s="5">
        <f t="shared" si="112"/>
        <v>16.937995521756989</v>
      </c>
      <c r="E213" s="5">
        <f t="shared" si="112"/>
        <v>17.698503581672306</v>
      </c>
      <c r="F213" s="5">
        <f t="shared" si="112"/>
        <v>18.998976323342628</v>
      </c>
      <c r="G213" s="5">
        <f t="shared" si="112"/>
        <v>19.242331095130318</v>
      </c>
      <c r="H213" s="5">
        <f t="shared" si="112"/>
        <v>22.479237747235043</v>
      </c>
      <c r="I213" s="5">
        <f t="shared" si="112"/>
        <v>22.717446728790804</v>
      </c>
      <c r="J213" s="5">
        <f t="shared" si="112"/>
        <v>22.549992334754201</v>
      </c>
      <c r="K213" s="5">
        <f t="shared" si="112"/>
        <v>22.236507388811141</v>
      </c>
      <c r="L213" s="5">
        <f t="shared" si="112"/>
        <v>22.049091934143153</v>
      </c>
      <c r="M213" s="5">
        <f t="shared" si="112"/>
        <v>35.842534299106056</v>
      </c>
      <c r="N213" s="5">
        <f t="shared" si="112"/>
        <v>38.93876729425417</v>
      </c>
      <c r="O213" s="5">
        <f t="shared" si="112"/>
        <v>38.74640784455876</v>
      </c>
      <c r="P213" s="5">
        <f t="shared" si="112"/>
        <v>38.71696638286695</v>
      </c>
      <c r="Q213" s="5">
        <f t="shared" si="112"/>
        <v>38.818934954826538</v>
      </c>
      <c r="R213" s="5">
        <f t="shared" si="112"/>
        <v>38.868072164976866</v>
      </c>
      <c r="S213" s="16">
        <f t="shared" si="106"/>
        <v>38.868072164976866</v>
      </c>
    </row>
    <row r="214" spans="1:19" s="5" customFormat="1" x14ac:dyDescent="0.25">
      <c r="A214" s="8">
        <f>'CSP5'!$A$178</f>
        <v>1800</v>
      </c>
      <c r="B214" s="16">
        <f t="shared" si="104"/>
        <v>17.037383873507839</v>
      </c>
      <c r="C214" s="5">
        <f t="shared" ref="C214:R214" si="113">C114-C89</f>
        <v>17.037383873507839</v>
      </c>
      <c r="D214" s="5">
        <f t="shared" si="113"/>
        <v>16.928296284691729</v>
      </c>
      <c r="E214" s="5">
        <f t="shared" si="113"/>
        <v>17.647805738866847</v>
      </c>
      <c r="F214" s="5">
        <f t="shared" si="113"/>
        <v>19.244114281040893</v>
      </c>
      <c r="G214" s="5">
        <f t="shared" si="113"/>
        <v>22.742678374830458</v>
      </c>
      <c r="H214" s="5">
        <f t="shared" si="113"/>
        <v>22.559866292316698</v>
      </c>
      <c r="I214" s="5">
        <f t="shared" si="113"/>
        <v>22.31594198642998</v>
      </c>
      <c r="J214" s="5">
        <f t="shared" si="113"/>
        <v>22.064742129461095</v>
      </c>
      <c r="K214" s="5">
        <f t="shared" si="113"/>
        <v>22.030851197415654</v>
      </c>
      <c r="L214" s="5">
        <f t="shared" si="113"/>
        <v>21.922206729197097</v>
      </c>
      <c r="M214" s="5">
        <f t="shared" si="113"/>
        <v>31.931285697502492</v>
      </c>
      <c r="N214" s="5">
        <f t="shared" si="113"/>
        <v>36.753925075467237</v>
      </c>
      <c r="O214" s="5">
        <f t="shared" si="113"/>
        <v>38.771895871330948</v>
      </c>
      <c r="P214" s="5">
        <f t="shared" si="113"/>
        <v>38.815625966422971</v>
      </c>
      <c r="Q214" s="5">
        <f t="shared" si="113"/>
        <v>38.957482128550737</v>
      </c>
      <c r="R214" s="5">
        <f t="shared" si="113"/>
        <v>39.001212223642753</v>
      </c>
      <c r="S214" s="16">
        <f t="shared" si="106"/>
        <v>39.001212223642753</v>
      </c>
    </row>
    <row r="215" spans="1:19" s="5" customFormat="1" x14ac:dyDescent="0.25">
      <c r="A215" s="8">
        <f>'CSP5'!$A$179</f>
        <v>2000</v>
      </c>
      <c r="B215" s="16">
        <f t="shared" si="104"/>
        <v>14.428637181785007</v>
      </c>
      <c r="C215" s="5">
        <f t="shared" ref="C215:R215" si="114">C115-C90</f>
        <v>14.428637181785007</v>
      </c>
      <c r="D215" s="5">
        <f t="shared" si="114"/>
        <v>15.927656905559447</v>
      </c>
      <c r="E215" s="5">
        <f t="shared" si="114"/>
        <v>19.512409069067218</v>
      </c>
      <c r="F215" s="5">
        <f t="shared" si="114"/>
        <v>21.273634630946258</v>
      </c>
      <c r="G215" s="5">
        <f t="shared" si="114"/>
        <v>22.276168697417074</v>
      </c>
      <c r="H215" s="5">
        <f t="shared" si="114"/>
        <v>22.135378554680859</v>
      </c>
      <c r="I215" s="5">
        <f t="shared" si="114"/>
        <v>21.930480985265433</v>
      </c>
      <c r="J215" s="5">
        <f t="shared" si="114"/>
        <v>21.935283340311067</v>
      </c>
      <c r="K215" s="5">
        <f t="shared" si="114"/>
        <v>21.948218378157531</v>
      </c>
      <c r="L215" s="5">
        <f t="shared" si="114"/>
        <v>21.798948986626971</v>
      </c>
      <c r="M215" s="5">
        <f t="shared" si="114"/>
        <v>31.737026529107496</v>
      </c>
      <c r="N215" s="5">
        <f t="shared" si="114"/>
        <v>36.555135554459106</v>
      </c>
      <c r="O215" s="5">
        <f t="shared" si="114"/>
        <v>43.745094686716932</v>
      </c>
      <c r="P215" s="5">
        <f t="shared" si="114"/>
        <v>45.111329323493379</v>
      </c>
      <c r="Q215" s="5">
        <f t="shared" si="114"/>
        <v>46.995226711586945</v>
      </c>
      <c r="R215" s="5">
        <f t="shared" si="114"/>
        <v>48.518559465753732</v>
      </c>
      <c r="S215" s="16">
        <f t="shared" si="106"/>
        <v>48.518559465753732</v>
      </c>
    </row>
    <row r="216" spans="1:19" s="5" customFormat="1" x14ac:dyDescent="0.25">
      <c r="A216" s="8">
        <f>'CSP5'!$A$180</f>
        <v>2200</v>
      </c>
      <c r="B216" s="16">
        <f t="shared" si="104"/>
        <v>13.829530586077153</v>
      </c>
      <c r="C216" s="5">
        <f t="shared" ref="C216:R216" si="115">C116-C91</f>
        <v>13.829530586077153</v>
      </c>
      <c r="D216" s="5">
        <f t="shared" si="115"/>
        <v>14.616703704212647</v>
      </c>
      <c r="E216" s="5">
        <f t="shared" si="115"/>
        <v>16.727573670259677</v>
      </c>
      <c r="F216" s="5">
        <f t="shared" si="115"/>
        <v>16.791772291687934</v>
      </c>
      <c r="G216" s="5">
        <f t="shared" si="115"/>
        <v>22.00769171965511</v>
      </c>
      <c r="H216" s="5">
        <f t="shared" si="115"/>
        <v>21.852822562645272</v>
      </c>
      <c r="I216" s="5">
        <f t="shared" si="115"/>
        <v>21.340028939663053</v>
      </c>
      <c r="J216" s="5">
        <f t="shared" si="115"/>
        <v>21.174910269900519</v>
      </c>
      <c r="K216" s="5">
        <f t="shared" si="115"/>
        <v>21.078307723036698</v>
      </c>
      <c r="L216" s="5">
        <f t="shared" si="115"/>
        <v>20.891116747251612</v>
      </c>
      <c r="M216" s="5">
        <f t="shared" si="115"/>
        <v>30.872998824479694</v>
      </c>
      <c r="N216" s="5">
        <f t="shared" si="115"/>
        <v>36.140504085060584</v>
      </c>
      <c r="O216" s="5">
        <f t="shared" si="115"/>
        <v>42.927715948768899</v>
      </c>
      <c r="P216" s="5">
        <f t="shared" si="115"/>
        <v>43.613889014202634</v>
      </c>
      <c r="Q216" s="5">
        <f t="shared" si="115"/>
        <v>45.129992066941249</v>
      </c>
      <c r="R216" s="5">
        <f t="shared" si="115"/>
        <v>45.81332474942657</v>
      </c>
      <c r="S216" s="16">
        <f t="shared" si="106"/>
        <v>45.81332474942657</v>
      </c>
    </row>
    <row r="217" spans="1:19" s="5" customFormat="1" x14ac:dyDescent="0.25">
      <c r="A217" s="8">
        <f>'CSP5'!$A$181</f>
        <v>2400</v>
      </c>
      <c r="B217" s="16">
        <f t="shared" si="104"/>
        <v>13.168900485961725</v>
      </c>
      <c r="C217" s="5">
        <f t="shared" ref="C217:R217" si="116">C117-C92</f>
        <v>13.168900485961725</v>
      </c>
      <c r="D217" s="5">
        <f t="shared" si="116"/>
        <v>11.539279767507709</v>
      </c>
      <c r="E217" s="5">
        <f t="shared" si="116"/>
        <v>8.5520597617598693</v>
      </c>
      <c r="F217" s="5">
        <f t="shared" si="116"/>
        <v>7.838276502246396</v>
      </c>
      <c r="G217" s="5">
        <f t="shared" si="116"/>
        <v>16.853830148201169</v>
      </c>
      <c r="H217" s="5">
        <f t="shared" si="116"/>
        <v>21.341015196948891</v>
      </c>
      <c r="I217" s="5">
        <f t="shared" si="116"/>
        <v>20.857489625540765</v>
      </c>
      <c r="J217" s="5">
        <f t="shared" si="116"/>
        <v>20.388482433923354</v>
      </c>
      <c r="K217" s="5">
        <f t="shared" si="116"/>
        <v>20.457904810260814</v>
      </c>
      <c r="L217" s="5">
        <f t="shared" si="116"/>
        <v>20.446267684520784</v>
      </c>
      <c r="M217" s="5">
        <f t="shared" si="116"/>
        <v>30.568522141678528</v>
      </c>
      <c r="N217" s="5">
        <f t="shared" si="116"/>
        <v>35.953323777754953</v>
      </c>
      <c r="O217" s="5">
        <f t="shared" si="116"/>
        <v>42.745703929180188</v>
      </c>
      <c r="P217" s="5">
        <f t="shared" si="116"/>
        <v>43.808588184525441</v>
      </c>
      <c r="Q217" s="5">
        <f t="shared" si="116"/>
        <v>45.287585590608899</v>
      </c>
      <c r="R217" s="5">
        <f t="shared" si="116"/>
        <v>46.216259983533597</v>
      </c>
      <c r="S217" s="16">
        <f t="shared" si="106"/>
        <v>46.216259983533597</v>
      </c>
    </row>
    <row r="218" spans="1:19" s="5" customFormat="1" x14ac:dyDescent="0.25">
      <c r="A218" s="8">
        <f>'CSP5'!$A$182</f>
        <v>2600</v>
      </c>
      <c r="B218" s="16">
        <f t="shared" si="104"/>
        <v>11.922212485961724</v>
      </c>
      <c r="C218" s="5">
        <f t="shared" ref="C218:R218" si="117">C118-C93</f>
        <v>11.922212485961724</v>
      </c>
      <c r="D218" s="5">
        <f t="shared" si="117"/>
        <v>10.323354379210301</v>
      </c>
      <c r="E218" s="5">
        <f t="shared" si="117"/>
        <v>7.5024015607131496</v>
      </c>
      <c r="F218" s="5">
        <f t="shared" si="117"/>
        <v>7.3245424156267491</v>
      </c>
      <c r="G218" s="5">
        <f t="shared" si="117"/>
        <v>14.275598135679402</v>
      </c>
      <c r="H218" s="5">
        <f t="shared" si="117"/>
        <v>21.04737790593046</v>
      </c>
      <c r="I218" s="5">
        <f t="shared" si="117"/>
        <v>20.515535554749434</v>
      </c>
      <c r="J218" s="5">
        <f t="shared" si="117"/>
        <v>20.038390182465676</v>
      </c>
      <c r="K218" s="5">
        <f t="shared" si="117"/>
        <v>19.997129129227517</v>
      </c>
      <c r="L218" s="5">
        <f t="shared" si="117"/>
        <v>20.177712979425767</v>
      </c>
      <c r="M218" s="5">
        <f t="shared" si="117"/>
        <v>25.317609769916807</v>
      </c>
      <c r="N218" s="5">
        <f t="shared" si="117"/>
        <v>30.78113739197131</v>
      </c>
      <c r="O218" s="5">
        <f t="shared" si="117"/>
        <v>43.26828544679713</v>
      </c>
      <c r="P218" s="5">
        <f t="shared" si="117"/>
        <v>48.01901552892091</v>
      </c>
      <c r="Q218" s="5">
        <f t="shared" si="117"/>
        <v>50.669043685386946</v>
      </c>
      <c r="R218" s="5">
        <f t="shared" si="117"/>
        <v>51.908402931026949</v>
      </c>
      <c r="S218" s="16">
        <f t="shared" si="106"/>
        <v>51.908402931026949</v>
      </c>
    </row>
    <row r="219" spans="1:19" s="5" customFormat="1" x14ac:dyDescent="0.25">
      <c r="A219" s="8">
        <f>'CSP5'!$A$183</f>
        <v>2800</v>
      </c>
      <c r="B219" s="16">
        <f t="shared" si="104"/>
        <v>11.730212485961724</v>
      </c>
      <c r="C219" s="5">
        <f t="shared" ref="C219:R219" si="118">C119-C94</f>
        <v>11.730212485961724</v>
      </c>
      <c r="D219" s="5">
        <f t="shared" si="118"/>
        <v>8.5968826273040602</v>
      </c>
      <c r="E219" s="5">
        <f t="shared" si="118"/>
        <v>6.4910930467589933</v>
      </c>
      <c r="F219" s="5">
        <f t="shared" si="118"/>
        <v>7.9084193126548445</v>
      </c>
      <c r="G219" s="5">
        <f t="shared" si="118"/>
        <v>13.581350746797739</v>
      </c>
      <c r="H219" s="5">
        <f t="shared" si="118"/>
        <v>20.931480527281181</v>
      </c>
      <c r="I219" s="5">
        <f t="shared" si="118"/>
        <v>20.456141427544026</v>
      </c>
      <c r="J219" s="5">
        <f t="shared" si="118"/>
        <v>19.929798771404162</v>
      </c>
      <c r="K219" s="5">
        <f t="shared" si="118"/>
        <v>20.000378704492519</v>
      </c>
      <c r="L219" s="5">
        <f t="shared" si="118"/>
        <v>20.262905835885569</v>
      </c>
      <c r="M219" s="5">
        <f t="shared" si="118"/>
        <v>25.280575983489875</v>
      </c>
      <c r="N219" s="5">
        <f t="shared" si="118"/>
        <v>30.688729843600946</v>
      </c>
      <c r="O219" s="5">
        <f t="shared" si="118"/>
        <v>43.101737085242014</v>
      </c>
      <c r="P219" s="5">
        <f t="shared" si="118"/>
        <v>49.547127987986947</v>
      </c>
      <c r="Q219" s="5">
        <f t="shared" si="118"/>
        <v>52.122767104306945</v>
      </c>
      <c r="R219" s="5">
        <f t="shared" si="118"/>
        <v>52.359627987986947</v>
      </c>
      <c r="S219" s="16">
        <f t="shared" si="106"/>
        <v>52.359627987986947</v>
      </c>
    </row>
    <row r="220" spans="1:19" s="5" customFormat="1" x14ac:dyDescent="0.25">
      <c r="A220" s="8">
        <f>'CSP5'!$A$184</f>
        <v>2900</v>
      </c>
      <c r="B220" s="16">
        <f t="shared" si="104"/>
        <v>6.870566375793195</v>
      </c>
      <c r="C220" s="5">
        <f t="shared" ref="C220:R220" si="119">C120-C95</f>
        <v>6.870566375793195</v>
      </c>
      <c r="D220" s="5">
        <f t="shared" si="119"/>
        <v>6.9909004025002197</v>
      </c>
      <c r="E220" s="5">
        <f t="shared" si="119"/>
        <v>6.586330213763004</v>
      </c>
      <c r="F220" s="5">
        <f t="shared" si="119"/>
        <v>10.588006615023655</v>
      </c>
      <c r="G220" s="5">
        <f t="shared" si="119"/>
        <v>13.190293289876218</v>
      </c>
      <c r="H220" s="5">
        <f t="shared" si="119"/>
        <v>20.892399070717946</v>
      </c>
      <c r="I220" s="5">
        <f t="shared" si="119"/>
        <v>20.441581503776284</v>
      </c>
      <c r="J220" s="5">
        <f t="shared" si="119"/>
        <v>20.030737692058022</v>
      </c>
      <c r="K220" s="5">
        <f t="shared" si="119"/>
        <v>20.171391573717582</v>
      </c>
      <c r="L220" s="5">
        <f t="shared" si="119"/>
        <v>20.385364024725888</v>
      </c>
      <c r="M220" s="5">
        <f t="shared" si="119"/>
        <v>25.633603427189875</v>
      </c>
      <c r="N220" s="5">
        <f t="shared" si="119"/>
        <v>30.733272252290703</v>
      </c>
      <c r="O220" s="5">
        <f t="shared" si="119"/>
        <v>43.146279493931765</v>
      </c>
      <c r="P220" s="5">
        <f t="shared" si="119"/>
        <v>51.819274529126943</v>
      </c>
      <c r="Q220" s="5">
        <f t="shared" si="119"/>
        <v>54.319811724046943</v>
      </c>
      <c r="R220" s="5">
        <f t="shared" si="119"/>
        <v>54.554186724046943</v>
      </c>
      <c r="S220" s="16">
        <f t="shared" si="106"/>
        <v>54.554186724046943</v>
      </c>
    </row>
    <row r="221" spans="1:19" s="5" customFormat="1" x14ac:dyDescent="0.25">
      <c r="A221" s="8">
        <f>'CSP5'!$A$185</f>
        <v>3000</v>
      </c>
      <c r="B221" s="16">
        <f t="shared" si="104"/>
        <v>7.8702952656246667</v>
      </c>
      <c r="C221" s="5">
        <f t="shared" ref="C221:R221" si="120">C121-C96</f>
        <v>7.8702952656246667</v>
      </c>
      <c r="D221" s="5">
        <f t="shared" si="120"/>
        <v>7.8261076885782668</v>
      </c>
      <c r="E221" s="5">
        <f t="shared" si="120"/>
        <v>8.8171084586691464</v>
      </c>
      <c r="F221" s="5">
        <f t="shared" si="120"/>
        <v>7.6264422349387928</v>
      </c>
      <c r="G221" s="5">
        <f t="shared" si="120"/>
        <v>8.015393502668287</v>
      </c>
      <c r="H221" s="5">
        <f t="shared" si="120"/>
        <v>15.879645102961724</v>
      </c>
      <c r="I221" s="5">
        <f t="shared" si="120"/>
        <v>20.559777067236698</v>
      </c>
      <c r="J221" s="5">
        <f t="shared" si="120"/>
        <v>20.313710151036698</v>
      </c>
      <c r="K221" s="5">
        <f t="shared" si="120"/>
        <v>20.379532528236698</v>
      </c>
      <c r="L221" s="5">
        <f t="shared" si="120"/>
        <v>20.559777067236698</v>
      </c>
      <c r="M221" s="5">
        <f t="shared" si="120"/>
        <v>25.728589684889876</v>
      </c>
      <c r="N221" s="5">
        <f t="shared" si="120"/>
        <v>30.942959481590695</v>
      </c>
      <c r="O221" s="5">
        <f t="shared" si="120"/>
        <v>43.355966723231759</v>
      </c>
      <c r="P221" s="5">
        <f t="shared" si="120"/>
        <v>50.426326368586942</v>
      </c>
      <c r="Q221" s="5">
        <f t="shared" si="120"/>
        <v>55.585062396986949</v>
      </c>
      <c r="R221" s="5">
        <f t="shared" si="120"/>
        <v>55.598840935950093</v>
      </c>
      <c r="S221" s="16">
        <f t="shared" si="106"/>
        <v>55.598840935950093</v>
      </c>
    </row>
    <row r="222" spans="1:19" s="5" customFormat="1" x14ac:dyDescent="0.25">
      <c r="A222" s="8">
        <f>'CSP5'!$A$186</f>
        <v>3200</v>
      </c>
      <c r="B222" s="16">
        <f t="shared" si="104"/>
        <v>13.654858265624668</v>
      </c>
      <c r="C222" s="5">
        <f t="shared" ref="C222:R222" si="121">C122-C97</f>
        <v>13.654858265624668</v>
      </c>
      <c r="D222" s="5">
        <f t="shared" si="121"/>
        <v>10.748741347078404</v>
      </c>
      <c r="E222" s="5">
        <f t="shared" si="121"/>
        <v>9.8053684357107258</v>
      </c>
      <c r="F222" s="5">
        <f t="shared" si="121"/>
        <v>8.7506804357107235</v>
      </c>
      <c r="G222" s="5">
        <f t="shared" si="121"/>
        <v>7.8687469807678347</v>
      </c>
      <c r="H222" s="5">
        <f t="shared" si="121"/>
        <v>10.645721598424664</v>
      </c>
      <c r="I222" s="5">
        <f t="shared" si="121"/>
        <v>17.676971598424668</v>
      </c>
      <c r="J222" s="5">
        <f t="shared" si="121"/>
        <v>20.6374114734367</v>
      </c>
      <c r="K222" s="5">
        <f t="shared" si="121"/>
        <v>20.582628919836701</v>
      </c>
      <c r="L222" s="5">
        <f t="shared" si="121"/>
        <v>20.582628919836701</v>
      </c>
      <c r="M222" s="5">
        <f t="shared" si="121"/>
        <v>25.738112706689876</v>
      </c>
      <c r="N222" s="5">
        <f t="shared" si="121"/>
        <v>30.900390197390696</v>
      </c>
      <c r="O222" s="5">
        <f t="shared" si="121"/>
        <v>33.274382084386943</v>
      </c>
      <c r="P222" s="5">
        <f t="shared" si="121"/>
        <v>33.743132084386943</v>
      </c>
      <c r="Q222" s="5">
        <f t="shared" si="121"/>
        <v>37.782085418786949</v>
      </c>
      <c r="R222" s="5">
        <f t="shared" si="121"/>
        <v>40.71177241878695</v>
      </c>
      <c r="S222" s="16">
        <f t="shared" si="106"/>
        <v>40.71177241878695</v>
      </c>
    </row>
    <row r="223" spans="1:19" s="5" customFormat="1" x14ac:dyDescent="0.25">
      <c r="A223" s="8">
        <f>'CSP5'!$A$187</f>
        <v>3300</v>
      </c>
      <c r="B223" s="16">
        <f t="shared" si="104"/>
        <v>13.558858265624668</v>
      </c>
      <c r="C223" s="5">
        <f t="shared" ref="C223:R223" si="122">C123-C98</f>
        <v>13.558858265624668</v>
      </c>
      <c r="D223" s="5">
        <f t="shared" si="122"/>
        <v>10.620518974623838</v>
      </c>
      <c r="E223" s="5">
        <f t="shared" si="122"/>
        <v>9.6678698892034696</v>
      </c>
      <c r="F223" s="5">
        <f t="shared" si="122"/>
        <v>8.6259366285259063</v>
      </c>
      <c r="G223" s="5">
        <f t="shared" si="122"/>
        <v>7.7393933675751123</v>
      </c>
      <c r="H223" s="5">
        <f t="shared" si="122"/>
        <v>9.5557286664104559</v>
      </c>
      <c r="I223" s="5">
        <f t="shared" si="122"/>
        <v>16.469790666410461</v>
      </c>
      <c r="J223" s="5">
        <f t="shared" si="122"/>
        <v>20.602309875822776</v>
      </c>
      <c r="K223" s="5">
        <f t="shared" si="122"/>
        <v>20.602309875822549</v>
      </c>
      <c r="L223" s="5">
        <f t="shared" si="122"/>
        <v>20.602309875822549</v>
      </c>
      <c r="M223" s="5">
        <f t="shared" si="122"/>
        <v>25.648228440275439</v>
      </c>
      <c r="N223" s="5">
        <f t="shared" si="122"/>
        <v>29.020326152372739</v>
      </c>
      <c r="O223" s="5">
        <f t="shared" si="122"/>
        <v>33.26176775158693</v>
      </c>
      <c r="P223" s="5">
        <f t="shared" si="122"/>
        <v>33.26176775158693</v>
      </c>
      <c r="Q223" s="5">
        <f t="shared" si="122"/>
        <v>35.839891751586926</v>
      </c>
      <c r="R223" s="5">
        <f t="shared" si="122"/>
        <v>37.363329751586861</v>
      </c>
      <c r="S223" s="16">
        <f t="shared" si="106"/>
        <v>37.363329751586861</v>
      </c>
    </row>
    <row r="224" spans="1:19" s="5" customFormat="1" x14ac:dyDescent="0.25">
      <c r="A224" s="8">
        <f>'CSP5'!$A$188</f>
        <v>3500</v>
      </c>
      <c r="B224" s="16">
        <f t="shared" si="104"/>
        <v>13.366858265624668</v>
      </c>
      <c r="C224" s="5">
        <f t="shared" ref="C224:R224" si="123">C124-C99</f>
        <v>13.366858265624668</v>
      </c>
      <c r="D224" s="5">
        <f t="shared" si="123"/>
        <v>10.364074229714641</v>
      </c>
      <c r="E224" s="5">
        <f t="shared" si="123"/>
        <v>9.1680404399440079</v>
      </c>
      <c r="F224" s="5">
        <f t="shared" si="123"/>
        <v>8.0852136954878873</v>
      </c>
      <c r="G224" s="5">
        <f t="shared" si="123"/>
        <v>7.2061211184489879</v>
      </c>
      <c r="H224" s="5">
        <f t="shared" si="123"/>
        <v>8.3092108398012385</v>
      </c>
      <c r="I224" s="5">
        <f t="shared" si="123"/>
        <v>15.340460839801306</v>
      </c>
      <c r="J224" s="5">
        <f t="shared" si="123"/>
        <v>20.293292049213168</v>
      </c>
      <c r="K224" s="5">
        <f t="shared" si="123"/>
        <v>20.293292049213168</v>
      </c>
      <c r="L224" s="5">
        <f t="shared" si="123"/>
        <v>20.293292049213623</v>
      </c>
      <c r="M224" s="5">
        <f t="shared" si="123"/>
        <v>25.339210613665838</v>
      </c>
      <c r="N224" s="5">
        <f t="shared" si="123"/>
        <v>28.711308325763572</v>
      </c>
      <c r="O224" s="5">
        <f t="shared" si="123"/>
        <v>33.261767751586859</v>
      </c>
      <c r="P224" s="5">
        <f t="shared" si="123"/>
        <v>33.261767751586994</v>
      </c>
      <c r="Q224" s="5">
        <f t="shared" si="123"/>
        <v>35.839891751586727</v>
      </c>
      <c r="R224" s="5">
        <f t="shared" si="123"/>
        <v>37.363329751586996</v>
      </c>
      <c r="S224" s="16">
        <f t="shared" si="106"/>
        <v>37.363329751586996</v>
      </c>
    </row>
    <row r="225" spans="1:19" s="5" customFormat="1" x14ac:dyDescent="0.25">
      <c r="A225" s="16">
        <f>'CSP5'!$A$189</f>
        <v>3501</v>
      </c>
      <c r="B225" s="16">
        <f>B224</f>
        <v>13.366858265624668</v>
      </c>
      <c r="C225" s="16">
        <f t="shared" ref="C225:S225" si="124">C224</f>
        <v>13.366858265624668</v>
      </c>
      <c r="D225" s="16">
        <f t="shared" si="124"/>
        <v>10.364074229714641</v>
      </c>
      <c r="E225" s="16">
        <f t="shared" si="124"/>
        <v>9.1680404399440079</v>
      </c>
      <c r="F225" s="16">
        <f t="shared" si="124"/>
        <v>8.0852136954878873</v>
      </c>
      <c r="G225" s="16">
        <f t="shared" si="124"/>
        <v>7.2061211184489879</v>
      </c>
      <c r="H225" s="16">
        <f t="shared" si="124"/>
        <v>8.3092108398012385</v>
      </c>
      <c r="I225" s="16">
        <f t="shared" si="124"/>
        <v>15.340460839801306</v>
      </c>
      <c r="J225" s="16">
        <f t="shared" si="124"/>
        <v>20.293292049213168</v>
      </c>
      <c r="K225" s="16">
        <f t="shared" si="124"/>
        <v>20.293292049213168</v>
      </c>
      <c r="L225" s="16">
        <f t="shared" si="124"/>
        <v>20.293292049213623</v>
      </c>
      <c r="M225" s="16">
        <f t="shared" si="124"/>
        <v>25.339210613665838</v>
      </c>
      <c r="N225" s="16">
        <f t="shared" si="124"/>
        <v>28.711308325763572</v>
      </c>
      <c r="O225" s="16">
        <f t="shared" si="124"/>
        <v>33.261767751586859</v>
      </c>
      <c r="P225" s="16">
        <f t="shared" si="124"/>
        <v>33.261767751586994</v>
      </c>
      <c r="Q225" s="16">
        <f t="shared" si="124"/>
        <v>35.839891751586727</v>
      </c>
      <c r="R225" s="16">
        <f t="shared" si="124"/>
        <v>37.363329751586996</v>
      </c>
      <c r="S225" s="16">
        <f t="shared" si="124"/>
        <v>37.363329751586996</v>
      </c>
    </row>
    <row r="227" spans="1:19" x14ac:dyDescent="0.25">
      <c r="A227" s="17"/>
      <c r="B227" s="49" t="s">
        <v>1158</v>
      </c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 x14ac:dyDescent="0.25">
      <c r="A230" s="16">
        <f>'CSP5'!$A$169</f>
        <v>619</v>
      </c>
      <c r="B230" s="16">
        <f>B231</f>
        <v>3223.1512491134231</v>
      </c>
      <c r="C230" s="16">
        <f t="shared" ref="C230:S230" si="125">C231</f>
        <v>3223.1512491134231</v>
      </c>
      <c r="D230" s="16">
        <f t="shared" si="125"/>
        <v>3223.1512491134231</v>
      </c>
      <c r="E230" s="16">
        <f t="shared" si="125"/>
        <v>3241.7794903881822</v>
      </c>
      <c r="F230" s="16">
        <f t="shared" si="125"/>
        <v>3486.718569820785</v>
      </c>
      <c r="G230" s="16">
        <f t="shared" si="125"/>
        <v>3518.2523629493098</v>
      </c>
      <c r="H230" s="16">
        <f t="shared" si="125"/>
        <v>3617.4537711820444</v>
      </c>
      <c r="I230" s="16">
        <f t="shared" si="125"/>
        <v>3751.9706275694152</v>
      </c>
      <c r="J230" s="16">
        <f t="shared" si="125"/>
        <v>4558.7226301335932</v>
      </c>
      <c r="K230" s="16">
        <f t="shared" si="125"/>
        <v>4811.3748843529738</v>
      </c>
      <c r="L230" s="16">
        <f t="shared" si="125"/>
        <v>5132.257850875716</v>
      </c>
      <c r="M230" s="16">
        <f t="shared" si="125"/>
        <v>5568.6193679807284</v>
      </c>
      <c r="N230" s="16">
        <f t="shared" si="125"/>
        <v>5944.7730360026153</v>
      </c>
      <c r="O230" s="16">
        <f t="shared" si="125"/>
        <v>6070.7811005187441</v>
      </c>
      <c r="P230" s="16">
        <f t="shared" si="125"/>
        <v>6228.2913155725064</v>
      </c>
      <c r="Q230" s="16">
        <f t="shared" si="125"/>
        <v>6354.2993800886352</v>
      </c>
      <c r="R230" s="16">
        <f t="shared" si="125"/>
        <v>6511.8093263251958</v>
      </c>
      <c r="S230" s="16">
        <f t="shared" si="125"/>
        <v>6511.8093263251958</v>
      </c>
    </row>
    <row r="231" spans="1:19" s="5" customFormat="1" x14ac:dyDescent="0.25">
      <c r="A231" s="8">
        <f>'CSP5'!$A$170</f>
        <v>620</v>
      </c>
      <c r="B231" s="16">
        <f>C231</f>
        <v>3223.1512491134231</v>
      </c>
      <c r="C231" s="5">
        <f>((C206-'Main Injection'!C56)*60*1000000)/($A231*360)</f>
        <v>3223.1512491134231</v>
      </c>
      <c r="D231" s="5">
        <f>((D206-'Main Injection'!D56)*60*1000000)/($A231*360)</f>
        <v>3223.1512491134231</v>
      </c>
      <c r="E231" s="5">
        <f>((E206-'Main Injection'!E56)*60*1000000)/($A231*360)</f>
        <v>3241.7794903881822</v>
      </c>
      <c r="F231" s="5">
        <f>((F206-'Main Injection'!F56)*60*1000000)/($A231*360)</f>
        <v>3486.718569820785</v>
      </c>
      <c r="G231" s="5">
        <f>((G206-'Main Injection'!G56)*60*1000000)/($A231*360)</f>
        <v>3518.2523629493098</v>
      </c>
      <c r="H231" s="5">
        <f>((H206-'Main Injection'!H56)*60*1000000)/($A231*360)</f>
        <v>3617.4537711820444</v>
      </c>
      <c r="I231" s="5">
        <f>((I206-'Main Injection'!I56)*60*1000000)/($A231*360)</f>
        <v>3751.9706275694152</v>
      </c>
      <c r="J231" s="5">
        <f>((J206-'Main Injection'!J56)*60*1000000)/($A231*360)</f>
        <v>4558.7226301335932</v>
      </c>
      <c r="K231" s="5">
        <f>((K206-'Main Injection'!K56)*60*1000000)/($A231*360)</f>
        <v>4811.3748843529738</v>
      </c>
      <c r="L231" s="5">
        <f>((L206-'Main Injection'!L56)*60*1000000)/($A231*360)</f>
        <v>5132.257850875716</v>
      </c>
      <c r="M231" s="5">
        <f>((M206-'Main Injection'!M56)*60*1000000)/($A231*360)</f>
        <v>5568.6193679807284</v>
      </c>
      <c r="N231" s="5">
        <f>((N206-'Main Injection'!N56)*60*1000000)/($A231*360)</f>
        <v>5944.7730360026153</v>
      </c>
      <c r="O231" s="5">
        <f>((O206-'Main Injection'!O56)*60*1000000)/($A231*360)</f>
        <v>6070.7811005187441</v>
      </c>
      <c r="P231" s="5">
        <f>((P206-'Main Injection'!P56)*60*1000000)/($A231*360)</f>
        <v>6228.2913155725064</v>
      </c>
      <c r="Q231" s="5">
        <f>((Q206-'Main Injection'!Q56)*60*1000000)/($A231*360)</f>
        <v>6354.2993800886352</v>
      </c>
      <c r="R231" s="5">
        <f>((R206-'Main Injection'!R56)*60*1000000)/($A231*360)</f>
        <v>6511.8093263251958</v>
      </c>
      <c r="S231" s="16">
        <f>R231</f>
        <v>6511.8093263251958</v>
      </c>
    </row>
    <row r="232" spans="1:19" s="5" customFormat="1" x14ac:dyDescent="0.25">
      <c r="A232" s="8">
        <f>'CSP5'!$A$171</f>
        <v>650</v>
      </c>
      <c r="B232" s="16">
        <f t="shared" ref="B232:B249" si="126">C232</f>
        <v>3089.1943091198827</v>
      </c>
      <c r="C232" s="5">
        <f>((C207-'Main Injection'!C57)*60*1000000)/($A232*360)</f>
        <v>3089.1943091198827</v>
      </c>
      <c r="D232" s="5">
        <f>((D207-'Main Injection'!D57)*60*1000000)/($A232*360)</f>
        <v>3089.1943091198827</v>
      </c>
      <c r="E232" s="5">
        <f>((E207-'Main Injection'!E57)*60*1000000)/($A232*360)</f>
        <v>3089.1943091198827</v>
      </c>
      <c r="F232" s="5">
        <f>((F207-'Main Injection'!F57)*60*1000000)/($A232*360)</f>
        <v>2308.3367662010673</v>
      </c>
      <c r="G232" s="5">
        <f>((G207-'Main Injection'!G57)*60*1000000)/($A232*360)</f>
        <v>2567.4922311703313</v>
      </c>
      <c r="H232" s="5">
        <f>((H207-'Main Injection'!H57)*60*1000000)/($A232*360)</f>
        <v>3447.3359749271772</v>
      </c>
      <c r="I232" s="5">
        <f>((I207-'Main Injection'!I57)*60*1000000)/($A232*360)</f>
        <v>3576.0869306930977</v>
      </c>
      <c r="J232" s="5">
        <f>((J207-'Main Injection'!J57)*60*1000000)/($A232*360)</f>
        <v>4357.3369306930981</v>
      </c>
      <c r="K232" s="5">
        <f>((K207-'Main Injection'!K57)*60*1000000)/($A232*360)</f>
        <v>4657.6634139484513</v>
      </c>
      <c r="L232" s="5">
        <f>((L207-'Main Injection'!L57)*60*1000000)/($A232*360)</f>
        <v>4952.7195580894377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 x14ac:dyDescent="0.25">
      <c r="A233" s="8">
        <f>'CSP5'!$A$172</f>
        <v>800</v>
      </c>
      <c r="B233" s="16">
        <f t="shared" si="126"/>
        <v>2473.6789340828591</v>
      </c>
      <c r="C233" s="5">
        <f>((C208-'Main Injection'!C58)*60*1000000)/($A233*360)</f>
        <v>2473.6789340828591</v>
      </c>
      <c r="D233" s="5">
        <f>((D208-'Main Injection'!D58)*60*1000000)/($A233*360)</f>
        <v>2488.5895559780911</v>
      </c>
      <c r="E233" s="5">
        <f>((E208-'Main Injection'!E58)*60*1000000)/($A233*360)</f>
        <v>2469.4317772484055</v>
      </c>
      <c r="F233" s="5">
        <f>((F208-'Main Injection'!F58)*60*1000000)/($A233*360)</f>
        <v>1821.2357733447682</v>
      </c>
      <c r="G233" s="5">
        <f>((G208-'Main Injection'!G58)*60*1000000)/($A233*360)</f>
        <v>1826.8309328840578</v>
      </c>
      <c r="H233" s="5">
        <f>((H208-'Main Injection'!H58)*60*1000000)/($A233*360)</f>
        <v>2628.3929452152747</v>
      </c>
      <c r="I233" s="5">
        <f>((I208-'Main Injection'!I58)*60*1000000)/($A233*360)</f>
        <v>2636.8684996182701</v>
      </c>
      <c r="J233" s="5">
        <f>((J208-'Main Injection'!J58)*60*1000000)/($A233*360)</f>
        <v>3499.919231025216</v>
      </c>
      <c r="K233" s="5">
        <f>((K208-'Main Injection'!K58)*60*1000000)/($A233*360)</f>
        <v>3973.3960220380932</v>
      </c>
      <c r="L233" s="5">
        <f>((L208-'Main Injection'!L58)*60*1000000)/($A233*360)</f>
        <v>4058.7223079593605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 x14ac:dyDescent="0.25">
      <c r="A234" s="8">
        <f>'CSP5'!$A$173</f>
        <v>1000</v>
      </c>
      <c r="B234" s="16">
        <f t="shared" si="126"/>
        <v>1448.5671784528536</v>
      </c>
      <c r="C234" s="5">
        <f>((C209-'Main Injection'!C59)*60*1000000)/($A234*360)</f>
        <v>1448.5671784528536</v>
      </c>
      <c r="D234" s="5">
        <f>((D209-'Main Injection'!D59)*60*1000000)/($A234*360)</f>
        <v>1405.4870418267819</v>
      </c>
      <c r="E234" s="5">
        <f>((E209-'Main Injection'!E59)*60*1000000)/($A234*360)</f>
        <v>1401.2476277782871</v>
      </c>
      <c r="F234" s="5">
        <f>((F209-'Main Injection'!F59)*60*1000000)/($A234*360)</f>
        <v>1419.4360815992493</v>
      </c>
      <c r="G234" s="5">
        <f>((G209-'Main Injection'!G59)*60*1000000)/($A234*360)</f>
        <v>1443.2998800335188</v>
      </c>
      <c r="H234" s="5">
        <f>((H209-'Main Injection'!H59)*60*1000000)/($A234*360)</f>
        <v>2071.1861203491931</v>
      </c>
      <c r="I234" s="5">
        <f>((I209-'Main Injection'!I59)*60*1000000)/($A234*360)</f>
        <v>2074.5929608445144</v>
      </c>
      <c r="J234" s="5">
        <f>((J209-'Main Injection'!J59)*60*1000000)/($A234*360)</f>
        <v>2765.0003085018243</v>
      </c>
      <c r="K234" s="5">
        <f>((K209-'Main Injection'!K59)*60*1000000)/($A234*360)</f>
        <v>3260.0953228257999</v>
      </c>
      <c r="L234" s="5">
        <f>((L209-'Main Injection'!L59)*60*1000000)/($A234*360)</f>
        <v>3258.2572872571072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 x14ac:dyDescent="0.25">
      <c r="A235" s="8">
        <f>'CSP5'!$A$174</f>
        <v>1200</v>
      </c>
      <c r="B235" s="16">
        <f t="shared" si="126"/>
        <v>1110.9007249815259</v>
      </c>
      <c r="C235" s="5">
        <f>((C210-'Main Injection'!C60)*60*1000000)/($A235*360)</f>
        <v>1110.9007249815259</v>
      </c>
      <c r="D235" s="5">
        <f>((D210-'Main Injection'!D60)*60*1000000)/($A235*360)</f>
        <v>1077.7010866615967</v>
      </c>
      <c r="E235" s="5">
        <f>((E210-'Main Injection'!E60)*60*1000000)/($A235*360)</f>
        <v>1072.8270784533279</v>
      </c>
      <c r="F235" s="5">
        <f>((F210-'Main Injection'!F60)*60*1000000)/($A235*360)</f>
        <v>1148.7150100995525</v>
      </c>
      <c r="G235" s="5">
        <f>((G210-'Main Injection'!G60)*60*1000000)/($A235*360)</f>
        <v>1325.7490088036268</v>
      </c>
      <c r="H235" s="5">
        <f>((H210-'Main Injection'!H60)*60*1000000)/($A235*360)</f>
        <v>1591.4849814062222</v>
      </c>
      <c r="I235" s="5">
        <f>((I210-'Main Injection'!I60)*60*1000000)/($A235*360)</f>
        <v>1702.1458675351582</v>
      </c>
      <c r="J235" s="5">
        <f>((J210-'Main Injection'!J60)*60*1000000)/($A235*360)</f>
        <v>2256.8845441778481</v>
      </c>
      <c r="K235" s="5">
        <f>((K210-'Main Injection'!K60)*60*1000000)/($A235*360)</f>
        <v>2665.4475287013101</v>
      </c>
      <c r="L235" s="5">
        <f>((L210-'Main Injection'!L60)*60*1000000)/($A235*360)</f>
        <v>2653.8215861875315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4468.2196784290518</v>
      </c>
      <c r="Q235" s="5">
        <f>((Q210-'Main Injection'!Q60)*60*1000000)/($A235*360)</f>
        <v>4470.1117605475793</v>
      </c>
      <c r="R235" s="5">
        <f>((R210-'Main Injection'!R60)*60*1000000)/($A235*360)</f>
        <v>4470.1117605475793</v>
      </c>
      <c r="S235" s="16">
        <f t="shared" si="127"/>
        <v>4470.1117605475793</v>
      </c>
    </row>
    <row r="236" spans="1:19" s="5" customFormat="1" x14ac:dyDescent="0.25">
      <c r="A236" s="8">
        <f>'CSP5'!$A$175</f>
        <v>1400</v>
      </c>
      <c r="B236" s="16">
        <f t="shared" si="126"/>
        <v>926.69409690702412</v>
      </c>
      <c r="C236" s="5">
        <f>((C211-'Main Injection'!C61)*60*1000000)/($A236*360)</f>
        <v>926.69409690702412</v>
      </c>
      <c r="D236" s="5">
        <f>((D211-'Main Injection'!D61)*60*1000000)/($A236*360)</f>
        <v>915.68048062246714</v>
      </c>
      <c r="E236" s="5">
        <f>((E211-'Main Injection'!E61)*60*1000000)/($A236*360)</f>
        <v>968.86045865544827</v>
      </c>
      <c r="F236" s="5">
        <f>((F211-'Main Injection'!F61)*60*1000000)/($A236*360)</f>
        <v>1089.2162054135067</v>
      </c>
      <c r="G236" s="5">
        <f>((G211-'Main Injection'!G61)*60*1000000)/($A236*360)</f>
        <v>1179.7520818830321</v>
      </c>
      <c r="H236" s="5">
        <f>((H211-'Main Injection'!H61)*60*1000000)/($A236*360)</f>
        <v>1522.3875111369409</v>
      </c>
      <c r="I236" s="5">
        <f>((I211-'Main Injection'!I61)*60*1000000)/($A236*360)</f>
        <v>1813.0545021757548</v>
      </c>
      <c r="J236" s="5">
        <f>((J211-'Main Injection'!J61)*60*1000000)/($A236*360)</f>
        <v>2416.9082394674706</v>
      </c>
      <c r="K236" s="5">
        <f>((K211-'Main Injection'!K61)*60*1000000)/($A236*360)</f>
        <v>2400.186844679658</v>
      </c>
      <c r="L236" s="5">
        <f>((L211-'Main Injection'!L61)*60*1000000)/($A236*360)</f>
        <v>2373.3494266564571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5183.9026862868204</v>
      </c>
      <c r="P236" s="5">
        <f>((P211-'Main Injection'!P61)*60*1000000)/($A236*360)</f>
        <v>5178.3017669964693</v>
      </c>
      <c r="Q236" s="5">
        <f>((Q211-'Main Injection'!Q61)*60*1000000)/($A236*360)</f>
        <v>5169.7681622772161</v>
      </c>
      <c r="R236" s="5">
        <f>((R211-'Main Injection'!R61)*60*1000000)/($A236*360)</f>
        <v>5157.4949524585154</v>
      </c>
      <c r="S236" s="16">
        <f t="shared" si="127"/>
        <v>5157.4949524585154</v>
      </c>
    </row>
    <row r="237" spans="1:19" s="5" customFormat="1" x14ac:dyDescent="0.25">
      <c r="A237" s="8">
        <f>'CSP5'!$A$176</f>
        <v>1550</v>
      </c>
      <c r="B237" s="16">
        <f t="shared" si="126"/>
        <v>822.73939959791778</v>
      </c>
      <c r="C237" s="5">
        <f>((C212-'Main Injection'!C62)*60*1000000)/($A237*360)</f>
        <v>822.73939959791778</v>
      </c>
      <c r="D237" s="5">
        <f>((D212-'Main Injection'!D62)*60*1000000)/($A237*360)</f>
        <v>816.4495589707567</v>
      </c>
      <c r="E237" s="5">
        <f>((E212-'Main Injection'!E62)*60*1000000)/($A237*360)</f>
        <v>791.50451699775647</v>
      </c>
      <c r="F237" s="5">
        <f>((F212-'Main Injection'!F62)*60*1000000)/($A237*360)</f>
        <v>866.16274891997784</v>
      </c>
      <c r="G237" s="5">
        <f>((G212-'Main Injection'!G62)*60*1000000)/($A237*360)</f>
        <v>1084.4789745813162</v>
      </c>
      <c r="H237" s="5">
        <f>((H212-'Main Injection'!H62)*60*1000000)/($A237*360)</f>
        <v>1729.9122974750003</v>
      </c>
      <c r="I237" s="5">
        <f>((I212-'Main Injection'!I62)*60*1000000)/($A237*360)</f>
        <v>2257.0698703379603</v>
      </c>
      <c r="J237" s="5">
        <f>((J212-'Main Injection'!J62)*60*1000000)/($A237*360)</f>
        <v>2579.208546916409</v>
      </c>
      <c r="K237" s="5">
        <f>((K212-'Main Injection'!K62)*60*1000000)/($A237*360)</f>
        <v>2564.6894088782251</v>
      </c>
      <c r="L237" s="5">
        <f>((L212-'Main Injection'!L62)*60*1000000)/($A237*360)</f>
        <v>2551.9278915143195</v>
      </c>
      <c r="M237" s="5">
        <f>((M212-'Main Injection'!M62)*60*1000000)/($A237*360)</f>
        <v>2953.677530823647</v>
      </c>
      <c r="N237" s="5">
        <f>((N212-'Main Injection'!N62)*60*1000000)/($A237*360)</f>
        <v>4780.3541901271274</v>
      </c>
      <c r="O237" s="5">
        <f>((O212-'Main Injection'!O62)*60*1000000)/($A237*360)</f>
        <v>4653.3338613819433</v>
      </c>
      <c r="P237" s="5">
        <f>((P212-'Main Injection'!P62)*60*1000000)/($A237*360)</f>
        <v>4646.5055233538042</v>
      </c>
      <c r="Q237" s="5">
        <f>((Q212-'Main Injection'!Q62)*60*1000000)/($A237*360)</f>
        <v>4640.4139271695303</v>
      </c>
      <c r="R237" s="5">
        <f>((R212-'Main Injection'!R62)*60*1000000)/($A237*360)</f>
        <v>4643.944529923685</v>
      </c>
      <c r="S237" s="16">
        <f t="shared" si="127"/>
        <v>4643.944529923685</v>
      </c>
    </row>
    <row r="238" spans="1:19" s="5" customFormat="1" x14ac:dyDescent="0.25">
      <c r="A238" s="8">
        <f>'CSP5'!$A$177</f>
        <v>1700</v>
      </c>
      <c r="B238" s="16">
        <f t="shared" si="126"/>
        <v>742.21343263724884</v>
      </c>
      <c r="C238" s="5">
        <f>((C213-'Main Injection'!C63)*60*1000000)/($A238*360)</f>
        <v>742.21343263724884</v>
      </c>
      <c r="D238" s="5">
        <f>((D213-'Main Injection'!D63)*60*1000000)/($A238*360)</f>
        <v>741.06333684267304</v>
      </c>
      <c r="E238" s="5">
        <f>((E213-'Main Injection'!E63)*60*1000000)/($A238*360)</f>
        <v>758.17804859907653</v>
      </c>
      <c r="F238" s="5">
        <f>((F213-'Main Injection'!F63)*60*1000000)/($A238*360)</f>
        <v>839.71949386087283</v>
      </c>
      <c r="G238" s="5">
        <f>((G213-'Main Injection'!G63)*60*1000000)/($A238*360)</f>
        <v>1373.6926026145627</v>
      </c>
      <c r="H238" s="5">
        <f>((H213-'Main Injection'!H63)*60*1000000)/($A238*360)</f>
        <v>2144.4338699083587</v>
      </c>
      <c r="I238" s="5">
        <f>((I213-'Main Injection'!I63)*60*1000000)/($A238*360)</f>
        <v>2312.975215445188</v>
      </c>
      <c r="J238" s="5">
        <f>((J213-'Main Injection'!J63)*60*1000000)/($A238*360)</f>
        <v>2572.2934121082662</v>
      </c>
      <c r="K238" s="5">
        <f>((K213-'Main Injection'!K63)*60*1000000)/($A238*360)</f>
        <v>2617.1025714736575</v>
      </c>
      <c r="L238" s="5">
        <f>((L213-'Main Injection'!L63)*60*1000000)/($A238*360)</f>
        <v>2669.1005080937457</v>
      </c>
      <c r="M238" s="5">
        <f>((M213-'Main Injection'!M63)*60*1000000)/($A238*360)</f>
        <v>4113.3105438744224</v>
      </c>
      <c r="N238" s="5">
        <f>((N213-'Main Injection'!N63)*60*1000000)/($A238*360)</f>
        <v>4485.7966218301199</v>
      </c>
      <c r="O238" s="5">
        <f>((O213-'Main Injection'!O63)*60*1000000)/($A238*360)</f>
        <v>4363.5371659776283</v>
      </c>
      <c r="P238" s="5">
        <f>((P213-'Main Injection'!P63)*60*1000000)/($A238*360)</f>
        <v>4326.1837873803925</v>
      </c>
      <c r="Q238" s="5">
        <f>((Q213-'Main Injection'!Q63)*60*1000000)/($A238*360)</f>
        <v>4336.1807061999598</v>
      </c>
      <c r="R238" s="5">
        <f>((R213-'Main Injection'!R63)*60*1000000)/($A238*360)</f>
        <v>4340.9980797441103</v>
      </c>
      <c r="S238" s="16">
        <f t="shared" si="127"/>
        <v>4340.9980797441103</v>
      </c>
    </row>
    <row r="239" spans="1:19" s="5" customFormat="1" x14ac:dyDescent="0.25">
      <c r="A239" s="8">
        <f>'CSP5'!$A$178</f>
        <v>1800</v>
      </c>
      <c r="B239" s="16">
        <f t="shared" si="126"/>
        <v>698.2450358838995</v>
      </c>
      <c r="C239" s="5">
        <f>((C214-'Main Injection'!C64)*60*1000000)/($A239*360)</f>
        <v>698.2450358838995</v>
      </c>
      <c r="D239" s="5">
        <f>((D214-'Main Injection'!D64)*60*1000000)/($A239*360)</f>
        <v>698.99507395648197</v>
      </c>
      <c r="E239" s="5">
        <f>((E214-'Main Injection'!E64)*60*1000000)/($A239*360)</f>
        <v>711.36280119491869</v>
      </c>
      <c r="F239" s="5">
        <f>((F214-'Main Injection'!F64)*60*1000000)/($A239*360)</f>
        <v>815.76636991473788</v>
      </c>
      <c r="G239" s="5">
        <f>((G214-'Main Injection'!G64)*60*1000000)/($A239*360)</f>
        <v>1480.4235950341372</v>
      </c>
      <c r="H239" s="5">
        <f>((H214-'Main Injection'!H64)*60*1000000)/($A239*360)</f>
        <v>1978.5107424210105</v>
      </c>
      <c r="I239" s="5">
        <f>((I214-'Main Injection'!I64)*60*1000000)/($A239*360)</f>
        <v>2147.3002273314901</v>
      </c>
      <c r="J239" s="5">
        <f>((J214-'Main Injection'!J64)*60*1000000)/($A239*360)</f>
        <v>2308.502833167704</v>
      </c>
      <c r="K239" s="5">
        <f>((K214-'Main Injection'!K64)*60*1000000)/($A239*360)</f>
        <v>2418.7553360595302</v>
      </c>
      <c r="L239" s="5">
        <f>((L214-'Main Injection'!L64)*60*1000000)/($A239*360)</f>
        <v>2487.3671275564952</v>
      </c>
      <c r="M239" s="5">
        <f>((M214-'Main Injection'!M64)*60*1000000)/($A239*360)</f>
        <v>3533.4913838810694</v>
      </c>
      <c r="N239" s="5">
        <f>((N214-'Main Injection'!N64)*60*1000000)/($A239*360)</f>
        <v>4055.9868818407676</v>
      </c>
      <c r="O239" s="5">
        <f>((O214-'Main Injection'!O64)*60*1000000)/($A239*360)</f>
        <v>4145.1798259022225</v>
      </c>
      <c r="P239" s="5">
        <f>((P214-'Main Injection'!P64)*60*1000000)/($A239*360)</f>
        <v>4149.2289087811132</v>
      </c>
      <c r="Q239" s="5">
        <f>((Q214-'Main Injection'!Q64)*60*1000000)/($A239*360)</f>
        <v>4162.363738607758</v>
      </c>
      <c r="R239" s="5">
        <f>((R214-'Main Injection'!R64)*60*1000000)/($A239*360)</f>
        <v>4166.4128214866478</v>
      </c>
      <c r="S239" s="16">
        <f t="shared" si="127"/>
        <v>4166.4128214866478</v>
      </c>
    </row>
    <row r="240" spans="1:19" s="5" customFormat="1" x14ac:dyDescent="0.25">
      <c r="A240" s="8">
        <f>'CSP5'!$A$179</f>
        <v>2000</v>
      </c>
      <c r="B240" s="16">
        <f t="shared" si="126"/>
        <v>664.93122465194028</v>
      </c>
      <c r="C240" s="5">
        <f>((C215-'Main Injection'!C65)*60*1000000)/($A240*360)</f>
        <v>664.93122465194028</v>
      </c>
      <c r="D240" s="5">
        <f>((D215-'Main Injection'!D65)*60*1000000)/($A240*360)</f>
        <v>789.84953496647688</v>
      </c>
      <c r="E240" s="5">
        <f>((E215-'Main Injection'!E65)*60*1000000)/($A240*360)</f>
        <v>922.56329859212451</v>
      </c>
      <c r="F240" s="5">
        <f>((F215-'Main Injection'!F65)*60*1000000)/($A240*360)</f>
        <v>903.31642874871113</v>
      </c>
      <c r="G240" s="5">
        <f>((G215-'Main Injection'!G65)*60*1000000)/($A240*360)</f>
        <v>1293.5054290796081</v>
      </c>
      <c r="H240" s="5">
        <f>((H215-'Main Injection'!H65)*60*1000000)/($A240*360)</f>
        <v>1706.2231900425895</v>
      </c>
      <c r="I240" s="5">
        <f>((I215-'Main Injection'!I65)*60*1000000)/($A240*360)</f>
        <v>1773.4952878346287</v>
      </c>
      <c r="J240" s="5">
        <f>((J215-'Main Injection'!J65)*60*1000000)/($A240*360)</f>
        <v>1939.9111507550981</v>
      </c>
      <c r="K240" s="5">
        <f>((K215-'Main Injection'!K65)*60*1000000)/($A240*360)</f>
        <v>2150.4624841820669</v>
      </c>
      <c r="L240" s="5">
        <f>((L215-'Main Injection'!L65)*60*1000000)/($A240*360)</f>
        <v>2374.8433529200024</v>
      </c>
      <c r="M240" s="5">
        <f>((M215-'Main Injection'!M65)*60*1000000)/($A240*360)</f>
        <v>3222.5477314600453</v>
      </c>
      <c r="N240" s="5">
        <f>((N215-'Main Injection'!N65)*60*1000000)/($A240*360)</f>
        <v>3624.056816906013</v>
      </c>
      <c r="O240" s="5">
        <f>((O215-'Main Injection'!O65)*60*1000000)/($A240*360)</f>
        <v>4213.4544112608319</v>
      </c>
      <c r="P240" s="5">
        <f>((P215-'Main Injection'!P65)*60*1000000)/($A240*360)</f>
        <v>4327.3072976588692</v>
      </c>
      <c r="Q240" s="5">
        <f>((Q215-'Main Injection'!Q65)*60*1000000)/($A240*360)</f>
        <v>4415.9394133333335</v>
      </c>
      <c r="R240" s="5">
        <f>((R215-'Main Injection'!R65)*60*1000000)/($A240*360)</f>
        <v>4503.821309513899</v>
      </c>
      <c r="S240" s="16">
        <f t="shared" si="127"/>
        <v>4503.821309513899</v>
      </c>
    </row>
    <row r="241" spans="1:19" s="5" customFormat="1" x14ac:dyDescent="0.25">
      <c r="A241" s="8">
        <f>'CSP5'!$A$180</f>
        <v>2200</v>
      </c>
      <c r="B241" s="16">
        <f t="shared" si="126"/>
        <v>594.60743182692636</v>
      </c>
      <c r="C241" s="5">
        <f>((C216-'Main Injection'!C66)*60*1000000)/($A241*360)</f>
        <v>594.60743182692636</v>
      </c>
      <c r="D241" s="5">
        <f>((D216-'Main Injection'!D66)*60*1000000)/($A241*360)</f>
        <v>840.67645592810015</v>
      </c>
      <c r="E241" s="5">
        <f>((E216-'Main Injection'!E66)*60*1000000)/($A241*360)</f>
        <v>1080.4913775983296</v>
      </c>
      <c r="F241" s="5">
        <f>((F216-'Main Injection'!F66)*60*1000000)/($A241*360)</f>
        <v>1156.3776367974401</v>
      </c>
      <c r="G241" s="5">
        <f>((G216-'Main Injection'!G66)*60*1000000)/($A241*360)</f>
        <v>1741.5123614540405</v>
      </c>
      <c r="H241" s="5">
        <f>((H216-'Main Injection'!H66)*60*1000000)/($A241*360)</f>
        <v>1811.8599189788595</v>
      </c>
      <c r="I241" s="5">
        <f>((I216-'Main Injection'!I66)*60*1000000)/($A241*360)</f>
        <v>1927.9741265843347</v>
      </c>
      <c r="J241" s="5">
        <f>((J216-'Main Injection'!J66)*60*1000000)/($A241*360)</f>
        <v>2014.738740961825</v>
      </c>
      <c r="K241" s="5">
        <f>((K216-'Main Injection'!K66)*60*1000000)/($A241*360)</f>
        <v>2164.2766026563613</v>
      </c>
      <c r="L241" s="5">
        <f>((L216-'Main Injection'!L66)*60*1000000)/($A241*360)</f>
        <v>2170.0738633079291</v>
      </c>
      <c r="M241" s="5">
        <f>((M216-'Main Injection'!M66)*60*1000000)/($A241*360)</f>
        <v>2926.2770509767233</v>
      </c>
      <c r="N241" s="5">
        <f>((N216-'Main Injection'!N66)*60*1000000)/($A241*360)</f>
        <v>3245.4299495055784</v>
      </c>
      <c r="O241" s="5">
        <f>((O216-'Main Injection'!O66)*60*1000000)/($A241*360)</f>
        <v>3688.5899391804505</v>
      </c>
      <c r="P241" s="5">
        <f>((P216-'Main Injection'!P66)*60*1000000)/($A241*360)</f>
        <v>3705.0613835314916</v>
      </c>
      <c r="Q241" s="5">
        <f>((Q216-'Main Injection'!Q66)*60*1000000)/($A241*360)</f>
        <v>3722.2613875268416</v>
      </c>
      <c r="R241" s="5">
        <f>((R216-'Main Injection'!R66)*60*1000000)/($A241*360)</f>
        <v>3738.5176513514866</v>
      </c>
      <c r="S241" s="16">
        <f t="shared" si="127"/>
        <v>3738.5176513514866</v>
      </c>
    </row>
    <row r="242" spans="1:19" s="5" customFormat="1" x14ac:dyDescent="0.25">
      <c r="A242" s="8">
        <f>'CSP5'!$A$181</f>
        <v>2400</v>
      </c>
      <c r="B242" s="16">
        <f t="shared" si="126"/>
        <v>531.73180555555552</v>
      </c>
      <c r="C242" s="5">
        <f>((C217-'Main Injection'!C67)*60*1000000)/($A242*360)</f>
        <v>531.73180555555552</v>
      </c>
      <c r="D242" s="5">
        <f>((D217-'Main Injection'!D67)*60*1000000)/($A242*360)</f>
        <v>695.25640844069335</v>
      </c>
      <c r="E242" s="5">
        <f>((E217-'Main Injection'!E67)*60*1000000)/($A242*360)</f>
        <v>699.39918581931556</v>
      </c>
      <c r="F242" s="5">
        <f>((F217-'Main Injection'!F67)*60*1000000)/($A242*360)</f>
        <v>820.72930668643562</v>
      </c>
      <c r="G242" s="5">
        <f>((G217-'Main Injection'!G67)*60*1000000)/($A242*360)</f>
        <v>1572.1381666485693</v>
      </c>
      <c r="H242" s="5">
        <f>((H217-'Main Injection'!H67)*60*1000000)/($A242*360)</f>
        <v>1942.7121920017059</v>
      </c>
      <c r="I242" s="5">
        <f>((I217-'Main Injection'!I67)*60*1000000)/($A242*360)</f>
        <v>2010.4926497771478</v>
      </c>
      <c r="J242" s="5">
        <f>((J217-'Main Injection'!J67)*60*1000000)/($A242*360)</f>
        <v>2010.474789248161</v>
      </c>
      <c r="K242" s="5">
        <f>((K217-'Main Injection'!K67)*60*1000000)/($A242*360)</f>
        <v>2038.4929334922278</v>
      </c>
      <c r="L242" s="5">
        <f>((L217-'Main Injection'!L67)*60*1000000)/($A242*360)</f>
        <v>2023.4462453426277</v>
      </c>
      <c r="M242" s="5">
        <f>((M217-'Main Injection'!M67)*60*1000000)/($A242*360)</f>
        <v>2661.2764159785825</v>
      </c>
      <c r="N242" s="5">
        <f>((N217-'Main Injection'!N67)*60*1000000)/($A242*360)</f>
        <v>2961.9788212616668</v>
      </c>
      <c r="O242" s="5">
        <f>((O217-'Main Injection'!O67)*60*1000000)/($A242*360)</f>
        <v>3352.2916789995306</v>
      </c>
      <c r="P242" s="5">
        <f>((P217-'Main Injection'!P67)*60*1000000)/($A242*360)</f>
        <v>3369.1369050651733</v>
      </c>
      <c r="Q242" s="5">
        <f>((Q217-'Main Injection'!Q67)*60*1000000)/($A242*360)</f>
        <v>3341.6367249320801</v>
      </c>
      <c r="R242" s="5">
        <f>((R217-'Main Injection'!R67)*60*1000000)/($A242*360)</f>
        <v>3357.2998772185174</v>
      </c>
      <c r="S242" s="16">
        <f t="shared" si="127"/>
        <v>3357.2998772185174</v>
      </c>
    </row>
    <row r="243" spans="1:19" s="5" customFormat="1" x14ac:dyDescent="0.25">
      <c r="A243" s="8">
        <f>'CSP5'!$A$182</f>
        <v>2600</v>
      </c>
      <c r="B243" s="16">
        <f t="shared" si="126"/>
        <v>478.52166666666665</v>
      </c>
      <c r="C243" s="5">
        <f>((C218-'Main Injection'!C68)*60*1000000)/($A243*360)</f>
        <v>478.52166666666665</v>
      </c>
      <c r="D243" s="5">
        <f>((D218-'Main Injection'!D68)*60*1000000)/($A243*360)</f>
        <v>631.43941623388309</v>
      </c>
      <c r="E243" s="5">
        <f>((E218-'Main Injection'!E68)*60*1000000)/($A243*360)</f>
        <v>638.40962017637344</v>
      </c>
      <c r="F243" s="5">
        <f>((F218-'Main Injection'!F68)*60*1000000)/($A243*360)</f>
        <v>739.68864933750172</v>
      </c>
      <c r="G243" s="5">
        <f>((G218-'Main Injection'!G68)*60*1000000)/($A243*360)</f>
        <v>1177.7571570331845</v>
      </c>
      <c r="H243" s="5">
        <f>((H218-'Main Injection'!H68)*60*1000000)/($A243*360)</f>
        <v>1688.6050498668767</v>
      </c>
      <c r="I243" s="5">
        <f>((I218-'Main Injection'!I68)*60*1000000)/($A243*360)</f>
        <v>1655.8810901466445</v>
      </c>
      <c r="J243" s="5">
        <f>((J218-'Main Injection'!J68)*60*1000000)/($A243*360)</f>
        <v>1801.4888331652817</v>
      </c>
      <c r="K243" s="5">
        <f>((K218-'Main Injection'!K68)*60*1000000)/($A243*360)</f>
        <v>1822.1008052086399</v>
      </c>
      <c r="L243" s="5">
        <f>((L218-'Main Injection'!L68)*60*1000000)/($A243*360)</f>
        <v>1790.4853351178729</v>
      </c>
      <c r="M243" s="5">
        <f>((M218-'Main Injection'!M68)*60*1000000)/($A243*360)</f>
        <v>2052.3577575852473</v>
      </c>
      <c r="N243" s="5">
        <f>((N218-'Main Injection'!N68)*60*1000000)/($A243*360)</f>
        <v>2372.5358102810492</v>
      </c>
      <c r="O243" s="5">
        <f>((O218-'Main Injection'!O68)*60*1000000)/($A243*360)</f>
        <v>3007.7295958468062</v>
      </c>
      <c r="P243" s="5">
        <f>((P218-'Main Injection'!P68)*60*1000000)/($A243*360)</f>
        <v>3184.5592164957666</v>
      </c>
      <c r="Q243" s="5">
        <f>((Q218-'Main Injection'!Q68)*60*1000000)/($A243*360)</f>
        <v>3219.2164701153852</v>
      </c>
      <c r="R243" s="5">
        <f>((R218-'Main Injection'!R68)*60*1000000)/($A243*360)</f>
        <v>3261.1024474000005</v>
      </c>
      <c r="S243" s="16">
        <f t="shared" si="127"/>
        <v>3261.1024474000005</v>
      </c>
    </row>
    <row r="244" spans="1:19" s="5" customFormat="1" x14ac:dyDescent="0.25">
      <c r="A244" s="8">
        <f>'CSP5'!$A$183</f>
        <v>2800</v>
      </c>
      <c r="B244" s="16">
        <f t="shared" si="126"/>
        <v>432.91297619047617</v>
      </c>
      <c r="C244" s="5">
        <f>((C219-'Main Injection'!C69)*60*1000000)/($A244*360)</f>
        <v>432.91297619047617</v>
      </c>
      <c r="D244" s="5">
        <f>((D219-'Main Injection'!D69)*60*1000000)/($A244*360)</f>
        <v>483.57042507990093</v>
      </c>
      <c r="E244" s="5">
        <f>((E219-'Main Injection'!E69)*60*1000000)/($A244*360)</f>
        <v>518.66110480936129</v>
      </c>
      <c r="F244" s="5">
        <f>((F219-'Main Injection'!F69)*60*1000000)/($A244*360)</f>
        <v>728.58379920792379</v>
      </c>
      <c r="G244" s="5">
        <f>((G219-'Main Injection'!G69)*60*1000000)/($A244*360)</f>
        <v>1080.2091821926197</v>
      </c>
      <c r="H244" s="5">
        <f>((H219-'Main Injection'!H69)*60*1000000)/($A244*360)</f>
        <v>1552.5941096023485</v>
      </c>
      <c r="I244" s="5">
        <f>((I219-'Main Injection'!I69)*60*1000000)/($A244*360)</f>
        <v>1496.3983298560893</v>
      </c>
      <c r="J244" s="5">
        <f>((J219-'Main Injection'!J69)*60*1000000)/($A244*360)</f>
        <v>1619.7989800588002</v>
      </c>
      <c r="K244" s="5">
        <f>((K219-'Main Injection'!K69)*60*1000000)/($A244*360)</f>
        <v>1570.4221531692042</v>
      </c>
      <c r="L244" s="5">
        <f>((L219-'Main Injection'!L69)*60*1000000)/($A244*360)</f>
        <v>1586.0487681330762</v>
      </c>
      <c r="M244" s="5">
        <f>((M219-'Main Injection'!M69)*60*1000000)/($A244*360)</f>
        <v>1843.0436182730473</v>
      </c>
      <c r="N244" s="5">
        <f>((N219-'Main Injection'!N69)*60*1000000)/($A244*360)</f>
        <v>2078.9858983341664</v>
      </c>
      <c r="O244" s="5">
        <f>((O219-'Main Injection'!O69)*60*1000000)/($A244*360)</f>
        <v>2664.3955555747066</v>
      </c>
      <c r="P244" s="5">
        <f>((P219-'Main Injection'!P69)*60*1000000)/($A244*360)</f>
        <v>2810.8845974047617</v>
      </c>
      <c r="Q244" s="5">
        <f>((Q219-'Main Injection'!Q69)*60*1000000)/($A244*360)</f>
        <v>2761.9084733761911</v>
      </c>
      <c r="R244" s="5">
        <f>((R219-'Main Injection'!R69)*60*1000000)/($A244*360)</f>
        <v>2741.1301331190475</v>
      </c>
      <c r="S244" s="16">
        <f t="shared" si="127"/>
        <v>2741.1301331190475</v>
      </c>
    </row>
    <row r="245" spans="1:19" s="5" customFormat="1" x14ac:dyDescent="0.25">
      <c r="A245" s="8">
        <f>'CSP5'!$A$184</f>
        <v>2900</v>
      </c>
      <c r="B245" s="16">
        <f t="shared" si="126"/>
        <v>412.46770114942524</v>
      </c>
      <c r="C245" s="5">
        <f>((C220-'Main Injection'!C70)*60*1000000)/($A245*360)</f>
        <v>412.46770114942524</v>
      </c>
      <c r="D245" s="5">
        <f>((D220-'Main Injection'!D70)*60*1000000)/($A245*360)</f>
        <v>479.99770268431172</v>
      </c>
      <c r="E245" s="5">
        <f>((E220-'Main Injection'!E70)*60*1000000)/($A245*360)</f>
        <v>483.68619758447176</v>
      </c>
      <c r="F245" s="5">
        <f>((F220-'Main Injection'!F70)*60*1000000)/($A245*360)</f>
        <v>768.08685925836983</v>
      </c>
      <c r="G245" s="5">
        <f>((G220-'Main Injection'!G70)*60*1000000)/($A245*360)</f>
        <v>926.19723011002839</v>
      </c>
      <c r="H245" s="5">
        <f>((H220-'Main Injection'!H70)*60*1000000)/($A245*360)</f>
        <v>1436.1961255607025</v>
      </c>
      <c r="I245" s="5">
        <f>((I220-'Main Injection'!I70)*60*1000000)/($A245*360)</f>
        <v>1403.5521274606067</v>
      </c>
      <c r="J245" s="5">
        <f>((J220-'Main Injection'!J70)*60*1000000)/($A245*360)</f>
        <v>1447.9030457395977</v>
      </c>
      <c r="K245" s="5">
        <f>((K220-'Main Injection'!K70)*60*1000000)/($A245*360)</f>
        <v>1472.2186806015916</v>
      </c>
      <c r="L245" s="5">
        <f>((L220-'Main Injection'!L70)*60*1000000)/($A245*360)</f>
        <v>1484.5159479009196</v>
      </c>
      <c r="M245" s="5">
        <f>((M220-'Main Injection'!M70)*60*1000000)/($A245*360)</f>
        <v>1725.6952431429422</v>
      </c>
      <c r="N245" s="5">
        <f>((N220-'Main Injection'!N70)*60*1000000)/($A245*360)</f>
        <v>1834.7488793507905</v>
      </c>
      <c r="O245" s="5">
        <f>((O220-'Main Injection'!O70)*60*1000000)/($A245*360)</f>
        <v>2346.0926863416562</v>
      </c>
      <c r="P245" s="5">
        <f>((P220-'Main Injection'!P70)*60*1000000)/($A245*360)</f>
        <v>2655.9630906632183</v>
      </c>
      <c r="Q245" s="5">
        <f>((Q220-'Main Injection'!Q70)*60*1000000)/($A245*360)</f>
        <v>2631.2992512908045</v>
      </c>
      <c r="R245" s="5">
        <f>((R220-'Main Injection'!R70)*60*1000000)/($A245*360)</f>
        <v>2590.889768532184</v>
      </c>
      <c r="S245" s="16">
        <f t="shared" si="127"/>
        <v>2590.889768532184</v>
      </c>
    </row>
    <row r="246" spans="1:19" s="5" customFormat="1" x14ac:dyDescent="0.25">
      <c r="A246" s="8">
        <f>'CSP5'!$A$185</f>
        <v>3000</v>
      </c>
      <c r="B246" s="16">
        <f t="shared" si="126"/>
        <v>393.38544444444443</v>
      </c>
      <c r="C246" s="5">
        <f>((C221-'Main Injection'!C71)*60*1000000)/($A246*360)</f>
        <v>393.38544444444443</v>
      </c>
      <c r="D246" s="5">
        <f>((D221-'Main Injection'!D71)*60*1000000)/($A246*360)</f>
        <v>390.93057905297781</v>
      </c>
      <c r="E246" s="5">
        <f>((E221-'Main Injection'!E71)*60*1000000)/($A246*360)</f>
        <v>445.98617739136006</v>
      </c>
      <c r="F246" s="5">
        <f>((F221-'Main Injection'!F71)*60*1000000)/($A246*360)</f>
        <v>504.57995516913786</v>
      </c>
      <c r="G246" s="5">
        <f>((G221-'Main Injection'!G71)*60*1000000)/($A246*360)</f>
        <v>555.74622315036459</v>
      </c>
      <c r="H246" s="5">
        <f>((H221-'Main Injection'!H71)*60*1000000)/($A246*360)</f>
        <v>1044.7324231666666</v>
      </c>
      <c r="I246" s="5">
        <f>((I221-'Main Injection'!I71)*60*1000000)/($A246*360)</f>
        <v>1343.8022545152764</v>
      </c>
      <c r="J246" s="5">
        <f>((J221-'Main Injection'!J71)*60*1000000)/($A246*360)</f>
        <v>1382.2152036152766</v>
      </c>
      <c r="K246" s="5">
        <f>((K221-'Main Injection'!K71)*60*1000000)/($A246*360)</f>
        <v>1434.7081109437117</v>
      </c>
      <c r="L246" s="5">
        <f>((L221-'Main Injection'!L71)*60*1000000)/($A246*360)</f>
        <v>1412.1695853326007</v>
      </c>
      <c r="M246" s="5">
        <f>((M221-'Main Injection'!M71)*60*1000000)/($A246*360)</f>
        <v>1627.8761937992886</v>
      </c>
      <c r="N246" s="5">
        <f>((N221-'Main Injection'!N71)*60*1000000)/($A246*360)</f>
        <v>1674.5627627779859</v>
      </c>
      <c r="O246" s="5">
        <f>((O221-'Main Injection'!O71)*60*1000000)/($A246*360)</f>
        <v>2279.5388873136008</v>
      </c>
      <c r="P246" s="5">
        <f>((P221-'Main Injection'!P71)*60*1000000)/($A246*360)</f>
        <v>2548.6387009444443</v>
      </c>
      <c r="Q246" s="5">
        <f>((Q221-'Main Injection'!Q71)*60*1000000)/($A246*360)</f>
        <v>2652.9434802999999</v>
      </c>
      <c r="R246" s="5">
        <f>((R221-'Main Injection'!R71)*60*1000000)/($A246*360)</f>
        <v>2627.6672880201745</v>
      </c>
      <c r="S246" s="16">
        <f t="shared" si="127"/>
        <v>2627.6672880201745</v>
      </c>
    </row>
    <row r="247" spans="1:19" s="5" customFormat="1" x14ac:dyDescent="0.25">
      <c r="A247" s="8">
        <f>'CSP5'!$A$186</f>
        <v>3200</v>
      </c>
      <c r="B247" s="16">
        <f t="shared" si="126"/>
        <v>358.79885416666684</v>
      </c>
      <c r="C247" s="5">
        <f>((C222-'Main Injection'!C72)*60*1000000)/($A247*360)</f>
        <v>358.79885416666684</v>
      </c>
      <c r="D247" s="5">
        <f>((D222-'Main Injection'!D72)*60*1000000)/($A247*360)</f>
        <v>360.02651465904887</v>
      </c>
      <c r="E247" s="5">
        <f>((E222-'Main Injection'!E72)*60*1000000)/($A247*360)</f>
        <v>414.65224844198224</v>
      </c>
      <c r="F247" s="5">
        <f>((F222-'Main Injection'!F72)*60*1000000)/($A247*360)</f>
        <v>469.58391510864885</v>
      </c>
      <c r="G247" s="5">
        <f>((G222-'Main Injection'!G72)*60*1000000)/($A247*360)</f>
        <v>521.30613099703999</v>
      </c>
      <c r="H247" s="5">
        <f>((H222-'Main Injection'!H72)*60*1000000)/($A247*360)</f>
        <v>665.94022566666661</v>
      </c>
      <c r="I247" s="5">
        <f>((I222-'Main Injection'!I72)*60*1000000)/($A247*360)</f>
        <v>1032.1511631666667</v>
      </c>
      <c r="J247" s="5">
        <f>((J222-'Main Injection'!J72)*60*1000000)/($A247*360)</f>
        <v>1145.830961713132</v>
      </c>
      <c r="K247" s="5">
        <f>((K222-'Main Injection'!K72)*60*1000000)/($A247*360)</f>
        <v>1195.3932687323065</v>
      </c>
      <c r="L247" s="5">
        <f>((L222-'Main Injection'!L72)*60*1000000)/($A247*360)</f>
        <v>1221.3394473222297</v>
      </c>
      <c r="M247" s="5">
        <f>((M222-'Main Injection'!M72)*60*1000000)/($A247*360)</f>
        <v>1349.6279432389165</v>
      </c>
      <c r="N247" s="5">
        <f>((N222-'Main Injection'!N72)*60*1000000)/($A247*360)</f>
        <v>1463.9257003022785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1846.7613889166669</v>
      </c>
      <c r="R247" s="5">
        <f>((R222-'Main Injection'!R72)*60*1000000)/($A247*360)</f>
        <v>1999.3492535</v>
      </c>
      <c r="S247" s="16">
        <f t="shared" si="127"/>
        <v>1999.3492535</v>
      </c>
    </row>
    <row r="248" spans="1:19" s="5" customFormat="1" x14ac:dyDescent="0.25">
      <c r="A248" s="8">
        <f>'CSP5'!$A$187</f>
        <v>3300</v>
      </c>
      <c r="B248" s="16">
        <f t="shared" si="126"/>
        <v>343.07767676767685</v>
      </c>
      <c r="C248" s="5">
        <f>((C223-'Main Injection'!C73)*60*1000000)/($A248*360)</f>
        <v>343.07767676767685</v>
      </c>
      <c r="D248" s="5">
        <f>((D223-'Main Injection'!D73)*60*1000000)/($A248*360)</f>
        <v>342.64074287874587</v>
      </c>
      <c r="E248" s="5">
        <f>((E223-'Main Injection'!E73)*60*1000000)/($A248*360)</f>
        <v>395.14265775650478</v>
      </c>
      <c r="F248" s="5">
        <f>((F223-'Main Injection'!F73)*60*1000000)/($A248*360)</f>
        <v>449.05390721723478</v>
      </c>
      <c r="G248" s="5">
        <f>((G223-'Main Injection'!G73)*60*1000000)/($A248*360)</f>
        <v>498.97596474497288</v>
      </c>
      <c r="H248" s="5">
        <f>((H223-'Main Injection'!H73)*60*1000000)/($A248*360)</f>
        <v>590.71007074675708</v>
      </c>
      <c r="I248" s="5">
        <f>((I223-'Main Injection'!I73)*60*1000000)/($A248*360)</f>
        <v>939.90512125180783</v>
      </c>
      <c r="J248" s="5">
        <f>((J223-'Main Injection'!J73)*60*1000000)/($A248*360)</f>
        <v>1121.1731246100096</v>
      </c>
      <c r="K248" s="5">
        <f>((K223-'Main Injection'!K73)*60*1000000)/($A248*360)</f>
        <v>1172.0003391740468</v>
      </c>
      <c r="L248" s="5">
        <f>((L223-'Main Injection'!L73)*60*1000000)/($A248*360)</f>
        <v>1208.9973911400332</v>
      </c>
      <c r="M248" s="5">
        <f>((M223-'Main Injection'!M73)*60*1000000)/($A248*360)</f>
        <v>1304.1905173622604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1615.7670707070708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 x14ac:dyDescent="0.25">
      <c r="A249" s="8">
        <f>'CSP5'!$A$188</f>
        <v>3500</v>
      </c>
      <c r="B249" s="16">
        <f t="shared" si="126"/>
        <v>314.33038095238106</v>
      </c>
      <c r="C249" s="5">
        <f>((C224-'Main Injection'!C74)*60*1000000)/($A249*360)</f>
        <v>314.33038095238106</v>
      </c>
      <c r="D249" s="5">
        <f>((D224-'Main Injection'!D74)*60*1000000)/($A249*360)</f>
        <v>310.84961733762026</v>
      </c>
      <c r="E249" s="5">
        <f>((E224-'Main Injection'!E74)*60*1000000)/($A249*360)</f>
        <v>348.76167496758853</v>
      </c>
      <c r="F249" s="5">
        <f>((F224-'Main Injection'!F74)*60*1000000)/($A249*360)</f>
        <v>397.64497285063123</v>
      </c>
      <c r="G249" s="5">
        <f>((G224-'Main Injection'!G74)*60*1000000)/($A249*360)</f>
        <v>445.06913584877725</v>
      </c>
      <c r="H249" s="5">
        <f>((H224-'Main Injection'!H74)*60*1000000)/($A249*360)</f>
        <v>492.01683686555424</v>
      </c>
      <c r="I249" s="5">
        <f>((I224-'Main Injection'!I74)*60*1000000)/($A249*360)</f>
        <v>826.83826543698285</v>
      </c>
      <c r="J249" s="5">
        <f>((J224-'Main Injection'!J74)*60*1000000)/($A249*360)</f>
        <v>1036.8105733651714</v>
      </c>
      <c r="K249" s="5">
        <f>((K224-'Main Injection'!K74)*60*1000000)/($A249*360)</f>
        <v>1084.7333756684179</v>
      </c>
      <c r="L249" s="5">
        <f>((L224-'Main Injection'!L74)*60*1000000)/($A249*360)</f>
        <v>1119.6163103792255</v>
      </c>
      <c r="M249" s="5">
        <f>((M224-'Main Injection'!M74)*60*1000000)/($A249*360)</f>
        <v>1214.9502103411023</v>
      </c>
      <c r="N249" s="5">
        <f>((N224-'Main Injection'!N74)*60*1000000)/($A249*360)</f>
        <v>1351.3918368655545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 x14ac:dyDescent="0.25">
      <c r="A250" s="16">
        <f>'CSP5'!$A$189</f>
        <v>3501</v>
      </c>
      <c r="B250" s="16">
        <f>B249</f>
        <v>314.33038095238106</v>
      </c>
      <c r="C250" s="16">
        <f t="shared" ref="C250:S250" si="128">C249</f>
        <v>314.33038095238106</v>
      </c>
      <c r="D250" s="16">
        <f t="shared" si="128"/>
        <v>310.84961733762026</v>
      </c>
      <c r="E250" s="16">
        <f t="shared" si="128"/>
        <v>348.76167496758853</v>
      </c>
      <c r="F250" s="16">
        <f t="shared" si="128"/>
        <v>397.64497285063123</v>
      </c>
      <c r="G250" s="16">
        <f t="shared" si="128"/>
        <v>445.06913584877725</v>
      </c>
      <c r="H250" s="16">
        <f t="shared" si="128"/>
        <v>492.01683686555424</v>
      </c>
      <c r="I250" s="16">
        <f t="shared" si="128"/>
        <v>826.83826543698285</v>
      </c>
      <c r="J250" s="16">
        <f t="shared" si="128"/>
        <v>1036.8105733651714</v>
      </c>
      <c r="K250" s="16">
        <f t="shared" si="128"/>
        <v>1084.7333756684179</v>
      </c>
      <c r="L250" s="16">
        <f t="shared" si="128"/>
        <v>1119.6163103792255</v>
      </c>
      <c r="M250" s="16">
        <f t="shared" si="128"/>
        <v>1214.9502103411023</v>
      </c>
      <c r="N250" s="16">
        <f t="shared" si="128"/>
        <v>1351.3918368655545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 x14ac:dyDescent="0.25">
      <c r="A252" s="17"/>
      <c r="B252" s="49" t="s">
        <v>1160</v>
      </c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 x14ac:dyDescent="0.25">
      <c r="A255" s="16">
        <f>'CSP5'!$A$169</f>
        <v>619</v>
      </c>
      <c r="B255" s="16">
        <f>B256</f>
        <v>11.990122646701934</v>
      </c>
      <c r="C255" s="16">
        <f t="shared" ref="C255:S255" si="129">C256</f>
        <v>11.990122646701934</v>
      </c>
      <c r="D255" s="16">
        <f t="shared" si="129"/>
        <v>11.990122646701934</v>
      </c>
      <c r="E255" s="16">
        <f t="shared" si="129"/>
        <v>12.059419704244037</v>
      </c>
      <c r="F255" s="16">
        <f t="shared" si="129"/>
        <v>12.97059307973332</v>
      </c>
      <c r="G255" s="16">
        <f t="shared" si="129"/>
        <v>13.087898790171433</v>
      </c>
      <c r="H255" s="16">
        <f t="shared" si="129"/>
        <v>13.456928028797206</v>
      </c>
      <c r="I255" s="16">
        <f t="shared" si="129"/>
        <v>13.957330734558225</v>
      </c>
      <c r="J255" s="16">
        <f t="shared" si="129"/>
        <v>16.958448184096966</v>
      </c>
      <c r="K255" s="16">
        <f t="shared" si="129"/>
        <v>17.898314569793062</v>
      </c>
      <c r="L255" s="16">
        <f t="shared" si="129"/>
        <v>19.091999205257661</v>
      </c>
      <c r="M255" s="16">
        <f t="shared" si="129"/>
        <v>20.715264048888312</v>
      </c>
      <c r="N255" s="16">
        <f t="shared" si="129"/>
        <v>22.114555693929727</v>
      </c>
      <c r="O255" s="16">
        <f t="shared" si="129"/>
        <v>22.583305693929727</v>
      </c>
      <c r="P255" s="16">
        <f t="shared" si="129"/>
        <v>23.169243693929722</v>
      </c>
      <c r="Q255" s="16">
        <f t="shared" si="129"/>
        <v>23.637993693929722</v>
      </c>
      <c r="R255" s="16">
        <f t="shared" si="129"/>
        <v>24.223930693929727</v>
      </c>
      <c r="S255" s="16">
        <f t="shared" si="129"/>
        <v>24.223930693929727</v>
      </c>
    </row>
    <row r="256" spans="1:19" s="5" customFormat="1" x14ac:dyDescent="0.25">
      <c r="A256" s="8">
        <f>'CSP5'!$A$170</f>
        <v>620</v>
      </c>
      <c r="B256" s="16">
        <f>C256</f>
        <v>11.990122646701934</v>
      </c>
      <c r="C256" s="5">
        <f>($A256*360*C231)/(60*1000000)</f>
        <v>11.990122646701934</v>
      </c>
      <c r="D256" s="5">
        <f t="shared" ref="D256:R256" si="130">($A256*360*D231)/(60*1000000)</f>
        <v>11.990122646701934</v>
      </c>
      <c r="E256" s="5">
        <f t="shared" si="130"/>
        <v>12.059419704244037</v>
      </c>
      <c r="F256" s="5">
        <f t="shared" si="130"/>
        <v>12.97059307973332</v>
      </c>
      <c r="G256" s="5">
        <f t="shared" si="130"/>
        <v>13.087898790171433</v>
      </c>
      <c r="H256" s="5">
        <f t="shared" si="130"/>
        <v>13.456928028797206</v>
      </c>
      <c r="I256" s="5">
        <f t="shared" si="130"/>
        <v>13.957330734558225</v>
      </c>
      <c r="J256" s="5">
        <f t="shared" si="130"/>
        <v>16.958448184096966</v>
      </c>
      <c r="K256" s="5">
        <f t="shared" si="130"/>
        <v>17.898314569793062</v>
      </c>
      <c r="L256" s="5">
        <f t="shared" si="130"/>
        <v>19.091999205257661</v>
      </c>
      <c r="M256" s="5">
        <f t="shared" si="130"/>
        <v>20.715264048888312</v>
      </c>
      <c r="N256" s="5">
        <f t="shared" si="130"/>
        <v>22.114555693929727</v>
      </c>
      <c r="O256" s="5">
        <f t="shared" si="130"/>
        <v>22.583305693929727</v>
      </c>
      <c r="P256" s="5">
        <f t="shared" si="130"/>
        <v>23.169243693929722</v>
      </c>
      <c r="Q256" s="5">
        <f t="shared" si="130"/>
        <v>23.637993693929722</v>
      </c>
      <c r="R256" s="5">
        <f t="shared" si="130"/>
        <v>24.223930693929727</v>
      </c>
      <c r="S256" s="16">
        <f>R256</f>
        <v>24.223930693929727</v>
      </c>
    </row>
    <row r="257" spans="1:19" s="5" customFormat="1" x14ac:dyDescent="0.25">
      <c r="A257" s="8">
        <f>'CSP5'!$A$171</f>
        <v>650</v>
      </c>
      <c r="B257" s="16">
        <f t="shared" ref="B257:B274" si="131">C257</f>
        <v>12.047857805567542</v>
      </c>
      <c r="C257" s="5">
        <f t="shared" ref="C257:R257" si="132">($A257*360*C232)/(60*1000000)</f>
        <v>12.047857805567542</v>
      </c>
      <c r="D257" s="5">
        <f t="shared" si="132"/>
        <v>12.047857805567542</v>
      </c>
      <c r="E257" s="5">
        <f t="shared" si="132"/>
        <v>12.047857805567542</v>
      </c>
      <c r="F257" s="5">
        <f t="shared" si="132"/>
        <v>9.0025133881841626</v>
      </c>
      <c r="G257" s="5">
        <f t="shared" si="132"/>
        <v>10.013219701564292</v>
      </c>
      <c r="H257" s="5">
        <f t="shared" si="132"/>
        <v>13.444610302215992</v>
      </c>
      <c r="I257" s="5">
        <f t="shared" si="132"/>
        <v>13.94673902970308</v>
      </c>
      <c r="J257" s="5">
        <f t="shared" si="132"/>
        <v>16.993614029703082</v>
      </c>
      <c r="K257" s="5">
        <f t="shared" si="132"/>
        <v>18.16488731439896</v>
      </c>
      <c r="L257" s="5">
        <f t="shared" si="132"/>
        <v>19.315606276548806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 x14ac:dyDescent="0.25">
      <c r="A258" s="8">
        <f>'CSP5'!$A$172</f>
        <v>800</v>
      </c>
      <c r="B258" s="16">
        <f t="shared" si="131"/>
        <v>11.873658883597724</v>
      </c>
      <c r="C258" s="5">
        <f t="shared" ref="C258:R258" si="134">($A258*360*C233)/(60*1000000)</f>
        <v>11.873658883597724</v>
      </c>
      <c r="D258" s="5">
        <f t="shared" si="134"/>
        <v>11.945229868694838</v>
      </c>
      <c r="E258" s="5">
        <f t="shared" si="134"/>
        <v>11.853272530792346</v>
      </c>
      <c r="F258" s="5">
        <f t="shared" si="134"/>
        <v>8.7419317120548872</v>
      </c>
      <c r="G258" s="5">
        <f t="shared" si="134"/>
        <v>8.7687884778434775</v>
      </c>
      <c r="H258" s="5">
        <f t="shared" si="134"/>
        <v>12.61628613703332</v>
      </c>
      <c r="I258" s="5">
        <f t="shared" si="134"/>
        <v>12.656968798167696</v>
      </c>
      <c r="J258" s="5">
        <f t="shared" si="134"/>
        <v>16.799612308921038</v>
      </c>
      <c r="K258" s="5">
        <f t="shared" si="134"/>
        <v>19.072300905782846</v>
      </c>
      <c r="L258" s="5">
        <f t="shared" si="134"/>
        <v>19.481867078204928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 x14ac:dyDescent="0.25">
      <c r="A259" s="8">
        <f>'CSP5'!$A$173</f>
        <v>1000</v>
      </c>
      <c r="B259" s="16">
        <f t="shared" si="131"/>
        <v>8.6914030707171204</v>
      </c>
      <c r="C259" s="5">
        <f t="shared" ref="C259:R259" si="135">($A259*360*C234)/(60*1000000)</f>
        <v>8.6914030707171204</v>
      </c>
      <c r="D259" s="5">
        <f t="shared" si="135"/>
        <v>8.4329222509606918</v>
      </c>
      <c r="E259" s="5">
        <f t="shared" si="135"/>
        <v>8.4074857666697227</v>
      </c>
      <c r="F259" s="5">
        <f t="shared" si="135"/>
        <v>8.5166164895954957</v>
      </c>
      <c r="G259" s="5">
        <f t="shared" si="135"/>
        <v>8.6597992802011117</v>
      </c>
      <c r="H259" s="5">
        <f t="shared" si="135"/>
        <v>12.427116722095157</v>
      </c>
      <c r="I259" s="5">
        <f t="shared" si="135"/>
        <v>12.447557765067087</v>
      </c>
      <c r="J259" s="5">
        <f t="shared" si="135"/>
        <v>16.590001851010946</v>
      </c>
      <c r="K259" s="5">
        <f t="shared" si="135"/>
        <v>19.560571936954801</v>
      </c>
      <c r="L259" s="5">
        <f t="shared" si="135"/>
        <v>19.549543723542644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 x14ac:dyDescent="0.25">
      <c r="A260" s="8">
        <f>'CSP5'!$A$174</f>
        <v>1200</v>
      </c>
      <c r="B260" s="16">
        <f t="shared" si="131"/>
        <v>7.9984852198669865</v>
      </c>
      <c r="C260" s="5">
        <f t="shared" ref="C260:R260" si="136">($A260*360*C235)/(60*1000000)</f>
        <v>7.9984852198669865</v>
      </c>
      <c r="D260" s="5">
        <f t="shared" si="136"/>
        <v>7.7594478239634963</v>
      </c>
      <c r="E260" s="5">
        <f t="shared" si="136"/>
        <v>7.7243549648639611</v>
      </c>
      <c r="F260" s="5">
        <f t="shared" si="136"/>
        <v>8.2707480727167777</v>
      </c>
      <c r="G260" s="5">
        <f t="shared" si="136"/>
        <v>9.5453928633861125</v>
      </c>
      <c r="H260" s="5">
        <f t="shared" si="136"/>
        <v>11.4586918661248</v>
      </c>
      <c r="I260" s="5">
        <f t="shared" si="136"/>
        <v>12.255450246253139</v>
      </c>
      <c r="J260" s="5">
        <f t="shared" si="136"/>
        <v>16.249568718080507</v>
      </c>
      <c r="K260" s="5">
        <f t="shared" si="136"/>
        <v>19.191222206649435</v>
      </c>
      <c r="L260" s="5">
        <f t="shared" si="136"/>
        <v>19.107515420550229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32.171181684689174</v>
      </c>
      <c r="Q260" s="5">
        <f t="shared" si="136"/>
        <v>32.184804675942573</v>
      </c>
      <c r="R260" s="5">
        <f t="shared" si="136"/>
        <v>32.184804675942573</v>
      </c>
      <c r="S260" s="16">
        <f t="shared" si="133"/>
        <v>32.184804675942573</v>
      </c>
    </row>
    <row r="261" spans="1:19" s="5" customFormat="1" x14ac:dyDescent="0.25">
      <c r="A261" s="8">
        <f>'CSP5'!$A$175</f>
        <v>1400</v>
      </c>
      <c r="B261" s="16">
        <f t="shared" si="131"/>
        <v>7.7842304140190022</v>
      </c>
      <c r="C261" s="5">
        <f t="shared" ref="C261:R261" si="137">($A261*360*C236)/(60*1000000)</f>
        <v>7.7842304140190022</v>
      </c>
      <c r="D261" s="5">
        <f t="shared" si="137"/>
        <v>7.6917160372287245</v>
      </c>
      <c r="E261" s="5">
        <f t="shared" si="137"/>
        <v>8.1384278527057656</v>
      </c>
      <c r="F261" s="5">
        <f t="shared" si="137"/>
        <v>9.1494161254734561</v>
      </c>
      <c r="G261" s="5">
        <f t="shared" si="137"/>
        <v>9.9099174878174701</v>
      </c>
      <c r="H261" s="5">
        <f t="shared" si="137"/>
        <v>12.788055093550305</v>
      </c>
      <c r="I261" s="5">
        <f t="shared" si="137"/>
        <v>15.22965781827634</v>
      </c>
      <c r="J261" s="5">
        <f t="shared" si="137"/>
        <v>20.302029211526751</v>
      </c>
      <c r="K261" s="5">
        <f t="shared" si="137"/>
        <v>20.161569495309127</v>
      </c>
      <c r="L261" s="5">
        <f t="shared" si="137"/>
        <v>19.936135183914239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43.544782564809289</v>
      </c>
      <c r="P261" s="5">
        <f t="shared" si="137"/>
        <v>43.497734842770335</v>
      </c>
      <c r="Q261" s="5">
        <f t="shared" si="137"/>
        <v>43.426052563128614</v>
      </c>
      <c r="R261" s="5">
        <f t="shared" si="137"/>
        <v>43.322957600651527</v>
      </c>
      <c r="S261" s="16">
        <f t="shared" si="133"/>
        <v>43.322957600651527</v>
      </c>
    </row>
    <row r="262" spans="1:19" s="5" customFormat="1" x14ac:dyDescent="0.25">
      <c r="A262" s="8">
        <f>'CSP5'!$A$176</f>
        <v>1550</v>
      </c>
      <c r="B262" s="16">
        <f t="shared" si="131"/>
        <v>7.6514764162606355</v>
      </c>
      <c r="C262" s="5">
        <f t="shared" ref="C262:R262" si="138">($A262*360*C237)/(60*1000000)</f>
        <v>7.6514764162606355</v>
      </c>
      <c r="D262" s="5">
        <f t="shared" si="138"/>
        <v>7.5929808984280376</v>
      </c>
      <c r="E262" s="5">
        <f t="shared" si="138"/>
        <v>7.3609920080791351</v>
      </c>
      <c r="F262" s="5">
        <f t="shared" si="138"/>
        <v>8.0553135649557941</v>
      </c>
      <c r="G262" s="5">
        <f t="shared" si="138"/>
        <v>10.08565446360624</v>
      </c>
      <c r="H262" s="5">
        <f t="shared" si="138"/>
        <v>16.088184366517503</v>
      </c>
      <c r="I262" s="5">
        <f t="shared" si="138"/>
        <v>20.990749794143028</v>
      </c>
      <c r="J262" s="5">
        <f t="shared" si="138"/>
        <v>23.986639486322602</v>
      </c>
      <c r="K262" s="5">
        <f t="shared" si="138"/>
        <v>23.851611502567494</v>
      </c>
      <c r="L262" s="5">
        <f t="shared" si="138"/>
        <v>23.732929391083172</v>
      </c>
      <c r="M262" s="5">
        <f t="shared" si="138"/>
        <v>27.469201036659918</v>
      </c>
      <c r="N262" s="5">
        <f t="shared" si="138"/>
        <v>44.457293968182285</v>
      </c>
      <c r="O262" s="5">
        <f t="shared" si="138"/>
        <v>43.276004910852073</v>
      </c>
      <c r="P262" s="5">
        <f t="shared" si="138"/>
        <v>43.212501367190377</v>
      </c>
      <c r="Q262" s="5">
        <f t="shared" si="138"/>
        <v>43.155849522676633</v>
      </c>
      <c r="R262" s="5">
        <f t="shared" si="138"/>
        <v>43.188684128290269</v>
      </c>
      <c r="S262" s="16">
        <f t="shared" si="133"/>
        <v>43.188684128290269</v>
      </c>
    </row>
    <row r="263" spans="1:19" s="5" customFormat="1" x14ac:dyDescent="0.25">
      <c r="A263" s="8">
        <f>'CSP5'!$A$177</f>
        <v>1700</v>
      </c>
      <c r="B263" s="16">
        <f t="shared" si="131"/>
        <v>7.5705770128999381</v>
      </c>
      <c r="C263" s="5">
        <f t="shared" ref="C263:R263" si="139">($A263*360*C238)/(60*1000000)</f>
        <v>7.5705770128999381</v>
      </c>
      <c r="D263" s="5">
        <f t="shared" si="139"/>
        <v>7.5588460357952654</v>
      </c>
      <c r="E263" s="5">
        <f t="shared" si="139"/>
        <v>7.7334160957105809</v>
      </c>
      <c r="F263" s="5">
        <f t="shared" si="139"/>
        <v>8.5651388373809034</v>
      </c>
      <c r="G263" s="5">
        <f t="shared" si="139"/>
        <v>14.011664546668539</v>
      </c>
      <c r="H263" s="5">
        <f t="shared" si="139"/>
        <v>21.873225473065258</v>
      </c>
      <c r="I263" s="5">
        <f t="shared" si="139"/>
        <v>23.592347197540921</v>
      </c>
      <c r="J263" s="5">
        <f t="shared" si="139"/>
        <v>26.237392803504317</v>
      </c>
      <c r="K263" s="5">
        <f t="shared" si="139"/>
        <v>26.694446229031303</v>
      </c>
      <c r="L263" s="5">
        <f t="shared" si="139"/>
        <v>27.224825182556209</v>
      </c>
      <c r="M263" s="5">
        <f t="shared" si="139"/>
        <v>41.955767547519109</v>
      </c>
      <c r="N263" s="5">
        <f t="shared" si="139"/>
        <v>45.755125542667223</v>
      </c>
      <c r="O263" s="5">
        <f t="shared" si="139"/>
        <v>44.508079092971812</v>
      </c>
      <c r="P263" s="5">
        <f t="shared" si="139"/>
        <v>44.127074631280003</v>
      </c>
      <c r="Q263" s="5">
        <f t="shared" si="139"/>
        <v>44.229043203239591</v>
      </c>
      <c r="R263" s="5">
        <f t="shared" si="139"/>
        <v>44.278180413389926</v>
      </c>
      <c r="S263" s="16">
        <f t="shared" si="133"/>
        <v>44.278180413389926</v>
      </c>
    </row>
    <row r="264" spans="1:19" s="5" customFormat="1" x14ac:dyDescent="0.25">
      <c r="A264" s="8">
        <f>'CSP5'!$A$178</f>
        <v>1800</v>
      </c>
      <c r="B264" s="16">
        <f t="shared" si="131"/>
        <v>7.5410463875461149</v>
      </c>
      <c r="C264" s="5">
        <f t="shared" ref="C264:R264" si="140">($A264*360*C239)/(60*1000000)</f>
        <v>7.5410463875461149</v>
      </c>
      <c r="D264" s="5">
        <f t="shared" si="140"/>
        <v>7.5491467987300052</v>
      </c>
      <c r="E264" s="5">
        <f t="shared" si="140"/>
        <v>7.6827182529051212</v>
      </c>
      <c r="F264" s="5">
        <f t="shared" si="140"/>
        <v>8.8102767950791687</v>
      </c>
      <c r="G264" s="5">
        <f t="shared" si="140"/>
        <v>15.988574826368682</v>
      </c>
      <c r="H264" s="5">
        <f t="shared" si="140"/>
        <v>21.367916018146911</v>
      </c>
      <c r="I264" s="5">
        <f t="shared" si="140"/>
        <v>23.190842455180093</v>
      </c>
      <c r="J264" s="5">
        <f t="shared" si="140"/>
        <v>24.931830598211207</v>
      </c>
      <c r="K264" s="5">
        <f t="shared" si="140"/>
        <v>26.122557629442927</v>
      </c>
      <c r="L264" s="5">
        <f t="shared" si="140"/>
        <v>26.863564977610146</v>
      </c>
      <c r="M264" s="5">
        <f t="shared" si="140"/>
        <v>38.161706945915547</v>
      </c>
      <c r="N264" s="5">
        <f t="shared" si="140"/>
        <v>43.80465832388029</v>
      </c>
      <c r="O264" s="5">
        <f t="shared" si="140"/>
        <v>44.767942119744006</v>
      </c>
      <c r="P264" s="5">
        <f t="shared" si="140"/>
        <v>44.811672214836022</v>
      </c>
      <c r="Q264" s="5">
        <f t="shared" si="140"/>
        <v>44.953528376963789</v>
      </c>
      <c r="R264" s="5">
        <f t="shared" si="140"/>
        <v>44.99725847205579</v>
      </c>
      <c r="S264" s="16">
        <f t="shared" si="133"/>
        <v>44.99725847205579</v>
      </c>
    </row>
    <row r="265" spans="1:19" s="5" customFormat="1" x14ac:dyDescent="0.25">
      <c r="A265" s="8">
        <f>'CSP5'!$A$179</f>
        <v>2000</v>
      </c>
      <c r="B265" s="16">
        <f t="shared" si="131"/>
        <v>7.979174695823283</v>
      </c>
      <c r="C265" s="5">
        <f t="shared" ref="C265:R265" si="141">($A265*360*C240)/(60*1000000)</f>
        <v>7.979174695823283</v>
      </c>
      <c r="D265" s="5">
        <f t="shared" si="141"/>
        <v>9.4781944195977239</v>
      </c>
      <c r="E265" s="5">
        <f t="shared" si="141"/>
        <v>11.070759583105495</v>
      </c>
      <c r="F265" s="5">
        <f t="shared" si="141"/>
        <v>10.839797144984534</v>
      </c>
      <c r="G265" s="5">
        <f t="shared" si="141"/>
        <v>15.522065148955297</v>
      </c>
      <c r="H265" s="5">
        <f t="shared" si="141"/>
        <v>20.474678280511075</v>
      </c>
      <c r="I265" s="5">
        <f t="shared" si="141"/>
        <v>21.281943454015543</v>
      </c>
      <c r="J265" s="5">
        <f t="shared" si="141"/>
        <v>23.278933809061179</v>
      </c>
      <c r="K265" s="5">
        <f t="shared" si="141"/>
        <v>25.8055498101848</v>
      </c>
      <c r="L265" s="5">
        <f t="shared" si="141"/>
        <v>28.49812023504003</v>
      </c>
      <c r="M265" s="5">
        <f t="shared" si="141"/>
        <v>38.670572777520547</v>
      </c>
      <c r="N265" s="5">
        <f t="shared" si="141"/>
        <v>43.488681802872158</v>
      </c>
      <c r="O265" s="5">
        <f t="shared" si="141"/>
        <v>50.561452935129985</v>
      </c>
      <c r="P265" s="5">
        <f t="shared" si="141"/>
        <v>51.927687571906432</v>
      </c>
      <c r="Q265" s="5">
        <f t="shared" si="141"/>
        <v>52.991272959999996</v>
      </c>
      <c r="R265" s="5">
        <f t="shared" si="141"/>
        <v>54.045855714166784</v>
      </c>
      <c r="S265" s="16">
        <f t="shared" si="133"/>
        <v>54.045855714166784</v>
      </c>
    </row>
    <row r="266" spans="1:19" s="5" customFormat="1" x14ac:dyDescent="0.25">
      <c r="A266" s="8">
        <f>'CSP5'!$A$180</f>
        <v>2200</v>
      </c>
      <c r="B266" s="16">
        <f t="shared" si="131"/>
        <v>7.8488181001154285</v>
      </c>
      <c r="C266" s="5">
        <f t="shared" ref="C266:R266" si="142">($A266*360*C241)/(60*1000000)</f>
        <v>7.8488181001154285</v>
      </c>
      <c r="D266" s="5">
        <f t="shared" si="142"/>
        <v>11.096929218250922</v>
      </c>
      <c r="E266" s="5">
        <f t="shared" si="142"/>
        <v>14.26248618429795</v>
      </c>
      <c r="F266" s="5">
        <f t="shared" si="142"/>
        <v>15.26418480572621</v>
      </c>
      <c r="G266" s="5">
        <f t="shared" si="142"/>
        <v>22.987963171193332</v>
      </c>
      <c r="H266" s="5">
        <f t="shared" si="142"/>
        <v>23.916550930520945</v>
      </c>
      <c r="I266" s="5">
        <f t="shared" si="142"/>
        <v>25.449258470913218</v>
      </c>
      <c r="J266" s="5">
        <f t="shared" si="142"/>
        <v>26.594551380696089</v>
      </c>
      <c r="K266" s="5">
        <f t="shared" si="142"/>
        <v>28.568451155063972</v>
      </c>
      <c r="L266" s="5">
        <f t="shared" si="142"/>
        <v>28.644974995664665</v>
      </c>
      <c r="M266" s="5">
        <f t="shared" si="142"/>
        <v>38.626857072892747</v>
      </c>
      <c r="N266" s="5">
        <f t="shared" si="142"/>
        <v>42.839675333473636</v>
      </c>
      <c r="O266" s="5">
        <f t="shared" si="142"/>
        <v>48.689387197181951</v>
      </c>
      <c r="P266" s="5">
        <f t="shared" si="142"/>
        <v>48.906810262615686</v>
      </c>
      <c r="Q266" s="5">
        <f t="shared" si="142"/>
        <v>49.133850315354309</v>
      </c>
      <c r="R266" s="5">
        <f t="shared" si="142"/>
        <v>49.348432997839623</v>
      </c>
      <c r="S266" s="16">
        <f t="shared" si="133"/>
        <v>49.348432997839623</v>
      </c>
    </row>
    <row r="267" spans="1:19" s="5" customFormat="1" x14ac:dyDescent="0.25">
      <c r="A267" s="8">
        <f>'CSP5'!$A$181</f>
        <v>2400</v>
      </c>
      <c r="B267" s="16">
        <f t="shared" si="131"/>
        <v>7.6569380000000002</v>
      </c>
      <c r="C267" s="5">
        <f t="shared" ref="C267:R267" si="143">($A267*360*C242)/(60*1000000)</f>
        <v>7.6569380000000002</v>
      </c>
      <c r="D267" s="5">
        <f t="shared" si="143"/>
        <v>10.011692281545985</v>
      </c>
      <c r="E267" s="5">
        <f t="shared" si="143"/>
        <v>10.071348275798144</v>
      </c>
      <c r="F267" s="5">
        <f t="shared" si="143"/>
        <v>11.818502016284672</v>
      </c>
      <c r="G267" s="5">
        <f t="shared" si="143"/>
        <v>22.638789599739397</v>
      </c>
      <c r="H267" s="5">
        <f t="shared" si="143"/>
        <v>27.975055564824565</v>
      </c>
      <c r="I267" s="5">
        <f t="shared" si="143"/>
        <v>28.951094156790926</v>
      </c>
      <c r="J267" s="5">
        <f t="shared" si="143"/>
        <v>28.950836965173519</v>
      </c>
      <c r="K267" s="5">
        <f t="shared" si="143"/>
        <v>29.354298242288081</v>
      </c>
      <c r="L267" s="5">
        <f t="shared" si="143"/>
        <v>29.13762593293384</v>
      </c>
      <c r="M267" s="5">
        <f t="shared" si="143"/>
        <v>38.322380390091588</v>
      </c>
      <c r="N267" s="5">
        <f t="shared" si="143"/>
        <v>42.652495026168005</v>
      </c>
      <c r="O267" s="5">
        <f t="shared" si="143"/>
        <v>48.273000177593239</v>
      </c>
      <c r="P267" s="5">
        <f t="shared" si="143"/>
        <v>48.515571432938494</v>
      </c>
      <c r="Q267" s="5">
        <f t="shared" si="143"/>
        <v>48.119568839021952</v>
      </c>
      <c r="R267" s="5">
        <f t="shared" si="143"/>
        <v>48.34511823194665</v>
      </c>
      <c r="S267" s="16">
        <f t="shared" si="133"/>
        <v>48.34511823194665</v>
      </c>
    </row>
    <row r="268" spans="1:19" s="5" customFormat="1" x14ac:dyDescent="0.25">
      <c r="A268" s="8">
        <f>'CSP5'!$A$182</f>
        <v>2600</v>
      </c>
      <c r="B268" s="16">
        <f t="shared" si="131"/>
        <v>7.4649380000000001</v>
      </c>
      <c r="C268" s="5">
        <f t="shared" ref="C268:R268" si="144">($A268*360*C243)/(60*1000000)</f>
        <v>7.4649380000000001</v>
      </c>
      <c r="D268" s="5">
        <f t="shared" si="144"/>
        <v>9.8504548932485765</v>
      </c>
      <c r="E268" s="5">
        <f t="shared" si="144"/>
        <v>9.9591900747514241</v>
      </c>
      <c r="F268" s="5">
        <f t="shared" si="144"/>
        <v>11.539142929665028</v>
      </c>
      <c r="G268" s="5">
        <f t="shared" si="144"/>
        <v>18.373011649717675</v>
      </c>
      <c r="H268" s="5">
        <f t="shared" si="144"/>
        <v>26.342238777923278</v>
      </c>
      <c r="I268" s="5">
        <f t="shared" si="144"/>
        <v>25.831745006287655</v>
      </c>
      <c r="J268" s="5">
        <f t="shared" si="144"/>
        <v>28.103225797378393</v>
      </c>
      <c r="K268" s="5">
        <f t="shared" si="144"/>
        <v>28.424772561254784</v>
      </c>
      <c r="L268" s="5">
        <f t="shared" si="144"/>
        <v>27.93157122783882</v>
      </c>
      <c r="M268" s="5">
        <f t="shared" si="144"/>
        <v>32.016781018329858</v>
      </c>
      <c r="N268" s="5">
        <f t="shared" si="144"/>
        <v>37.011558640384365</v>
      </c>
      <c r="O268" s="5">
        <f t="shared" si="144"/>
        <v>46.920581695210181</v>
      </c>
      <c r="P268" s="5">
        <f t="shared" si="144"/>
        <v>49.679123777333956</v>
      </c>
      <c r="Q268" s="5">
        <f t="shared" si="144"/>
        <v>50.219776933800006</v>
      </c>
      <c r="R268" s="5">
        <f t="shared" si="144"/>
        <v>50.873198179440003</v>
      </c>
      <c r="S268" s="16">
        <f t="shared" si="133"/>
        <v>50.873198179440003</v>
      </c>
    </row>
    <row r="269" spans="1:19" s="5" customFormat="1" x14ac:dyDescent="0.25">
      <c r="A269" s="8">
        <f>'CSP5'!$A$183</f>
        <v>2800</v>
      </c>
      <c r="B269" s="16">
        <f t="shared" si="131"/>
        <v>7.2729379999999999</v>
      </c>
      <c r="C269" s="5">
        <f t="shared" ref="C269:R269" si="145">($A269*360*C244)/(60*1000000)</f>
        <v>7.2729379999999999</v>
      </c>
      <c r="D269" s="5">
        <f t="shared" si="145"/>
        <v>8.123983141342336</v>
      </c>
      <c r="E269" s="5">
        <f t="shared" si="145"/>
        <v>8.7135065607972706</v>
      </c>
      <c r="F269" s="5">
        <f t="shared" si="145"/>
        <v>12.240207826693119</v>
      </c>
      <c r="G269" s="5">
        <f t="shared" si="145"/>
        <v>18.147514260836008</v>
      </c>
      <c r="H269" s="5">
        <f t="shared" si="145"/>
        <v>26.083581041319455</v>
      </c>
      <c r="I269" s="5">
        <f t="shared" si="145"/>
        <v>25.1394919415823</v>
      </c>
      <c r="J269" s="5">
        <f t="shared" si="145"/>
        <v>27.212622864987843</v>
      </c>
      <c r="K269" s="5">
        <f t="shared" si="145"/>
        <v>26.383092173242627</v>
      </c>
      <c r="L269" s="5">
        <f t="shared" si="145"/>
        <v>26.64561930463568</v>
      </c>
      <c r="M269" s="5">
        <f t="shared" si="145"/>
        <v>30.963132786987192</v>
      </c>
      <c r="N269" s="5">
        <f t="shared" si="145"/>
        <v>34.926963092013992</v>
      </c>
      <c r="O269" s="5">
        <f t="shared" si="145"/>
        <v>44.761845333655074</v>
      </c>
      <c r="P269" s="5">
        <f t="shared" si="145"/>
        <v>47.2228612364</v>
      </c>
      <c r="Q269" s="5">
        <f t="shared" si="145"/>
        <v>46.400062352720006</v>
      </c>
      <c r="R269" s="5">
        <f t="shared" si="145"/>
        <v>46.0509862364</v>
      </c>
      <c r="S269" s="16">
        <f t="shared" si="133"/>
        <v>46.0509862364</v>
      </c>
    </row>
    <row r="270" spans="1:19" s="5" customFormat="1" x14ac:dyDescent="0.25">
      <c r="A270" s="8">
        <f>'CSP5'!$A$184</f>
        <v>2900</v>
      </c>
      <c r="B270" s="16">
        <f t="shared" si="131"/>
        <v>7.1769379999999989</v>
      </c>
      <c r="C270" s="5">
        <f t="shared" ref="C270:R270" si="146">($A270*360*C245)/(60*1000000)</f>
        <v>7.1769379999999989</v>
      </c>
      <c r="D270" s="5">
        <f t="shared" si="146"/>
        <v>8.3519600267070242</v>
      </c>
      <c r="E270" s="5">
        <f t="shared" si="146"/>
        <v>8.4161398379698085</v>
      </c>
      <c r="F270" s="5">
        <f t="shared" si="146"/>
        <v>13.364711351095634</v>
      </c>
      <c r="G270" s="5">
        <f t="shared" si="146"/>
        <v>16.115831803914492</v>
      </c>
      <c r="H270" s="5">
        <f t="shared" si="146"/>
        <v>24.989812584756223</v>
      </c>
      <c r="I270" s="5">
        <f t="shared" si="146"/>
        <v>24.421807017814558</v>
      </c>
      <c r="J270" s="5">
        <f t="shared" si="146"/>
        <v>25.193512995869</v>
      </c>
      <c r="K270" s="5">
        <f t="shared" si="146"/>
        <v>25.616605042467693</v>
      </c>
      <c r="L270" s="5">
        <f t="shared" si="146"/>
        <v>25.830577493476003</v>
      </c>
      <c r="M270" s="5">
        <f t="shared" si="146"/>
        <v>30.027097230687193</v>
      </c>
      <c r="N270" s="5">
        <f t="shared" si="146"/>
        <v>31.924630500703756</v>
      </c>
      <c r="O270" s="5">
        <f t="shared" si="146"/>
        <v>40.822012742344818</v>
      </c>
      <c r="P270" s="5">
        <f t="shared" si="146"/>
        <v>46.213757777540003</v>
      </c>
      <c r="Q270" s="5">
        <f t="shared" si="146"/>
        <v>45.784606972459997</v>
      </c>
      <c r="R270" s="5">
        <f t="shared" si="146"/>
        <v>45.081481972459997</v>
      </c>
      <c r="S270" s="16">
        <f t="shared" si="133"/>
        <v>45.081481972459997</v>
      </c>
    </row>
    <row r="271" spans="1:19" s="5" customFormat="1" x14ac:dyDescent="0.25">
      <c r="A271" s="8">
        <f>'CSP5'!$A$185</f>
        <v>3000</v>
      </c>
      <c r="B271" s="16">
        <f t="shared" si="131"/>
        <v>7.0809379999999997</v>
      </c>
      <c r="C271" s="5">
        <f t="shared" ref="C271:R271" si="147">($A271*360*C246)/(60*1000000)</f>
        <v>7.0809379999999997</v>
      </c>
      <c r="D271" s="5">
        <f t="shared" si="147"/>
        <v>7.0367504229536006</v>
      </c>
      <c r="E271" s="5">
        <f t="shared" si="147"/>
        <v>8.0277511930444803</v>
      </c>
      <c r="F271" s="5">
        <f t="shared" si="147"/>
        <v>9.0824391930444826</v>
      </c>
      <c r="G271" s="5">
        <f t="shared" si="147"/>
        <v>10.003432016706562</v>
      </c>
      <c r="H271" s="5">
        <f t="shared" si="147"/>
        <v>18.805183617000001</v>
      </c>
      <c r="I271" s="5">
        <f t="shared" si="147"/>
        <v>24.188440581274975</v>
      </c>
      <c r="J271" s="5">
        <f t="shared" si="147"/>
        <v>24.879873665074975</v>
      </c>
      <c r="K271" s="5">
        <f t="shared" si="147"/>
        <v>25.82474599698681</v>
      </c>
      <c r="L271" s="5">
        <f t="shared" si="147"/>
        <v>25.419052535986811</v>
      </c>
      <c r="M271" s="5">
        <f t="shared" si="147"/>
        <v>29.301771488387196</v>
      </c>
      <c r="N271" s="5">
        <f t="shared" si="147"/>
        <v>30.142129730003745</v>
      </c>
      <c r="O271" s="5">
        <f t="shared" si="147"/>
        <v>41.031699971644812</v>
      </c>
      <c r="P271" s="5">
        <f t="shared" si="147"/>
        <v>45.875496617000003</v>
      </c>
      <c r="Q271" s="5">
        <f t="shared" si="147"/>
        <v>47.752982645400003</v>
      </c>
      <c r="R271" s="5">
        <f t="shared" si="147"/>
        <v>47.298011184363141</v>
      </c>
      <c r="S271" s="16">
        <f t="shared" si="133"/>
        <v>47.298011184363141</v>
      </c>
    </row>
    <row r="272" spans="1:19" s="5" customFormat="1" x14ac:dyDescent="0.25">
      <c r="A272" s="8">
        <f>'CSP5'!$A$186</f>
        <v>3200</v>
      </c>
      <c r="B272" s="16">
        <f t="shared" si="131"/>
        <v>6.8889380000000031</v>
      </c>
      <c r="C272" s="5">
        <f t="shared" ref="C272:R272" si="148">($A272*360*C247)/(60*1000000)</f>
        <v>6.8889380000000031</v>
      </c>
      <c r="D272" s="5">
        <f t="shared" si="148"/>
        <v>6.9125090814537389</v>
      </c>
      <c r="E272" s="5">
        <f t="shared" si="148"/>
        <v>7.9613231700860592</v>
      </c>
      <c r="F272" s="5">
        <f t="shared" si="148"/>
        <v>9.0160111700860579</v>
      </c>
      <c r="G272" s="5">
        <f t="shared" si="148"/>
        <v>10.009077715143167</v>
      </c>
      <c r="H272" s="5">
        <f t="shared" si="148"/>
        <v>12.786052332799999</v>
      </c>
      <c r="I272" s="5">
        <f t="shared" si="148"/>
        <v>19.817302332800004</v>
      </c>
      <c r="J272" s="5">
        <f t="shared" si="148"/>
        <v>21.999954464892134</v>
      </c>
      <c r="K272" s="5">
        <f t="shared" si="148"/>
        <v>22.951550759660282</v>
      </c>
      <c r="L272" s="5">
        <f t="shared" si="148"/>
        <v>23.449717388586812</v>
      </c>
      <c r="M272" s="5">
        <f t="shared" si="148"/>
        <v>25.912856510187197</v>
      </c>
      <c r="N272" s="5">
        <f t="shared" si="148"/>
        <v>28.107373445803749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35.457818667200002</v>
      </c>
      <c r="R272" s="5">
        <f t="shared" si="148"/>
        <v>38.387505667200003</v>
      </c>
      <c r="S272" s="16">
        <f t="shared" si="133"/>
        <v>38.387505667200003</v>
      </c>
    </row>
    <row r="273" spans="1:19" s="5" customFormat="1" x14ac:dyDescent="0.25">
      <c r="A273" s="8">
        <f>'CSP5'!$A$187</f>
        <v>3300</v>
      </c>
      <c r="B273" s="16">
        <f t="shared" si="131"/>
        <v>6.7929380000000021</v>
      </c>
      <c r="C273" s="5">
        <f t="shared" ref="C273:R273" si="149">($A273*360*C248)/(60*1000000)</f>
        <v>6.7929380000000021</v>
      </c>
      <c r="D273" s="5">
        <f t="shared" si="149"/>
        <v>6.7842867089991676</v>
      </c>
      <c r="E273" s="5">
        <f t="shared" si="149"/>
        <v>7.8238246235787949</v>
      </c>
      <c r="F273" s="5">
        <f t="shared" si="149"/>
        <v>8.8912673629012478</v>
      </c>
      <c r="G273" s="5">
        <f t="shared" si="149"/>
        <v>9.8797241019504618</v>
      </c>
      <c r="H273" s="5">
        <f t="shared" si="149"/>
        <v>11.69605940078579</v>
      </c>
      <c r="I273" s="5">
        <f t="shared" si="149"/>
        <v>18.610121400785797</v>
      </c>
      <c r="J273" s="5">
        <f t="shared" si="149"/>
        <v>22.199227867278189</v>
      </c>
      <c r="K273" s="5">
        <f t="shared" si="149"/>
        <v>23.205606715646123</v>
      </c>
      <c r="L273" s="5">
        <f t="shared" si="149"/>
        <v>23.938148344572657</v>
      </c>
      <c r="M273" s="5">
        <f t="shared" si="149"/>
        <v>25.822972243772757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31.992188000000002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 x14ac:dyDescent="0.25">
      <c r="A274" s="8">
        <f>'CSP5'!$A$188</f>
        <v>3500</v>
      </c>
      <c r="B274" s="16">
        <f t="shared" si="131"/>
        <v>6.600938000000002</v>
      </c>
      <c r="C274" s="5">
        <f t="shared" ref="C274:R274" si="150">($A274*360*C249)/(60*1000000)</f>
        <v>6.600938000000002</v>
      </c>
      <c r="D274" s="5">
        <f t="shared" si="150"/>
        <v>6.5278419640900252</v>
      </c>
      <c r="E274" s="5">
        <f t="shared" si="150"/>
        <v>7.3239951743193599</v>
      </c>
      <c r="F274" s="5">
        <f t="shared" si="150"/>
        <v>8.3505444298632554</v>
      </c>
      <c r="G274" s="5">
        <f t="shared" si="150"/>
        <v>9.3464518528243232</v>
      </c>
      <c r="H274" s="5">
        <f t="shared" si="150"/>
        <v>10.33235357417664</v>
      </c>
      <c r="I274" s="5">
        <f t="shared" si="150"/>
        <v>17.36360357417664</v>
      </c>
      <c r="J274" s="5">
        <f t="shared" si="150"/>
        <v>21.7730220406686</v>
      </c>
      <c r="K274" s="5">
        <f t="shared" si="150"/>
        <v>22.779400889036776</v>
      </c>
      <c r="L274" s="5">
        <f t="shared" si="150"/>
        <v>23.511942517963735</v>
      </c>
      <c r="M274" s="5">
        <f t="shared" si="150"/>
        <v>25.513954417163148</v>
      </c>
      <c r="N274" s="5">
        <f t="shared" si="150"/>
        <v>28.379228574176647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 x14ac:dyDescent="0.25">
      <c r="A275" s="16">
        <f>'CSP5'!$A$189</f>
        <v>3501</v>
      </c>
      <c r="B275" s="16">
        <f>B274</f>
        <v>6.600938000000002</v>
      </c>
      <c r="C275" s="16">
        <f t="shared" ref="C275:S275" si="151">C274</f>
        <v>6.600938000000002</v>
      </c>
      <c r="D275" s="16">
        <f t="shared" si="151"/>
        <v>6.5278419640900252</v>
      </c>
      <c r="E275" s="16">
        <f t="shared" si="151"/>
        <v>7.3239951743193599</v>
      </c>
      <c r="F275" s="16">
        <f t="shared" si="151"/>
        <v>8.3505444298632554</v>
      </c>
      <c r="G275" s="16">
        <f t="shared" si="151"/>
        <v>9.3464518528243232</v>
      </c>
      <c r="H275" s="16">
        <f t="shared" si="151"/>
        <v>10.33235357417664</v>
      </c>
      <c r="I275" s="16">
        <f t="shared" si="151"/>
        <v>17.36360357417664</v>
      </c>
      <c r="J275" s="16">
        <f t="shared" si="151"/>
        <v>21.7730220406686</v>
      </c>
      <c r="K275" s="16">
        <f t="shared" si="151"/>
        <v>22.779400889036776</v>
      </c>
      <c r="L275" s="16">
        <f t="shared" si="151"/>
        <v>23.511942517963735</v>
      </c>
      <c r="M275" s="16">
        <f t="shared" si="151"/>
        <v>25.513954417163148</v>
      </c>
      <c r="N275" s="16">
        <f t="shared" si="151"/>
        <v>28.379228574176647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2019-10-06T05:03:49Z</dcterms:modified>
</cp:coreProperties>
</file>