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KAP DATA BARANG TEKHNOPARK\"/>
    </mc:Choice>
  </mc:AlternateContent>
  <xr:revisionPtr revIDLastSave="0" documentId="13_ncr:1_{C12FE1C8-95BA-49C9-AD71-6BE3A90096AD}" xr6:coauthVersionLast="45" xr6:coauthVersionMax="47" xr10:uidLastSave="{00000000-0000-0000-0000-000000000000}"/>
  <bookViews>
    <workbookView xWindow="-120" yWindow="-120" windowWidth="20730" windowHeight="11310" activeTab="3" xr2:uid="{EC75EE06-ED53-42AA-910B-3D4DCA65C02B}"/>
  </bookViews>
  <sheets>
    <sheet name="TJKT" sheetId="1" r:id="rId1"/>
    <sheet name="DI" sheetId="6" r:id="rId2"/>
    <sheet name="TF" sheetId="2" r:id="rId3"/>
    <sheet name="ANM" sheetId="3" r:id="rId4"/>
    <sheet name="KI" sheetId="4" r:id="rId5"/>
    <sheet name="DKV" sheetId="5" r:id="rId6"/>
    <sheet name="PEKSOS" sheetId="7" r:id="rId7"/>
    <sheet name="BCT,FILM" sheetId="8" r:id="rId8"/>
    <sheet name=" PAS PHOTO" sheetId="9" r:id="rId9"/>
    <sheet name="LAP.JAN" sheetId="10" r:id="rId10"/>
    <sheet name="REKAP JANUARI" sheetId="11" r:id="rId11"/>
    <sheet name="REKAP FEBRUARI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E20" i="6"/>
  <c r="G20" i="6" s="1"/>
  <c r="H20" i="6"/>
  <c r="G71" i="12" l="1"/>
  <c r="I71" i="12"/>
  <c r="H71" i="12"/>
  <c r="G45" i="12"/>
  <c r="I45" i="12" s="1"/>
  <c r="G44" i="12"/>
  <c r="I44" i="12" s="1"/>
  <c r="H44" i="12" s="1"/>
  <c r="H16" i="12"/>
  <c r="I13" i="12"/>
  <c r="G13" i="12"/>
  <c r="I12" i="12"/>
  <c r="I11" i="12"/>
  <c r="I16" i="12" s="1"/>
  <c r="I30" i="12"/>
  <c r="I29" i="12"/>
  <c r="I28" i="12"/>
  <c r="H79" i="12"/>
  <c r="I79" i="12"/>
  <c r="G81" i="12"/>
  <c r="I81" i="12" s="1"/>
  <c r="G80" i="12"/>
  <c r="G79" i="12"/>
  <c r="G78" i="12"/>
  <c r="G30" i="12"/>
  <c r="G29" i="12"/>
  <c r="G28" i="12"/>
  <c r="G77" i="12"/>
  <c r="I77" i="12" s="1"/>
  <c r="H77" i="12" s="1"/>
  <c r="G51" i="12"/>
  <c r="G52" i="12"/>
  <c r="G53" i="12"/>
  <c r="I53" i="12" s="1"/>
  <c r="H53" i="12" s="1"/>
  <c r="G76" i="12"/>
  <c r="I76" i="12" s="1"/>
  <c r="G75" i="12"/>
  <c r="G50" i="12"/>
  <c r="I50" i="12" s="1"/>
  <c r="G49" i="12"/>
  <c r="I49" i="12" s="1"/>
  <c r="G48" i="12"/>
  <c r="I48" i="12" s="1"/>
  <c r="H48" i="12" s="1"/>
  <c r="G47" i="12"/>
  <c r="I47" i="12" s="1"/>
  <c r="I80" i="12" l="1"/>
  <c r="H80" i="12" s="1"/>
  <c r="H45" i="12"/>
  <c r="I78" i="12"/>
  <c r="H78" i="12" s="1"/>
  <c r="H81" i="12"/>
  <c r="I51" i="12"/>
  <c r="H51" i="12" s="1"/>
  <c r="I52" i="12"/>
  <c r="H52" i="12" s="1"/>
  <c r="I75" i="12"/>
  <c r="H75" i="12" s="1"/>
  <c r="H76" i="12"/>
  <c r="H50" i="12"/>
  <c r="H49" i="12"/>
  <c r="H47" i="12"/>
  <c r="H32" i="12"/>
  <c r="G22" i="12"/>
  <c r="I22" i="12"/>
  <c r="I27" i="12"/>
  <c r="G27" i="12"/>
  <c r="G25" i="12"/>
  <c r="I25" i="12" s="1"/>
  <c r="G26" i="12"/>
  <c r="I26" i="12" s="1"/>
  <c r="G24" i="12"/>
  <c r="G46" i="12"/>
  <c r="I46" i="12" s="1"/>
  <c r="G74" i="12"/>
  <c r="I74" i="12" s="1"/>
  <c r="G73" i="12"/>
  <c r="I73" i="12" s="1"/>
  <c r="G72" i="12"/>
  <c r="I72" i="12" s="1"/>
  <c r="G70" i="12"/>
  <c r="I70" i="12" s="1"/>
  <c r="G43" i="12"/>
  <c r="I43" i="12" s="1"/>
  <c r="H43" i="12" s="1"/>
  <c r="G42" i="12"/>
  <c r="I42" i="12" s="1"/>
  <c r="H42" i="12" s="1"/>
  <c r="G32" i="12" l="1"/>
  <c r="H70" i="12"/>
  <c r="I24" i="12"/>
  <c r="I32" i="12" s="1"/>
  <c r="H46" i="12"/>
  <c r="H74" i="12"/>
  <c r="H73" i="12"/>
  <c r="H72" i="12"/>
  <c r="G69" i="12"/>
  <c r="I69" i="12" s="1"/>
  <c r="H69" i="12" s="1"/>
  <c r="H34" i="2"/>
  <c r="F34" i="2" s="1"/>
  <c r="I34" i="2"/>
  <c r="G67" i="12"/>
  <c r="I67" i="12" l="1"/>
  <c r="H67" i="12"/>
  <c r="E19" i="6"/>
  <c r="G19" i="6" s="1"/>
  <c r="E18" i="6"/>
  <c r="G18" i="6" s="1"/>
  <c r="E17" i="6"/>
  <c r="G17" i="6" s="1"/>
  <c r="H19" i="6" l="1"/>
  <c r="H18" i="6"/>
  <c r="H17" i="6"/>
  <c r="H18" i="12"/>
  <c r="H22" i="12" s="1"/>
  <c r="G37" i="12"/>
  <c r="G38" i="12"/>
  <c r="G39" i="12"/>
  <c r="I39" i="12" s="1"/>
  <c r="H39" i="12" s="1"/>
  <c r="G40" i="12"/>
  <c r="I40" i="12" s="1"/>
  <c r="H40" i="12" s="1"/>
  <c r="G41" i="12"/>
  <c r="G62" i="12"/>
  <c r="G63" i="12"/>
  <c r="I63" i="12"/>
  <c r="H63" i="12" s="1"/>
  <c r="G64" i="12"/>
  <c r="G65" i="12"/>
  <c r="I65" i="12" s="1"/>
  <c r="H65" i="12" s="1"/>
  <c r="G66" i="12"/>
  <c r="G68" i="12"/>
  <c r="G39" i="11"/>
  <c r="I39" i="11" s="1"/>
  <c r="G38" i="11"/>
  <c r="I37" i="11"/>
  <c r="H37" i="11"/>
  <c r="G37" i="11"/>
  <c r="G36" i="11"/>
  <c r="I36" i="11" s="1"/>
  <c r="I35" i="11"/>
  <c r="G35" i="11"/>
  <c r="G34" i="11"/>
  <c r="I34" i="11" s="1"/>
  <c r="I28" i="11"/>
  <c r="G28" i="11"/>
  <c r="H28" i="11" s="1"/>
  <c r="I27" i="11"/>
  <c r="H27" i="11"/>
  <c r="G27" i="11"/>
  <c r="G26" i="11"/>
  <c r="I26" i="11" s="1"/>
  <c r="G25" i="11"/>
  <c r="I25" i="11" s="1"/>
  <c r="I24" i="11"/>
  <c r="G24" i="11"/>
  <c r="H24" i="11" s="1"/>
  <c r="I15" i="11"/>
  <c r="H15" i="11"/>
  <c r="G15" i="11"/>
  <c r="G10" i="11"/>
  <c r="G9" i="11"/>
  <c r="G8" i="11" s="1"/>
  <c r="I8" i="11"/>
  <c r="H8" i="11"/>
  <c r="I6" i="11"/>
  <c r="I5" i="11"/>
  <c r="H5" i="11"/>
  <c r="G5" i="11"/>
  <c r="G84" i="12" l="1"/>
  <c r="I68" i="12"/>
  <c r="H68" i="12" s="1"/>
  <c r="I62" i="12"/>
  <c r="I66" i="12"/>
  <c r="H66" i="12" s="1"/>
  <c r="G57" i="12"/>
  <c r="I64" i="12"/>
  <c r="H64" i="12" s="1"/>
  <c r="I41" i="12"/>
  <c r="H41" i="12" s="1"/>
  <c r="I37" i="12"/>
  <c r="I38" i="12"/>
  <c r="I23" i="11"/>
  <c r="I33" i="11"/>
  <c r="I41" i="11" s="1"/>
  <c r="H34" i="11"/>
  <c r="H33" i="11" s="1"/>
  <c r="H26" i="11"/>
  <c r="G33" i="11"/>
  <c r="H25" i="11"/>
  <c r="H23" i="11" s="1"/>
  <c r="G23" i="11"/>
  <c r="H62" i="12" l="1"/>
  <c r="H38" i="12"/>
  <c r="I57" i="12"/>
  <c r="H37" i="12"/>
  <c r="H41" i="11"/>
  <c r="G41" i="11"/>
  <c r="H57" i="12" l="1"/>
  <c r="G22" i="9"/>
  <c r="G23" i="9" s="1"/>
  <c r="D23" i="9"/>
  <c r="G21" i="9" l="1"/>
  <c r="H23" i="1"/>
  <c r="F23" i="1"/>
  <c r="G20" i="9" l="1"/>
  <c r="G19" i="9"/>
  <c r="G18" i="9"/>
  <c r="G17" i="9"/>
  <c r="G16" i="9"/>
  <c r="G15" i="9"/>
  <c r="G14" i="9" l="1"/>
  <c r="I6" i="10" l="1"/>
  <c r="H22" i="1" l="1"/>
  <c r="F22" i="1"/>
  <c r="I14" i="10"/>
  <c r="I13" i="10"/>
  <c r="I12" i="10"/>
  <c r="I11" i="10"/>
  <c r="I10" i="10"/>
  <c r="E18" i="3"/>
  <c r="F18" i="3"/>
  <c r="G18" i="3"/>
  <c r="H18" i="3"/>
  <c r="H5" i="3"/>
  <c r="H4" i="3"/>
  <c r="G21" i="10"/>
  <c r="I21" i="10" s="1"/>
  <c r="G20" i="10"/>
  <c r="G19" i="10"/>
  <c r="G18" i="10"/>
  <c r="G17" i="10"/>
  <c r="G16" i="10"/>
  <c r="G15" i="10"/>
  <c r="G14" i="10"/>
  <c r="H14" i="10" s="1"/>
  <c r="G13" i="10"/>
  <c r="G12" i="10"/>
  <c r="G11" i="10"/>
  <c r="G10" i="10"/>
  <c r="G7" i="10"/>
  <c r="I7" i="10" s="1"/>
  <c r="H7" i="10" s="1"/>
  <c r="G8" i="10"/>
  <c r="G9" i="10"/>
  <c r="G5" i="10"/>
  <c r="I5" i="10" s="1"/>
  <c r="G6" i="9"/>
  <c r="G7" i="9"/>
  <c r="G8" i="9"/>
  <c r="G9" i="9"/>
  <c r="G10" i="9"/>
  <c r="G11" i="9"/>
  <c r="G12" i="9"/>
  <c r="G13" i="9"/>
  <c r="G5" i="9"/>
  <c r="I22" i="10" l="1"/>
  <c r="H5" i="10"/>
  <c r="G22" i="10"/>
  <c r="H31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F49" i="6"/>
  <c r="H5" i="6"/>
  <c r="H9" i="6"/>
  <c r="H13" i="6"/>
  <c r="H4" i="6"/>
  <c r="E5" i="6"/>
  <c r="E6" i="6"/>
  <c r="G6" i="6" s="1"/>
  <c r="E7" i="6"/>
  <c r="H7" i="6" s="1"/>
  <c r="E8" i="6"/>
  <c r="G8" i="6" s="1"/>
  <c r="E9" i="6"/>
  <c r="E10" i="6"/>
  <c r="H10" i="6" s="1"/>
  <c r="E11" i="6"/>
  <c r="H11" i="6" s="1"/>
  <c r="E12" i="6"/>
  <c r="H12" i="6" s="1"/>
  <c r="E13" i="6"/>
  <c r="E14" i="6"/>
  <c r="H14" i="6" s="1"/>
  <c r="E15" i="6"/>
  <c r="H15" i="6" s="1"/>
  <c r="E16" i="6"/>
  <c r="H16" i="6" s="1"/>
  <c r="E4" i="6"/>
  <c r="G5" i="6"/>
  <c r="G7" i="6"/>
  <c r="G9" i="6"/>
  <c r="G13" i="6"/>
  <c r="G4" i="6"/>
  <c r="G16" i="6" l="1"/>
  <c r="G12" i="6"/>
  <c r="H8" i="6"/>
  <c r="G15" i="6"/>
  <c r="G49" i="6" s="1"/>
  <c r="G11" i="6"/>
  <c r="G14" i="6"/>
  <c r="G10" i="6"/>
  <c r="H6" i="6"/>
  <c r="H49" i="6" s="1"/>
  <c r="E49" i="6"/>
  <c r="G31" i="1"/>
  <c r="F31" i="1"/>
  <c r="E31" i="1"/>
  <c r="F20" i="1"/>
  <c r="F19" i="1"/>
  <c r="F8" i="2" l="1"/>
  <c r="F9" i="2"/>
  <c r="F12" i="2"/>
  <c r="F13" i="2"/>
  <c r="F16" i="2"/>
  <c r="F17" i="2"/>
  <c r="F20" i="2"/>
  <c r="F21" i="2"/>
  <c r="F24" i="2"/>
  <c r="F25" i="2"/>
  <c r="F28" i="2"/>
  <c r="F29" i="2"/>
  <c r="F32" i="2"/>
  <c r="F33" i="2"/>
  <c r="F40" i="2"/>
  <c r="F44" i="2"/>
  <c r="F48" i="2"/>
  <c r="F52" i="2"/>
  <c r="F56" i="2"/>
  <c r="F60" i="2"/>
  <c r="F64" i="2"/>
  <c r="F68" i="2"/>
  <c r="F72" i="2"/>
  <c r="F76" i="2"/>
  <c r="H6" i="2"/>
  <c r="F6" i="2" s="1"/>
  <c r="H7" i="2"/>
  <c r="F7" i="2" s="1"/>
  <c r="H8" i="2"/>
  <c r="H9" i="2"/>
  <c r="H10" i="2"/>
  <c r="F10" i="2" s="1"/>
  <c r="H11" i="2"/>
  <c r="F11" i="2" s="1"/>
  <c r="H12" i="2"/>
  <c r="H13" i="2"/>
  <c r="H14" i="2"/>
  <c r="F14" i="2" s="1"/>
  <c r="H15" i="2"/>
  <c r="F15" i="2" s="1"/>
  <c r="H16" i="2"/>
  <c r="H17" i="2"/>
  <c r="H18" i="2"/>
  <c r="F18" i="2" s="1"/>
  <c r="H19" i="2"/>
  <c r="F19" i="2" s="1"/>
  <c r="H20" i="2"/>
  <c r="H21" i="2"/>
  <c r="H22" i="2"/>
  <c r="F22" i="2" s="1"/>
  <c r="H23" i="2"/>
  <c r="F23" i="2" s="1"/>
  <c r="H24" i="2"/>
  <c r="H25" i="2"/>
  <c r="H26" i="2"/>
  <c r="F26" i="2" s="1"/>
  <c r="H27" i="2"/>
  <c r="F27" i="2" s="1"/>
  <c r="H28" i="2"/>
  <c r="H29" i="2"/>
  <c r="H30" i="2"/>
  <c r="F30" i="2" s="1"/>
  <c r="H31" i="2"/>
  <c r="F31" i="2" s="1"/>
  <c r="H32" i="2"/>
  <c r="H33" i="2"/>
  <c r="H35" i="2"/>
  <c r="H36" i="2"/>
  <c r="F36" i="2" s="1"/>
  <c r="H37" i="2"/>
  <c r="F37" i="2" s="1"/>
  <c r="H38" i="2"/>
  <c r="F38" i="2" s="1"/>
  <c r="H39" i="2"/>
  <c r="F39" i="2" s="1"/>
  <c r="H40" i="2"/>
  <c r="H41" i="2"/>
  <c r="F41" i="2" s="1"/>
  <c r="H42" i="2"/>
  <c r="F42" i="2" s="1"/>
  <c r="H43" i="2"/>
  <c r="F43" i="2" s="1"/>
  <c r="H44" i="2"/>
  <c r="H45" i="2"/>
  <c r="F45" i="2" s="1"/>
  <c r="H46" i="2"/>
  <c r="F46" i="2" s="1"/>
  <c r="H47" i="2"/>
  <c r="F47" i="2" s="1"/>
  <c r="H48" i="2"/>
  <c r="H49" i="2"/>
  <c r="F49" i="2" s="1"/>
  <c r="H50" i="2"/>
  <c r="F50" i="2" s="1"/>
  <c r="H51" i="2"/>
  <c r="F51" i="2" s="1"/>
  <c r="H52" i="2"/>
  <c r="H53" i="2"/>
  <c r="F53" i="2" s="1"/>
  <c r="H54" i="2"/>
  <c r="F54" i="2" s="1"/>
  <c r="H55" i="2"/>
  <c r="F55" i="2" s="1"/>
  <c r="H56" i="2"/>
  <c r="H57" i="2"/>
  <c r="F57" i="2" s="1"/>
  <c r="H58" i="2"/>
  <c r="F58" i="2" s="1"/>
  <c r="H59" i="2"/>
  <c r="F59" i="2" s="1"/>
  <c r="H60" i="2"/>
  <c r="H61" i="2"/>
  <c r="F61" i="2" s="1"/>
  <c r="H62" i="2"/>
  <c r="F62" i="2" s="1"/>
  <c r="H63" i="2"/>
  <c r="F63" i="2" s="1"/>
  <c r="H64" i="2"/>
  <c r="H65" i="2"/>
  <c r="F65" i="2" s="1"/>
  <c r="H66" i="2"/>
  <c r="F66" i="2" s="1"/>
  <c r="H67" i="2"/>
  <c r="F67" i="2" s="1"/>
  <c r="H68" i="2"/>
  <c r="H69" i="2"/>
  <c r="F69" i="2" s="1"/>
  <c r="H70" i="2"/>
  <c r="F70" i="2" s="1"/>
  <c r="H71" i="2"/>
  <c r="F71" i="2" s="1"/>
  <c r="H72" i="2"/>
  <c r="H73" i="2"/>
  <c r="F73" i="2" s="1"/>
  <c r="H74" i="2"/>
  <c r="F74" i="2" s="1"/>
  <c r="H75" i="2"/>
  <c r="F75" i="2" s="1"/>
  <c r="H76" i="2"/>
  <c r="H77" i="2"/>
  <c r="F77" i="2" s="1"/>
  <c r="H78" i="2"/>
  <c r="F78" i="2" s="1"/>
  <c r="H5" i="2"/>
  <c r="F5" i="2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5" i="2"/>
  <c r="F35" i="2" l="1"/>
  <c r="G79" i="2"/>
  <c r="I4" i="2"/>
  <c r="I79" i="2" s="1"/>
  <c r="H4" i="2"/>
  <c r="H79" i="2" s="1"/>
  <c r="F4" i="2" l="1"/>
  <c r="F79" i="2" s="1"/>
  <c r="F18" i="1"/>
  <c r="F17" i="1"/>
  <c r="F16" i="1"/>
  <c r="F15" i="1"/>
  <c r="F14" i="1"/>
  <c r="F13" i="1"/>
  <c r="F5" i="1"/>
  <c r="F6" i="1"/>
  <c r="F7" i="1"/>
  <c r="F8" i="1"/>
  <c r="F9" i="1"/>
  <c r="F10" i="1"/>
  <c r="F11" i="1"/>
  <c r="F12" i="1"/>
  <c r="F4" i="1"/>
  <c r="I84" i="12"/>
  <c r="H84" i="12"/>
  <c r="G16" i="12"/>
</calcChain>
</file>

<file path=xl/sharedStrings.xml><?xml version="1.0" encoding="utf-8"?>
<sst xmlns="http://schemas.openxmlformats.org/spreadsheetml/2006/main" count="649" uniqueCount="223">
  <si>
    <t>NO</t>
  </si>
  <si>
    <t>NAMA BARANG</t>
  </si>
  <si>
    <t>QTY</t>
  </si>
  <si>
    <t>R-HORSE ROBOCOP Mechanical Gaming Mouse Precison Tracking FC-1700</t>
  </si>
  <si>
    <t>HARGA MODAL</t>
  </si>
  <si>
    <t>HARGA JUAL</t>
  </si>
  <si>
    <t>SPEAKER EYOTA S816</t>
  </si>
  <si>
    <t>HEADPHONE VYKON ME333</t>
  </si>
  <si>
    <t>HEADSET SENIC ST-2688</t>
  </si>
  <si>
    <t>HDMI CABLE 1,5 M</t>
  </si>
  <si>
    <t>10 PORT USB HUB</t>
  </si>
  <si>
    <t>OTG SMART CARD READER</t>
  </si>
  <si>
    <t>CD-R GT PRO</t>
  </si>
  <si>
    <t>SATUAN</t>
  </si>
  <si>
    <t>PCS</t>
  </si>
  <si>
    <t>KOTAK</t>
  </si>
  <si>
    <t>CARD READER REXUS</t>
  </si>
  <si>
    <t>TOTAL MODAL</t>
  </si>
  <si>
    <t>CARD READER RBT</t>
  </si>
  <si>
    <t>car mount holder desk stand rexus mh-001</t>
  </si>
  <si>
    <t>RAM VGEN DDR3 4GB PC 12800</t>
  </si>
  <si>
    <t>SSD VGEN 128GB</t>
  </si>
  <si>
    <t>RJ45 SKY HUB ISI 50 BUAH</t>
  </si>
  <si>
    <t>TANG CRIMPING TOOLS</t>
  </si>
  <si>
    <t>TEKHNIK KOMPUTER JARINGAN DAN TELEKOMUNIKASI</t>
  </si>
  <si>
    <t>Set Meja makan</t>
  </si>
  <si>
    <t>HARGA TOTAL</t>
  </si>
  <si>
    <t>LABA</t>
  </si>
  <si>
    <t>Set Meja makan Café Granite</t>
  </si>
  <si>
    <t>Nakas 1 Laci</t>
  </si>
  <si>
    <t>Nakas 2 Laci</t>
  </si>
  <si>
    <t>Telenan</t>
  </si>
  <si>
    <t>Rak Sepatu</t>
  </si>
  <si>
    <t>Rak Buku Gantung Coklat</t>
  </si>
  <si>
    <t>Rak Buku Gantung Hitam</t>
  </si>
  <si>
    <t>Meja Lesehan Warna Cream</t>
  </si>
  <si>
    <t>Rak Zig Zag Hitam Putih</t>
  </si>
  <si>
    <t>Meja Rias warna Peach</t>
  </si>
  <si>
    <t>Rak Susun 2 warna Pink</t>
  </si>
  <si>
    <t>Laci Biru Putih</t>
  </si>
  <si>
    <t>Rak Dinding Hitam Putih</t>
  </si>
  <si>
    <t>Rak Zig Zag Besar</t>
  </si>
  <si>
    <t>Kotak Pensil Coklat</t>
  </si>
  <si>
    <t>Rak Kombinasi warna Krem</t>
  </si>
  <si>
    <t>Rak Dinding Warna Coklat</t>
  </si>
  <si>
    <t>Rak Dinding</t>
  </si>
  <si>
    <t>Rak Jelek</t>
  </si>
  <si>
    <t>Rak Bunga</t>
  </si>
  <si>
    <t xml:space="preserve">Rak Susun 2 </t>
  </si>
  <si>
    <t>Lemari Coklat</t>
  </si>
  <si>
    <t>Rak Pojok 4 susun</t>
  </si>
  <si>
    <t>Rak segitiga putih</t>
  </si>
  <si>
    <t>Tempat Pensil</t>
  </si>
  <si>
    <t>Tempat Bumbu</t>
  </si>
  <si>
    <t>Meja Belajar</t>
  </si>
  <si>
    <t>Meja Komputer</t>
  </si>
  <si>
    <t>Tempat Tissue</t>
  </si>
  <si>
    <t>TOTAL</t>
  </si>
  <si>
    <t>Pcs</t>
  </si>
  <si>
    <t>180 mL</t>
  </si>
  <si>
    <t>PARFUM LAUNDRY SAKURA</t>
  </si>
  <si>
    <t>PARFUM LAUNDRY DOWNY</t>
  </si>
  <si>
    <t>PARFUM LAUNDRY STRAWBERRY</t>
  </si>
  <si>
    <t>PARFUM LAUNDRY MAURA</t>
  </si>
  <si>
    <t>PARFUM LAUNDRY OCEAN FRESH</t>
  </si>
  <si>
    <t>SABUN CUCI PIRING JERUK NIPIS</t>
  </si>
  <si>
    <t>SABUN CUCI PIRING JERUK LEMON</t>
  </si>
  <si>
    <t>200 mL</t>
  </si>
  <si>
    <t>500 mL</t>
  </si>
  <si>
    <t>SABUN CUCI PIRING STRAWBERRY</t>
  </si>
  <si>
    <t>SABUN CUCI TANGAN</t>
  </si>
  <si>
    <t>HANDSANITIZER 30 ML</t>
  </si>
  <si>
    <t>30 mL</t>
  </si>
  <si>
    <t>HANDSANITIZER Gel</t>
  </si>
  <si>
    <t>100 mL</t>
  </si>
  <si>
    <t>MUG</t>
  </si>
  <si>
    <t>KAOS</t>
  </si>
  <si>
    <t>PIN</t>
  </si>
  <si>
    <t>FD CRYPTONIX 16GB</t>
  </si>
  <si>
    <t>FD KINGSTONE DT32GB</t>
  </si>
  <si>
    <t>FD NETAC U197 64GB 2.0</t>
  </si>
  <si>
    <t>KOTAK ARSIP UK 300 X 400 X 350 MM</t>
  </si>
  <si>
    <t>UNIT</t>
  </si>
  <si>
    <t>BAKI / KOTAK HANTARAN UK 250 X 250 X 50MM</t>
  </si>
  <si>
    <t>BAKI / KOTAK HANTARAN UK 250 X 350 X 50MM</t>
  </si>
  <si>
    <t>TEMPAT TISSUE UK 150 X 150 X 50MM</t>
  </si>
  <si>
    <t>MEJA POJOK KERAMIK UK 350X350X650MM</t>
  </si>
  <si>
    <t>MEJA CAFÉ UK 500X500X500</t>
  </si>
  <si>
    <t>BANGKU CAFÉ UK 300X350X400</t>
  </si>
  <si>
    <t>BANGKU CAFÉ BULAT UK 450X500</t>
  </si>
  <si>
    <t>KURSI DAN PERGOLA TAMA/PELAMINAN UK 700X2000X2400</t>
  </si>
  <si>
    <t>MEJA LESEHAN UK 700X700X350 MM ATAS GRANIT</t>
  </si>
  <si>
    <t>KURSI TAMU BLUR HITAM TYPE 211 PLUS MEJA KACA</t>
  </si>
  <si>
    <t>LAMPU TIDUR 150X150X300 MM</t>
  </si>
  <si>
    <t>KONSENTRASI KEAHLIAN TEKHNIK FURNITURE</t>
  </si>
  <si>
    <t>TEKHNIK FURNITURE SMKN 2 BANJARMASIN</t>
  </si>
  <si>
    <t>KONSENTRASI KEAHLIAN ANIMASI</t>
  </si>
  <si>
    <t>KONSENTRASI KEAHLIAN TEKHNIK KIMIA INDUSTRI</t>
  </si>
  <si>
    <t>KONSENTRASI KEAHLIAN DESAIN KOMUNIKASI DAN VISUAL</t>
  </si>
  <si>
    <t>RINCIAN</t>
  </si>
  <si>
    <t>TANGGAL</t>
  </si>
  <si>
    <t>KETUA TECHNOPARK</t>
  </si>
  <si>
    <t>BENDAHARA PENERIMAAN</t>
  </si>
  <si>
    <t>TANDA TANGAN</t>
  </si>
  <si>
    <t>LAPORAN KEUANGAN TEKHNOPARK PER BULAN TAHUN 2023</t>
  </si>
  <si>
    <t>30-1-2023</t>
  </si>
  <si>
    <t xml:space="preserve">PAS PHOTO XII KI </t>
  </si>
  <si>
    <t>JUMLAH</t>
  </si>
  <si>
    <t>HARGA</t>
  </si>
  <si>
    <t xml:space="preserve">PAS PHOTO XII RPLA  </t>
  </si>
  <si>
    <t xml:space="preserve">PAS PHOTO XII MMA </t>
  </si>
  <si>
    <t xml:space="preserve">PAS PHOTO XII RPLB </t>
  </si>
  <si>
    <t xml:space="preserve">PAS PHOTO XIIMMB </t>
  </si>
  <si>
    <t>ORANG</t>
  </si>
  <si>
    <t>31-1-2023</t>
  </si>
  <si>
    <t>PAS PHOTO XIITKJA</t>
  </si>
  <si>
    <t>PAS PHOYO XII TKJB</t>
  </si>
  <si>
    <t>PAS PHOTO XIITKJC</t>
  </si>
  <si>
    <t>LAPORAN BULAN JANUARI ( 24 SAMPAI 31 JANUARI 2023 )</t>
  </si>
  <si>
    <t>TELENAN</t>
  </si>
  <si>
    <t>24/1/2023</t>
  </si>
  <si>
    <t>BOTOL</t>
  </si>
  <si>
    <t>25-1-2023</t>
  </si>
  <si>
    <t>26-1-2023</t>
  </si>
  <si>
    <t>29-1-2023</t>
  </si>
  <si>
    <t>TELENAN' 01</t>
  </si>
  <si>
    <t>SABUN CUCI PIRING 500 M' 01</t>
  </si>
  <si>
    <t>STIKER ANIMASI'01</t>
  </si>
  <si>
    <t>PARFUM LAUNDRY'01</t>
  </si>
  <si>
    <t>TELENAN'01</t>
  </si>
  <si>
    <t>NAMPAN'02</t>
  </si>
  <si>
    <t>TEMPAT TISSUE KECIL'02</t>
  </si>
  <si>
    <t>POSTER ANIME'01</t>
  </si>
  <si>
    <t>METER</t>
  </si>
  <si>
    <t xml:space="preserve">KAOS LUKIS </t>
  </si>
  <si>
    <t>KABEL</t>
  </si>
  <si>
    <t>CARD READER'03</t>
  </si>
  <si>
    <t>KABEL'03</t>
  </si>
  <si>
    <t>KODE : 01 = KEPEMILIKAN JURUSAN</t>
  </si>
  <si>
    <t>KODE 02 : KEPEMILIKAN PAK MAJID</t>
  </si>
  <si>
    <t>KODE 03 : KEPEMILIKAN PAK PUTRA</t>
  </si>
  <si>
    <t>PAKET LENGKAP PEKSOS'01</t>
  </si>
  <si>
    <t>SET</t>
  </si>
  <si>
    <t>PAS PHOTO XII ANMA</t>
  </si>
  <si>
    <t>PAS PHOTO XII ANMB</t>
  </si>
  <si>
    <t>PAS PHOTO BCT TV</t>
  </si>
  <si>
    <t>PAS PHOTO BCT FILM</t>
  </si>
  <si>
    <t>PAS PHOTO PEKSOS A</t>
  </si>
  <si>
    <t>PAS PHOTO PEKSOS B</t>
  </si>
  <si>
    <t>PAS PHOTO DI</t>
  </si>
  <si>
    <t xml:space="preserve">RAM VGEN DDR4 16GB </t>
  </si>
  <si>
    <t>PAS PHOTO XII PEKSOS C</t>
  </si>
  <si>
    <t>PAS PHOTO</t>
  </si>
  <si>
    <t>Telenan besar</t>
  </si>
  <si>
    <t>Telenan Kecil</t>
  </si>
  <si>
    <t>`</t>
  </si>
  <si>
    <t>PS</t>
  </si>
  <si>
    <t>TJKT</t>
  </si>
  <si>
    <t>DKV</t>
  </si>
  <si>
    <t>ANM</t>
  </si>
  <si>
    <t>BCT &amp; FILM</t>
  </si>
  <si>
    <t>KI</t>
  </si>
  <si>
    <t>RPL</t>
  </si>
  <si>
    <t>TF</t>
  </si>
  <si>
    <t>Mengetahui</t>
  </si>
  <si>
    <t>Menerima</t>
  </si>
  <si>
    <t>Banjarmasin, 01 Februari 2022</t>
  </si>
  <si>
    <t>Pemimpin BLUD SMKN 2 Banjarmasin</t>
  </si>
  <si>
    <t>Bendahara Penerima Dana BLUD</t>
  </si>
  <si>
    <t>Pengelola Technopark</t>
  </si>
  <si>
    <t>H. ALMUNAWAR, ST.M.Pd</t>
  </si>
  <si>
    <t>NOVIYA MAULIDANI, S.Pd</t>
  </si>
  <si>
    <t>IKA YULIANA, M.Pd</t>
  </si>
  <si>
    <t>NIP. 196503231990031009</t>
  </si>
  <si>
    <t>NIP. 198711202010012022</t>
  </si>
  <si>
    <t>NIP. 197807282005012016</t>
  </si>
  <si>
    <t>LAPORAN BULAN JANUARI ( 01  SAMPAI 22 FEBRUARI 2023 )</t>
  </si>
  <si>
    <t>PAS PHOTO SISWA</t>
  </si>
  <si>
    <t>24-1-2023</t>
  </si>
  <si>
    <t>NAMPAN LABA2</t>
  </si>
  <si>
    <t>BAKI KOTAK KOMBINASI</t>
  </si>
  <si>
    <t>TEMPAT PERMEN 2</t>
  </si>
  <si>
    <t>SABUN CUCI PIRING</t>
  </si>
  <si>
    <t>STIKER</t>
  </si>
  <si>
    <t>NAMPAN LABA2'02</t>
  </si>
  <si>
    <t>NAMPAN TEMPAT PERMEN'02</t>
  </si>
  <si>
    <t>BAKI KECIL'02</t>
  </si>
  <si>
    <t>BAKI SEGI EMPAT'02</t>
  </si>
  <si>
    <t>SSD VGEN 128GB'03</t>
  </si>
  <si>
    <t>RAM VGEN DDR.4 16GB'03</t>
  </si>
  <si>
    <t>FLASH DISKB16GB'03</t>
  </si>
  <si>
    <t>FLASDISK 64 GB'03</t>
  </si>
  <si>
    <t>Nampan TF</t>
  </si>
  <si>
    <t>NAMPAN 01.031</t>
  </si>
  <si>
    <t>NAKAS 1 LACI'01</t>
  </si>
  <si>
    <t>RAK BUMBU</t>
  </si>
  <si>
    <t>GANTUNGAN KUNCI</t>
  </si>
  <si>
    <t>STICKER PACK BOTTLE</t>
  </si>
  <si>
    <t>13/2/2023</t>
  </si>
  <si>
    <t>MEJA SET CAFÉ HITAM</t>
  </si>
  <si>
    <t>RJ 45</t>
  </si>
  <si>
    <t>15/3/2023</t>
  </si>
  <si>
    <t>ART PRINT</t>
  </si>
  <si>
    <t>15/2/2023</t>
  </si>
  <si>
    <t>16/2/2023</t>
  </si>
  <si>
    <t>KETERANGAN</t>
  </si>
  <si>
    <t>TEMPAT PERMEN'02</t>
  </si>
  <si>
    <t>14/2/2023</t>
  </si>
  <si>
    <t>NAMPAN BESAR'02</t>
  </si>
  <si>
    <t>NAMPAN KOMBINASI</t>
  </si>
  <si>
    <t>DI SETOR TANGGAL 7 FEB 2023</t>
  </si>
  <si>
    <t>CASBON SARPRAS</t>
  </si>
  <si>
    <t>POSTER ANIMASI</t>
  </si>
  <si>
    <t xml:space="preserve">STICKER </t>
  </si>
  <si>
    <t>PHOTOCARD KECIL</t>
  </si>
  <si>
    <t>ART PRINT A6</t>
  </si>
  <si>
    <t xml:space="preserve">FOTO FRAME KECIL </t>
  </si>
  <si>
    <t>FOTO FRAME BESAR</t>
  </si>
  <si>
    <t>STICKER PACK</t>
  </si>
  <si>
    <t>POSTER BESAR</t>
  </si>
  <si>
    <t>CASBON P MISRANI</t>
  </si>
  <si>
    <t>BANGKU BUSA</t>
  </si>
  <si>
    <t>MEJA MAKAN SEGI 5 UK 700X700X750 DAUN ATAS GRANIT HITAM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</si>
</sst>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[$Rp-421]* #,##0.00_-;\-[$Rp-421]* #,##0.00_-;_-[$Rp-421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2E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2" applyNumberFormat="1" applyFont="1" applyBorder="1"/>
    <xf numFmtId="165" fontId="0" fillId="0" borderId="1" xfId="0" applyNumberFormat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165" fontId="2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5" fontId="7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8" borderId="6" xfId="0" applyFont="1" applyFill="1" applyBorder="1" applyAlignment="1">
      <alignment horizontal="center" vertical="center"/>
    </xf>
    <xf numFmtId="165" fontId="6" fillId="8" borderId="6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3" xfId="0" applyBorder="1"/>
    <xf numFmtId="0" fontId="0" fillId="12" borderId="3" xfId="0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4" fontId="0" fillId="14" borderId="1" xfId="0" applyNumberFormat="1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14" fontId="0" fillId="16" borderId="6" xfId="0" applyNumberFormat="1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14" fontId="0" fillId="13" borderId="6" xfId="0" applyNumberFormat="1" applyFill="1" applyBorder="1" applyAlignment="1">
      <alignment horizontal="center"/>
    </xf>
    <xf numFmtId="14" fontId="0" fillId="18" borderId="6" xfId="0" applyNumberFormat="1" applyFill="1" applyBorder="1" applyAlignment="1">
      <alignment horizontal="center"/>
    </xf>
    <xf numFmtId="165" fontId="6" fillId="19" borderId="6" xfId="0" applyNumberFormat="1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2" fillId="20" borderId="1" xfId="0" applyNumberFormat="1" applyFont="1" applyFill="1" applyBorder="1"/>
    <xf numFmtId="165" fontId="6" fillId="20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0" fillId="21" borderId="6" xfId="0" applyNumberFormat="1" applyFill="1" applyBorder="1" applyAlignment="1">
      <alignment horizontal="center"/>
    </xf>
    <xf numFmtId="14" fontId="0" fillId="9" borderId="6" xfId="0" applyNumberFormat="1" applyFill="1" applyBorder="1" applyAlignment="1">
      <alignment horizontal="center"/>
    </xf>
    <xf numFmtId="14" fontId="0" fillId="15" borderId="6" xfId="0" applyNumberFormat="1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14" fontId="0" fillId="22" borderId="6" xfId="0" applyNumberFormat="1" applyFill="1" applyBorder="1" applyAlignment="1">
      <alignment horizontal="center"/>
    </xf>
    <xf numFmtId="14" fontId="0" fillId="23" borderId="6" xfId="0" applyNumberFormat="1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4" fontId="0" fillId="2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24" borderId="6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19" borderId="1" xfId="0" applyFill="1" applyBorder="1"/>
    <xf numFmtId="14" fontId="0" fillId="22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4" fontId="0" fillId="24" borderId="6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6" fillId="20" borderId="2" xfId="0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62E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0714-3696-452D-B399-E638651227F0}">
  <dimension ref="A1:H31"/>
  <sheetViews>
    <sheetView workbookViewId="0">
      <selection activeCell="E18" sqref="E18"/>
    </sheetView>
  </sheetViews>
  <sheetFormatPr defaultRowHeight="15" x14ac:dyDescent="0.25"/>
  <cols>
    <col min="1" max="1" width="3.85546875" bestFit="1" customWidth="1"/>
    <col min="2" max="2" width="67" bestFit="1" customWidth="1"/>
    <col min="5" max="5" width="17.28515625" customWidth="1"/>
    <col min="6" max="6" width="17.85546875" customWidth="1"/>
    <col min="7" max="7" width="16.42578125" customWidth="1"/>
    <col min="8" max="8" width="15.85546875" customWidth="1"/>
  </cols>
  <sheetData>
    <row r="1" spans="1:8" ht="18.75" x14ac:dyDescent="0.3">
      <c r="A1" s="82" t="s">
        <v>24</v>
      </c>
      <c r="B1" s="82"/>
      <c r="C1" s="82"/>
      <c r="D1" s="82"/>
      <c r="E1" s="82"/>
      <c r="F1" s="82"/>
      <c r="G1" s="82"/>
      <c r="H1" s="82"/>
    </row>
    <row r="3" spans="1:8" x14ac:dyDescent="0.25">
      <c r="A3" s="13" t="s">
        <v>0</v>
      </c>
      <c r="B3" s="13" t="s">
        <v>1</v>
      </c>
      <c r="C3" s="13" t="s">
        <v>2</v>
      </c>
      <c r="D3" s="13" t="s">
        <v>13</v>
      </c>
      <c r="E3" s="13" t="s">
        <v>4</v>
      </c>
      <c r="F3" s="13" t="s">
        <v>17</v>
      </c>
      <c r="G3" s="13" t="s">
        <v>5</v>
      </c>
      <c r="H3" s="13" t="s">
        <v>27</v>
      </c>
    </row>
    <row r="4" spans="1:8" x14ac:dyDescent="0.25">
      <c r="A4" s="3">
        <v>1</v>
      </c>
      <c r="B4" s="1" t="s">
        <v>3</v>
      </c>
      <c r="C4" s="3">
        <v>1</v>
      </c>
      <c r="D4" s="1" t="s">
        <v>14</v>
      </c>
      <c r="E4" s="7">
        <v>125000</v>
      </c>
      <c r="F4" s="7">
        <f>C4*E4</f>
        <v>125000</v>
      </c>
      <c r="G4" s="7">
        <v>150000</v>
      </c>
      <c r="H4" s="6">
        <f>G4-E4</f>
        <v>25000</v>
      </c>
    </row>
    <row r="5" spans="1:8" x14ac:dyDescent="0.25">
      <c r="A5" s="3">
        <v>2</v>
      </c>
      <c r="B5" s="1" t="s">
        <v>6</v>
      </c>
      <c r="C5" s="3">
        <v>1</v>
      </c>
      <c r="D5" s="1" t="s">
        <v>14</v>
      </c>
      <c r="E5" s="7">
        <v>50000</v>
      </c>
      <c r="F5" s="7">
        <f t="shared" ref="F5:F20" si="0">C5*E5</f>
        <v>50000</v>
      </c>
      <c r="G5" s="7">
        <v>70000</v>
      </c>
      <c r="H5" s="6">
        <f t="shared" ref="H5:H21" si="1">G5-E5</f>
        <v>20000</v>
      </c>
    </row>
    <row r="6" spans="1:8" x14ac:dyDescent="0.25">
      <c r="A6" s="3">
        <v>3</v>
      </c>
      <c r="B6" s="1" t="s">
        <v>7</v>
      </c>
      <c r="C6" s="3">
        <v>1</v>
      </c>
      <c r="D6" s="1" t="s">
        <v>14</v>
      </c>
      <c r="E6" s="7">
        <v>70000</v>
      </c>
      <c r="F6" s="7">
        <f t="shared" si="0"/>
        <v>70000</v>
      </c>
      <c r="G6" s="7">
        <v>100000</v>
      </c>
      <c r="H6" s="6">
        <f t="shared" si="1"/>
        <v>30000</v>
      </c>
    </row>
    <row r="7" spans="1:8" x14ac:dyDescent="0.25">
      <c r="A7" s="3">
        <v>4</v>
      </c>
      <c r="B7" s="1" t="s">
        <v>8</v>
      </c>
      <c r="C7" s="3">
        <v>1</v>
      </c>
      <c r="D7" s="1" t="s">
        <v>14</v>
      </c>
      <c r="E7" s="7">
        <v>55000</v>
      </c>
      <c r="F7" s="7">
        <f t="shared" si="0"/>
        <v>55000</v>
      </c>
      <c r="G7" s="7">
        <v>75000</v>
      </c>
      <c r="H7" s="6">
        <f t="shared" si="1"/>
        <v>20000</v>
      </c>
    </row>
    <row r="8" spans="1:8" x14ac:dyDescent="0.25">
      <c r="A8" s="3">
        <v>5</v>
      </c>
      <c r="B8" s="1" t="s">
        <v>9</v>
      </c>
      <c r="C8" s="3">
        <v>2</v>
      </c>
      <c r="D8" s="1" t="s">
        <v>14</v>
      </c>
      <c r="E8" s="7">
        <v>40000</v>
      </c>
      <c r="F8" s="7">
        <f t="shared" si="0"/>
        <v>80000</v>
      </c>
      <c r="G8" s="7">
        <v>55000</v>
      </c>
      <c r="H8" s="6">
        <f t="shared" si="1"/>
        <v>15000</v>
      </c>
    </row>
    <row r="9" spans="1:8" x14ac:dyDescent="0.25">
      <c r="A9" s="3">
        <v>6</v>
      </c>
      <c r="B9" s="1" t="s">
        <v>10</v>
      </c>
      <c r="C9" s="3">
        <v>1</v>
      </c>
      <c r="D9" s="1" t="s">
        <v>14</v>
      </c>
      <c r="E9" s="7">
        <v>50000</v>
      </c>
      <c r="F9" s="7">
        <f t="shared" si="0"/>
        <v>50000</v>
      </c>
      <c r="G9" s="7">
        <v>65000</v>
      </c>
      <c r="H9" s="6">
        <f t="shared" si="1"/>
        <v>15000</v>
      </c>
    </row>
    <row r="10" spans="1:8" x14ac:dyDescent="0.25">
      <c r="A10" s="3">
        <v>7</v>
      </c>
      <c r="B10" s="1" t="s">
        <v>11</v>
      </c>
      <c r="C10" s="3">
        <v>3</v>
      </c>
      <c r="D10" s="1" t="s">
        <v>14</v>
      </c>
      <c r="E10" s="7">
        <v>10000</v>
      </c>
      <c r="F10" s="7">
        <f t="shared" si="0"/>
        <v>30000</v>
      </c>
      <c r="G10" s="7">
        <v>15000</v>
      </c>
      <c r="H10" s="6">
        <f t="shared" si="1"/>
        <v>5000</v>
      </c>
    </row>
    <row r="11" spans="1:8" x14ac:dyDescent="0.25">
      <c r="A11" s="3">
        <v>8</v>
      </c>
      <c r="B11" s="1" t="s">
        <v>12</v>
      </c>
      <c r="C11" s="3">
        <v>1</v>
      </c>
      <c r="D11" s="1" t="s">
        <v>15</v>
      </c>
      <c r="E11" s="7">
        <v>100000</v>
      </c>
      <c r="F11" s="7">
        <f t="shared" si="0"/>
        <v>100000</v>
      </c>
      <c r="G11" s="7">
        <v>150000</v>
      </c>
      <c r="H11" s="6">
        <f t="shared" si="1"/>
        <v>50000</v>
      </c>
    </row>
    <row r="12" spans="1:8" x14ac:dyDescent="0.25">
      <c r="A12" s="3">
        <v>9</v>
      </c>
      <c r="B12" s="1" t="s">
        <v>16</v>
      </c>
      <c r="C12" s="3">
        <v>2</v>
      </c>
      <c r="D12" s="1" t="s">
        <v>14</v>
      </c>
      <c r="E12" s="7">
        <v>25000</v>
      </c>
      <c r="F12" s="7">
        <f t="shared" si="0"/>
        <v>50000</v>
      </c>
      <c r="G12" s="7">
        <v>35000</v>
      </c>
      <c r="H12" s="6">
        <f t="shared" si="1"/>
        <v>10000</v>
      </c>
    </row>
    <row r="13" spans="1:8" x14ac:dyDescent="0.25">
      <c r="A13" s="3">
        <v>10</v>
      </c>
      <c r="B13" s="1" t="s">
        <v>18</v>
      </c>
      <c r="C13" s="3">
        <v>3</v>
      </c>
      <c r="D13" s="1" t="s">
        <v>14</v>
      </c>
      <c r="E13" s="7">
        <v>30000</v>
      </c>
      <c r="F13" s="7">
        <f t="shared" si="0"/>
        <v>90000</v>
      </c>
      <c r="G13" s="7">
        <v>40000</v>
      </c>
      <c r="H13" s="6">
        <f t="shared" si="1"/>
        <v>10000</v>
      </c>
    </row>
    <row r="14" spans="1:8" x14ac:dyDescent="0.25">
      <c r="A14" s="3">
        <v>11</v>
      </c>
      <c r="B14" s="1" t="s">
        <v>19</v>
      </c>
      <c r="C14" s="3">
        <v>2</v>
      </c>
      <c r="D14" s="1" t="s">
        <v>14</v>
      </c>
      <c r="E14" s="7">
        <v>65000</v>
      </c>
      <c r="F14" s="7">
        <f t="shared" si="0"/>
        <v>130000</v>
      </c>
      <c r="G14" s="7">
        <v>85000</v>
      </c>
      <c r="H14" s="6">
        <f t="shared" si="1"/>
        <v>20000</v>
      </c>
    </row>
    <row r="15" spans="1:8" x14ac:dyDescent="0.25">
      <c r="A15" s="4">
        <v>12</v>
      </c>
      <c r="B15" s="10" t="s">
        <v>20</v>
      </c>
      <c r="C15" s="9">
        <v>2</v>
      </c>
      <c r="D15" s="2" t="s">
        <v>14</v>
      </c>
      <c r="E15" s="8">
        <v>150000</v>
      </c>
      <c r="F15" s="8">
        <f t="shared" si="0"/>
        <v>300000</v>
      </c>
      <c r="G15" s="8">
        <v>180000</v>
      </c>
      <c r="H15" s="6">
        <f t="shared" si="1"/>
        <v>30000</v>
      </c>
    </row>
    <row r="16" spans="1:8" x14ac:dyDescent="0.25">
      <c r="A16" s="4">
        <v>13</v>
      </c>
      <c r="B16" s="10" t="s">
        <v>21</v>
      </c>
      <c r="C16" s="9">
        <v>2</v>
      </c>
      <c r="D16" s="2" t="s">
        <v>14</v>
      </c>
      <c r="E16" s="8">
        <v>250000</v>
      </c>
      <c r="F16" s="8">
        <f t="shared" si="0"/>
        <v>500000</v>
      </c>
      <c r="G16" s="8">
        <v>300000</v>
      </c>
      <c r="H16" s="6">
        <f t="shared" si="1"/>
        <v>50000</v>
      </c>
    </row>
    <row r="17" spans="1:8" x14ac:dyDescent="0.25">
      <c r="A17" s="4">
        <v>14</v>
      </c>
      <c r="B17" s="10" t="s">
        <v>22</v>
      </c>
      <c r="C17" s="9">
        <v>1</v>
      </c>
      <c r="D17" s="2" t="s">
        <v>15</v>
      </c>
      <c r="E17" s="8">
        <v>25000</v>
      </c>
      <c r="F17" s="8">
        <f t="shared" si="0"/>
        <v>25000</v>
      </c>
      <c r="G17" s="8">
        <v>40000</v>
      </c>
      <c r="H17" s="6">
        <f t="shared" si="1"/>
        <v>15000</v>
      </c>
    </row>
    <row r="18" spans="1:8" x14ac:dyDescent="0.25">
      <c r="A18" s="4">
        <v>15</v>
      </c>
      <c r="B18" s="10" t="s">
        <v>23</v>
      </c>
      <c r="C18" s="9">
        <v>1</v>
      </c>
      <c r="D18" s="2" t="s">
        <v>14</v>
      </c>
      <c r="E18" s="8">
        <v>35000</v>
      </c>
      <c r="F18" s="8">
        <f t="shared" si="0"/>
        <v>35000</v>
      </c>
      <c r="G18" s="8">
        <v>50000</v>
      </c>
      <c r="H18" s="6">
        <f t="shared" si="1"/>
        <v>15000</v>
      </c>
    </row>
    <row r="19" spans="1:8" x14ac:dyDescent="0.25">
      <c r="A19" s="3">
        <v>16</v>
      </c>
      <c r="B19" s="1" t="s">
        <v>78</v>
      </c>
      <c r="C19" s="3">
        <v>2</v>
      </c>
      <c r="D19" s="2" t="s">
        <v>14</v>
      </c>
      <c r="E19" s="6">
        <v>45000</v>
      </c>
      <c r="F19" s="6">
        <f t="shared" si="0"/>
        <v>90000</v>
      </c>
      <c r="G19" s="6">
        <v>55000</v>
      </c>
      <c r="H19" s="6">
        <f t="shared" si="1"/>
        <v>10000</v>
      </c>
    </row>
    <row r="20" spans="1:8" x14ac:dyDescent="0.25">
      <c r="A20" s="3">
        <v>17</v>
      </c>
      <c r="B20" s="1" t="s">
        <v>79</v>
      </c>
      <c r="C20" s="3">
        <v>2</v>
      </c>
      <c r="D20" s="2" t="s">
        <v>14</v>
      </c>
      <c r="E20" s="6">
        <v>55000</v>
      </c>
      <c r="F20" s="6">
        <f t="shared" si="0"/>
        <v>110000</v>
      </c>
      <c r="G20" s="6">
        <v>65000</v>
      </c>
      <c r="H20" s="6">
        <f t="shared" si="1"/>
        <v>10000</v>
      </c>
    </row>
    <row r="21" spans="1:8" x14ac:dyDescent="0.25">
      <c r="A21" s="3">
        <v>18</v>
      </c>
      <c r="B21" s="1" t="s">
        <v>80</v>
      </c>
      <c r="C21" s="3">
        <v>2</v>
      </c>
      <c r="D21" s="2" t="s">
        <v>14</v>
      </c>
      <c r="E21" s="6">
        <v>47000</v>
      </c>
      <c r="F21" s="6">
        <v>116000</v>
      </c>
      <c r="G21" s="6">
        <v>68000</v>
      </c>
      <c r="H21" s="6">
        <f t="shared" si="1"/>
        <v>21000</v>
      </c>
    </row>
    <row r="22" spans="1:8" x14ac:dyDescent="0.25">
      <c r="A22" s="3">
        <v>19</v>
      </c>
      <c r="B22" s="1" t="s">
        <v>135</v>
      </c>
      <c r="C22" s="3">
        <v>305</v>
      </c>
      <c r="D22" s="1" t="s">
        <v>133</v>
      </c>
      <c r="E22" s="6">
        <v>2000</v>
      </c>
      <c r="F22" s="6">
        <f>C22*E22</f>
        <v>610000</v>
      </c>
      <c r="G22" s="6">
        <v>4000</v>
      </c>
      <c r="H22" s="6">
        <f>C22*E22</f>
        <v>610000</v>
      </c>
    </row>
    <row r="23" spans="1:8" x14ac:dyDescent="0.25">
      <c r="A23" s="3">
        <v>20</v>
      </c>
      <c r="B23" s="1" t="s">
        <v>150</v>
      </c>
      <c r="C23" s="3">
        <v>1</v>
      </c>
      <c r="D23" s="1" t="s">
        <v>14</v>
      </c>
      <c r="E23" s="6">
        <v>800000</v>
      </c>
      <c r="F23" s="6">
        <f>C23*E23</f>
        <v>800000</v>
      </c>
      <c r="G23" s="6">
        <v>850000</v>
      </c>
      <c r="H23" s="6">
        <f>G23-E23</f>
        <v>50000</v>
      </c>
    </row>
    <row r="24" spans="1:8" x14ac:dyDescent="0.25">
      <c r="A24" s="1"/>
      <c r="B24" s="1"/>
      <c r="C24" s="3"/>
      <c r="D24" s="1"/>
      <c r="E24" s="6"/>
      <c r="F24" s="6"/>
      <c r="G24" s="6"/>
      <c r="H24" s="1"/>
    </row>
    <row r="25" spans="1:8" x14ac:dyDescent="0.25">
      <c r="A25" s="1"/>
      <c r="B25" s="1"/>
      <c r="C25" s="3"/>
      <c r="D25" s="1"/>
      <c r="E25" s="6"/>
      <c r="F25" s="6"/>
      <c r="G25" s="6"/>
      <c r="H25" s="1"/>
    </row>
    <row r="26" spans="1:8" x14ac:dyDescent="0.25">
      <c r="A26" s="1"/>
      <c r="B26" s="1"/>
      <c r="C26" s="3"/>
      <c r="D26" s="1"/>
      <c r="E26" s="6"/>
      <c r="F26" s="6"/>
      <c r="G26" s="6"/>
      <c r="H26" s="1"/>
    </row>
    <row r="27" spans="1:8" x14ac:dyDescent="0.25">
      <c r="A27" s="1"/>
      <c r="B27" s="1"/>
      <c r="C27" s="3"/>
      <c r="D27" s="1"/>
      <c r="E27" s="6"/>
      <c r="F27" s="6"/>
      <c r="G27" s="6"/>
      <c r="H27" s="1"/>
    </row>
    <row r="28" spans="1:8" x14ac:dyDescent="0.25">
      <c r="A28" s="1"/>
      <c r="B28" s="1"/>
      <c r="C28" s="3"/>
      <c r="D28" s="1"/>
      <c r="E28" s="6"/>
      <c r="F28" s="6"/>
      <c r="G28" s="6"/>
      <c r="H28" s="1"/>
    </row>
    <row r="29" spans="1:8" x14ac:dyDescent="0.25">
      <c r="A29" s="1"/>
      <c r="B29" s="1"/>
      <c r="C29" s="3"/>
      <c r="D29" s="1"/>
      <c r="E29" s="6"/>
      <c r="F29" s="6"/>
      <c r="G29" s="6"/>
      <c r="H29" s="1"/>
    </row>
    <row r="30" spans="1:8" x14ac:dyDescent="0.25">
      <c r="A30" s="1"/>
      <c r="B30" s="1"/>
      <c r="C30" s="3"/>
      <c r="D30" s="1"/>
      <c r="E30" s="6"/>
      <c r="F30" s="6"/>
      <c r="G30" s="6"/>
      <c r="H30" s="1"/>
    </row>
    <row r="31" spans="1:8" x14ac:dyDescent="0.25">
      <c r="A31" s="79" t="s">
        <v>57</v>
      </c>
      <c r="B31" s="80"/>
      <c r="C31" s="80"/>
      <c r="D31" s="81"/>
      <c r="E31" s="11">
        <f>SUM(E4:E30)</f>
        <v>2029000</v>
      </c>
      <c r="F31" s="11">
        <f>SUM(F4:F30)</f>
        <v>3416000</v>
      </c>
      <c r="G31" s="11">
        <f>SUM(G4:G30)</f>
        <v>2452000</v>
      </c>
      <c r="H31" s="11">
        <f>SUM(H4:H30)</f>
        <v>1031000</v>
      </c>
    </row>
  </sheetData>
  <mergeCells count="2">
    <mergeCell ref="A31:D31"/>
    <mergeCell ref="A1:H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BB91-96EF-4B89-9C02-B67B3360F843}">
  <dimension ref="A1:K26"/>
  <sheetViews>
    <sheetView topLeftCell="B1" workbookViewId="0">
      <selection activeCell="I22" sqref="I22"/>
    </sheetView>
  </sheetViews>
  <sheetFormatPr defaultRowHeight="15" x14ac:dyDescent="0.25"/>
  <cols>
    <col min="1" max="1" width="6.28515625" customWidth="1"/>
    <col min="2" max="2" width="36.85546875" customWidth="1"/>
    <col min="3" max="6" width="18.5703125" customWidth="1"/>
    <col min="7" max="9" width="21.7109375" customWidth="1"/>
    <col min="10" max="10" width="24.7109375" customWidth="1"/>
    <col min="11" max="11" width="30.7109375" customWidth="1"/>
  </cols>
  <sheetData>
    <row r="1" spans="1:11" x14ac:dyDescent="0.25">
      <c r="A1" t="s">
        <v>118</v>
      </c>
    </row>
    <row r="3" spans="1:11" ht="15.75" x14ac:dyDescent="0.25">
      <c r="A3" s="85" t="s">
        <v>0</v>
      </c>
      <c r="B3" s="85" t="s">
        <v>99</v>
      </c>
      <c r="C3" s="85" t="s">
        <v>100</v>
      </c>
      <c r="D3" s="85" t="s">
        <v>107</v>
      </c>
      <c r="E3" s="85" t="s">
        <v>108</v>
      </c>
      <c r="F3" s="85" t="s">
        <v>13</v>
      </c>
      <c r="G3" s="85" t="s">
        <v>57</v>
      </c>
      <c r="H3" s="85" t="s">
        <v>4</v>
      </c>
      <c r="I3" s="85" t="s">
        <v>27</v>
      </c>
      <c r="J3" s="87" t="s">
        <v>103</v>
      </c>
      <c r="K3" s="88"/>
    </row>
    <row r="4" spans="1:11" ht="15.75" x14ac:dyDescent="0.25">
      <c r="A4" s="86"/>
      <c r="B4" s="86"/>
      <c r="C4" s="86"/>
      <c r="D4" s="86"/>
      <c r="E4" s="86"/>
      <c r="F4" s="86"/>
      <c r="G4" s="86"/>
      <c r="H4" s="86"/>
      <c r="I4" s="86"/>
      <c r="J4" s="18" t="s">
        <v>101</v>
      </c>
      <c r="K4" s="18" t="s">
        <v>102</v>
      </c>
    </row>
    <row r="5" spans="1:11" x14ac:dyDescent="0.25">
      <c r="A5" s="3">
        <v>1</v>
      </c>
      <c r="B5" s="1" t="s">
        <v>125</v>
      </c>
      <c r="C5" s="20" t="s">
        <v>120</v>
      </c>
      <c r="D5" s="3">
        <v>1</v>
      </c>
      <c r="E5" s="19">
        <v>15000</v>
      </c>
      <c r="F5" s="3" t="s">
        <v>14</v>
      </c>
      <c r="G5" s="6">
        <f>D5*E5</f>
        <v>15000</v>
      </c>
      <c r="H5" s="6">
        <f>E5-I5</f>
        <v>12750</v>
      </c>
      <c r="I5" s="6">
        <f>0.15*G5</f>
        <v>2250</v>
      </c>
      <c r="J5" s="1"/>
      <c r="K5" s="1"/>
    </row>
    <row r="6" spans="1:11" x14ac:dyDescent="0.25">
      <c r="A6" s="3">
        <v>2</v>
      </c>
      <c r="B6" s="1" t="s">
        <v>141</v>
      </c>
      <c r="C6" s="20" t="s">
        <v>120</v>
      </c>
      <c r="D6" s="3">
        <v>1</v>
      </c>
      <c r="E6" s="19">
        <v>5000</v>
      </c>
      <c r="F6" s="3" t="s">
        <v>142</v>
      </c>
      <c r="G6" s="6">
        <v>50000</v>
      </c>
      <c r="H6" s="6">
        <v>32500</v>
      </c>
      <c r="I6" s="6">
        <f>0.15*G6</f>
        <v>7500</v>
      </c>
      <c r="J6" s="1"/>
      <c r="K6" s="1"/>
    </row>
    <row r="7" spans="1:11" x14ac:dyDescent="0.25">
      <c r="A7" s="3">
        <v>3</v>
      </c>
      <c r="B7" s="1" t="s">
        <v>126</v>
      </c>
      <c r="C7" s="20" t="s">
        <v>120</v>
      </c>
      <c r="D7" s="3">
        <v>1</v>
      </c>
      <c r="E7" s="19">
        <v>10000</v>
      </c>
      <c r="F7" s="3" t="s">
        <v>121</v>
      </c>
      <c r="G7" s="6">
        <f t="shared" ref="G7:G21" si="0">D7*E7</f>
        <v>10000</v>
      </c>
      <c r="H7" s="6">
        <f>E7-I7</f>
        <v>8500</v>
      </c>
      <c r="I7" s="6">
        <f>0.15*G7</f>
        <v>1500</v>
      </c>
      <c r="J7" s="1"/>
      <c r="K7" s="1"/>
    </row>
    <row r="8" spans="1:11" x14ac:dyDescent="0.25">
      <c r="A8" s="3">
        <v>4</v>
      </c>
      <c r="B8" s="1" t="s">
        <v>136</v>
      </c>
      <c r="C8" s="20" t="s">
        <v>120</v>
      </c>
      <c r="D8" s="3">
        <v>1</v>
      </c>
      <c r="E8" s="19">
        <v>35000</v>
      </c>
      <c r="F8" s="3" t="s">
        <v>14</v>
      </c>
      <c r="G8" s="6">
        <f t="shared" si="0"/>
        <v>35000</v>
      </c>
      <c r="H8" s="6">
        <v>25000</v>
      </c>
      <c r="I8" s="6">
        <v>10000</v>
      </c>
      <c r="J8" s="1"/>
      <c r="K8" s="1"/>
    </row>
    <row r="9" spans="1:11" x14ac:dyDescent="0.25">
      <c r="A9" s="3">
        <v>5</v>
      </c>
      <c r="B9" s="1" t="s">
        <v>127</v>
      </c>
      <c r="C9" s="20" t="s">
        <v>120</v>
      </c>
      <c r="D9" s="3">
        <v>1</v>
      </c>
      <c r="E9" s="19">
        <v>13000</v>
      </c>
      <c r="F9" s="3" t="s">
        <v>14</v>
      </c>
      <c r="G9" s="6">
        <f t="shared" si="0"/>
        <v>13000</v>
      </c>
      <c r="H9" s="6">
        <v>10000</v>
      </c>
      <c r="I9" s="6">
        <v>3000</v>
      </c>
      <c r="J9" s="1"/>
      <c r="K9" s="1"/>
    </row>
    <row r="10" spans="1:11" x14ac:dyDescent="0.25">
      <c r="A10" s="3">
        <v>6</v>
      </c>
      <c r="B10" s="1" t="s">
        <v>128</v>
      </c>
      <c r="C10" s="20" t="s">
        <v>122</v>
      </c>
      <c r="D10" s="3">
        <v>2</v>
      </c>
      <c r="E10" s="19">
        <v>10000</v>
      </c>
      <c r="F10" s="3" t="s">
        <v>121</v>
      </c>
      <c r="G10" s="6">
        <f t="shared" si="0"/>
        <v>20000</v>
      </c>
      <c r="H10" s="6">
        <v>8500</v>
      </c>
      <c r="I10" s="6">
        <f>0.15*G10</f>
        <v>3000</v>
      </c>
      <c r="J10" s="1"/>
      <c r="K10" s="1"/>
    </row>
    <row r="11" spans="1:11" x14ac:dyDescent="0.25">
      <c r="A11" s="3">
        <v>7</v>
      </c>
      <c r="B11" s="1" t="s">
        <v>128</v>
      </c>
      <c r="C11" s="21" t="s">
        <v>123</v>
      </c>
      <c r="D11" s="3">
        <v>3</v>
      </c>
      <c r="E11" s="19">
        <v>10000</v>
      </c>
      <c r="F11" s="3" t="s">
        <v>121</v>
      </c>
      <c r="G11" s="6">
        <f t="shared" si="0"/>
        <v>30000</v>
      </c>
      <c r="H11" s="6">
        <v>8500</v>
      </c>
      <c r="I11" s="6">
        <f>0.15*G11</f>
        <v>4500</v>
      </c>
      <c r="J11" s="1"/>
      <c r="K11" s="1"/>
    </row>
    <row r="12" spans="1:11" x14ac:dyDescent="0.25">
      <c r="A12" s="3">
        <v>8</v>
      </c>
      <c r="B12" s="1" t="s">
        <v>129</v>
      </c>
      <c r="C12" s="21" t="s">
        <v>123</v>
      </c>
      <c r="D12" s="3">
        <v>2</v>
      </c>
      <c r="E12" s="19">
        <v>15000</v>
      </c>
      <c r="F12" s="3" t="s">
        <v>14</v>
      </c>
      <c r="G12" s="6">
        <f t="shared" si="0"/>
        <v>30000</v>
      </c>
      <c r="H12" s="6">
        <v>12750</v>
      </c>
      <c r="I12" s="6">
        <f>0.15*E12*D12</f>
        <v>4500</v>
      </c>
      <c r="J12" s="1"/>
      <c r="K12" s="1"/>
    </row>
    <row r="13" spans="1:11" x14ac:dyDescent="0.25">
      <c r="A13" s="3">
        <v>9</v>
      </c>
      <c r="B13" s="1" t="s">
        <v>130</v>
      </c>
      <c r="C13" s="21" t="s">
        <v>123</v>
      </c>
      <c r="D13" s="3">
        <v>1</v>
      </c>
      <c r="E13" s="19">
        <v>50000</v>
      </c>
      <c r="F13" s="3" t="s">
        <v>14</v>
      </c>
      <c r="G13" s="6">
        <f t="shared" si="0"/>
        <v>50000</v>
      </c>
      <c r="H13" s="6">
        <v>42500</v>
      </c>
      <c r="I13" s="6">
        <f>0.15*G13</f>
        <v>7500</v>
      </c>
      <c r="J13" s="1"/>
      <c r="K13" s="1"/>
    </row>
    <row r="14" spans="1:11" x14ac:dyDescent="0.25">
      <c r="A14" s="3">
        <v>10</v>
      </c>
      <c r="B14" s="1" t="s">
        <v>131</v>
      </c>
      <c r="C14" s="21" t="s">
        <v>123</v>
      </c>
      <c r="D14" s="3">
        <v>1</v>
      </c>
      <c r="E14" s="19">
        <v>25000</v>
      </c>
      <c r="F14" s="3" t="s">
        <v>14</v>
      </c>
      <c r="G14" s="6">
        <f t="shared" si="0"/>
        <v>25000</v>
      </c>
      <c r="H14" s="6">
        <f>G14-I14</f>
        <v>21250</v>
      </c>
      <c r="I14" s="6">
        <f>0.15*G14</f>
        <v>3750</v>
      </c>
      <c r="J14" s="1"/>
      <c r="K14" s="1"/>
    </row>
    <row r="15" spans="1:11" x14ac:dyDescent="0.25">
      <c r="A15" s="3">
        <v>11</v>
      </c>
      <c r="B15" s="1" t="s">
        <v>132</v>
      </c>
      <c r="C15" s="21" t="s">
        <v>123</v>
      </c>
      <c r="D15" s="3">
        <v>1</v>
      </c>
      <c r="E15" s="19">
        <v>25000</v>
      </c>
      <c r="F15" s="3" t="s">
        <v>14</v>
      </c>
      <c r="G15" s="6">
        <f t="shared" si="0"/>
        <v>25000</v>
      </c>
      <c r="H15" s="6">
        <v>20000</v>
      </c>
      <c r="I15" s="6">
        <v>5000</v>
      </c>
      <c r="J15" s="1"/>
      <c r="K15" s="1"/>
    </row>
    <row r="16" spans="1:11" x14ac:dyDescent="0.25">
      <c r="A16" s="3">
        <v>12</v>
      </c>
      <c r="B16" s="1" t="s">
        <v>127</v>
      </c>
      <c r="C16" s="21" t="s">
        <v>123</v>
      </c>
      <c r="D16" s="3">
        <v>1</v>
      </c>
      <c r="E16" s="19">
        <v>13000</v>
      </c>
      <c r="F16" s="3" t="s">
        <v>14</v>
      </c>
      <c r="G16" s="6">
        <f t="shared" si="0"/>
        <v>13000</v>
      </c>
      <c r="H16" s="6">
        <v>10000</v>
      </c>
      <c r="I16" s="6">
        <v>3000</v>
      </c>
      <c r="J16" s="1"/>
      <c r="K16" s="1"/>
    </row>
    <row r="17" spans="1:11" x14ac:dyDescent="0.25">
      <c r="A17" s="3">
        <v>13</v>
      </c>
      <c r="B17" s="1" t="s">
        <v>119</v>
      </c>
      <c r="C17" s="22" t="s">
        <v>124</v>
      </c>
      <c r="D17" s="3">
        <v>1</v>
      </c>
      <c r="E17" s="19">
        <v>15000</v>
      </c>
      <c r="F17" s="3" t="s">
        <v>14</v>
      </c>
      <c r="G17" s="6">
        <f t="shared" si="0"/>
        <v>15000</v>
      </c>
      <c r="H17" s="6">
        <v>12750</v>
      </c>
      <c r="I17" s="6">
        <v>2250</v>
      </c>
      <c r="J17" s="1"/>
      <c r="K17" s="1"/>
    </row>
    <row r="18" spans="1:11" x14ac:dyDescent="0.25">
      <c r="A18" s="3">
        <v>14</v>
      </c>
      <c r="B18" s="1" t="s">
        <v>128</v>
      </c>
      <c r="C18" s="22" t="s">
        <v>124</v>
      </c>
      <c r="D18" s="3">
        <v>1</v>
      </c>
      <c r="E18" s="19">
        <v>10000</v>
      </c>
      <c r="F18" s="3" t="s">
        <v>121</v>
      </c>
      <c r="G18" s="6">
        <f t="shared" si="0"/>
        <v>10000</v>
      </c>
      <c r="H18" s="6">
        <v>85000</v>
      </c>
      <c r="I18" s="6">
        <v>1500</v>
      </c>
      <c r="J18" s="1"/>
      <c r="K18" s="1"/>
    </row>
    <row r="19" spans="1:11" x14ac:dyDescent="0.25">
      <c r="A19" s="3">
        <v>15</v>
      </c>
      <c r="B19" s="1" t="s">
        <v>137</v>
      </c>
      <c r="C19" s="23" t="s">
        <v>114</v>
      </c>
      <c r="D19" s="3">
        <v>2</v>
      </c>
      <c r="E19" s="19">
        <v>4000</v>
      </c>
      <c r="F19" s="3" t="s">
        <v>133</v>
      </c>
      <c r="G19" s="6">
        <f t="shared" si="0"/>
        <v>8000</v>
      </c>
      <c r="H19" s="6">
        <v>2000</v>
      </c>
      <c r="I19" s="6">
        <v>4000</v>
      </c>
      <c r="J19" s="1"/>
      <c r="K19" s="1"/>
    </row>
    <row r="20" spans="1:11" x14ac:dyDescent="0.25">
      <c r="A20" s="3">
        <v>16</v>
      </c>
      <c r="B20" s="1" t="s">
        <v>128</v>
      </c>
      <c r="C20" s="23" t="s">
        <v>114</v>
      </c>
      <c r="D20" s="3">
        <v>1</v>
      </c>
      <c r="E20" s="19">
        <v>10000</v>
      </c>
      <c r="F20" s="3" t="s">
        <v>121</v>
      </c>
      <c r="G20" s="6">
        <f t="shared" si="0"/>
        <v>10000</v>
      </c>
      <c r="H20" s="6">
        <v>8500</v>
      </c>
      <c r="I20" s="6">
        <v>1500</v>
      </c>
      <c r="J20" s="1"/>
      <c r="K20" s="1"/>
    </row>
    <row r="21" spans="1:11" x14ac:dyDescent="0.25">
      <c r="A21" s="3">
        <v>17</v>
      </c>
      <c r="B21" s="1" t="s">
        <v>130</v>
      </c>
      <c r="C21" s="23" t="s">
        <v>114</v>
      </c>
      <c r="D21" s="3">
        <v>1</v>
      </c>
      <c r="E21" s="19">
        <v>50000</v>
      </c>
      <c r="F21" s="3" t="s">
        <v>14</v>
      </c>
      <c r="G21" s="6">
        <f t="shared" si="0"/>
        <v>50000</v>
      </c>
      <c r="H21" s="6">
        <v>42500</v>
      </c>
      <c r="I21" s="6">
        <f>0.15*G21</f>
        <v>7500</v>
      </c>
      <c r="J21" s="1"/>
      <c r="K21" s="1"/>
    </row>
    <row r="22" spans="1:11" x14ac:dyDescent="0.25">
      <c r="A22" s="89" t="s">
        <v>57</v>
      </c>
      <c r="B22" s="90"/>
      <c r="C22" s="90"/>
      <c r="D22" s="90"/>
      <c r="E22" s="90"/>
      <c r="F22" s="91"/>
      <c r="G22" s="24">
        <f>SUM(G5:G21)</f>
        <v>409000</v>
      </c>
      <c r="H22" s="6"/>
      <c r="I22" s="24">
        <f>SUM(I5:I21)</f>
        <v>72250</v>
      </c>
      <c r="J22" s="1"/>
      <c r="K22" s="1"/>
    </row>
    <row r="24" spans="1:11" x14ac:dyDescent="0.25">
      <c r="A24" t="s">
        <v>138</v>
      </c>
    </row>
    <row r="25" spans="1:11" x14ac:dyDescent="0.25">
      <c r="A25" t="s">
        <v>139</v>
      </c>
    </row>
    <row r="26" spans="1:11" x14ac:dyDescent="0.25">
      <c r="A26" t="s">
        <v>140</v>
      </c>
    </row>
  </sheetData>
  <mergeCells count="11">
    <mergeCell ref="G3:G4"/>
    <mergeCell ref="J3:K3"/>
    <mergeCell ref="H3:H4"/>
    <mergeCell ref="I3:I4"/>
    <mergeCell ref="A22:F22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920F-B0F4-4718-AD69-0D992CF690ED}">
  <dimension ref="A1:I49"/>
  <sheetViews>
    <sheetView topLeftCell="A13" workbookViewId="0">
      <selection activeCell="G41" sqref="G41"/>
    </sheetView>
  </sheetViews>
  <sheetFormatPr defaultRowHeight="15" x14ac:dyDescent="0.25"/>
  <cols>
    <col min="1" max="1" width="6.28515625" customWidth="1"/>
    <col min="2" max="2" width="28.7109375" customWidth="1"/>
    <col min="3" max="3" width="10" bestFit="1" customWidth="1"/>
    <col min="4" max="4" width="8.7109375" bestFit="1" customWidth="1"/>
    <col min="5" max="5" width="17.7109375" customWidth="1"/>
    <col min="6" max="6" width="8.7109375" bestFit="1" customWidth="1"/>
    <col min="7" max="7" width="18" customWidth="1"/>
    <col min="8" max="8" width="16.85546875" customWidth="1"/>
    <col min="9" max="9" width="18.5703125" customWidth="1"/>
  </cols>
  <sheetData>
    <row r="1" spans="1:9" x14ac:dyDescent="0.25">
      <c r="A1" t="s">
        <v>118</v>
      </c>
    </row>
    <row r="3" spans="1:9" ht="15" customHeight="1" x14ac:dyDescent="0.25">
      <c r="A3" s="85" t="s">
        <v>0</v>
      </c>
      <c r="B3" s="85" t="s">
        <v>99</v>
      </c>
      <c r="C3" s="85" t="s">
        <v>100</v>
      </c>
      <c r="D3" s="85" t="s">
        <v>107</v>
      </c>
      <c r="E3" s="85" t="s">
        <v>108</v>
      </c>
      <c r="F3" s="85" t="s">
        <v>13</v>
      </c>
      <c r="G3" s="85" t="s">
        <v>57</v>
      </c>
      <c r="H3" s="85" t="s">
        <v>4</v>
      </c>
      <c r="I3" s="85" t="s">
        <v>27</v>
      </c>
    </row>
    <row r="4" spans="1:9" ht="15" customHeight="1" x14ac:dyDescent="0.25">
      <c r="A4" s="86"/>
      <c r="B4" s="86"/>
      <c r="C4" s="86"/>
      <c r="D4" s="86"/>
      <c r="E4" s="86"/>
      <c r="F4" s="86"/>
      <c r="G4" s="86"/>
      <c r="H4" s="86"/>
      <c r="I4" s="86"/>
    </row>
    <row r="5" spans="1:9" ht="15.75" x14ac:dyDescent="0.25">
      <c r="A5" s="32"/>
      <c r="B5" s="32" t="s">
        <v>156</v>
      </c>
      <c r="C5" s="32"/>
      <c r="D5" s="32"/>
      <c r="E5" s="32"/>
      <c r="F5" s="32"/>
      <c r="G5" s="33">
        <f>SUM(G6)</f>
        <v>50000</v>
      </c>
      <c r="H5" s="33">
        <f t="shared" ref="H5:I5" si="0">SUM(H6)</f>
        <v>32500</v>
      </c>
      <c r="I5" s="33">
        <f t="shared" si="0"/>
        <v>7500</v>
      </c>
    </row>
    <row r="6" spans="1:9" x14ac:dyDescent="0.25">
      <c r="A6" s="3">
        <v>1</v>
      </c>
      <c r="B6" s="1" t="s">
        <v>141</v>
      </c>
      <c r="C6" s="20" t="s">
        <v>120</v>
      </c>
      <c r="D6" s="3">
        <v>1</v>
      </c>
      <c r="E6" s="19">
        <v>5000</v>
      </c>
      <c r="F6" s="3" t="s">
        <v>142</v>
      </c>
      <c r="G6" s="6">
        <v>50000</v>
      </c>
      <c r="H6" s="6">
        <v>32500</v>
      </c>
      <c r="I6" s="6">
        <f>0.15*G6</f>
        <v>7500</v>
      </c>
    </row>
    <row r="7" spans="1:9" ht="15.75" x14ac:dyDescent="0.25">
      <c r="A7" s="34"/>
      <c r="B7" s="34"/>
      <c r="C7" s="34"/>
      <c r="D7" s="34"/>
      <c r="E7" s="34"/>
      <c r="F7" s="34"/>
      <c r="G7" s="34"/>
      <c r="H7" s="34"/>
      <c r="I7" s="34"/>
    </row>
    <row r="8" spans="1:9" ht="15.75" x14ac:dyDescent="0.25">
      <c r="A8" s="32"/>
      <c r="B8" s="32" t="s">
        <v>157</v>
      </c>
      <c r="C8" s="32"/>
      <c r="D8" s="32"/>
      <c r="E8" s="32"/>
      <c r="F8" s="32"/>
      <c r="G8" s="33">
        <f>SUM(G9:G10)</f>
        <v>43000</v>
      </c>
      <c r="H8" s="33">
        <f t="shared" ref="H8:I8" si="1">SUM(H9:H10)</f>
        <v>27000</v>
      </c>
      <c r="I8" s="33">
        <f t="shared" si="1"/>
        <v>14000</v>
      </c>
    </row>
    <row r="9" spans="1:9" x14ac:dyDescent="0.25">
      <c r="A9" s="3">
        <v>1</v>
      </c>
      <c r="B9" s="1" t="s">
        <v>136</v>
      </c>
      <c r="C9" s="20" t="s">
        <v>120</v>
      </c>
      <c r="D9" s="3">
        <v>1</v>
      </c>
      <c r="E9" s="19">
        <v>35000</v>
      </c>
      <c r="F9" s="3" t="s">
        <v>14</v>
      </c>
      <c r="G9" s="6">
        <f>D9*E9</f>
        <v>35000</v>
      </c>
      <c r="H9" s="6">
        <v>25000</v>
      </c>
      <c r="I9" s="6">
        <v>10000</v>
      </c>
    </row>
    <row r="10" spans="1:9" x14ac:dyDescent="0.25">
      <c r="A10" s="3">
        <v>2</v>
      </c>
      <c r="B10" s="1" t="s">
        <v>137</v>
      </c>
      <c r="C10" s="23" t="s">
        <v>114</v>
      </c>
      <c r="D10" s="3">
        <v>2</v>
      </c>
      <c r="E10" s="19">
        <v>4000</v>
      </c>
      <c r="F10" s="3" t="s">
        <v>133</v>
      </c>
      <c r="G10" s="6">
        <f>D10*E10</f>
        <v>8000</v>
      </c>
      <c r="H10" s="6">
        <v>2000</v>
      </c>
      <c r="I10" s="6">
        <v>4000</v>
      </c>
    </row>
    <row r="11" spans="1:9" x14ac:dyDescent="0.25">
      <c r="A11" s="3"/>
      <c r="B11" s="1"/>
      <c r="C11" s="3"/>
      <c r="D11" s="3"/>
      <c r="E11" s="19"/>
      <c r="F11" s="3"/>
      <c r="G11" s="6"/>
      <c r="H11" s="6"/>
      <c r="I11" s="6"/>
    </row>
    <row r="12" spans="1:9" ht="15.75" x14ac:dyDescent="0.25">
      <c r="A12" s="32"/>
      <c r="B12" s="32" t="s">
        <v>158</v>
      </c>
      <c r="C12" s="32"/>
      <c r="D12" s="32"/>
      <c r="E12" s="32"/>
      <c r="F12" s="32"/>
      <c r="G12" s="32"/>
      <c r="H12" s="32"/>
      <c r="I12" s="32"/>
    </row>
    <row r="13" spans="1:9" ht="15.75" x14ac:dyDescent="0.25">
      <c r="A13" s="34"/>
      <c r="B13" s="34"/>
      <c r="C13" s="34"/>
      <c r="D13" s="34"/>
      <c r="E13" s="34"/>
      <c r="F13" s="34"/>
      <c r="G13" s="34"/>
      <c r="H13" s="34"/>
      <c r="I13" s="34"/>
    </row>
    <row r="14" spans="1:9" ht="15.75" x14ac:dyDescent="0.25">
      <c r="A14" s="34"/>
      <c r="B14" s="34"/>
      <c r="C14" s="34"/>
      <c r="D14" s="34"/>
      <c r="E14" s="34"/>
      <c r="F14" s="34"/>
      <c r="G14" s="34"/>
      <c r="H14" s="34"/>
      <c r="I14" s="34"/>
    </row>
    <row r="15" spans="1:9" ht="15.75" x14ac:dyDescent="0.25">
      <c r="A15" s="32"/>
      <c r="B15" s="32" t="s">
        <v>159</v>
      </c>
      <c r="C15" s="32"/>
      <c r="D15" s="32"/>
      <c r="E15" s="32"/>
      <c r="F15" s="32"/>
      <c r="G15" s="33">
        <f>SUM(G16:G18)</f>
        <v>51000</v>
      </c>
      <c r="H15" s="33">
        <f t="shared" ref="H15:I15" si="2">SUM(H16:H18)</f>
        <v>40000</v>
      </c>
      <c r="I15" s="33">
        <f t="shared" si="2"/>
        <v>11000</v>
      </c>
    </row>
    <row r="16" spans="1:9" x14ac:dyDescent="0.25">
      <c r="A16" s="3">
        <v>1</v>
      </c>
      <c r="B16" s="1" t="s">
        <v>127</v>
      </c>
      <c r="C16" s="20" t="s">
        <v>120</v>
      </c>
      <c r="D16" s="3">
        <v>1</v>
      </c>
      <c r="E16" s="19">
        <v>13000</v>
      </c>
      <c r="F16" s="3" t="s">
        <v>14</v>
      </c>
      <c r="G16" s="6">
        <v>13000</v>
      </c>
      <c r="H16" s="6">
        <v>10000</v>
      </c>
      <c r="I16" s="6">
        <v>3000</v>
      </c>
    </row>
    <row r="17" spans="1:9" x14ac:dyDescent="0.25">
      <c r="A17" s="3">
        <v>2</v>
      </c>
      <c r="B17" s="1" t="s">
        <v>132</v>
      </c>
      <c r="C17" s="21" t="s">
        <v>123</v>
      </c>
      <c r="D17" s="3">
        <v>1</v>
      </c>
      <c r="E17" s="19">
        <v>25000</v>
      </c>
      <c r="F17" s="3" t="s">
        <v>14</v>
      </c>
      <c r="G17" s="6">
        <v>25000</v>
      </c>
      <c r="H17" s="6">
        <v>20000</v>
      </c>
      <c r="I17" s="6">
        <v>5000</v>
      </c>
    </row>
    <row r="18" spans="1:9" x14ac:dyDescent="0.25">
      <c r="A18" s="3">
        <v>3</v>
      </c>
      <c r="B18" s="1" t="s">
        <v>127</v>
      </c>
      <c r="C18" s="21" t="s">
        <v>123</v>
      </c>
      <c r="D18" s="3">
        <v>1</v>
      </c>
      <c r="E18" s="19">
        <v>13000</v>
      </c>
      <c r="F18" s="3" t="s">
        <v>14</v>
      </c>
      <c r="G18" s="6">
        <v>13000</v>
      </c>
      <c r="H18" s="6">
        <v>10000</v>
      </c>
      <c r="I18" s="6">
        <v>3000</v>
      </c>
    </row>
    <row r="19" spans="1:9" ht="15.75" x14ac:dyDescent="0.25">
      <c r="A19" s="34"/>
      <c r="B19" s="34"/>
      <c r="C19" s="34"/>
      <c r="D19" s="34"/>
      <c r="E19" s="34"/>
      <c r="F19" s="34"/>
      <c r="G19" s="34"/>
      <c r="H19" s="34"/>
      <c r="I19" s="34"/>
    </row>
    <row r="20" spans="1:9" ht="15.75" x14ac:dyDescent="0.25">
      <c r="A20" s="32"/>
      <c r="B20" s="32" t="s">
        <v>160</v>
      </c>
      <c r="C20" s="32"/>
      <c r="D20" s="32"/>
      <c r="E20" s="32"/>
      <c r="F20" s="32"/>
      <c r="G20" s="32"/>
      <c r="H20" s="32"/>
      <c r="I20" s="32"/>
    </row>
    <row r="21" spans="1:9" ht="15.75" x14ac:dyDescent="0.25">
      <c r="A21" s="34"/>
      <c r="B21" s="34"/>
      <c r="C21" s="34"/>
      <c r="D21" s="34"/>
      <c r="E21" s="34"/>
      <c r="F21" s="34"/>
      <c r="G21" s="34"/>
      <c r="H21" s="34"/>
      <c r="I21" s="34"/>
    </row>
    <row r="22" spans="1:9" ht="15.75" x14ac:dyDescent="0.25">
      <c r="A22" s="34"/>
      <c r="B22" s="34"/>
      <c r="C22" s="34"/>
      <c r="D22" s="34"/>
      <c r="E22" s="34"/>
      <c r="F22" s="34"/>
      <c r="G22" s="34"/>
      <c r="H22" s="34"/>
      <c r="I22" s="34"/>
    </row>
    <row r="23" spans="1:9" ht="15.75" x14ac:dyDescent="0.25">
      <c r="A23" s="32"/>
      <c r="B23" s="32" t="s">
        <v>161</v>
      </c>
      <c r="C23" s="32"/>
      <c r="D23" s="32"/>
      <c r="E23" s="32"/>
      <c r="F23" s="32"/>
      <c r="G23" s="33">
        <f>SUM(G24:G28)</f>
        <v>80000</v>
      </c>
      <c r="H23" s="33">
        <f t="shared" ref="H23:I23" si="3">SUM(H24:H28)</f>
        <v>68000</v>
      </c>
      <c r="I23" s="33">
        <f t="shared" si="3"/>
        <v>12000</v>
      </c>
    </row>
    <row r="24" spans="1:9" x14ac:dyDescent="0.25">
      <c r="A24" s="3">
        <v>1</v>
      </c>
      <c r="B24" s="1" t="s">
        <v>126</v>
      </c>
      <c r="C24" s="20" t="s">
        <v>120</v>
      </c>
      <c r="D24" s="3">
        <v>1</v>
      </c>
      <c r="E24" s="19">
        <v>10000</v>
      </c>
      <c r="F24" s="3" t="s">
        <v>121</v>
      </c>
      <c r="G24" s="6">
        <f>D24*E24</f>
        <v>10000</v>
      </c>
      <c r="H24" s="6">
        <f>G24-I24</f>
        <v>8500</v>
      </c>
      <c r="I24" s="6">
        <f>G24*15%</f>
        <v>1500</v>
      </c>
    </row>
    <row r="25" spans="1:9" x14ac:dyDescent="0.25">
      <c r="A25" s="3">
        <v>2</v>
      </c>
      <c r="B25" s="1" t="s">
        <v>128</v>
      </c>
      <c r="C25" s="20" t="s">
        <v>122</v>
      </c>
      <c r="D25" s="3">
        <v>2</v>
      </c>
      <c r="E25" s="19">
        <v>10000</v>
      </c>
      <c r="F25" s="3" t="s">
        <v>121</v>
      </c>
      <c r="G25" s="6">
        <f t="shared" ref="G25:G28" si="4">D25*E25</f>
        <v>20000</v>
      </c>
      <c r="H25" s="6">
        <f t="shared" ref="H25:H28" si="5">G25-I25</f>
        <v>17000</v>
      </c>
      <c r="I25" s="6">
        <f t="shared" ref="I25:I28" si="6">G25*15%</f>
        <v>3000</v>
      </c>
    </row>
    <row r="26" spans="1:9" x14ac:dyDescent="0.25">
      <c r="A26" s="3">
        <v>3</v>
      </c>
      <c r="B26" s="1" t="s">
        <v>128</v>
      </c>
      <c r="C26" s="21" t="s">
        <v>123</v>
      </c>
      <c r="D26" s="3">
        <v>3</v>
      </c>
      <c r="E26" s="19">
        <v>10000</v>
      </c>
      <c r="F26" s="3" t="s">
        <v>121</v>
      </c>
      <c r="G26" s="6">
        <f t="shared" si="4"/>
        <v>30000</v>
      </c>
      <c r="H26" s="6">
        <f t="shared" si="5"/>
        <v>25500</v>
      </c>
      <c r="I26" s="6">
        <f t="shared" si="6"/>
        <v>4500</v>
      </c>
    </row>
    <row r="27" spans="1:9" x14ac:dyDescent="0.25">
      <c r="A27" s="3">
        <v>4</v>
      </c>
      <c r="B27" s="1" t="s">
        <v>128</v>
      </c>
      <c r="C27" s="22" t="s">
        <v>124</v>
      </c>
      <c r="D27" s="3">
        <v>1</v>
      </c>
      <c r="E27" s="19">
        <v>10000</v>
      </c>
      <c r="F27" s="3" t="s">
        <v>121</v>
      </c>
      <c r="G27" s="6">
        <f t="shared" si="4"/>
        <v>10000</v>
      </c>
      <c r="H27" s="6">
        <f t="shared" si="5"/>
        <v>8500</v>
      </c>
      <c r="I27" s="6">
        <f t="shared" si="6"/>
        <v>1500</v>
      </c>
    </row>
    <row r="28" spans="1:9" x14ac:dyDescent="0.25">
      <c r="A28" s="3">
        <v>5</v>
      </c>
      <c r="B28" s="1" t="s">
        <v>128</v>
      </c>
      <c r="C28" s="23" t="s">
        <v>114</v>
      </c>
      <c r="D28" s="3">
        <v>1</v>
      </c>
      <c r="E28" s="19">
        <v>10000</v>
      </c>
      <c r="F28" s="3" t="s">
        <v>121</v>
      </c>
      <c r="G28" s="6">
        <f t="shared" si="4"/>
        <v>10000</v>
      </c>
      <c r="H28" s="6">
        <f t="shared" si="5"/>
        <v>8500</v>
      </c>
      <c r="I28" s="6">
        <f t="shared" si="6"/>
        <v>1500</v>
      </c>
    </row>
    <row r="29" spans="1:9" ht="15.75" x14ac:dyDescent="0.25">
      <c r="A29" s="34"/>
      <c r="B29" s="34"/>
      <c r="C29" s="34"/>
      <c r="D29" s="34"/>
      <c r="E29" s="34"/>
      <c r="F29" s="34"/>
      <c r="G29" s="34"/>
      <c r="H29" s="34"/>
      <c r="I29" s="34"/>
    </row>
    <row r="30" spans="1:9" ht="15.75" x14ac:dyDescent="0.25">
      <c r="A30" s="32"/>
      <c r="B30" s="32" t="s">
        <v>162</v>
      </c>
      <c r="C30" s="32"/>
      <c r="D30" s="32"/>
      <c r="E30" s="32"/>
      <c r="F30" s="32"/>
      <c r="G30" s="32"/>
      <c r="H30" s="32"/>
      <c r="I30" s="32"/>
    </row>
    <row r="31" spans="1:9" ht="15.75" x14ac:dyDescent="0.25">
      <c r="A31" s="34"/>
      <c r="B31" s="34"/>
      <c r="C31" s="34"/>
      <c r="D31" s="34"/>
      <c r="E31" s="34"/>
      <c r="F31" s="34"/>
      <c r="G31" s="34"/>
      <c r="H31" s="34"/>
      <c r="I31" s="34"/>
    </row>
    <row r="32" spans="1:9" ht="15.75" x14ac:dyDescent="0.25">
      <c r="A32" s="34"/>
      <c r="B32" s="34"/>
      <c r="C32" s="34"/>
      <c r="D32" s="34"/>
      <c r="E32" s="34"/>
      <c r="F32" s="34"/>
      <c r="G32" s="34"/>
      <c r="H32" s="34"/>
      <c r="I32" s="34"/>
    </row>
    <row r="33" spans="1:9" ht="15.75" x14ac:dyDescent="0.25">
      <c r="A33" s="32"/>
      <c r="B33" s="32" t="s">
        <v>163</v>
      </c>
      <c r="C33" s="32"/>
      <c r="D33" s="32"/>
      <c r="E33" s="32"/>
      <c r="F33" s="32"/>
      <c r="G33" s="33">
        <f>SUM(G34:G39)</f>
        <v>185000</v>
      </c>
      <c r="H33" s="33">
        <f t="shared" ref="H33:I33" si="7">SUM(H34:H39)</f>
        <v>144500</v>
      </c>
      <c r="I33" s="33">
        <f t="shared" si="7"/>
        <v>27750</v>
      </c>
    </row>
    <row r="34" spans="1:9" x14ac:dyDescent="0.25">
      <c r="A34" s="3">
        <v>1</v>
      </c>
      <c r="B34" s="1" t="s">
        <v>125</v>
      </c>
      <c r="C34" s="20" t="s">
        <v>120</v>
      </c>
      <c r="D34" s="3">
        <v>1</v>
      </c>
      <c r="E34" s="19">
        <v>15000</v>
      </c>
      <c r="F34" s="3" t="s">
        <v>14</v>
      </c>
      <c r="G34" s="6">
        <f>D34*E34</f>
        <v>15000</v>
      </c>
      <c r="H34" s="6">
        <f>E34-I34</f>
        <v>12750</v>
      </c>
      <c r="I34" s="6">
        <f>0.15*G34</f>
        <v>2250</v>
      </c>
    </row>
    <row r="35" spans="1:9" x14ac:dyDescent="0.25">
      <c r="A35" s="3">
        <v>2</v>
      </c>
      <c r="B35" s="1" t="s">
        <v>129</v>
      </c>
      <c r="C35" s="21" t="s">
        <v>123</v>
      </c>
      <c r="D35" s="3">
        <v>2</v>
      </c>
      <c r="E35" s="19">
        <v>15000</v>
      </c>
      <c r="F35" s="3" t="s">
        <v>14</v>
      </c>
      <c r="G35" s="6">
        <f>D35*E35</f>
        <v>30000</v>
      </c>
      <c r="H35" s="6">
        <v>12750</v>
      </c>
      <c r="I35" s="6">
        <f>0.15*E35*D35</f>
        <v>4500</v>
      </c>
    </row>
    <row r="36" spans="1:9" x14ac:dyDescent="0.25">
      <c r="A36" s="3">
        <v>3</v>
      </c>
      <c r="B36" s="1" t="s">
        <v>130</v>
      </c>
      <c r="C36" s="21" t="s">
        <v>123</v>
      </c>
      <c r="D36" s="3">
        <v>1</v>
      </c>
      <c r="E36" s="19">
        <v>50000</v>
      </c>
      <c r="F36" s="3" t="s">
        <v>14</v>
      </c>
      <c r="G36" s="6">
        <f>D36*E36</f>
        <v>50000</v>
      </c>
      <c r="H36" s="6">
        <v>42500</v>
      </c>
      <c r="I36" s="6">
        <f>0.15*G36</f>
        <v>7500</v>
      </c>
    </row>
    <row r="37" spans="1:9" x14ac:dyDescent="0.25">
      <c r="A37" s="3">
        <v>4</v>
      </c>
      <c r="B37" s="1" t="s">
        <v>131</v>
      </c>
      <c r="C37" s="21" t="s">
        <v>123</v>
      </c>
      <c r="D37" s="3">
        <v>1</v>
      </c>
      <c r="E37" s="19">
        <v>25000</v>
      </c>
      <c r="F37" s="3" t="s">
        <v>14</v>
      </c>
      <c r="G37" s="6">
        <f>D37*E37</f>
        <v>25000</v>
      </c>
      <c r="H37" s="6">
        <f>G37-I37</f>
        <v>21250</v>
      </c>
      <c r="I37" s="6">
        <f>0.15*G37</f>
        <v>3750</v>
      </c>
    </row>
    <row r="38" spans="1:9" x14ac:dyDescent="0.25">
      <c r="A38" s="3">
        <v>5</v>
      </c>
      <c r="B38" s="1" t="s">
        <v>119</v>
      </c>
      <c r="C38" s="22" t="s">
        <v>124</v>
      </c>
      <c r="D38" s="3">
        <v>1</v>
      </c>
      <c r="E38" s="19">
        <v>15000</v>
      </c>
      <c r="F38" s="3" t="s">
        <v>14</v>
      </c>
      <c r="G38" s="6">
        <f>D38*E38</f>
        <v>15000</v>
      </c>
      <c r="H38" s="6">
        <v>12750</v>
      </c>
      <c r="I38" s="6">
        <v>2250</v>
      </c>
    </row>
    <row r="39" spans="1:9" x14ac:dyDescent="0.25">
      <c r="A39" s="3">
        <v>6</v>
      </c>
      <c r="B39" s="1" t="s">
        <v>130</v>
      </c>
      <c r="C39" s="23" t="s">
        <v>114</v>
      </c>
      <c r="D39" s="3">
        <v>1</v>
      </c>
      <c r="E39" s="19">
        <v>50000</v>
      </c>
      <c r="F39" s="3" t="s">
        <v>14</v>
      </c>
      <c r="G39" s="6">
        <f t="shared" ref="G39" si="8">D39*E39</f>
        <v>50000</v>
      </c>
      <c r="H39" s="6">
        <v>42500</v>
      </c>
      <c r="I39" s="6">
        <f>0.15*G39</f>
        <v>7500</v>
      </c>
    </row>
    <row r="40" spans="1:9" x14ac:dyDescent="0.25">
      <c r="A40" s="29"/>
      <c r="B40" s="35"/>
      <c r="C40" s="36"/>
      <c r="D40" s="30"/>
      <c r="E40" s="37"/>
      <c r="F40" s="31"/>
      <c r="G40" s="6"/>
      <c r="H40" s="6"/>
      <c r="I40" s="6"/>
    </row>
    <row r="41" spans="1:9" x14ac:dyDescent="0.25">
      <c r="A41" s="89" t="s">
        <v>57</v>
      </c>
      <c r="B41" s="90"/>
      <c r="C41" s="90"/>
      <c r="D41" s="90"/>
      <c r="E41" s="90"/>
      <c r="F41" s="91"/>
      <c r="G41" s="24">
        <f>G33+G30+G23+G20+G15+G12+G8+G5</f>
        <v>409000</v>
      </c>
      <c r="H41" s="24">
        <f t="shared" ref="H41:I41" si="9">H33+H30+H23+H20+H15+H12+H8+H5</f>
        <v>312000</v>
      </c>
      <c r="I41" s="24">
        <f t="shared" si="9"/>
        <v>72250</v>
      </c>
    </row>
    <row r="43" spans="1:9" x14ac:dyDescent="0.25">
      <c r="B43" t="s">
        <v>164</v>
      </c>
      <c r="E43" t="s">
        <v>165</v>
      </c>
      <c r="H43" t="s">
        <v>166</v>
      </c>
    </row>
    <row r="44" spans="1:9" x14ac:dyDescent="0.25">
      <c r="B44" t="s">
        <v>167</v>
      </c>
      <c r="E44" t="s">
        <v>168</v>
      </c>
      <c r="H44" t="s">
        <v>169</v>
      </c>
    </row>
    <row r="48" spans="1:9" x14ac:dyDescent="0.25">
      <c r="B48" t="s">
        <v>170</v>
      </c>
      <c r="E48" t="s">
        <v>171</v>
      </c>
      <c r="H48" t="s">
        <v>172</v>
      </c>
    </row>
    <row r="49" spans="2:8" x14ac:dyDescent="0.25">
      <c r="B49" t="s">
        <v>173</v>
      </c>
      <c r="E49" t="s">
        <v>174</v>
      </c>
      <c r="H49" t="s">
        <v>175</v>
      </c>
    </row>
  </sheetData>
  <mergeCells count="10">
    <mergeCell ref="G3:G4"/>
    <mergeCell ref="H3:H4"/>
    <mergeCell ref="I3:I4"/>
    <mergeCell ref="A41:F4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2A58-83D6-46F2-8D6C-3AEB01DB4CB8}">
  <dimension ref="A1:J93"/>
  <sheetViews>
    <sheetView topLeftCell="A67" workbookViewId="0">
      <selection activeCell="J84" sqref="J84"/>
    </sheetView>
  </sheetViews>
  <sheetFormatPr defaultRowHeight="15" x14ac:dyDescent="0.25"/>
  <cols>
    <col min="1" max="1" width="6.28515625" customWidth="1"/>
    <col min="2" max="2" width="43.7109375" customWidth="1"/>
    <col min="3" max="3" width="10" bestFit="1" customWidth="1"/>
    <col min="4" max="4" width="8.7109375" bestFit="1" customWidth="1"/>
    <col min="5" max="5" width="17.7109375" customWidth="1"/>
    <col min="6" max="6" width="8.7109375" bestFit="1" customWidth="1"/>
    <col min="7" max="7" width="18" customWidth="1"/>
    <col min="8" max="8" width="16.85546875" customWidth="1"/>
    <col min="9" max="9" width="18.5703125" customWidth="1"/>
    <col min="10" max="10" width="33.140625" customWidth="1"/>
  </cols>
  <sheetData>
    <row r="1" spans="1:10" x14ac:dyDescent="0.25">
      <c r="A1" t="s">
        <v>176</v>
      </c>
    </row>
    <row r="2" spans="1:10" x14ac:dyDescent="0.25">
      <c r="E2" t="s">
        <v>155</v>
      </c>
    </row>
    <row r="3" spans="1:10" x14ac:dyDescent="0.25">
      <c r="A3" s="85" t="s">
        <v>0</v>
      </c>
      <c r="B3" s="85" t="s">
        <v>99</v>
      </c>
      <c r="C3" s="85" t="s">
        <v>100</v>
      </c>
      <c r="D3" s="85" t="s">
        <v>107</v>
      </c>
      <c r="E3" s="85" t="s">
        <v>5</v>
      </c>
      <c r="F3" s="85" t="s">
        <v>13</v>
      </c>
      <c r="G3" s="85" t="s">
        <v>57</v>
      </c>
      <c r="H3" s="85" t="s">
        <v>4</v>
      </c>
      <c r="I3" s="85" t="s">
        <v>27</v>
      </c>
      <c r="J3" s="98" t="s">
        <v>205</v>
      </c>
    </row>
    <row r="4" spans="1:10" x14ac:dyDescent="0.25">
      <c r="A4" s="86"/>
      <c r="B4" s="86"/>
      <c r="C4" s="86"/>
      <c r="D4" s="86"/>
      <c r="E4" s="86"/>
      <c r="F4" s="86"/>
      <c r="G4" s="86"/>
      <c r="H4" s="86"/>
      <c r="I4" s="86"/>
      <c r="J4" s="99"/>
    </row>
    <row r="5" spans="1:10" ht="15.75" x14ac:dyDescent="0.25">
      <c r="A5" s="32"/>
      <c r="B5" s="32" t="s">
        <v>156</v>
      </c>
      <c r="C5" s="32"/>
      <c r="D5" s="32"/>
      <c r="E5" s="33"/>
      <c r="F5" s="32"/>
      <c r="G5" s="33"/>
      <c r="H5" s="33"/>
      <c r="I5" s="33"/>
      <c r="J5" s="72"/>
    </row>
    <row r="6" spans="1:10" x14ac:dyDescent="0.25">
      <c r="A6" s="3">
        <v>1</v>
      </c>
      <c r="B6" s="1"/>
      <c r="C6" s="4"/>
      <c r="D6" s="3"/>
      <c r="E6" s="19"/>
      <c r="F6" s="3"/>
      <c r="G6" s="6"/>
      <c r="H6" s="6"/>
      <c r="I6" s="6"/>
      <c r="J6" s="1"/>
    </row>
    <row r="7" spans="1:10" ht="15.75" x14ac:dyDescent="0.25">
      <c r="A7" s="34"/>
      <c r="B7" s="34"/>
      <c r="C7" s="34"/>
      <c r="D7" s="34"/>
      <c r="E7" s="38"/>
      <c r="F7" s="34"/>
      <c r="G7" s="34"/>
      <c r="H7" s="34"/>
      <c r="I7" s="38"/>
      <c r="J7" s="1"/>
    </row>
    <row r="8" spans="1:10" ht="15.75" x14ac:dyDescent="0.25">
      <c r="A8" s="32"/>
      <c r="B8" s="32" t="s">
        <v>157</v>
      </c>
      <c r="C8" s="32"/>
      <c r="D8" s="32"/>
      <c r="E8" s="33"/>
      <c r="F8" s="32"/>
      <c r="G8" s="33"/>
      <c r="H8" s="33"/>
      <c r="I8" s="33"/>
      <c r="J8" s="72"/>
    </row>
    <row r="9" spans="1:10" x14ac:dyDescent="0.25">
      <c r="A9" s="3">
        <v>1</v>
      </c>
      <c r="B9" s="1" t="s">
        <v>188</v>
      </c>
      <c r="C9" s="39">
        <v>44959</v>
      </c>
      <c r="D9" s="3">
        <v>1</v>
      </c>
      <c r="E9" s="19">
        <v>300000</v>
      </c>
      <c r="F9" s="3" t="s">
        <v>14</v>
      </c>
      <c r="G9" s="6">
        <v>300000</v>
      </c>
      <c r="H9" s="6">
        <v>250000</v>
      </c>
      <c r="I9" s="6">
        <v>50000</v>
      </c>
      <c r="J9" s="27" t="s">
        <v>211</v>
      </c>
    </row>
    <row r="10" spans="1:10" x14ac:dyDescent="0.25">
      <c r="A10" s="3">
        <v>2</v>
      </c>
      <c r="B10" s="1" t="s">
        <v>189</v>
      </c>
      <c r="C10" s="39">
        <v>44959</v>
      </c>
      <c r="D10" s="3">
        <v>1</v>
      </c>
      <c r="E10" s="19">
        <v>850000</v>
      </c>
      <c r="F10" s="3" t="s">
        <v>14</v>
      </c>
      <c r="G10" s="6">
        <v>850000</v>
      </c>
      <c r="H10" s="6">
        <v>800000</v>
      </c>
      <c r="I10" s="6">
        <v>50000</v>
      </c>
      <c r="J10" s="27" t="s">
        <v>211</v>
      </c>
    </row>
    <row r="11" spans="1:10" x14ac:dyDescent="0.25">
      <c r="A11" s="3">
        <v>3</v>
      </c>
      <c r="B11" s="1" t="s">
        <v>190</v>
      </c>
      <c r="C11" s="41">
        <v>45079</v>
      </c>
      <c r="D11" s="3">
        <v>2</v>
      </c>
      <c r="E11" s="19">
        <v>55000</v>
      </c>
      <c r="F11" s="3" t="s">
        <v>14</v>
      </c>
      <c r="G11" s="6">
        <v>110000</v>
      </c>
      <c r="H11" s="6">
        <v>45000</v>
      </c>
      <c r="I11" s="6">
        <f>D11*(E11-H11)</f>
        <v>20000</v>
      </c>
      <c r="J11" s="1"/>
    </row>
    <row r="12" spans="1:10" x14ac:dyDescent="0.25">
      <c r="A12" s="3">
        <v>4</v>
      </c>
      <c r="B12" s="1" t="s">
        <v>191</v>
      </c>
      <c r="C12" s="73">
        <v>45109</v>
      </c>
      <c r="D12" s="3">
        <v>1</v>
      </c>
      <c r="E12" s="19">
        <v>68000</v>
      </c>
      <c r="F12" s="3" t="s">
        <v>14</v>
      </c>
      <c r="G12" s="6">
        <v>68000</v>
      </c>
      <c r="H12" s="6">
        <v>47000</v>
      </c>
      <c r="I12" s="6">
        <f>D12*(E12-H12)</f>
        <v>21000</v>
      </c>
      <c r="J12" s="1"/>
    </row>
    <row r="13" spans="1:10" x14ac:dyDescent="0.25">
      <c r="A13" s="3">
        <v>5</v>
      </c>
      <c r="B13" s="1" t="s">
        <v>200</v>
      </c>
      <c r="C13" s="51" t="s">
        <v>198</v>
      </c>
      <c r="D13" s="3">
        <v>1</v>
      </c>
      <c r="E13" s="19">
        <v>40000</v>
      </c>
      <c r="F13" s="3" t="s">
        <v>14</v>
      </c>
      <c r="G13" s="6">
        <f>D13*E13</f>
        <v>40000</v>
      </c>
      <c r="H13" s="6">
        <v>25000</v>
      </c>
      <c r="I13" s="6">
        <f>D13*(E13-H13)</f>
        <v>15000</v>
      </c>
      <c r="J13" s="1"/>
    </row>
    <row r="14" spans="1:10" x14ac:dyDescent="0.25">
      <c r="A14" s="3">
        <v>6</v>
      </c>
      <c r="B14" s="1"/>
      <c r="C14" s="71"/>
      <c r="D14" s="3"/>
      <c r="E14" s="19"/>
      <c r="F14" s="3"/>
      <c r="G14" s="6"/>
      <c r="H14" s="6"/>
      <c r="I14" s="6"/>
      <c r="J14" s="1"/>
    </row>
    <row r="15" spans="1:10" x14ac:dyDescent="0.25">
      <c r="A15" s="3"/>
      <c r="B15" s="1"/>
      <c r="C15" s="71"/>
      <c r="D15" s="3"/>
      <c r="E15" s="19"/>
      <c r="F15" s="3"/>
      <c r="G15" s="6"/>
      <c r="H15" s="6"/>
      <c r="I15" s="6"/>
      <c r="J15" s="1"/>
    </row>
    <row r="16" spans="1:10" x14ac:dyDescent="0.25">
      <c r="A16" s="92" t="s">
        <v>107</v>
      </c>
      <c r="B16" s="93"/>
      <c r="C16" s="93"/>
      <c r="D16" s="93"/>
      <c r="E16" s="93"/>
      <c r="F16" s="94"/>
      <c r="G16" s="57">
        <f>SUM(G9:G14)</f>
        <v>1368000</v>
      </c>
      <c r="H16" s="57">
        <f>SUM(H9:H15)</f>
        <v>1167000</v>
      </c>
      <c r="I16" s="57">
        <f>SUM(I9:I15)</f>
        <v>156000</v>
      </c>
      <c r="J16" s="1"/>
    </row>
    <row r="17" spans="1:10" ht="15.75" x14ac:dyDescent="0.25">
      <c r="A17" s="32"/>
      <c r="B17" s="32" t="s">
        <v>158</v>
      </c>
      <c r="C17" s="32"/>
      <c r="D17" s="32"/>
      <c r="E17" s="33"/>
      <c r="F17" s="32"/>
      <c r="G17" s="54"/>
      <c r="H17" s="32"/>
      <c r="I17" s="33"/>
      <c r="J17" s="72"/>
    </row>
    <row r="18" spans="1:10" x14ac:dyDescent="0.25">
      <c r="A18" s="74">
        <v>1</v>
      </c>
      <c r="B18" s="75" t="s">
        <v>177</v>
      </c>
      <c r="C18" s="76">
        <v>44987</v>
      </c>
      <c r="D18" s="77">
        <v>535</v>
      </c>
      <c r="E18" s="78">
        <v>15000</v>
      </c>
      <c r="F18" s="77" t="s">
        <v>113</v>
      </c>
      <c r="G18" s="78">
        <v>8025000</v>
      </c>
      <c r="H18" s="78">
        <f>G18-I18</f>
        <v>6821250</v>
      </c>
      <c r="I18" s="78">
        <v>1203750</v>
      </c>
      <c r="J18" s="27" t="s">
        <v>210</v>
      </c>
    </row>
    <row r="19" spans="1:10" ht="15.75" x14ac:dyDescent="0.25">
      <c r="A19" s="34"/>
      <c r="B19" s="40"/>
      <c r="C19" s="55"/>
      <c r="D19" s="40"/>
      <c r="E19" s="56"/>
      <c r="F19" s="40"/>
      <c r="G19" s="56"/>
      <c r="H19" s="56"/>
      <c r="I19" s="56"/>
      <c r="J19" s="1"/>
    </row>
    <row r="20" spans="1:10" ht="15.75" x14ac:dyDescent="0.25">
      <c r="A20" s="34"/>
      <c r="B20" s="40"/>
      <c r="C20" s="55"/>
      <c r="D20" s="40"/>
      <c r="E20" s="56"/>
      <c r="F20" s="40"/>
      <c r="G20" s="56"/>
      <c r="H20" s="56"/>
      <c r="I20" s="56"/>
      <c r="J20" s="1"/>
    </row>
    <row r="21" spans="1:10" ht="15.75" x14ac:dyDescent="0.25">
      <c r="A21" s="34"/>
      <c r="B21" s="40"/>
      <c r="C21" s="55"/>
      <c r="D21" s="40"/>
      <c r="E21" s="56"/>
      <c r="F21" s="40"/>
      <c r="G21" s="56"/>
      <c r="H21" s="56"/>
      <c r="I21" s="56"/>
      <c r="J21" s="1"/>
    </row>
    <row r="22" spans="1:10" ht="15.75" x14ac:dyDescent="0.25">
      <c r="A22" s="95" t="s">
        <v>107</v>
      </c>
      <c r="B22" s="96"/>
      <c r="C22" s="96"/>
      <c r="D22" s="96"/>
      <c r="E22" s="96"/>
      <c r="F22" s="97"/>
      <c r="G22" s="58">
        <f>SUM(G18:G21)</f>
        <v>8025000</v>
      </c>
      <c r="H22" s="58">
        <f>SUM(H18:H21)</f>
        <v>6821250</v>
      </c>
      <c r="I22" s="58">
        <f>SUM(I18:I21)</f>
        <v>1203750</v>
      </c>
      <c r="J22" s="1"/>
    </row>
    <row r="23" spans="1:10" ht="15.75" x14ac:dyDescent="0.25">
      <c r="A23" s="32"/>
      <c r="B23" s="32" t="s">
        <v>159</v>
      </c>
      <c r="C23" s="32"/>
      <c r="D23" s="32"/>
      <c r="E23" s="33"/>
      <c r="F23" s="32"/>
      <c r="G23" s="33"/>
      <c r="H23" s="33"/>
      <c r="I23" s="33"/>
      <c r="J23" s="72"/>
    </row>
    <row r="24" spans="1:10" x14ac:dyDescent="0.25">
      <c r="A24" s="3">
        <v>1</v>
      </c>
      <c r="B24" s="1" t="s">
        <v>183</v>
      </c>
      <c r="C24" s="39">
        <v>45079</v>
      </c>
      <c r="D24" s="3">
        <v>1</v>
      </c>
      <c r="E24" s="19">
        <v>13000</v>
      </c>
      <c r="F24" s="3" t="s">
        <v>14</v>
      </c>
      <c r="G24" s="6">
        <f>D24*E24</f>
        <v>13000</v>
      </c>
      <c r="H24" s="6">
        <v>10000</v>
      </c>
      <c r="I24" s="6">
        <f>G24-H24</f>
        <v>3000</v>
      </c>
      <c r="J24" s="1"/>
    </row>
    <row r="25" spans="1:10" x14ac:dyDescent="0.25">
      <c r="A25" s="3">
        <v>2</v>
      </c>
      <c r="B25" s="1" t="s">
        <v>183</v>
      </c>
      <c r="C25" s="42">
        <v>45109</v>
      </c>
      <c r="D25" s="3">
        <v>1</v>
      </c>
      <c r="E25" s="19">
        <v>13000</v>
      </c>
      <c r="F25" s="3" t="s">
        <v>14</v>
      </c>
      <c r="G25" s="6">
        <f t="shared" ref="G25:G26" si="0">D25*E25</f>
        <v>13000</v>
      </c>
      <c r="H25" s="6">
        <v>10000</v>
      </c>
      <c r="I25" s="6">
        <f t="shared" ref="I25:I26" si="1">G25-H25</f>
        <v>3000</v>
      </c>
      <c r="J25" s="1"/>
    </row>
    <row r="26" spans="1:10" x14ac:dyDescent="0.25">
      <c r="A26" s="3">
        <v>3</v>
      </c>
      <c r="B26" s="1" t="s">
        <v>183</v>
      </c>
      <c r="C26" s="51">
        <v>45171</v>
      </c>
      <c r="D26" s="3">
        <v>1</v>
      </c>
      <c r="E26" s="19">
        <v>13000</v>
      </c>
      <c r="F26" s="3" t="s">
        <v>14</v>
      </c>
      <c r="G26" s="6">
        <f t="shared" si="0"/>
        <v>13000</v>
      </c>
      <c r="H26" s="6">
        <v>10000</v>
      </c>
      <c r="I26" s="6">
        <f t="shared" si="1"/>
        <v>3000</v>
      </c>
      <c r="J26" s="1"/>
    </row>
    <row r="27" spans="1:10" x14ac:dyDescent="0.25">
      <c r="A27" s="3">
        <v>4</v>
      </c>
      <c r="B27" s="44" t="s">
        <v>196</v>
      </c>
      <c r="C27" s="51">
        <v>45171</v>
      </c>
      <c r="D27" s="43">
        <v>3</v>
      </c>
      <c r="E27" s="45">
        <v>25000</v>
      </c>
      <c r="F27" s="3" t="s">
        <v>14</v>
      </c>
      <c r="G27" s="46">
        <f>D27*E27</f>
        <v>75000</v>
      </c>
      <c r="H27" s="46">
        <v>22000</v>
      </c>
      <c r="I27" s="46">
        <f>D27*(E27-H27)</f>
        <v>9000</v>
      </c>
      <c r="J27" s="1"/>
    </row>
    <row r="28" spans="1:10" x14ac:dyDescent="0.25">
      <c r="A28" s="3">
        <v>5</v>
      </c>
      <c r="B28" s="44" t="s">
        <v>196</v>
      </c>
      <c r="C28" s="64" t="s">
        <v>201</v>
      </c>
      <c r="D28" s="43">
        <v>1</v>
      </c>
      <c r="E28" s="45">
        <v>25000</v>
      </c>
      <c r="F28" s="3" t="s">
        <v>14</v>
      </c>
      <c r="G28" s="46">
        <f>D28*E28</f>
        <v>25000</v>
      </c>
      <c r="H28" s="46">
        <v>22000</v>
      </c>
      <c r="I28" s="46">
        <f>D28*(E28-H28)</f>
        <v>3000</v>
      </c>
      <c r="J28" s="1"/>
    </row>
    <row r="29" spans="1:10" x14ac:dyDescent="0.25">
      <c r="A29" s="3">
        <v>6</v>
      </c>
      <c r="B29" s="44" t="s">
        <v>202</v>
      </c>
      <c r="C29" s="64" t="s">
        <v>201</v>
      </c>
      <c r="D29" s="43">
        <v>2</v>
      </c>
      <c r="E29" s="45">
        <v>7000</v>
      </c>
      <c r="F29" s="3" t="s">
        <v>14</v>
      </c>
      <c r="G29" s="46">
        <f>D29*E29</f>
        <v>14000</v>
      </c>
      <c r="H29" s="46">
        <v>5000</v>
      </c>
      <c r="I29" s="46">
        <f>D29*(E29-H29)</f>
        <v>4000</v>
      </c>
      <c r="J29" s="1"/>
    </row>
    <row r="30" spans="1:10" x14ac:dyDescent="0.25">
      <c r="A30" s="3">
        <v>7</v>
      </c>
      <c r="B30" s="44" t="s">
        <v>196</v>
      </c>
      <c r="C30" s="65" t="s">
        <v>204</v>
      </c>
      <c r="D30" s="43">
        <v>1</v>
      </c>
      <c r="E30" s="45">
        <v>25000</v>
      </c>
      <c r="F30" s="3" t="s">
        <v>14</v>
      </c>
      <c r="G30" s="46">
        <f>D30*E30</f>
        <v>25000</v>
      </c>
      <c r="H30" s="46">
        <v>22000</v>
      </c>
      <c r="I30" s="46">
        <f>D30*(E30-H30)</f>
        <v>3000</v>
      </c>
      <c r="J30" s="1"/>
    </row>
    <row r="31" spans="1:10" x14ac:dyDescent="0.25">
      <c r="A31" s="3">
        <v>8</v>
      </c>
      <c r="B31" s="44"/>
      <c r="C31" s="63"/>
      <c r="D31" s="43"/>
      <c r="E31" s="45"/>
      <c r="F31" s="43"/>
      <c r="G31" s="46"/>
      <c r="H31" s="46"/>
      <c r="I31" s="46"/>
      <c r="J31" s="1"/>
    </row>
    <row r="32" spans="1:10" ht="15.75" x14ac:dyDescent="0.25">
      <c r="A32" s="92" t="s">
        <v>107</v>
      </c>
      <c r="B32" s="93"/>
      <c r="C32" s="93"/>
      <c r="D32" s="93"/>
      <c r="E32" s="93"/>
      <c r="F32" s="94"/>
      <c r="G32" s="58">
        <f>SUM(G24:G31)</f>
        <v>178000</v>
      </c>
      <c r="H32" s="58">
        <f>SUM(H24:H31)</f>
        <v>101000</v>
      </c>
      <c r="I32" s="58">
        <f>SUM(I24:I31)</f>
        <v>28000</v>
      </c>
      <c r="J32" s="1"/>
    </row>
    <row r="33" spans="1:10" ht="15.75" x14ac:dyDescent="0.25">
      <c r="A33" s="32"/>
      <c r="B33" s="32" t="s">
        <v>160</v>
      </c>
      <c r="C33" s="32"/>
      <c r="D33" s="32"/>
      <c r="E33" s="33"/>
      <c r="F33" s="32"/>
      <c r="G33" s="32"/>
      <c r="H33" s="32"/>
      <c r="I33" s="33"/>
      <c r="J33" s="72"/>
    </row>
    <row r="34" spans="1:10" ht="15.75" x14ac:dyDescent="0.25">
      <c r="A34" s="34"/>
      <c r="B34" s="34"/>
      <c r="C34" s="34"/>
      <c r="D34" s="34"/>
      <c r="E34" s="38"/>
      <c r="F34" s="34"/>
      <c r="G34" s="34"/>
      <c r="H34" s="34"/>
      <c r="I34" s="38"/>
      <c r="J34" s="1"/>
    </row>
    <row r="35" spans="1:10" ht="15.75" x14ac:dyDescent="0.25">
      <c r="A35" s="34"/>
      <c r="B35" s="34"/>
      <c r="C35" s="34"/>
      <c r="D35" s="34"/>
      <c r="E35" s="38"/>
      <c r="F35" s="34"/>
      <c r="G35" s="34"/>
      <c r="H35" s="34"/>
      <c r="I35" s="38"/>
      <c r="J35" s="1"/>
    </row>
    <row r="36" spans="1:10" ht="15.75" x14ac:dyDescent="0.25">
      <c r="A36" s="32"/>
      <c r="B36" s="32" t="s">
        <v>161</v>
      </c>
      <c r="C36" s="32"/>
      <c r="D36" s="32"/>
      <c r="E36" s="33"/>
      <c r="F36" s="32"/>
      <c r="G36" s="33"/>
      <c r="H36" s="33"/>
      <c r="I36" s="33"/>
      <c r="J36" s="72"/>
    </row>
    <row r="37" spans="1:10" x14ac:dyDescent="0.25">
      <c r="A37" s="3">
        <v>1</v>
      </c>
      <c r="B37" s="1" t="s">
        <v>128</v>
      </c>
      <c r="C37" s="39">
        <v>44928</v>
      </c>
      <c r="D37" s="3">
        <v>3</v>
      </c>
      <c r="E37" s="19">
        <v>10000</v>
      </c>
      <c r="F37" s="3" t="s">
        <v>121</v>
      </c>
      <c r="G37" s="6">
        <f>D37*E37</f>
        <v>30000</v>
      </c>
      <c r="H37" s="6">
        <f>G37-I37</f>
        <v>25500</v>
      </c>
      <c r="I37" s="6">
        <f>G37*15%</f>
        <v>4500</v>
      </c>
      <c r="J37" s="1"/>
    </row>
    <row r="38" spans="1:10" x14ac:dyDescent="0.25">
      <c r="A38" s="3">
        <v>2</v>
      </c>
      <c r="B38" s="1" t="s">
        <v>182</v>
      </c>
      <c r="C38" s="47">
        <v>44959</v>
      </c>
      <c r="D38" s="3">
        <v>1</v>
      </c>
      <c r="E38" s="19">
        <v>10000</v>
      </c>
      <c r="F38" s="3" t="s">
        <v>121</v>
      </c>
      <c r="G38" s="6">
        <f t="shared" ref="G38:G53" si="2">D38*E38</f>
        <v>10000</v>
      </c>
      <c r="H38" s="6">
        <f t="shared" ref="H38:H53" si="3">G38-I38</f>
        <v>8500</v>
      </c>
      <c r="I38" s="6">
        <f t="shared" ref="I38:I53" si="4">G38*15%</f>
        <v>1500</v>
      </c>
      <c r="J38" s="1" t="s">
        <v>220</v>
      </c>
    </row>
    <row r="39" spans="1:10" x14ac:dyDescent="0.25">
      <c r="A39" s="3">
        <v>3</v>
      </c>
      <c r="B39" s="1" t="s">
        <v>128</v>
      </c>
      <c r="C39" s="48">
        <v>45079</v>
      </c>
      <c r="D39" s="3">
        <v>6</v>
      </c>
      <c r="E39" s="19">
        <v>10000</v>
      </c>
      <c r="F39" s="3" t="s">
        <v>121</v>
      </c>
      <c r="G39" s="6">
        <f t="shared" si="2"/>
        <v>60000</v>
      </c>
      <c r="H39" s="6">
        <f t="shared" si="3"/>
        <v>51000</v>
      </c>
      <c r="I39" s="6">
        <f t="shared" si="4"/>
        <v>9000</v>
      </c>
      <c r="J39" s="1"/>
    </row>
    <row r="40" spans="1:10" x14ac:dyDescent="0.25">
      <c r="A40" s="3">
        <v>4</v>
      </c>
      <c r="B40" s="1" t="s">
        <v>182</v>
      </c>
      <c r="C40" s="48">
        <v>45079</v>
      </c>
      <c r="D40" s="3">
        <v>2</v>
      </c>
      <c r="E40" s="19">
        <v>10000</v>
      </c>
      <c r="F40" s="3" t="s">
        <v>121</v>
      </c>
      <c r="G40" s="6">
        <f t="shared" si="2"/>
        <v>20000</v>
      </c>
      <c r="H40" s="6">
        <f t="shared" si="3"/>
        <v>17000</v>
      </c>
      <c r="I40" s="6">
        <f t="shared" si="4"/>
        <v>3000</v>
      </c>
      <c r="J40" s="1"/>
    </row>
    <row r="41" spans="1:10" x14ac:dyDescent="0.25">
      <c r="A41" s="3">
        <v>5</v>
      </c>
      <c r="B41" s="1" t="s">
        <v>70</v>
      </c>
      <c r="C41" s="48">
        <v>45079</v>
      </c>
      <c r="D41" s="3">
        <v>2</v>
      </c>
      <c r="E41" s="19">
        <v>15000</v>
      </c>
      <c r="F41" s="3" t="s">
        <v>121</v>
      </c>
      <c r="G41" s="6">
        <f t="shared" si="2"/>
        <v>30000</v>
      </c>
      <c r="H41" s="6">
        <f t="shared" si="3"/>
        <v>25500</v>
      </c>
      <c r="I41" s="6">
        <f t="shared" si="4"/>
        <v>4500</v>
      </c>
      <c r="J41" s="1"/>
    </row>
    <row r="42" spans="1:10" x14ac:dyDescent="0.25">
      <c r="A42" s="3">
        <v>6</v>
      </c>
      <c r="B42" s="44" t="s">
        <v>182</v>
      </c>
      <c r="C42" s="49">
        <v>45109</v>
      </c>
      <c r="D42" s="43">
        <v>2</v>
      </c>
      <c r="E42" s="45">
        <v>10000</v>
      </c>
      <c r="F42" s="3" t="s">
        <v>121</v>
      </c>
      <c r="G42" s="46">
        <f t="shared" si="2"/>
        <v>20000</v>
      </c>
      <c r="H42" s="46">
        <f t="shared" si="3"/>
        <v>17000</v>
      </c>
      <c r="I42" s="46">
        <f t="shared" si="4"/>
        <v>3000</v>
      </c>
      <c r="J42" s="1"/>
    </row>
    <row r="43" spans="1:10" x14ac:dyDescent="0.25">
      <c r="A43" s="3">
        <v>7</v>
      </c>
      <c r="B43" s="44" t="s">
        <v>128</v>
      </c>
      <c r="C43" s="49">
        <v>45109</v>
      </c>
      <c r="D43" s="43">
        <v>4</v>
      </c>
      <c r="E43" s="45">
        <v>10000</v>
      </c>
      <c r="F43" s="3" t="s">
        <v>121</v>
      </c>
      <c r="G43" s="46">
        <f t="shared" si="2"/>
        <v>40000</v>
      </c>
      <c r="H43" s="46">
        <f t="shared" si="3"/>
        <v>34000</v>
      </c>
      <c r="I43" s="46">
        <f t="shared" si="4"/>
        <v>6000</v>
      </c>
      <c r="J43" s="1"/>
    </row>
    <row r="44" spans="1:10" x14ac:dyDescent="0.25">
      <c r="A44" s="3"/>
      <c r="B44" s="44" t="s">
        <v>182</v>
      </c>
      <c r="C44" s="70">
        <v>45140</v>
      </c>
      <c r="D44" s="43">
        <v>2</v>
      </c>
      <c r="E44" s="45">
        <v>10000</v>
      </c>
      <c r="F44" s="3" t="s">
        <v>121</v>
      </c>
      <c r="G44" s="46">
        <f t="shared" si="2"/>
        <v>20000</v>
      </c>
      <c r="H44" s="46">
        <f t="shared" si="3"/>
        <v>17000</v>
      </c>
      <c r="I44" s="46">
        <f t="shared" si="4"/>
        <v>3000</v>
      </c>
      <c r="J44" s="1"/>
    </row>
    <row r="45" spans="1:10" x14ac:dyDescent="0.25">
      <c r="A45" s="3"/>
      <c r="B45" s="44" t="s">
        <v>128</v>
      </c>
      <c r="C45" s="70">
        <v>45140</v>
      </c>
      <c r="D45" s="43">
        <v>7</v>
      </c>
      <c r="E45" s="45">
        <v>10000</v>
      </c>
      <c r="F45" s="3" t="s">
        <v>121</v>
      </c>
      <c r="G45" s="46">
        <f t="shared" si="2"/>
        <v>70000</v>
      </c>
      <c r="H45" s="46">
        <f t="shared" si="3"/>
        <v>59500</v>
      </c>
      <c r="I45" s="46">
        <f t="shared" si="4"/>
        <v>10500</v>
      </c>
      <c r="J45" s="1"/>
    </row>
    <row r="46" spans="1:10" x14ac:dyDescent="0.25">
      <c r="A46" s="3">
        <v>8</v>
      </c>
      <c r="B46" s="44" t="s">
        <v>128</v>
      </c>
      <c r="C46" s="52">
        <v>45171</v>
      </c>
      <c r="D46" s="43">
        <v>7</v>
      </c>
      <c r="E46" s="45">
        <v>10000</v>
      </c>
      <c r="F46" s="3" t="s">
        <v>121</v>
      </c>
      <c r="G46" s="46">
        <f t="shared" si="2"/>
        <v>70000</v>
      </c>
      <c r="H46" s="46">
        <f t="shared" si="3"/>
        <v>59500</v>
      </c>
      <c r="I46" s="46">
        <f t="shared" si="4"/>
        <v>10500</v>
      </c>
      <c r="J46" s="1"/>
    </row>
    <row r="47" spans="1:10" x14ac:dyDescent="0.25">
      <c r="A47" s="3">
        <v>9</v>
      </c>
      <c r="B47" s="44" t="s">
        <v>70</v>
      </c>
      <c r="C47" s="53">
        <v>45201</v>
      </c>
      <c r="D47" s="43">
        <v>1</v>
      </c>
      <c r="E47" s="45">
        <v>15000</v>
      </c>
      <c r="F47" s="3" t="s">
        <v>121</v>
      </c>
      <c r="G47" s="46">
        <f t="shared" si="2"/>
        <v>15000</v>
      </c>
      <c r="H47" s="46">
        <f t="shared" si="3"/>
        <v>12750</v>
      </c>
      <c r="I47" s="46">
        <f t="shared" si="4"/>
        <v>2250</v>
      </c>
      <c r="J47" s="1"/>
    </row>
    <row r="48" spans="1:10" x14ac:dyDescent="0.25">
      <c r="A48" s="3">
        <v>10</v>
      </c>
      <c r="B48" s="44" t="s">
        <v>128</v>
      </c>
      <c r="C48" s="60" t="s">
        <v>198</v>
      </c>
      <c r="D48" s="43">
        <v>6</v>
      </c>
      <c r="E48" s="45">
        <v>10000</v>
      </c>
      <c r="F48" s="3" t="s">
        <v>121</v>
      </c>
      <c r="G48" s="46">
        <f t="shared" si="2"/>
        <v>60000</v>
      </c>
      <c r="H48" s="46">
        <f t="shared" si="3"/>
        <v>51000</v>
      </c>
      <c r="I48" s="46">
        <f t="shared" si="4"/>
        <v>9000</v>
      </c>
      <c r="J48" s="1"/>
    </row>
    <row r="49" spans="1:10" x14ac:dyDescent="0.25">
      <c r="A49" s="3">
        <v>11</v>
      </c>
      <c r="B49" s="44" t="s">
        <v>70</v>
      </c>
      <c r="C49" s="60" t="s">
        <v>198</v>
      </c>
      <c r="D49" s="43">
        <v>1</v>
      </c>
      <c r="E49" s="45">
        <v>15000</v>
      </c>
      <c r="F49" s="3" t="s">
        <v>121</v>
      </c>
      <c r="G49" s="46">
        <f t="shared" si="2"/>
        <v>15000</v>
      </c>
      <c r="H49" s="46">
        <f t="shared" si="3"/>
        <v>12750</v>
      </c>
      <c r="I49" s="46">
        <f t="shared" si="4"/>
        <v>2250</v>
      </c>
      <c r="J49" s="1"/>
    </row>
    <row r="50" spans="1:10" x14ac:dyDescent="0.25">
      <c r="A50" s="3">
        <v>12</v>
      </c>
      <c r="B50" s="44" t="s">
        <v>182</v>
      </c>
      <c r="C50" s="60" t="s">
        <v>198</v>
      </c>
      <c r="D50" s="43">
        <v>1</v>
      </c>
      <c r="E50" s="45">
        <v>5000</v>
      </c>
      <c r="F50" s="3" t="s">
        <v>121</v>
      </c>
      <c r="G50" s="46">
        <f t="shared" si="2"/>
        <v>5000</v>
      </c>
      <c r="H50" s="46">
        <f t="shared" si="3"/>
        <v>4250</v>
      </c>
      <c r="I50" s="46">
        <f t="shared" si="4"/>
        <v>750</v>
      </c>
      <c r="J50" s="1"/>
    </row>
    <row r="51" spans="1:10" x14ac:dyDescent="0.25">
      <c r="A51" s="3">
        <v>13</v>
      </c>
      <c r="B51" s="44" t="s">
        <v>128</v>
      </c>
      <c r="C51" s="61" t="s">
        <v>203</v>
      </c>
      <c r="D51" s="43">
        <v>1</v>
      </c>
      <c r="E51" s="45">
        <v>10000</v>
      </c>
      <c r="F51" s="3" t="s">
        <v>121</v>
      </c>
      <c r="G51" s="46">
        <f t="shared" si="2"/>
        <v>10000</v>
      </c>
      <c r="H51" s="46">
        <f t="shared" si="3"/>
        <v>8500</v>
      </c>
      <c r="I51" s="46">
        <f t="shared" si="4"/>
        <v>1500</v>
      </c>
      <c r="J51" s="1"/>
    </row>
    <row r="52" spans="1:10" x14ac:dyDescent="0.25">
      <c r="A52" s="3">
        <v>14</v>
      </c>
      <c r="B52" s="44" t="s">
        <v>128</v>
      </c>
      <c r="C52" s="62" t="s">
        <v>204</v>
      </c>
      <c r="D52" s="43">
        <v>5</v>
      </c>
      <c r="E52" s="45">
        <v>10000</v>
      </c>
      <c r="F52" s="3" t="s">
        <v>121</v>
      </c>
      <c r="G52" s="46">
        <f t="shared" si="2"/>
        <v>50000</v>
      </c>
      <c r="H52" s="46">
        <f t="shared" si="3"/>
        <v>42500</v>
      </c>
      <c r="I52" s="46">
        <f t="shared" si="4"/>
        <v>7500</v>
      </c>
      <c r="J52" s="1"/>
    </row>
    <row r="53" spans="1:10" x14ac:dyDescent="0.25">
      <c r="A53" s="3">
        <v>15</v>
      </c>
      <c r="B53" s="1" t="s">
        <v>70</v>
      </c>
      <c r="C53" s="62" t="s">
        <v>204</v>
      </c>
      <c r="D53" s="43">
        <v>1</v>
      </c>
      <c r="E53" s="45">
        <v>18000</v>
      </c>
      <c r="F53" s="3" t="s">
        <v>121</v>
      </c>
      <c r="G53" s="46">
        <f t="shared" si="2"/>
        <v>18000</v>
      </c>
      <c r="H53" s="46">
        <f t="shared" si="3"/>
        <v>15300</v>
      </c>
      <c r="I53" s="46">
        <f t="shared" si="4"/>
        <v>2700</v>
      </c>
      <c r="J53" s="1"/>
    </row>
    <row r="54" spans="1:10" x14ac:dyDescent="0.25">
      <c r="A54" s="3">
        <v>16</v>
      </c>
      <c r="B54" s="44"/>
      <c r="C54" s="63"/>
      <c r="D54" s="43"/>
      <c r="E54" s="45"/>
      <c r="F54" s="43"/>
      <c r="G54" s="46"/>
      <c r="H54" s="46"/>
      <c r="I54" s="46"/>
      <c r="J54" s="1"/>
    </row>
    <row r="55" spans="1:10" x14ac:dyDescent="0.25">
      <c r="A55" s="3"/>
      <c r="B55" s="44"/>
      <c r="C55" s="63"/>
      <c r="D55" s="43"/>
      <c r="E55" s="45"/>
      <c r="F55" s="43"/>
      <c r="G55" s="46"/>
      <c r="H55" s="46"/>
      <c r="I55" s="46"/>
      <c r="J55" s="1"/>
    </row>
    <row r="56" spans="1:10" x14ac:dyDescent="0.25">
      <c r="A56" s="3">
        <v>16</v>
      </c>
      <c r="B56" s="44"/>
      <c r="C56" s="63"/>
      <c r="D56" s="43"/>
      <c r="E56" s="45"/>
      <c r="F56" s="43"/>
      <c r="G56" s="46"/>
      <c r="H56" s="46"/>
      <c r="I56" s="46"/>
      <c r="J56" s="1"/>
    </row>
    <row r="57" spans="1:10" ht="15.75" x14ac:dyDescent="0.25">
      <c r="A57" s="95" t="s">
        <v>107</v>
      </c>
      <c r="B57" s="96"/>
      <c r="C57" s="96"/>
      <c r="D57" s="96"/>
      <c r="E57" s="96"/>
      <c r="F57" s="97"/>
      <c r="G57" s="58">
        <f>SUM(G37:G56)</f>
        <v>543000</v>
      </c>
      <c r="H57" s="58">
        <f>SUM(H37:H56)</f>
        <v>461550</v>
      </c>
      <c r="I57" s="58">
        <f>SUM(I37:I56)</f>
        <v>81450</v>
      </c>
      <c r="J57" s="1"/>
    </row>
    <row r="58" spans="1:10" ht="15.75" x14ac:dyDescent="0.25">
      <c r="A58" s="32"/>
      <c r="B58" s="32" t="s">
        <v>162</v>
      </c>
      <c r="C58" s="32"/>
      <c r="D58" s="32"/>
      <c r="E58" s="33"/>
      <c r="F58" s="32"/>
      <c r="G58" s="32"/>
      <c r="H58" s="32"/>
      <c r="I58" s="33"/>
      <c r="J58" s="72"/>
    </row>
    <row r="59" spans="1:10" ht="15.75" x14ac:dyDescent="0.25">
      <c r="A59" s="34"/>
      <c r="B59" s="34"/>
      <c r="C59" s="34"/>
      <c r="D59" s="34"/>
      <c r="E59" s="38"/>
      <c r="F59" s="34"/>
      <c r="G59" s="34"/>
      <c r="H59" s="34"/>
      <c r="I59" s="38"/>
      <c r="J59" s="1"/>
    </row>
    <row r="60" spans="1:10" ht="15.75" x14ac:dyDescent="0.25">
      <c r="A60" s="34"/>
      <c r="B60" s="34"/>
      <c r="C60" s="34"/>
      <c r="D60" s="34"/>
      <c r="E60" s="38"/>
      <c r="F60" s="34"/>
      <c r="G60" s="34"/>
      <c r="H60" s="34"/>
      <c r="I60" s="38"/>
      <c r="J60" s="1"/>
    </row>
    <row r="61" spans="1:10" ht="15.75" x14ac:dyDescent="0.25">
      <c r="A61" s="32"/>
      <c r="B61" s="32" t="s">
        <v>163</v>
      </c>
      <c r="C61" s="32"/>
      <c r="D61" s="32"/>
      <c r="E61" s="33"/>
      <c r="F61" s="32"/>
      <c r="G61" s="33"/>
      <c r="H61" s="33"/>
      <c r="I61" s="33"/>
      <c r="J61" s="72"/>
    </row>
    <row r="62" spans="1:10" x14ac:dyDescent="0.25">
      <c r="A62" s="3">
        <v>1</v>
      </c>
      <c r="B62" s="66" t="s">
        <v>206</v>
      </c>
      <c r="C62" s="39">
        <v>44928</v>
      </c>
      <c r="D62" s="3">
        <v>1</v>
      </c>
      <c r="E62" s="19">
        <v>35000</v>
      </c>
      <c r="F62" s="3" t="s">
        <v>14</v>
      </c>
      <c r="G62" s="6">
        <f t="shared" ref="G62:G67" si="5">D62*E62</f>
        <v>35000</v>
      </c>
      <c r="H62" s="6">
        <f>E62-I62</f>
        <v>29750</v>
      </c>
      <c r="I62" s="6">
        <f>0.15*G62</f>
        <v>5250</v>
      </c>
      <c r="J62" s="1"/>
    </row>
    <row r="63" spans="1:10" x14ac:dyDescent="0.25">
      <c r="A63" s="3">
        <v>2</v>
      </c>
      <c r="B63" s="66" t="s">
        <v>129</v>
      </c>
      <c r="C63" s="42">
        <v>44959</v>
      </c>
      <c r="D63" s="3">
        <v>2</v>
      </c>
      <c r="E63" s="19">
        <v>15000</v>
      </c>
      <c r="F63" s="3" t="s">
        <v>14</v>
      </c>
      <c r="G63" s="6">
        <f t="shared" si="5"/>
        <v>30000</v>
      </c>
      <c r="H63" s="6">
        <f t="shared" ref="H63:H64" si="6">E63-I63</f>
        <v>10500</v>
      </c>
      <c r="I63" s="6">
        <f>0.15*E63*D63</f>
        <v>4500</v>
      </c>
      <c r="J63" s="1"/>
    </row>
    <row r="64" spans="1:10" x14ac:dyDescent="0.25">
      <c r="A64" s="3">
        <v>3</v>
      </c>
      <c r="B64" s="66" t="s">
        <v>184</v>
      </c>
      <c r="C64" s="51">
        <v>45079</v>
      </c>
      <c r="D64" s="3">
        <v>1</v>
      </c>
      <c r="E64" s="19">
        <v>65000</v>
      </c>
      <c r="F64" s="3" t="s">
        <v>14</v>
      </c>
      <c r="G64" s="6">
        <f t="shared" si="5"/>
        <v>65000</v>
      </c>
      <c r="H64" s="6">
        <f t="shared" si="6"/>
        <v>55250</v>
      </c>
      <c r="I64" s="6">
        <f>0.15*G64</f>
        <v>9750</v>
      </c>
      <c r="J64" s="1"/>
    </row>
    <row r="65" spans="1:10" x14ac:dyDescent="0.25">
      <c r="A65" s="3">
        <v>4</v>
      </c>
      <c r="B65" s="66" t="s">
        <v>185</v>
      </c>
      <c r="C65" s="51">
        <v>45079</v>
      </c>
      <c r="D65" s="3">
        <v>1</v>
      </c>
      <c r="E65" s="19">
        <v>35000</v>
      </c>
      <c r="F65" s="3" t="s">
        <v>14</v>
      </c>
      <c r="G65" s="6">
        <f t="shared" si="5"/>
        <v>35000</v>
      </c>
      <c r="H65" s="6">
        <f>G65-I65</f>
        <v>29750</v>
      </c>
      <c r="I65" s="6">
        <f>0.15*G65</f>
        <v>5250</v>
      </c>
      <c r="J65" s="1"/>
    </row>
    <row r="66" spans="1:10" x14ac:dyDescent="0.25">
      <c r="A66" s="3">
        <v>5</v>
      </c>
      <c r="B66" s="66" t="s">
        <v>186</v>
      </c>
      <c r="C66" s="51">
        <v>45079</v>
      </c>
      <c r="D66" s="3">
        <v>2</v>
      </c>
      <c r="E66" s="19">
        <v>35000</v>
      </c>
      <c r="F66" s="3" t="s">
        <v>14</v>
      </c>
      <c r="G66" s="6">
        <f t="shared" si="5"/>
        <v>70000</v>
      </c>
      <c r="H66" s="6">
        <f t="shared" ref="H66:H76" si="7">G66-I66</f>
        <v>59500</v>
      </c>
      <c r="I66" s="6">
        <f t="shared" ref="I66:I74" si="8">0.15*G66</f>
        <v>10500</v>
      </c>
      <c r="J66" s="1"/>
    </row>
    <row r="67" spans="1:10" x14ac:dyDescent="0.25">
      <c r="A67" s="3">
        <v>6</v>
      </c>
      <c r="B67" s="66" t="s">
        <v>129</v>
      </c>
      <c r="C67" s="51">
        <v>45079</v>
      </c>
      <c r="D67" s="3">
        <v>1</v>
      </c>
      <c r="E67" s="19">
        <v>25000</v>
      </c>
      <c r="F67" s="3" t="s">
        <v>14</v>
      </c>
      <c r="G67" s="6">
        <f t="shared" si="5"/>
        <v>25000</v>
      </c>
      <c r="H67" s="6">
        <f t="shared" si="7"/>
        <v>21250</v>
      </c>
      <c r="I67" s="6">
        <f t="shared" si="8"/>
        <v>3750</v>
      </c>
      <c r="J67" s="1"/>
    </row>
    <row r="68" spans="1:10" x14ac:dyDescent="0.25">
      <c r="A68" s="3">
        <v>7</v>
      </c>
      <c r="B68" s="66" t="s">
        <v>187</v>
      </c>
      <c r="C68" s="51">
        <v>45079</v>
      </c>
      <c r="D68" s="3">
        <v>1</v>
      </c>
      <c r="E68" s="19">
        <v>35000</v>
      </c>
      <c r="F68" s="3" t="s">
        <v>14</v>
      </c>
      <c r="G68" s="6">
        <f t="shared" ref="G68:G81" si="9">D68*E68</f>
        <v>35000</v>
      </c>
      <c r="H68" s="6">
        <f t="shared" si="7"/>
        <v>29750</v>
      </c>
      <c r="I68" s="6">
        <f t="shared" si="8"/>
        <v>5250</v>
      </c>
      <c r="J68" s="1"/>
    </row>
    <row r="69" spans="1:10" x14ac:dyDescent="0.25">
      <c r="A69" s="3">
        <v>8</v>
      </c>
      <c r="B69" s="66" t="s">
        <v>193</v>
      </c>
      <c r="C69" s="50">
        <v>45109</v>
      </c>
      <c r="D69" s="3">
        <v>1</v>
      </c>
      <c r="E69" s="19">
        <v>40000</v>
      </c>
      <c r="F69" s="3" t="s">
        <v>14</v>
      </c>
      <c r="G69" s="6">
        <f t="shared" si="9"/>
        <v>40000</v>
      </c>
      <c r="H69" s="6">
        <f t="shared" si="7"/>
        <v>34000</v>
      </c>
      <c r="I69" s="6">
        <f t="shared" si="8"/>
        <v>6000</v>
      </c>
      <c r="J69" s="1"/>
    </row>
    <row r="70" spans="1:10" x14ac:dyDescent="0.25">
      <c r="A70" s="3">
        <v>9</v>
      </c>
      <c r="B70" s="66" t="s">
        <v>129</v>
      </c>
      <c r="C70" s="50">
        <v>45109</v>
      </c>
      <c r="D70" s="3">
        <v>1</v>
      </c>
      <c r="E70" s="19">
        <v>20000</v>
      </c>
      <c r="F70" s="3" t="s">
        <v>14</v>
      </c>
      <c r="G70" s="6">
        <f t="shared" si="9"/>
        <v>20000</v>
      </c>
      <c r="H70" s="6">
        <f t="shared" si="7"/>
        <v>17000</v>
      </c>
      <c r="I70" s="6">
        <f t="shared" si="8"/>
        <v>3000</v>
      </c>
      <c r="J70" s="1"/>
    </row>
    <row r="71" spans="1:10" x14ac:dyDescent="0.25">
      <c r="A71" s="3">
        <v>10</v>
      </c>
      <c r="B71" s="66" t="s">
        <v>129</v>
      </c>
      <c r="C71" s="42">
        <v>45140</v>
      </c>
      <c r="D71" s="3">
        <v>1</v>
      </c>
      <c r="E71" s="19">
        <v>20000</v>
      </c>
      <c r="F71" s="3" t="s">
        <v>14</v>
      </c>
      <c r="G71" s="6">
        <f t="shared" si="9"/>
        <v>20000</v>
      </c>
      <c r="H71" s="6">
        <f t="shared" si="7"/>
        <v>17000</v>
      </c>
      <c r="I71" s="6">
        <f t="shared" si="8"/>
        <v>3000</v>
      </c>
      <c r="J71" s="1"/>
    </row>
    <row r="72" spans="1:10" x14ac:dyDescent="0.25">
      <c r="A72" s="3">
        <v>11</v>
      </c>
      <c r="B72" s="66" t="s">
        <v>194</v>
      </c>
      <c r="C72" s="42">
        <v>45140</v>
      </c>
      <c r="D72" s="3">
        <v>2</v>
      </c>
      <c r="E72" s="19">
        <v>180000</v>
      </c>
      <c r="F72" s="3" t="s">
        <v>14</v>
      </c>
      <c r="G72" s="6">
        <f t="shared" si="9"/>
        <v>360000</v>
      </c>
      <c r="H72" s="6">
        <f t="shared" si="7"/>
        <v>306000</v>
      </c>
      <c r="I72" s="6">
        <f t="shared" si="8"/>
        <v>54000</v>
      </c>
      <c r="J72" s="1"/>
    </row>
    <row r="73" spans="1:10" x14ac:dyDescent="0.25">
      <c r="A73" s="3">
        <v>12</v>
      </c>
      <c r="B73" s="66" t="s">
        <v>129</v>
      </c>
      <c r="C73" s="42">
        <v>45140</v>
      </c>
      <c r="D73" s="3">
        <v>1</v>
      </c>
      <c r="E73" s="19">
        <v>25000</v>
      </c>
      <c r="F73" s="3" t="s">
        <v>14</v>
      </c>
      <c r="G73" s="6">
        <f t="shared" si="9"/>
        <v>25000</v>
      </c>
      <c r="H73" s="6">
        <f t="shared" si="7"/>
        <v>21250</v>
      </c>
      <c r="I73" s="6">
        <f t="shared" si="8"/>
        <v>3750</v>
      </c>
      <c r="J73" s="1"/>
    </row>
    <row r="74" spans="1:10" x14ac:dyDescent="0.25">
      <c r="A74" s="3">
        <v>13</v>
      </c>
      <c r="B74" s="66" t="s">
        <v>195</v>
      </c>
      <c r="C74" s="42">
        <v>45140</v>
      </c>
      <c r="D74" s="3">
        <v>1</v>
      </c>
      <c r="E74" s="19">
        <v>50000</v>
      </c>
      <c r="F74" s="3" t="s">
        <v>14</v>
      </c>
      <c r="G74" s="6">
        <f t="shared" si="9"/>
        <v>50000</v>
      </c>
      <c r="H74" s="6">
        <f t="shared" si="7"/>
        <v>42500</v>
      </c>
      <c r="I74" s="6">
        <f t="shared" si="8"/>
        <v>7500</v>
      </c>
      <c r="J74" s="1"/>
    </row>
    <row r="75" spans="1:10" x14ac:dyDescent="0.25">
      <c r="A75" s="3">
        <v>14</v>
      </c>
      <c r="B75" s="67" t="s">
        <v>129</v>
      </c>
      <c r="C75" s="60" t="s">
        <v>198</v>
      </c>
      <c r="D75" s="43">
        <v>3</v>
      </c>
      <c r="E75" s="45">
        <v>25000</v>
      </c>
      <c r="F75" s="3" t="s">
        <v>14</v>
      </c>
      <c r="G75" s="46">
        <f t="shared" si="9"/>
        <v>75000</v>
      </c>
      <c r="H75" s="46">
        <f t="shared" si="7"/>
        <v>63750</v>
      </c>
      <c r="I75" s="46">
        <f t="shared" ref="I75:I76" si="10">G75*15%</f>
        <v>11250</v>
      </c>
      <c r="J75" s="1"/>
    </row>
    <row r="76" spans="1:10" x14ac:dyDescent="0.25">
      <c r="A76" s="3">
        <v>15</v>
      </c>
      <c r="B76" s="67" t="s">
        <v>199</v>
      </c>
      <c r="C76" s="60" t="s">
        <v>198</v>
      </c>
      <c r="D76" s="43">
        <v>1</v>
      </c>
      <c r="E76" s="45">
        <v>1680000</v>
      </c>
      <c r="F76" s="3" t="s">
        <v>14</v>
      </c>
      <c r="G76" s="46">
        <f t="shared" si="9"/>
        <v>1680000</v>
      </c>
      <c r="H76" s="46">
        <f t="shared" si="7"/>
        <v>1428000</v>
      </c>
      <c r="I76" s="46">
        <f t="shared" si="10"/>
        <v>252000</v>
      </c>
      <c r="J76" s="1"/>
    </row>
    <row r="77" spans="1:10" x14ac:dyDescent="0.25">
      <c r="A77" s="3">
        <v>16</v>
      </c>
      <c r="B77" s="66" t="s">
        <v>83</v>
      </c>
      <c r="C77" s="60" t="s">
        <v>198</v>
      </c>
      <c r="D77" s="3">
        <v>1</v>
      </c>
      <c r="E77" s="19">
        <v>35000</v>
      </c>
      <c r="F77" s="3" t="s">
        <v>14</v>
      </c>
      <c r="G77" s="6">
        <f t="shared" si="9"/>
        <v>35000</v>
      </c>
      <c r="H77" s="6">
        <f>G77-I77</f>
        <v>29750</v>
      </c>
      <c r="I77" s="6">
        <f>0.15*G77</f>
        <v>5250</v>
      </c>
      <c r="J77" s="1"/>
    </row>
    <row r="78" spans="1:10" x14ac:dyDescent="0.25">
      <c r="A78" s="3">
        <v>17</v>
      </c>
      <c r="B78" s="1" t="s">
        <v>38</v>
      </c>
      <c r="C78" s="69" t="s">
        <v>207</v>
      </c>
      <c r="D78" s="59">
        <v>1</v>
      </c>
      <c r="E78" s="37">
        <v>180000</v>
      </c>
      <c r="F78" s="3" t="s">
        <v>14</v>
      </c>
      <c r="G78" s="6">
        <f t="shared" si="9"/>
        <v>180000</v>
      </c>
      <c r="H78" s="6">
        <f>G78-I78</f>
        <v>153000</v>
      </c>
      <c r="I78" s="6">
        <f>0.15*G78</f>
        <v>27000</v>
      </c>
      <c r="J78" s="1"/>
    </row>
    <row r="79" spans="1:10" x14ac:dyDescent="0.25">
      <c r="A79" s="3">
        <v>18</v>
      </c>
      <c r="B79" s="35" t="s">
        <v>208</v>
      </c>
      <c r="C79" s="68" t="s">
        <v>204</v>
      </c>
      <c r="D79" s="3">
        <v>1</v>
      </c>
      <c r="E79" s="19">
        <v>50000</v>
      </c>
      <c r="F79" s="3" t="s">
        <v>14</v>
      </c>
      <c r="G79" s="6">
        <f t="shared" si="9"/>
        <v>50000</v>
      </c>
      <c r="H79" s="6">
        <f t="shared" ref="H79:H81" si="11">G79-I79</f>
        <v>42500</v>
      </c>
      <c r="I79" s="6">
        <f t="shared" ref="I79:I81" si="12">0.15*G79</f>
        <v>7500</v>
      </c>
      <c r="J79" s="1"/>
    </row>
    <row r="80" spans="1:10" x14ac:dyDescent="0.25">
      <c r="A80" s="3">
        <v>19</v>
      </c>
      <c r="B80" s="35" t="s">
        <v>209</v>
      </c>
      <c r="C80" s="68" t="s">
        <v>204</v>
      </c>
      <c r="D80" s="3">
        <v>4</v>
      </c>
      <c r="E80" s="19">
        <v>35000</v>
      </c>
      <c r="F80" s="3" t="s">
        <v>14</v>
      </c>
      <c r="G80" s="6">
        <f t="shared" si="9"/>
        <v>140000</v>
      </c>
      <c r="H80" s="6">
        <f t="shared" si="11"/>
        <v>119000</v>
      </c>
      <c r="I80" s="6">
        <f t="shared" si="12"/>
        <v>21000</v>
      </c>
      <c r="J80" s="1"/>
    </row>
    <row r="81" spans="1:10" x14ac:dyDescent="0.25">
      <c r="A81" s="3">
        <v>20</v>
      </c>
      <c r="B81" s="35" t="s">
        <v>206</v>
      </c>
      <c r="C81" s="68" t="s">
        <v>204</v>
      </c>
      <c r="D81" s="3">
        <v>1</v>
      </c>
      <c r="E81" s="19">
        <v>35000</v>
      </c>
      <c r="F81" s="3" t="s">
        <v>14</v>
      </c>
      <c r="G81" s="6">
        <f t="shared" si="9"/>
        <v>35000</v>
      </c>
      <c r="H81" s="6">
        <f t="shared" si="11"/>
        <v>29750</v>
      </c>
      <c r="I81" s="6">
        <f t="shared" si="12"/>
        <v>5250</v>
      </c>
      <c r="J81" s="1"/>
    </row>
    <row r="82" spans="1:10" x14ac:dyDescent="0.25">
      <c r="A82" s="3"/>
      <c r="B82" s="1"/>
      <c r="C82" s="68"/>
      <c r="D82" s="3"/>
      <c r="E82" s="19"/>
      <c r="F82" s="3"/>
      <c r="G82" s="6"/>
      <c r="H82" s="6"/>
      <c r="I82" s="6"/>
      <c r="J82" s="1"/>
    </row>
    <row r="83" spans="1:10" x14ac:dyDescent="0.25">
      <c r="A83" s="3"/>
      <c r="B83" s="1"/>
      <c r="C83" s="68"/>
      <c r="D83" s="3"/>
      <c r="E83" s="19"/>
      <c r="F83" s="3"/>
      <c r="G83" s="6"/>
      <c r="H83" s="6"/>
      <c r="I83" s="6"/>
      <c r="J83" s="1"/>
    </row>
    <row r="84" spans="1:10" x14ac:dyDescent="0.25">
      <c r="A84" s="92" t="s">
        <v>107</v>
      </c>
      <c r="B84" s="93"/>
      <c r="C84" s="93"/>
      <c r="D84" s="93"/>
      <c r="E84" s="93"/>
      <c r="F84" s="94"/>
      <c r="G84" s="57">
        <f>SUM(G62:G81)</f>
        <v>3005000</v>
      </c>
      <c r="H84" s="57">
        <f>SUM(H62:H77)</f>
        <v>2195000</v>
      </c>
      <c r="I84" s="57">
        <f>SUM(I62:I77)</f>
        <v>390000</v>
      </c>
      <c r="J84" s="1"/>
    </row>
    <row r="85" spans="1:10" x14ac:dyDescent="0.25">
      <c r="A85" s="89" t="s">
        <v>57</v>
      </c>
      <c r="B85" s="90"/>
      <c r="C85" s="90"/>
      <c r="D85" s="90"/>
      <c r="E85" s="90"/>
      <c r="F85" s="91"/>
      <c r="G85" s="24"/>
      <c r="H85" s="24"/>
      <c r="I85" s="24"/>
      <c r="J85" s="1"/>
    </row>
    <row r="87" spans="1:10" x14ac:dyDescent="0.25">
      <c r="B87" t="s">
        <v>164</v>
      </c>
      <c r="E87" t="s">
        <v>165</v>
      </c>
      <c r="H87" t="s">
        <v>166</v>
      </c>
    </row>
    <row r="88" spans="1:10" x14ac:dyDescent="0.25">
      <c r="B88" t="s">
        <v>167</v>
      </c>
      <c r="E88" t="s">
        <v>168</v>
      </c>
      <c r="H88" t="s">
        <v>169</v>
      </c>
    </row>
    <row r="92" spans="1:10" x14ac:dyDescent="0.25">
      <c r="B92" t="s">
        <v>170</v>
      </c>
      <c r="E92" t="s">
        <v>171</v>
      </c>
      <c r="H92" t="s">
        <v>172</v>
      </c>
    </row>
    <row r="93" spans="1:10" x14ac:dyDescent="0.25">
      <c r="B93" t="s">
        <v>173</v>
      </c>
      <c r="E93" t="s">
        <v>174</v>
      </c>
      <c r="H93" t="s">
        <v>175</v>
      </c>
    </row>
  </sheetData>
  <mergeCells count="16">
    <mergeCell ref="A85:F85"/>
    <mergeCell ref="A84:F84"/>
    <mergeCell ref="A57:F57"/>
    <mergeCell ref="J3:J4"/>
    <mergeCell ref="G3:G4"/>
    <mergeCell ref="H3:H4"/>
    <mergeCell ref="I3:I4"/>
    <mergeCell ref="A3:A4"/>
    <mergeCell ref="B3:B4"/>
    <mergeCell ref="C3:C4"/>
    <mergeCell ref="D3:D4"/>
    <mergeCell ref="E3:E4"/>
    <mergeCell ref="F3:F4"/>
    <mergeCell ref="A16:F16"/>
    <mergeCell ref="A22:F22"/>
    <mergeCell ref="A32:F32"/>
  </mergeCells>
  <phoneticPr fontId="3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D330-9FE9-46EF-8F26-5A01FC06A7EE}">
  <dimension ref="A1:I49"/>
  <sheetViews>
    <sheetView topLeftCell="A10" workbookViewId="0">
      <selection activeCell="E7" sqref="E7"/>
    </sheetView>
  </sheetViews>
  <sheetFormatPr defaultRowHeight="15" x14ac:dyDescent="0.25"/>
  <cols>
    <col min="1" max="1" width="6.28515625" customWidth="1"/>
    <col min="2" max="2" width="67" bestFit="1" customWidth="1"/>
    <col min="5" max="5" width="16.5703125" bestFit="1" customWidth="1"/>
    <col min="6" max="6" width="19.28515625" customWidth="1"/>
    <col min="7" max="7" width="17.28515625" customWidth="1"/>
    <col min="8" max="8" width="19.5703125" customWidth="1"/>
    <col min="9" max="9" width="24" customWidth="1"/>
  </cols>
  <sheetData>
    <row r="1" spans="1:9" ht="21" x14ac:dyDescent="0.35">
      <c r="B1" s="83" t="s">
        <v>94</v>
      </c>
      <c r="C1" s="83"/>
      <c r="D1" s="83"/>
      <c r="E1" s="83"/>
      <c r="F1" s="83"/>
      <c r="G1" s="83"/>
      <c r="H1" s="83"/>
    </row>
    <row r="3" spans="1:9" x14ac:dyDescent="0.25">
      <c r="A3" s="14" t="s">
        <v>0</v>
      </c>
      <c r="B3" s="14" t="s">
        <v>1</v>
      </c>
      <c r="C3" s="14" t="s">
        <v>2</v>
      </c>
      <c r="D3" s="14" t="s">
        <v>13</v>
      </c>
      <c r="E3" s="14" t="s">
        <v>4</v>
      </c>
      <c r="F3" s="14" t="s">
        <v>5</v>
      </c>
      <c r="G3" s="14" t="s">
        <v>27</v>
      </c>
      <c r="H3" s="14" t="s">
        <v>26</v>
      </c>
      <c r="I3" s="14" t="s">
        <v>205</v>
      </c>
    </row>
    <row r="4" spans="1:9" x14ac:dyDescent="0.25">
      <c r="A4" s="4">
        <v>1</v>
      </c>
      <c r="B4" s="1" t="s">
        <v>81</v>
      </c>
      <c r="C4" s="3">
        <v>2</v>
      </c>
      <c r="D4" s="3" t="s">
        <v>82</v>
      </c>
      <c r="E4" s="6">
        <f>F4-0.15*F4</f>
        <v>276250</v>
      </c>
      <c r="F4" s="6">
        <v>325000</v>
      </c>
      <c r="G4" s="6">
        <f>C4*E4</f>
        <v>552500</v>
      </c>
      <c r="H4" s="6">
        <f>C4*E4</f>
        <v>552500</v>
      </c>
      <c r="I4" s="1"/>
    </row>
    <row r="5" spans="1:9" x14ac:dyDescent="0.25">
      <c r="A5" s="4">
        <v>2</v>
      </c>
      <c r="B5" s="1" t="s">
        <v>83</v>
      </c>
      <c r="C5" s="3">
        <v>17</v>
      </c>
      <c r="D5" s="3" t="s">
        <v>14</v>
      </c>
      <c r="E5" s="6">
        <f t="shared" ref="E5:E20" si="0">F5-0.15*F5</f>
        <v>29750</v>
      </c>
      <c r="F5" s="6">
        <v>35000</v>
      </c>
      <c r="G5" s="6">
        <f t="shared" ref="G5:G20" si="1">C5*E5</f>
        <v>505750</v>
      </c>
      <c r="H5" s="6">
        <f t="shared" ref="H5:H20" si="2">C5*E5</f>
        <v>505750</v>
      </c>
      <c r="I5" s="1"/>
    </row>
    <row r="6" spans="1:9" x14ac:dyDescent="0.25">
      <c r="A6" s="4">
        <v>3</v>
      </c>
      <c r="B6" s="1" t="s">
        <v>84</v>
      </c>
      <c r="C6" s="3">
        <v>4</v>
      </c>
      <c r="D6" s="3" t="s">
        <v>14</v>
      </c>
      <c r="E6" s="6">
        <f t="shared" si="0"/>
        <v>42500</v>
      </c>
      <c r="F6" s="6">
        <v>50000</v>
      </c>
      <c r="G6" s="6">
        <f t="shared" si="1"/>
        <v>170000</v>
      </c>
      <c r="H6" s="6">
        <f t="shared" si="2"/>
        <v>170000</v>
      </c>
      <c r="I6" s="1"/>
    </row>
    <row r="7" spans="1:9" x14ac:dyDescent="0.25">
      <c r="A7" s="4">
        <v>4</v>
      </c>
      <c r="B7" s="1" t="s">
        <v>85</v>
      </c>
      <c r="C7" s="3">
        <v>20</v>
      </c>
      <c r="D7" s="3" t="s">
        <v>14</v>
      </c>
      <c r="E7" s="6">
        <f t="shared" si="0"/>
        <v>21250</v>
      </c>
      <c r="F7" s="6">
        <v>25000</v>
      </c>
      <c r="G7" s="6">
        <f t="shared" si="1"/>
        <v>425000</v>
      </c>
      <c r="H7" s="6">
        <f t="shared" si="2"/>
        <v>425000</v>
      </c>
      <c r="I7" s="1"/>
    </row>
    <row r="8" spans="1:9" x14ac:dyDescent="0.25">
      <c r="A8" s="4">
        <v>5</v>
      </c>
      <c r="B8" s="1" t="s">
        <v>86</v>
      </c>
      <c r="C8" s="3">
        <v>4</v>
      </c>
      <c r="D8" s="3" t="s">
        <v>14</v>
      </c>
      <c r="E8" s="6">
        <f t="shared" si="0"/>
        <v>297500</v>
      </c>
      <c r="F8" s="6">
        <v>350000</v>
      </c>
      <c r="G8" s="6">
        <f t="shared" si="1"/>
        <v>1190000</v>
      </c>
      <c r="H8" s="6">
        <f t="shared" si="2"/>
        <v>1190000</v>
      </c>
      <c r="I8" s="1"/>
    </row>
    <row r="9" spans="1:9" x14ac:dyDescent="0.25">
      <c r="A9" s="4">
        <v>6</v>
      </c>
      <c r="B9" s="1" t="s">
        <v>87</v>
      </c>
      <c r="C9" s="3">
        <v>3</v>
      </c>
      <c r="D9" s="3" t="s">
        <v>14</v>
      </c>
      <c r="E9" s="6">
        <f t="shared" si="0"/>
        <v>446250</v>
      </c>
      <c r="F9" s="6">
        <v>525000</v>
      </c>
      <c r="G9" s="6">
        <f t="shared" si="1"/>
        <v>1338750</v>
      </c>
      <c r="H9" s="6">
        <f t="shared" si="2"/>
        <v>1338750</v>
      </c>
      <c r="I9" s="1"/>
    </row>
    <row r="10" spans="1:9" x14ac:dyDescent="0.25">
      <c r="A10" s="4">
        <v>7</v>
      </c>
      <c r="B10" s="1" t="s">
        <v>88</v>
      </c>
      <c r="C10" s="3">
        <v>12</v>
      </c>
      <c r="D10" s="3" t="s">
        <v>14</v>
      </c>
      <c r="E10" s="6">
        <f t="shared" si="0"/>
        <v>276250</v>
      </c>
      <c r="F10" s="6">
        <v>325000</v>
      </c>
      <c r="G10" s="6">
        <f t="shared" si="1"/>
        <v>3315000</v>
      </c>
      <c r="H10" s="6">
        <f t="shared" si="2"/>
        <v>3315000</v>
      </c>
      <c r="I10" s="1"/>
    </row>
    <row r="11" spans="1:9" x14ac:dyDescent="0.25">
      <c r="A11" s="4">
        <v>8</v>
      </c>
      <c r="B11" s="1" t="s">
        <v>89</v>
      </c>
      <c r="C11" s="3">
        <v>1</v>
      </c>
      <c r="D11" s="3" t="s">
        <v>14</v>
      </c>
      <c r="E11" s="6">
        <f t="shared" si="0"/>
        <v>297500</v>
      </c>
      <c r="F11" s="6">
        <v>350000</v>
      </c>
      <c r="G11" s="6">
        <f t="shared" si="1"/>
        <v>297500</v>
      </c>
      <c r="H11" s="6">
        <f t="shared" si="2"/>
        <v>297500</v>
      </c>
      <c r="I11" s="1"/>
    </row>
    <row r="12" spans="1:9" x14ac:dyDescent="0.25">
      <c r="A12" s="4">
        <v>9</v>
      </c>
      <c r="B12" s="1" t="s">
        <v>90</v>
      </c>
      <c r="C12" s="3">
        <v>1</v>
      </c>
      <c r="D12" s="3" t="s">
        <v>14</v>
      </c>
      <c r="E12" s="6">
        <f t="shared" si="0"/>
        <v>5695000</v>
      </c>
      <c r="F12" s="6">
        <v>6700000</v>
      </c>
      <c r="G12" s="6">
        <f t="shared" si="1"/>
        <v>5695000</v>
      </c>
      <c r="H12" s="6">
        <f t="shared" si="2"/>
        <v>5695000</v>
      </c>
      <c r="I12" s="1"/>
    </row>
    <row r="13" spans="1:9" x14ac:dyDescent="0.25">
      <c r="A13" s="4">
        <v>10</v>
      </c>
      <c r="B13" s="1" t="s">
        <v>222</v>
      </c>
      <c r="C13" s="3">
        <v>1</v>
      </c>
      <c r="D13" s="3" t="s">
        <v>14</v>
      </c>
      <c r="E13" s="6">
        <f t="shared" si="0"/>
        <v>1428000</v>
      </c>
      <c r="F13" s="6">
        <v>1680000</v>
      </c>
      <c r="G13" s="6">
        <f t="shared" si="1"/>
        <v>1428000</v>
      </c>
      <c r="H13" s="6">
        <f t="shared" si="2"/>
        <v>1428000</v>
      </c>
      <c r="I13" s="1"/>
    </row>
    <row r="14" spans="1:9" x14ac:dyDescent="0.25">
      <c r="A14" s="4">
        <v>11</v>
      </c>
      <c r="B14" s="1" t="s">
        <v>91</v>
      </c>
      <c r="C14" s="3">
        <v>1</v>
      </c>
      <c r="D14" s="3" t="s">
        <v>14</v>
      </c>
      <c r="E14" s="6">
        <f t="shared" si="0"/>
        <v>361250</v>
      </c>
      <c r="F14" s="6">
        <v>425000</v>
      </c>
      <c r="G14" s="6">
        <f t="shared" si="1"/>
        <v>361250</v>
      </c>
      <c r="H14" s="6">
        <f t="shared" si="2"/>
        <v>361250</v>
      </c>
      <c r="I14" s="1"/>
    </row>
    <row r="15" spans="1:9" x14ac:dyDescent="0.25">
      <c r="A15" s="4">
        <v>12</v>
      </c>
      <c r="B15" s="1" t="s">
        <v>92</v>
      </c>
      <c r="C15" s="3">
        <v>1</v>
      </c>
      <c r="D15" s="3" t="s">
        <v>14</v>
      </c>
      <c r="E15" s="6">
        <f t="shared" si="0"/>
        <v>3612500</v>
      </c>
      <c r="F15" s="6">
        <v>4250000</v>
      </c>
      <c r="G15" s="6">
        <f t="shared" si="1"/>
        <v>3612500</v>
      </c>
      <c r="H15" s="6">
        <f t="shared" si="2"/>
        <v>3612500</v>
      </c>
      <c r="I15" s="1"/>
    </row>
    <row r="16" spans="1:9" x14ac:dyDescent="0.25">
      <c r="A16" s="4">
        <v>13</v>
      </c>
      <c r="B16" s="1" t="s">
        <v>93</v>
      </c>
      <c r="C16" s="3">
        <v>1</v>
      </c>
      <c r="D16" s="3" t="s">
        <v>14</v>
      </c>
      <c r="E16" s="6">
        <f t="shared" si="0"/>
        <v>212500</v>
      </c>
      <c r="F16" s="6">
        <v>250000</v>
      </c>
      <c r="G16" s="6">
        <f t="shared" si="1"/>
        <v>212500</v>
      </c>
      <c r="H16" s="6">
        <f t="shared" si="2"/>
        <v>212500</v>
      </c>
      <c r="I16" s="1"/>
    </row>
    <row r="17" spans="1:9" x14ac:dyDescent="0.25">
      <c r="A17" s="4">
        <v>14</v>
      </c>
      <c r="B17" s="1" t="s">
        <v>179</v>
      </c>
      <c r="C17" s="3">
        <v>2</v>
      </c>
      <c r="D17" s="3" t="s">
        <v>14</v>
      </c>
      <c r="E17" s="6">
        <f t="shared" si="0"/>
        <v>55250</v>
      </c>
      <c r="F17" s="6">
        <v>65000</v>
      </c>
      <c r="G17" s="6">
        <f t="shared" si="1"/>
        <v>110500</v>
      </c>
      <c r="H17" s="6">
        <f t="shared" si="2"/>
        <v>110500</v>
      </c>
      <c r="I17" s="1"/>
    </row>
    <row r="18" spans="1:9" x14ac:dyDescent="0.25">
      <c r="A18" s="4">
        <v>15</v>
      </c>
      <c r="B18" s="1" t="s">
        <v>180</v>
      </c>
      <c r="C18" s="3">
        <v>8</v>
      </c>
      <c r="D18" s="3" t="s">
        <v>14</v>
      </c>
      <c r="E18" s="6">
        <f t="shared" si="0"/>
        <v>29750</v>
      </c>
      <c r="F18" s="6">
        <v>35000</v>
      </c>
      <c r="G18" s="6">
        <f t="shared" si="1"/>
        <v>238000</v>
      </c>
      <c r="H18" s="6">
        <f t="shared" si="2"/>
        <v>238000</v>
      </c>
      <c r="I18" s="1"/>
    </row>
    <row r="19" spans="1:9" x14ac:dyDescent="0.25">
      <c r="A19" s="4">
        <v>16</v>
      </c>
      <c r="B19" s="1" t="s">
        <v>181</v>
      </c>
      <c r="C19" s="3">
        <v>2</v>
      </c>
      <c r="D19" s="3" t="s">
        <v>14</v>
      </c>
      <c r="E19" s="6">
        <f t="shared" si="0"/>
        <v>29750</v>
      </c>
      <c r="F19" s="6">
        <v>35000</v>
      </c>
      <c r="G19" s="6">
        <f t="shared" si="1"/>
        <v>59500</v>
      </c>
      <c r="H19" s="6">
        <f t="shared" si="2"/>
        <v>59500</v>
      </c>
      <c r="I19" s="1"/>
    </row>
    <row r="20" spans="1:9" x14ac:dyDescent="0.25">
      <c r="A20" s="4">
        <v>17</v>
      </c>
      <c r="B20" s="1" t="s">
        <v>221</v>
      </c>
      <c r="C20" s="3">
        <v>2</v>
      </c>
      <c r="D20" s="3" t="s">
        <v>14</v>
      </c>
      <c r="E20" s="6">
        <f t="shared" si="0"/>
        <v>318750</v>
      </c>
      <c r="F20" s="6">
        <v>375000</v>
      </c>
      <c r="G20" s="6">
        <f t="shared" si="1"/>
        <v>637500</v>
      </c>
      <c r="H20" s="6">
        <f t="shared" si="2"/>
        <v>637500</v>
      </c>
      <c r="I20" s="1"/>
    </row>
    <row r="21" spans="1:9" x14ac:dyDescent="0.25">
      <c r="A21" s="4">
        <v>18</v>
      </c>
      <c r="B21" s="1"/>
      <c r="C21" s="3"/>
      <c r="D21" s="3"/>
      <c r="E21" s="6"/>
      <c r="F21" s="6"/>
      <c r="G21" s="6"/>
      <c r="H21" s="6"/>
      <c r="I21" s="1"/>
    </row>
    <row r="22" spans="1:9" x14ac:dyDescent="0.25">
      <c r="A22" s="4">
        <v>19</v>
      </c>
      <c r="B22" s="1"/>
      <c r="C22" s="3"/>
      <c r="D22" s="3"/>
      <c r="E22" s="6"/>
      <c r="F22" s="6"/>
      <c r="G22" s="6"/>
      <c r="H22" s="6"/>
      <c r="I22" s="1"/>
    </row>
    <row r="23" spans="1:9" x14ac:dyDescent="0.25">
      <c r="A23" s="4">
        <v>20</v>
      </c>
      <c r="B23" s="1"/>
      <c r="C23" s="3"/>
      <c r="D23" s="3"/>
      <c r="E23" s="6"/>
      <c r="F23" s="6"/>
      <c r="G23" s="6"/>
      <c r="H23" s="6"/>
      <c r="I23" s="1"/>
    </row>
    <row r="24" spans="1:9" x14ac:dyDescent="0.25">
      <c r="A24" s="4">
        <v>21</v>
      </c>
      <c r="B24" s="1"/>
      <c r="C24" s="3"/>
      <c r="D24" s="3"/>
      <c r="E24" s="6"/>
      <c r="F24" s="6"/>
      <c r="G24" s="6"/>
      <c r="H24" s="6"/>
      <c r="I24" s="1"/>
    </row>
    <row r="25" spans="1:9" x14ac:dyDescent="0.25">
      <c r="A25" s="4">
        <v>22</v>
      </c>
      <c r="B25" s="1"/>
      <c r="C25" s="3"/>
      <c r="D25" s="3"/>
      <c r="E25" s="6"/>
      <c r="F25" s="6"/>
      <c r="G25" s="6"/>
      <c r="H25" s="6"/>
      <c r="I25" s="1"/>
    </row>
    <row r="26" spans="1:9" x14ac:dyDescent="0.25">
      <c r="A26" s="4">
        <v>23</v>
      </c>
      <c r="B26" s="1"/>
      <c r="C26" s="3"/>
      <c r="D26" s="3"/>
      <c r="E26" s="6"/>
      <c r="F26" s="6"/>
      <c r="G26" s="6"/>
      <c r="H26" s="6"/>
      <c r="I26" s="1"/>
    </row>
    <row r="27" spans="1:9" x14ac:dyDescent="0.25">
      <c r="A27" s="4">
        <v>24</v>
      </c>
      <c r="B27" s="1"/>
      <c r="C27" s="3"/>
      <c r="D27" s="3"/>
      <c r="E27" s="6"/>
      <c r="F27" s="6"/>
      <c r="G27" s="6"/>
      <c r="H27" s="6"/>
      <c r="I27" s="1"/>
    </row>
    <row r="28" spans="1:9" x14ac:dyDescent="0.25">
      <c r="A28" s="4">
        <v>25</v>
      </c>
      <c r="B28" s="1"/>
      <c r="C28" s="3"/>
      <c r="D28" s="3"/>
      <c r="E28" s="6"/>
      <c r="F28" s="6"/>
      <c r="G28" s="6"/>
      <c r="H28" s="6"/>
      <c r="I28" s="1"/>
    </row>
    <row r="29" spans="1:9" x14ac:dyDescent="0.25">
      <c r="A29" s="4">
        <v>26</v>
      </c>
      <c r="B29" s="1"/>
      <c r="C29" s="3"/>
      <c r="D29" s="3"/>
      <c r="E29" s="6"/>
      <c r="F29" s="6"/>
      <c r="G29" s="6"/>
      <c r="H29" s="6"/>
      <c r="I29" s="1"/>
    </row>
    <row r="30" spans="1:9" x14ac:dyDescent="0.25">
      <c r="A30" s="4">
        <v>27</v>
      </c>
      <c r="B30" s="1"/>
      <c r="C30" s="3"/>
      <c r="D30" s="3"/>
      <c r="E30" s="6"/>
      <c r="F30" s="6"/>
      <c r="G30" s="6"/>
      <c r="H30" s="6"/>
      <c r="I30" s="1"/>
    </row>
    <row r="31" spans="1:9" x14ac:dyDescent="0.25">
      <c r="A31" s="4">
        <v>28</v>
      </c>
      <c r="B31" s="1"/>
      <c r="C31" s="3"/>
      <c r="D31" s="3"/>
      <c r="E31" s="6"/>
      <c r="F31" s="6"/>
      <c r="G31" s="6"/>
      <c r="H31" s="6"/>
      <c r="I31" s="1"/>
    </row>
    <row r="32" spans="1:9" x14ac:dyDescent="0.25">
      <c r="A32" s="4">
        <v>29</v>
      </c>
      <c r="B32" s="1"/>
      <c r="C32" s="3"/>
      <c r="D32" s="3"/>
      <c r="E32" s="6"/>
      <c r="F32" s="6"/>
      <c r="G32" s="6"/>
      <c r="H32" s="6"/>
      <c r="I32" s="1"/>
    </row>
    <row r="33" spans="1:9" x14ac:dyDescent="0.25">
      <c r="A33" s="4">
        <v>30</v>
      </c>
      <c r="B33" s="1"/>
      <c r="C33" s="3"/>
      <c r="D33" s="3"/>
      <c r="E33" s="6"/>
      <c r="F33" s="6"/>
      <c r="G33" s="6"/>
      <c r="H33" s="6"/>
      <c r="I33" s="1"/>
    </row>
    <row r="34" spans="1:9" x14ac:dyDescent="0.25">
      <c r="A34" s="4">
        <v>31</v>
      </c>
      <c r="B34" s="1"/>
      <c r="C34" s="3"/>
      <c r="D34" s="3"/>
      <c r="E34" s="6"/>
      <c r="F34" s="6"/>
      <c r="G34" s="6"/>
      <c r="H34" s="6"/>
      <c r="I34" s="1"/>
    </row>
    <row r="35" spans="1:9" x14ac:dyDescent="0.25">
      <c r="A35" s="4">
        <v>32</v>
      </c>
      <c r="B35" s="1"/>
      <c r="C35" s="3"/>
      <c r="D35" s="3"/>
      <c r="E35" s="6"/>
      <c r="F35" s="6"/>
      <c r="G35" s="6"/>
      <c r="H35" s="6"/>
      <c r="I35" s="1"/>
    </row>
    <row r="36" spans="1:9" x14ac:dyDescent="0.25">
      <c r="A36" s="4">
        <v>33</v>
      </c>
      <c r="B36" s="1"/>
      <c r="C36" s="3"/>
      <c r="D36" s="3"/>
      <c r="E36" s="6"/>
      <c r="F36" s="6"/>
      <c r="G36" s="6"/>
      <c r="H36" s="6"/>
      <c r="I36" s="1"/>
    </row>
    <row r="37" spans="1:9" x14ac:dyDescent="0.25">
      <c r="A37" s="4">
        <v>34</v>
      </c>
      <c r="B37" s="1"/>
      <c r="C37" s="3"/>
      <c r="D37" s="3"/>
      <c r="E37" s="6"/>
      <c r="F37" s="6"/>
      <c r="G37" s="6"/>
      <c r="H37" s="6"/>
      <c r="I37" s="1"/>
    </row>
    <row r="38" spans="1:9" x14ac:dyDescent="0.25">
      <c r="A38" s="4">
        <v>35</v>
      </c>
      <c r="B38" s="1"/>
      <c r="C38" s="3"/>
      <c r="D38" s="3"/>
      <c r="E38" s="6"/>
      <c r="F38" s="6"/>
      <c r="G38" s="6"/>
      <c r="H38" s="6"/>
      <c r="I38" s="1"/>
    </row>
    <row r="39" spans="1:9" x14ac:dyDescent="0.25">
      <c r="A39" s="4">
        <v>36</v>
      </c>
      <c r="B39" s="1"/>
      <c r="C39" s="3"/>
      <c r="D39" s="3"/>
      <c r="E39" s="6"/>
      <c r="F39" s="6"/>
      <c r="G39" s="6"/>
      <c r="H39" s="6"/>
      <c r="I39" s="1"/>
    </row>
    <row r="40" spans="1:9" x14ac:dyDescent="0.25">
      <c r="A40" s="4">
        <v>37</v>
      </c>
      <c r="B40" s="1"/>
      <c r="C40" s="3"/>
      <c r="D40" s="3"/>
      <c r="E40" s="6"/>
      <c r="F40" s="6"/>
      <c r="G40" s="6"/>
      <c r="H40" s="6"/>
      <c r="I40" s="1"/>
    </row>
    <row r="41" spans="1:9" x14ac:dyDescent="0.25">
      <c r="A41" s="4">
        <v>38</v>
      </c>
      <c r="B41" s="1"/>
      <c r="C41" s="3"/>
      <c r="D41" s="3"/>
      <c r="E41" s="6"/>
      <c r="F41" s="6"/>
      <c r="G41" s="6"/>
      <c r="H41" s="6"/>
      <c r="I41" s="1"/>
    </row>
    <row r="42" spans="1:9" x14ac:dyDescent="0.25">
      <c r="A42" s="4">
        <v>39</v>
      </c>
      <c r="B42" s="1"/>
      <c r="C42" s="3"/>
      <c r="D42" s="3"/>
      <c r="E42" s="6"/>
      <c r="F42" s="6"/>
      <c r="G42" s="6"/>
      <c r="H42" s="6"/>
      <c r="I42" s="1"/>
    </row>
    <row r="43" spans="1:9" x14ac:dyDescent="0.25">
      <c r="A43" s="4">
        <v>40</v>
      </c>
      <c r="B43" s="1"/>
      <c r="C43" s="3"/>
      <c r="D43" s="3"/>
      <c r="E43" s="6"/>
      <c r="F43" s="6"/>
      <c r="G43" s="6"/>
      <c r="H43" s="6"/>
      <c r="I43" s="1"/>
    </row>
    <row r="44" spans="1:9" x14ac:dyDescent="0.25">
      <c r="A44" s="4">
        <v>41</v>
      </c>
      <c r="B44" s="1"/>
      <c r="C44" s="3"/>
      <c r="D44" s="3"/>
      <c r="E44" s="6"/>
      <c r="F44" s="6"/>
      <c r="G44" s="6"/>
      <c r="H44" s="6"/>
      <c r="I44" s="1"/>
    </row>
    <row r="45" spans="1:9" x14ac:dyDescent="0.25">
      <c r="A45" s="4">
        <v>42</v>
      </c>
      <c r="B45" s="1"/>
      <c r="C45" s="3"/>
      <c r="D45" s="3"/>
      <c r="E45" s="6"/>
      <c r="F45" s="6"/>
      <c r="G45" s="6"/>
      <c r="H45" s="6"/>
      <c r="I45" s="1"/>
    </row>
    <row r="46" spans="1:9" x14ac:dyDescent="0.25">
      <c r="A46" s="4">
        <v>43</v>
      </c>
      <c r="B46" s="1"/>
      <c r="C46" s="3"/>
      <c r="D46" s="3"/>
      <c r="E46" s="6"/>
      <c r="F46" s="6"/>
      <c r="G46" s="6"/>
      <c r="H46" s="6"/>
      <c r="I46" s="1"/>
    </row>
    <row r="47" spans="1:9" x14ac:dyDescent="0.25">
      <c r="A47" s="4">
        <v>44</v>
      </c>
      <c r="B47" s="1"/>
      <c r="C47" s="3"/>
      <c r="D47" s="3"/>
      <c r="E47" s="6"/>
      <c r="F47" s="6"/>
      <c r="G47" s="6"/>
      <c r="H47" s="6"/>
      <c r="I47" s="1"/>
    </row>
    <row r="48" spans="1:9" x14ac:dyDescent="0.25">
      <c r="A48" s="4">
        <v>45</v>
      </c>
      <c r="B48" s="1"/>
      <c r="C48" s="3"/>
      <c r="D48" s="3"/>
      <c r="E48" s="6"/>
      <c r="F48" s="6"/>
      <c r="G48" s="6"/>
      <c r="H48" s="6"/>
      <c r="I48" s="1"/>
    </row>
    <row r="49" spans="1:9" x14ac:dyDescent="0.25">
      <c r="A49" s="1"/>
      <c r="B49" s="1"/>
      <c r="C49" s="1"/>
      <c r="D49" s="1"/>
      <c r="E49" s="11">
        <f>SUM(E4:E48)</f>
        <v>13430000</v>
      </c>
      <c r="F49" s="11">
        <f>SUM(F4:F48)</f>
        <v>15800000</v>
      </c>
      <c r="G49" s="11">
        <f>SUM(G4:G48)</f>
        <v>20149250</v>
      </c>
      <c r="H49" s="11">
        <f>SUM(H4:H48)</f>
        <v>20149250</v>
      </c>
      <c r="I49" s="1"/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75D9-F80B-4BAF-8393-6B8FBCAB85B7}">
  <dimension ref="A1:I79"/>
  <sheetViews>
    <sheetView topLeftCell="A10" workbookViewId="0">
      <selection activeCell="B15" sqref="B15"/>
    </sheetView>
  </sheetViews>
  <sheetFormatPr defaultRowHeight="15" x14ac:dyDescent="0.25"/>
  <cols>
    <col min="1" max="1" width="6.28515625" customWidth="1"/>
    <col min="2" max="2" width="44.140625" customWidth="1"/>
    <col min="3" max="3" width="15.5703125" customWidth="1"/>
    <col min="6" max="6" width="16.5703125" bestFit="1" customWidth="1"/>
    <col min="7" max="7" width="19.28515625" customWidth="1"/>
    <col min="8" max="8" width="17.28515625" customWidth="1"/>
    <col min="9" max="9" width="19.5703125" customWidth="1"/>
  </cols>
  <sheetData>
    <row r="1" spans="1:9" ht="18.75" x14ac:dyDescent="0.3">
      <c r="A1" s="82" t="s">
        <v>95</v>
      </c>
      <c r="B1" s="84"/>
      <c r="C1" s="84"/>
      <c r="D1" s="84"/>
      <c r="E1" s="84"/>
      <c r="F1" s="84"/>
      <c r="G1" s="84"/>
      <c r="H1" s="84"/>
      <c r="I1" s="84"/>
    </row>
    <row r="3" spans="1:9" x14ac:dyDescent="0.25">
      <c r="A3" s="14" t="s">
        <v>0</v>
      </c>
      <c r="B3" s="14" t="s">
        <v>1</v>
      </c>
      <c r="C3" s="14" t="s">
        <v>100</v>
      </c>
      <c r="D3" s="14" t="s">
        <v>2</v>
      </c>
      <c r="E3" s="14" t="s">
        <v>13</v>
      </c>
      <c r="F3" s="14" t="s">
        <v>4</v>
      </c>
      <c r="G3" s="14" t="s">
        <v>5</v>
      </c>
      <c r="H3" s="14" t="s">
        <v>27</v>
      </c>
      <c r="I3" s="14" t="s">
        <v>26</v>
      </c>
    </row>
    <row r="4" spans="1:9" x14ac:dyDescent="0.25">
      <c r="A4" s="4">
        <v>1</v>
      </c>
      <c r="B4" s="1" t="s">
        <v>25</v>
      </c>
      <c r="C4" s="3" t="s">
        <v>178</v>
      </c>
      <c r="D4" s="3">
        <v>2</v>
      </c>
      <c r="E4" s="3" t="s">
        <v>14</v>
      </c>
      <c r="F4" s="5">
        <f>G4-H4</f>
        <v>2550000</v>
      </c>
      <c r="G4" s="6">
        <v>3000000</v>
      </c>
      <c r="H4" s="6">
        <f>0.15*G4</f>
        <v>450000</v>
      </c>
      <c r="I4" s="6">
        <f>D4*G4</f>
        <v>6000000</v>
      </c>
    </row>
    <row r="5" spans="1:9" x14ac:dyDescent="0.25">
      <c r="A5" s="4">
        <v>2</v>
      </c>
      <c r="B5" s="1" t="s">
        <v>28</v>
      </c>
      <c r="C5" s="3" t="s">
        <v>178</v>
      </c>
      <c r="D5" s="3">
        <v>1</v>
      </c>
      <c r="E5" s="3" t="s">
        <v>14</v>
      </c>
      <c r="F5" s="5">
        <f>G5-H5</f>
        <v>1700000</v>
      </c>
      <c r="G5" s="6">
        <v>2000000</v>
      </c>
      <c r="H5" s="6">
        <f>0.15*G5</f>
        <v>300000</v>
      </c>
      <c r="I5" s="6">
        <f>D5*G5</f>
        <v>2000000</v>
      </c>
    </row>
    <row r="6" spans="1:9" x14ac:dyDescent="0.25">
      <c r="A6" s="4">
        <v>3</v>
      </c>
      <c r="B6" s="1" t="s">
        <v>29</v>
      </c>
      <c r="C6" s="3" t="s">
        <v>178</v>
      </c>
      <c r="D6" s="3">
        <v>8</v>
      </c>
      <c r="E6" s="3" t="s">
        <v>14</v>
      </c>
      <c r="F6" s="5">
        <f t="shared" ref="F6:F70" si="0">G6-H6</f>
        <v>153000</v>
      </c>
      <c r="G6" s="6">
        <v>180000</v>
      </c>
      <c r="H6" s="6">
        <f t="shared" ref="H6:H70" si="1">0.15*G6</f>
        <v>27000</v>
      </c>
      <c r="I6" s="6">
        <f t="shared" ref="I6:I70" si="2">D6*G6</f>
        <v>1440000</v>
      </c>
    </row>
    <row r="7" spans="1:9" x14ac:dyDescent="0.25">
      <c r="A7" s="4">
        <v>4</v>
      </c>
      <c r="B7" s="1" t="s">
        <v>30</v>
      </c>
      <c r="C7" s="3" t="s">
        <v>178</v>
      </c>
      <c r="D7" s="3">
        <v>4</v>
      </c>
      <c r="E7" s="3" t="s">
        <v>14</v>
      </c>
      <c r="F7" s="5">
        <f t="shared" si="0"/>
        <v>1487500</v>
      </c>
      <c r="G7" s="6">
        <v>1750000</v>
      </c>
      <c r="H7" s="6">
        <f t="shared" si="1"/>
        <v>262500</v>
      </c>
      <c r="I7" s="6">
        <f t="shared" si="2"/>
        <v>7000000</v>
      </c>
    </row>
    <row r="8" spans="1:9" x14ac:dyDescent="0.25">
      <c r="A8" s="4">
        <v>5</v>
      </c>
      <c r="B8" s="1" t="s">
        <v>31</v>
      </c>
      <c r="C8" s="3" t="s">
        <v>178</v>
      </c>
      <c r="D8" s="3">
        <v>5</v>
      </c>
      <c r="E8" s="3" t="s">
        <v>14</v>
      </c>
      <c r="F8" s="5">
        <f t="shared" si="0"/>
        <v>12750</v>
      </c>
      <c r="G8" s="6">
        <v>15000</v>
      </c>
      <c r="H8" s="6">
        <f t="shared" si="1"/>
        <v>2250</v>
      </c>
      <c r="I8" s="6">
        <f t="shared" si="2"/>
        <v>75000</v>
      </c>
    </row>
    <row r="9" spans="1:9" x14ac:dyDescent="0.25">
      <c r="A9" s="4">
        <v>6</v>
      </c>
      <c r="B9" s="1" t="s">
        <v>32</v>
      </c>
      <c r="C9" s="3" t="s">
        <v>178</v>
      </c>
      <c r="D9" s="3">
        <v>4</v>
      </c>
      <c r="E9" s="3" t="s">
        <v>14</v>
      </c>
      <c r="F9" s="5">
        <f t="shared" si="0"/>
        <v>212500</v>
      </c>
      <c r="G9" s="6">
        <v>250000</v>
      </c>
      <c r="H9" s="6">
        <f t="shared" si="1"/>
        <v>37500</v>
      </c>
      <c r="I9" s="6">
        <f t="shared" si="2"/>
        <v>1000000</v>
      </c>
    </row>
    <row r="10" spans="1:9" x14ac:dyDescent="0.25">
      <c r="A10" s="4">
        <v>7</v>
      </c>
      <c r="B10" s="1" t="s">
        <v>33</v>
      </c>
      <c r="C10" s="3" t="s">
        <v>178</v>
      </c>
      <c r="D10" s="3">
        <v>1</v>
      </c>
      <c r="E10" s="3" t="s">
        <v>14</v>
      </c>
      <c r="F10" s="5">
        <f t="shared" si="0"/>
        <v>212500</v>
      </c>
      <c r="G10" s="6">
        <v>250000</v>
      </c>
      <c r="H10" s="6">
        <f t="shared" si="1"/>
        <v>37500</v>
      </c>
      <c r="I10" s="6">
        <f t="shared" si="2"/>
        <v>250000</v>
      </c>
    </row>
    <row r="11" spans="1:9" x14ac:dyDescent="0.25">
      <c r="A11" s="4">
        <v>8</v>
      </c>
      <c r="B11" s="1" t="s">
        <v>34</v>
      </c>
      <c r="C11" s="3" t="s">
        <v>178</v>
      </c>
      <c r="D11" s="3">
        <v>1</v>
      </c>
      <c r="E11" s="3" t="s">
        <v>14</v>
      </c>
      <c r="F11" s="5">
        <f t="shared" si="0"/>
        <v>127500</v>
      </c>
      <c r="G11" s="6">
        <v>150000</v>
      </c>
      <c r="H11" s="6">
        <f t="shared" si="1"/>
        <v>22500</v>
      </c>
      <c r="I11" s="6">
        <f t="shared" si="2"/>
        <v>150000</v>
      </c>
    </row>
    <row r="12" spans="1:9" x14ac:dyDescent="0.25">
      <c r="A12" s="4">
        <v>9</v>
      </c>
      <c r="B12" s="1" t="s">
        <v>35</v>
      </c>
      <c r="C12" s="3" t="s">
        <v>178</v>
      </c>
      <c r="D12" s="3">
        <v>1</v>
      </c>
      <c r="E12" s="3" t="s">
        <v>14</v>
      </c>
      <c r="F12" s="5">
        <f t="shared" si="0"/>
        <v>170000</v>
      </c>
      <c r="G12" s="6">
        <v>200000</v>
      </c>
      <c r="H12" s="6">
        <f t="shared" si="1"/>
        <v>30000</v>
      </c>
      <c r="I12" s="6">
        <f t="shared" si="2"/>
        <v>200000</v>
      </c>
    </row>
    <row r="13" spans="1:9" x14ac:dyDescent="0.25">
      <c r="A13" s="4">
        <v>10</v>
      </c>
      <c r="B13" s="1" t="s">
        <v>36</v>
      </c>
      <c r="C13" s="3" t="s">
        <v>178</v>
      </c>
      <c r="D13" s="3">
        <v>1</v>
      </c>
      <c r="E13" s="3" t="s">
        <v>14</v>
      </c>
      <c r="F13" s="5">
        <f t="shared" si="0"/>
        <v>255000</v>
      </c>
      <c r="G13" s="6">
        <v>300000</v>
      </c>
      <c r="H13" s="6">
        <f t="shared" si="1"/>
        <v>45000</v>
      </c>
      <c r="I13" s="6">
        <f t="shared" si="2"/>
        <v>300000</v>
      </c>
    </row>
    <row r="14" spans="1:9" x14ac:dyDescent="0.25">
      <c r="A14" s="4">
        <v>11</v>
      </c>
      <c r="B14" s="1" t="s">
        <v>37</v>
      </c>
      <c r="C14" s="3" t="s">
        <v>178</v>
      </c>
      <c r="D14" s="3">
        <v>1</v>
      </c>
      <c r="E14" s="3" t="s">
        <v>14</v>
      </c>
      <c r="F14" s="5">
        <f t="shared" si="0"/>
        <v>297500</v>
      </c>
      <c r="G14" s="6">
        <v>350000</v>
      </c>
      <c r="H14" s="6">
        <f t="shared" si="1"/>
        <v>52500</v>
      </c>
      <c r="I14" s="6">
        <f t="shared" si="2"/>
        <v>350000</v>
      </c>
    </row>
    <row r="15" spans="1:9" x14ac:dyDescent="0.25">
      <c r="A15" s="4">
        <v>12</v>
      </c>
      <c r="B15" s="1" t="s">
        <v>38</v>
      </c>
      <c r="C15" s="3" t="s">
        <v>178</v>
      </c>
      <c r="D15" s="3">
        <v>1</v>
      </c>
      <c r="E15" s="9" t="s">
        <v>14</v>
      </c>
      <c r="F15" s="5">
        <f t="shared" si="0"/>
        <v>170000</v>
      </c>
      <c r="G15" s="6">
        <v>200000</v>
      </c>
      <c r="H15" s="6">
        <f t="shared" si="1"/>
        <v>30000</v>
      </c>
      <c r="I15" s="6">
        <f t="shared" si="2"/>
        <v>200000</v>
      </c>
    </row>
    <row r="16" spans="1:9" x14ac:dyDescent="0.25">
      <c r="A16" s="4">
        <v>13</v>
      </c>
      <c r="B16" s="1" t="s">
        <v>39</v>
      </c>
      <c r="C16" s="3" t="s">
        <v>178</v>
      </c>
      <c r="D16" s="3">
        <v>1</v>
      </c>
      <c r="E16" s="9" t="s">
        <v>14</v>
      </c>
      <c r="F16" s="5">
        <f t="shared" si="0"/>
        <v>110500</v>
      </c>
      <c r="G16" s="6">
        <v>130000</v>
      </c>
      <c r="H16" s="6">
        <f t="shared" si="1"/>
        <v>19500</v>
      </c>
      <c r="I16" s="6">
        <f t="shared" si="2"/>
        <v>130000</v>
      </c>
    </row>
    <row r="17" spans="1:9" x14ac:dyDescent="0.25">
      <c r="A17" s="4">
        <v>14</v>
      </c>
      <c r="B17" s="1" t="s">
        <v>40</v>
      </c>
      <c r="C17" s="3" t="s">
        <v>178</v>
      </c>
      <c r="D17" s="9">
        <v>1</v>
      </c>
      <c r="E17" s="9" t="s">
        <v>14</v>
      </c>
      <c r="F17" s="5">
        <f t="shared" si="0"/>
        <v>297500</v>
      </c>
      <c r="G17" s="6">
        <v>350000</v>
      </c>
      <c r="H17" s="6">
        <f t="shared" si="1"/>
        <v>52500</v>
      </c>
      <c r="I17" s="6">
        <f t="shared" si="2"/>
        <v>350000</v>
      </c>
    </row>
    <row r="18" spans="1:9" x14ac:dyDescent="0.25">
      <c r="A18" s="4">
        <v>15</v>
      </c>
      <c r="B18" s="1" t="s">
        <v>41</v>
      </c>
      <c r="C18" s="3" t="s">
        <v>178</v>
      </c>
      <c r="D18" s="9">
        <v>1</v>
      </c>
      <c r="E18" s="9" t="s">
        <v>14</v>
      </c>
      <c r="F18" s="5">
        <f t="shared" si="0"/>
        <v>637500</v>
      </c>
      <c r="G18" s="6">
        <v>750000</v>
      </c>
      <c r="H18" s="6">
        <f t="shared" si="1"/>
        <v>112500</v>
      </c>
      <c r="I18" s="6">
        <f t="shared" si="2"/>
        <v>750000</v>
      </c>
    </row>
    <row r="19" spans="1:9" x14ac:dyDescent="0.25">
      <c r="A19" s="4">
        <v>16</v>
      </c>
      <c r="B19" s="1" t="s">
        <v>42</v>
      </c>
      <c r="C19" s="3" t="s">
        <v>178</v>
      </c>
      <c r="D19" s="9">
        <v>1</v>
      </c>
      <c r="E19" s="9" t="s">
        <v>14</v>
      </c>
      <c r="F19" s="5">
        <f t="shared" si="0"/>
        <v>148750</v>
      </c>
      <c r="G19" s="6">
        <v>175000</v>
      </c>
      <c r="H19" s="6">
        <f t="shared" si="1"/>
        <v>26250</v>
      </c>
      <c r="I19" s="6">
        <f t="shared" si="2"/>
        <v>175000</v>
      </c>
    </row>
    <row r="20" spans="1:9" x14ac:dyDescent="0.25">
      <c r="A20" s="4">
        <v>17</v>
      </c>
      <c r="B20" s="1" t="s">
        <v>43</v>
      </c>
      <c r="C20" s="3" t="s">
        <v>178</v>
      </c>
      <c r="D20" s="9">
        <v>1</v>
      </c>
      <c r="E20" s="9" t="s">
        <v>14</v>
      </c>
      <c r="F20" s="5">
        <f t="shared" si="0"/>
        <v>170000</v>
      </c>
      <c r="G20" s="6">
        <v>200000</v>
      </c>
      <c r="H20" s="6">
        <f t="shared" si="1"/>
        <v>30000</v>
      </c>
      <c r="I20" s="6">
        <f t="shared" si="2"/>
        <v>200000</v>
      </c>
    </row>
    <row r="21" spans="1:9" x14ac:dyDescent="0.25">
      <c r="A21" s="4">
        <v>18</v>
      </c>
      <c r="B21" s="1" t="s">
        <v>44</v>
      </c>
      <c r="C21" s="3" t="s">
        <v>178</v>
      </c>
      <c r="D21" s="9">
        <v>1</v>
      </c>
      <c r="E21" s="9" t="s">
        <v>14</v>
      </c>
      <c r="F21" s="5">
        <f t="shared" si="0"/>
        <v>106250</v>
      </c>
      <c r="G21" s="6">
        <v>125000</v>
      </c>
      <c r="H21" s="6">
        <f t="shared" si="1"/>
        <v>18750</v>
      </c>
      <c r="I21" s="6">
        <f t="shared" si="2"/>
        <v>125000</v>
      </c>
    </row>
    <row r="22" spans="1:9" x14ac:dyDescent="0.25">
      <c r="A22" s="4">
        <v>19</v>
      </c>
      <c r="B22" s="1" t="s">
        <v>45</v>
      </c>
      <c r="C22" s="3" t="s">
        <v>178</v>
      </c>
      <c r="D22" s="9">
        <v>1</v>
      </c>
      <c r="E22" s="9" t="s">
        <v>14</v>
      </c>
      <c r="F22" s="5">
        <f t="shared" si="0"/>
        <v>170000</v>
      </c>
      <c r="G22" s="6">
        <v>200000</v>
      </c>
      <c r="H22" s="6">
        <f t="shared" si="1"/>
        <v>30000</v>
      </c>
      <c r="I22" s="6">
        <f t="shared" si="2"/>
        <v>200000</v>
      </c>
    </row>
    <row r="23" spans="1:9" x14ac:dyDescent="0.25">
      <c r="A23" s="4">
        <v>20</v>
      </c>
      <c r="B23" s="1" t="s">
        <v>46</v>
      </c>
      <c r="C23" s="3" t="s">
        <v>178</v>
      </c>
      <c r="D23" s="9">
        <v>1</v>
      </c>
      <c r="E23" s="9" t="s">
        <v>14</v>
      </c>
      <c r="F23" s="5">
        <f t="shared" si="0"/>
        <v>42500</v>
      </c>
      <c r="G23" s="6">
        <v>50000</v>
      </c>
      <c r="H23" s="6">
        <f t="shared" si="1"/>
        <v>7500</v>
      </c>
      <c r="I23" s="6">
        <f t="shared" si="2"/>
        <v>50000</v>
      </c>
    </row>
    <row r="24" spans="1:9" x14ac:dyDescent="0.25">
      <c r="A24" s="4">
        <v>21</v>
      </c>
      <c r="B24" s="1" t="s">
        <v>47</v>
      </c>
      <c r="C24" s="3" t="s">
        <v>178</v>
      </c>
      <c r="D24" s="9">
        <v>1</v>
      </c>
      <c r="E24" s="9" t="s">
        <v>14</v>
      </c>
      <c r="F24" s="5">
        <f t="shared" si="0"/>
        <v>85000</v>
      </c>
      <c r="G24" s="6">
        <v>100000</v>
      </c>
      <c r="H24" s="6">
        <f t="shared" si="1"/>
        <v>15000</v>
      </c>
      <c r="I24" s="6">
        <f t="shared" si="2"/>
        <v>100000</v>
      </c>
    </row>
    <row r="25" spans="1:9" x14ac:dyDescent="0.25">
      <c r="A25" s="4">
        <v>22</v>
      </c>
      <c r="B25" s="1" t="s">
        <v>48</v>
      </c>
      <c r="C25" s="3" t="s">
        <v>178</v>
      </c>
      <c r="D25" s="9">
        <v>1</v>
      </c>
      <c r="E25" s="9" t="s">
        <v>14</v>
      </c>
      <c r="F25" s="5">
        <f t="shared" si="0"/>
        <v>85000</v>
      </c>
      <c r="G25" s="6">
        <v>100000</v>
      </c>
      <c r="H25" s="6">
        <f t="shared" si="1"/>
        <v>15000</v>
      </c>
      <c r="I25" s="6">
        <f t="shared" si="2"/>
        <v>100000</v>
      </c>
    </row>
    <row r="26" spans="1:9" x14ac:dyDescent="0.25">
      <c r="A26" s="4">
        <v>23</v>
      </c>
      <c r="B26" s="1" t="s">
        <v>49</v>
      </c>
      <c r="C26" s="3" t="s">
        <v>178</v>
      </c>
      <c r="D26" s="9">
        <v>1</v>
      </c>
      <c r="E26" s="9" t="s">
        <v>14</v>
      </c>
      <c r="F26" s="5">
        <f t="shared" si="0"/>
        <v>1020000</v>
      </c>
      <c r="G26" s="6">
        <v>1200000</v>
      </c>
      <c r="H26" s="6">
        <f t="shared" si="1"/>
        <v>180000</v>
      </c>
      <c r="I26" s="6">
        <f t="shared" si="2"/>
        <v>1200000</v>
      </c>
    </row>
    <row r="27" spans="1:9" x14ac:dyDescent="0.25">
      <c r="A27" s="4">
        <v>24</v>
      </c>
      <c r="B27" s="1" t="s">
        <v>50</v>
      </c>
      <c r="C27" s="3" t="s">
        <v>178</v>
      </c>
      <c r="D27" s="9">
        <v>1</v>
      </c>
      <c r="E27" s="9" t="s">
        <v>14</v>
      </c>
      <c r="F27" s="5">
        <f t="shared" si="0"/>
        <v>552500</v>
      </c>
      <c r="G27" s="6">
        <v>650000</v>
      </c>
      <c r="H27" s="6">
        <f t="shared" si="1"/>
        <v>97500</v>
      </c>
      <c r="I27" s="6">
        <f t="shared" si="2"/>
        <v>650000</v>
      </c>
    </row>
    <row r="28" spans="1:9" x14ac:dyDescent="0.25">
      <c r="A28" s="4">
        <v>25</v>
      </c>
      <c r="B28" s="1" t="s">
        <v>51</v>
      </c>
      <c r="C28" s="3" t="s">
        <v>178</v>
      </c>
      <c r="D28" s="9">
        <v>1</v>
      </c>
      <c r="E28" s="9" t="s">
        <v>14</v>
      </c>
      <c r="F28" s="5">
        <f t="shared" si="0"/>
        <v>170000</v>
      </c>
      <c r="G28" s="6">
        <v>200000</v>
      </c>
      <c r="H28" s="6">
        <f t="shared" si="1"/>
        <v>30000</v>
      </c>
      <c r="I28" s="6">
        <f t="shared" si="2"/>
        <v>200000</v>
      </c>
    </row>
    <row r="29" spans="1:9" x14ac:dyDescent="0.25">
      <c r="A29" s="4">
        <v>26</v>
      </c>
      <c r="B29" s="1" t="s">
        <v>52</v>
      </c>
      <c r="C29" s="3" t="s">
        <v>178</v>
      </c>
      <c r="D29" s="3">
        <v>3</v>
      </c>
      <c r="E29" s="9" t="s">
        <v>14</v>
      </c>
      <c r="F29" s="5">
        <f t="shared" si="0"/>
        <v>21250</v>
      </c>
      <c r="G29" s="6">
        <v>25000</v>
      </c>
      <c r="H29" s="6">
        <f t="shared" si="1"/>
        <v>3750</v>
      </c>
      <c r="I29" s="6">
        <f t="shared" si="2"/>
        <v>75000</v>
      </c>
    </row>
    <row r="30" spans="1:9" x14ac:dyDescent="0.25">
      <c r="A30" s="4">
        <v>27</v>
      </c>
      <c r="B30" s="1" t="s">
        <v>53</v>
      </c>
      <c r="C30" s="3" t="s">
        <v>178</v>
      </c>
      <c r="D30" s="3">
        <v>1</v>
      </c>
      <c r="E30" s="9" t="s">
        <v>14</v>
      </c>
      <c r="F30" s="5">
        <f t="shared" si="0"/>
        <v>42500</v>
      </c>
      <c r="G30" s="6">
        <v>50000</v>
      </c>
      <c r="H30" s="6">
        <f t="shared" si="1"/>
        <v>7500</v>
      </c>
      <c r="I30" s="6">
        <f t="shared" si="2"/>
        <v>50000</v>
      </c>
    </row>
    <row r="31" spans="1:9" x14ac:dyDescent="0.25">
      <c r="A31" s="4">
        <v>28</v>
      </c>
      <c r="B31" s="1" t="s">
        <v>54</v>
      </c>
      <c r="C31" s="3" t="s">
        <v>178</v>
      </c>
      <c r="D31" s="3">
        <v>5</v>
      </c>
      <c r="E31" s="9" t="s">
        <v>14</v>
      </c>
      <c r="F31" s="5">
        <f t="shared" si="0"/>
        <v>2550000</v>
      </c>
      <c r="G31" s="6">
        <v>3000000</v>
      </c>
      <c r="H31" s="6">
        <f t="shared" si="1"/>
        <v>450000</v>
      </c>
      <c r="I31" s="6">
        <f t="shared" si="2"/>
        <v>15000000</v>
      </c>
    </row>
    <row r="32" spans="1:9" x14ac:dyDescent="0.25">
      <c r="A32" s="4">
        <v>29</v>
      </c>
      <c r="B32" s="1" t="s">
        <v>55</v>
      </c>
      <c r="C32" s="3" t="s">
        <v>178</v>
      </c>
      <c r="D32" s="3">
        <v>2</v>
      </c>
      <c r="E32" s="9" t="s">
        <v>14</v>
      </c>
      <c r="F32" s="5">
        <f t="shared" si="0"/>
        <v>2975000</v>
      </c>
      <c r="G32" s="6">
        <v>3500000</v>
      </c>
      <c r="H32" s="6">
        <f t="shared" si="1"/>
        <v>525000</v>
      </c>
      <c r="I32" s="6">
        <f t="shared" si="2"/>
        <v>7000000</v>
      </c>
    </row>
    <row r="33" spans="1:9" x14ac:dyDescent="0.25">
      <c r="A33" s="4">
        <v>30</v>
      </c>
      <c r="B33" s="1" t="s">
        <v>56</v>
      </c>
      <c r="C33" s="3" t="s">
        <v>178</v>
      </c>
      <c r="D33" s="3">
        <v>1</v>
      </c>
      <c r="E33" s="9" t="s">
        <v>14</v>
      </c>
      <c r="F33" s="5">
        <f t="shared" si="0"/>
        <v>42500</v>
      </c>
      <c r="G33" s="6">
        <v>50000</v>
      </c>
      <c r="H33" s="6">
        <f t="shared" si="1"/>
        <v>7500</v>
      </c>
      <c r="I33" s="6">
        <f t="shared" si="2"/>
        <v>50000</v>
      </c>
    </row>
    <row r="34" spans="1:9" x14ac:dyDescent="0.25">
      <c r="A34" s="4">
        <v>31</v>
      </c>
      <c r="B34" s="1" t="s">
        <v>192</v>
      </c>
      <c r="C34" s="3" t="s">
        <v>178</v>
      </c>
      <c r="D34" s="3">
        <v>1</v>
      </c>
      <c r="E34" s="9" t="s">
        <v>14</v>
      </c>
      <c r="F34" s="5">
        <f t="shared" si="0"/>
        <v>34000</v>
      </c>
      <c r="G34" s="6">
        <v>40000</v>
      </c>
      <c r="H34" s="6">
        <f t="shared" si="1"/>
        <v>6000</v>
      </c>
      <c r="I34" s="6">
        <f t="shared" si="2"/>
        <v>40000</v>
      </c>
    </row>
    <row r="35" spans="1:9" x14ac:dyDescent="0.25">
      <c r="A35" s="4">
        <v>32</v>
      </c>
      <c r="B35" s="1" t="s">
        <v>153</v>
      </c>
      <c r="C35" s="25">
        <v>44987</v>
      </c>
      <c r="D35" s="3">
        <v>4</v>
      </c>
      <c r="E35" s="3" t="s">
        <v>14</v>
      </c>
      <c r="F35" s="5">
        <f t="shared" si="0"/>
        <v>21250</v>
      </c>
      <c r="G35" s="6">
        <v>25000</v>
      </c>
      <c r="H35" s="6">
        <f t="shared" si="1"/>
        <v>3750</v>
      </c>
      <c r="I35" s="6">
        <f t="shared" si="2"/>
        <v>100000</v>
      </c>
    </row>
    <row r="36" spans="1:9" x14ac:dyDescent="0.25">
      <c r="A36" s="4">
        <v>33</v>
      </c>
      <c r="B36" s="1" t="s">
        <v>154</v>
      </c>
      <c r="C36" s="25">
        <v>44987</v>
      </c>
      <c r="D36" s="3">
        <v>2</v>
      </c>
      <c r="E36" s="3" t="s">
        <v>14</v>
      </c>
      <c r="F36" s="5">
        <f t="shared" si="0"/>
        <v>17000</v>
      </c>
      <c r="G36" s="6">
        <v>20000</v>
      </c>
      <c r="H36" s="6">
        <f t="shared" si="1"/>
        <v>3000</v>
      </c>
      <c r="I36" s="6">
        <f t="shared" si="2"/>
        <v>40000</v>
      </c>
    </row>
    <row r="37" spans="1:9" x14ac:dyDescent="0.25">
      <c r="A37" s="4">
        <v>34</v>
      </c>
      <c r="B37" s="1" t="s">
        <v>153</v>
      </c>
      <c r="C37" s="25">
        <v>45109</v>
      </c>
      <c r="D37" s="3">
        <v>5</v>
      </c>
      <c r="E37" s="3" t="s">
        <v>14</v>
      </c>
      <c r="F37" s="5">
        <f t="shared" si="0"/>
        <v>21250</v>
      </c>
      <c r="G37" s="6">
        <v>25000</v>
      </c>
      <c r="H37" s="6">
        <f t="shared" si="1"/>
        <v>3750</v>
      </c>
      <c r="I37" s="6">
        <f t="shared" si="2"/>
        <v>125000</v>
      </c>
    </row>
    <row r="38" spans="1:9" x14ac:dyDescent="0.25">
      <c r="A38" s="4">
        <v>35</v>
      </c>
      <c r="B38" s="1"/>
      <c r="C38" s="3"/>
      <c r="D38" s="3"/>
      <c r="E38" s="3"/>
      <c r="F38" s="5">
        <f t="shared" si="0"/>
        <v>0</v>
      </c>
      <c r="G38" s="6"/>
      <c r="H38" s="6">
        <f t="shared" si="1"/>
        <v>0</v>
      </c>
      <c r="I38" s="6">
        <f t="shared" si="2"/>
        <v>0</v>
      </c>
    </row>
    <row r="39" spans="1:9" x14ac:dyDescent="0.25">
      <c r="A39" s="4">
        <v>36</v>
      </c>
      <c r="B39" s="1"/>
      <c r="C39" s="3"/>
      <c r="D39" s="3"/>
      <c r="E39" s="3"/>
      <c r="F39" s="5">
        <f t="shared" si="0"/>
        <v>0</v>
      </c>
      <c r="G39" s="6"/>
      <c r="H39" s="6">
        <f t="shared" si="1"/>
        <v>0</v>
      </c>
      <c r="I39" s="6">
        <f t="shared" si="2"/>
        <v>0</v>
      </c>
    </row>
    <row r="40" spans="1:9" x14ac:dyDescent="0.25">
      <c r="A40" s="4">
        <v>37</v>
      </c>
      <c r="B40" s="1"/>
      <c r="C40" s="25"/>
      <c r="D40" s="3"/>
      <c r="E40" s="3"/>
      <c r="F40" s="5">
        <f t="shared" si="0"/>
        <v>0</v>
      </c>
      <c r="G40" s="6"/>
      <c r="H40" s="6">
        <f t="shared" si="1"/>
        <v>0</v>
      </c>
      <c r="I40" s="6">
        <f t="shared" si="2"/>
        <v>0</v>
      </c>
    </row>
    <row r="41" spans="1:9" x14ac:dyDescent="0.25">
      <c r="A41" s="4">
        <v>38</v>
      </c>
      <c r="B41" s="1"/>
      <c r="C41" s="3"/>
      <c r="D41" s="3"/>
      <c r="E41" s="3"/>
      <c r="F41" s="5">
        <f t="shared" si="0"/>
        <v>0</v>
      </c>
      <c r="G41" s="6"/>
      <c r="H41" s="6">
        <f t="shared" si="1"/>
        <v>0</v>
      </c>
      <c r="I41" s="6">
        <f t="shared" si="2"/>
        <v>0</v>
      </c>
    </row>
    <row r="42" spans="1:9" x14ac:dyDescent="0.25">
      <c r="A42" s="4">
        <v>39</v>
      </c>
      <c r="B42" s="1"/>
      <c r="C42" s="3"/>
      <c r="D42" s="3"/>
      <c r="E42" s="3"/>
      <c r="F42" s="5">
        <f t="shared" si="0"/>
        <v>0</v>
      </c>
      <c r="G42" s="6"/>
      <c r="H42" s="6">
        <f t="shared" si="1"/>
        <v>0</v>
      </c>
      <c r="I42" s="6">
        <f t="shared" si="2"/>
        <v>0</v>
      </c>
    </row>
    <row r="43" spans="1:9" x14ac:dyDescent="0.25">
      <c r="A43" s="4">
        <v>40</v>
      </c>
      <c r="B43" s="1"/>
      <c r="C43" s="3"/>
      <c r="D43" s="3"/>
      <c r="E43" s="3"/>
      <c r="F43" s="5">
        <f t="shared" si="0"/>
        <v>0</v>
      </c>
      <c r="G43" s="6"/>
      <c r="H43" s="6">
        <f t="shared" si="1"/>
        <v>0</v>
      </c>
      <c r="I43" s="6">
        <f t="shared" si="2"/>
        <v>0</v>
      </c>
    </row>
    <row r="44" spans="1:9" x14ac:dyDescent="0.25">
      <c r="A44" s="4">
        <v>41</v>
      </c>
      <c r="B44" s="1"/>
      <c r="C44" s="3"/>
      <c r="D44" s="3"/>
      <c r="E44" s="3"/>
      <c r="F44" s="5">
        <f t="shared" si="0"/>
        <v>0</v>
      </c>
      <c r="G44" s="6"/>
      <c r="H44" s="6">
        <f t="shared" si="1"/>
        <v>0</v>
      </c>
      <c r="I44" s="6">
        <f t="shared" si="2"/>
        <v>0</v>
      </c>
    </row>
    <row r="45" spans="1:9" x14ac:dyDescent="0.25">
      <c r="A45" s="4">
        <v>42</v>
      </c>
      <c r="B45" s="1"/>
      <c r="C45" s="3"/>
      <c r="D45" s="3"/>
      <c r="E45" s="3"/>
      <c r="F45" s="5">
        <f t="shared" si="0"/>
        <v>0</v>
      </c>
      <c r="G45" s="6"/>
      <c r="H45" s="6">
        <f t="shared" si="1"/>
        <v>0</v>
      </c>
      <c r="I45" s="6">
        <f t="shared" si="2"/>
        <v>0</v>
      </c>
    </row>
    <row r="46" spans="1:9" x14ac:dyDescent="0.25">
      <c r="A46" s="4">
        <v>43</v>
      </c>
      <c r="B46" s="1"/>
      <c r="C46" s="3"/>
      <c r="D46" s="3"/>
      <c r="E46" s="3"/>
      <c r="F46" s="5">
        <f t="shared" si="0"/>
        <v>0</v>
      </c>
      <c r="G46" s="6"/>
      <c r="H46" s="6">
        <f t="shared" si="1"/>
        <v>0</v>
      </c>
      <c r="I46" s="6">
        <f t="shared" si="2"/>
        <v>0</v>
      </c>
    </row>
    <row r="47" spans="1:9" x14ac:dyDescent="0.25">
      <c r="A47" s="4">
        <v>44</v>
      </c>
      <c r="B47" s="1"/>
      <c r="C47" s="3"/>
      <c r="D47" s="3"/>
      <c r="E47" s="3"/>
      <c r="F47" s="5">
        <f t="shared" si="0"/>
        <v>0</v>
      </c>
      <c r="G47" s="6"/>
      <c r="H47" s="6">
        <f t="shared" si="1"/>
        <v>0</v>
      </c>
      <c r="I47" s="6">
        <f t="shared" si="2"/>
        <v>0</v>
      </c>
    </row>
    <row r="48" spans="1:9" x14ac:dyDescent="0.25">
      <c r="A48" s="4">
        <v>45</v>
      </c>
      <c r="B48" s="1"/>
      <c r="C48" s="3"/>
      <c r="D48" s="3"/>
      <c r="E48" s="3"/>
      <c r="F48" s="5">
        <f t="shared" si="0"/>
        <v>0</v>
      </c>
      <c r="G48" s="6"/>
      <c r="H48" s="6">
        <f t="shared" si="1"/>
        <v>0</v>
      </c>
      <c r="I48" s="6">
        <f t="shared" si="2"/>
        <v>0</v>
      </c>
    </row>
    <row r="49" spans="1:9" x14ac:dyDescent="0.25">
      <c r="A49" s="4">
        <v>46</v>
      </c>
      <c r="B49" s="1"/>
      <c r="C49" s="3"/>
      <c r="D49" s="3"/>
      <c r="E49" s="3"/>
      <c r="F49" s="5">
        <f t="shared" si="0"/>
        <v>0</v>
      </c>
      <c r="G49" s="6"/>
      <c r="H49" s="6">
        <f t="shared" si="1"/>
        <v>0</v>
      </c>
      <c r="I49" s="6">
        <f t="shared" si="2"/>
        <v>0</v>
      </c>
    </row>
    <row r="50" spans="1:9" x14ac:dyDescent="0.25">
      <c r="A50" s="4">
        <v>47</v>
      </c>
      <c r="B50" s="1"/>
      <c r="C50" s="3"/>
      <c r="D50" s="3"/>
      <c r="E50" s="3"/>
      <c r="F50" s="5">
        <f t="shared" si="0"/>
        <v>0</v>
      </c>
      <c r="G50" s="6"/>
      <c r="H50" s="6">
        <f t="shared" si="1"/>
        <v>0</v>
      </c>
      <c r="I50" s="6">
        <f t="shared" si="2"/>
        <v>0</v>
      </c>
    </row>
    <row r="51" spans="1:9" x14ac:dyDescent="0.25">
      <c r="A51" s="4">
        <v>48</v>
      </c>
      <c r="B51" s="1"/>
      <c r="C51" s="3"/>
      <c r="D51" s="3"/>
      <c r="E51" s="3"/>
      <c r="F51" s="5">
        <f t="shared" si="0"/>
        <v>0</v>
      </c>
      <c r="G51" s="6"/>
      <c r="H51" s="6">
        <f t="shared" si="1"/>
        <v>0</v>
      </c>
      <c r="I51" s="6">
        <f t="shared" si="2"/>
        <v>0</v>
      </c>
    </row>
    <row r="52" spans="1:9" x14ac:dyDescent="0.25">
      <c r="A52" s="4">
        <v>49</v>
      </c>
      <c r="B52" s="1"/>
      <c r="C52" s="3"/>
      <c r="D52" s="3"/>
      <c r="E52" s="3"/>
      <c r="F52" s="5">
        <f t="shared" si="0"/>
        <v>0</v>
      </c>
      <c r="G52" s="6"/>
      <c r="H52" s="6">
        <f t="shared" si="1"/>
        <v>0</v>
      </c>
      <c r="I52" s="6">
        <f t="shared" si="2"/>
        <v>0</v>
      </c>
    </row>
    <row r="53" spans="1:9" x14ac:dyDescent="0.25">
      <c r="A53" s="4">
        <v>50</v>
      </c>
      <c r="B53" s="1"/>
      <c r="C53" s="3"/>
      <c r="D53" s="3"/>
      <c r="E53" s="3"/>
      <c r="F53" s="5">
        <f t="shared" si="0"/>
        <v>0</v>
      </c>
      <c r="G53" s="6"/>
      <c r="H53" s="6">
        <f t="shared" si="1"/>
        <v>0</v>
      </c>
      <c r="I53" s="6">
        <f t="shared" si="2"/>
        <v>0</v>
      </c>
    </row>
    <row r="54" spans="1:9" x14ac:dyDescent="0.25">
      <c r="A54" s="4">
        <v>51</v>
      </c>
      <c r="B54" s="1"/>
      <c r="C54" s="3"/>
      <c r="D54" s="3"/>
      <c r="E54" s="3"/>
      <c r="F54" s="5">
        <f t="shared" si="0"/>
        <v>0</v>
      </c>
      <c r="G54" s="6"/>
      <c r="H54" s="6">
        <f t="shared" si="1"/>
        <v>0</v>
      </c>
      <c r="I54" s="6">
        <f t="shared" si="2"/>
        <v>0</v>
      </c>
    </row>
    <row r="55" spans="1:9" x14ac:dyDescent="0.25">
      <c r="A55" s="4">
        <v>52</v>
      </c>
      <c r="B55" s="1"/>
      <c r="C55" s="3"/>
      <c r="D55" s="3"/>
      <c r="E55" s="3"/>
      <c r="F55" s="5">
        <f t="shared" si="0"/>
        <v>0</v>
      </c>
      <c r="G55" s="6"/>
      <c r="H55" s="6">
        <f t="shared" si="1"/>
        <v>0</v>
      </c>
      <c r="I55" s="6">
        <f t="shared" si="2"/>
        <v>0</v>
      </c>
    </row>
    <row r="56" spans="1:9" x14ac:dyDescent="0.25">
      <c r="A56" s="4">
        <v>53</v>
      </c>
      <c r="B56" s="1"/>
      <c r="C56" s="3"/>
      <c r="D56" s="3"/>
      <c r="E56" s="3"/>
      <c r="F56" s="5">
        <f t="shared" si="0"/>
        <v>0</v>
      </c>
      <c r="G56" s="6"/>
      <c r="H56" s="6">
        <f t="shared" si="1"/>
        <v>0</v>
      </c>
      <c r="I56" s="6">
        <f t="shared" si="2"/>
        <v>0</v>
      </c>
    </row>
    <row r="57" spans="1:9" x14ac:dyDescent="0.25">
      <c r="A57" s="4">
        <v>54</v>
      </c>
      <c r="B57" s="1"/>
      <c r="C57" s="3"/>
      <c r="D57" s="3"/>
      <c r="E57" s="3"/>
      <c r="F57" s="5">
        <f t="shared" si="0"/>
        <v>0</v>
      </c>
      <c r="G57" s="6"/>
      <c r="H57" s="6">
        <f t="shared" si="1"/>
        <v>0</v>
      </c>
      <c r="I57" s="6">
        <f t="shared" si="2"/>
        <v>0</v>
      </c>
    </row>
    <row r="58" spans="1:9" x14ac:dyDescent="0.25">
      <c r="A58" s="4">
        <v>55</v>
      </c>
      <c r="B58" s="1"/>
      <c r="C58" s="3"/>
      <c r="D58" s="3"/>
      <c r="E58" s="3"/>
      <c r="F58" s="5">
        <f t="shared" si="0"/>
        <v>0</v>
      </c>
      <c r="G58" s="6"/>
      <c r="H58" s="6">
        <f t="shared" si="1"/>
        <v>0</v>
      </c>
      <c r="I58" s="6">
        <f t="shared" si="2"/>
        <v>0</v>
      </c>
    </row>
    <row r="59" spans="1:9" x14ac:dyDescent="0.25">
      <c r="A59" s="4">
        <v>56</v>
      </c>
      <c r="B59" s="1"/>
      <c r="C59" s="3"/>
      <c r="D59" s="3"/>
      <c r="E59" s="3"/>
      <c r="F59" s="5">
        <f t="shared" si="0"/>
        <v>0</v>
      </c>
      <c r="G59" s="6"/>
      <c r="H59" s="6">
        <f t="shared" si="1"/>
        <v>0</v>
      </c>
      <c r="I59" s="6">
        <f t="shared" si="2"/>
        <v>0</v>
      </c>
    </row>
    <row r="60" spans="1:9" x14ac:dyDescent="0.25">
      <c r="A60" s="4">
        <v>57</v>
      </c>
      <c r="B60" s="1"/>
      <c r="C60" s="3"/>
      <c r="D60" s="3"/>
      <c r="E60" s="3"/>
      <c r="F60" s="5">
        <f t="shared" si="0"/>
        <v>0</v>
      </c>
      <c r="G60" s="6"/>
      <c r="H60" s="6">
        <f t="shared" si="1"/>
        <v>0</v>
      </c>
      <c r="I60" s="6">
        <f t="shared" si="2"/>
        <v>0</v>
      </c>
    </row>
    <row r="61" spans="1:9" x14ac:dyDescent="0.25">
      <c r="A61" s="4">
        <v>58</v>
      </c>
      <c r="B61" s="1"/>
      <c r="C61" s="3"/>
      <c r="D61" s="3"/>
      <c r="E61" s="3"/>
      <c r="F61" s="5">
        <f t="shared" si="0"/>
        <v>0</v>
      </c>
      <c r="G61" s="6"/>
      <c r="H61" s="6">
        <f t="shared" si="1"/>
        <v>0</v>
      </c>
      <c r="I61" s="6">
        <f t="shared" si="2"/>
        <v>0</v>
      </c>
    </row>
    <row r="62" spans="1:9" x14ac:dyDescent="0.25">
      <c r="A62" s="4">
        <v>59</v>
      </c>
      <c r="B62" s="1"/>
      <c r="C62" s="3"/>
      <c r="D62" s="3"/>
      <c r="E62" s="3"/>
      <c r="F62" s="5">
        <f t="shared" si="0"/>
        <v>0</v>
      </c>
      <c r="G62" s="6"/>
      <c r="H62" s="6">
        <f t="shared" si="1"/>
        <v>0</v>
      </c>
      <c r="I62" s="6">
        <f t="shared" si="2"/>
        <v>0</v>
      </c>
    </row>
    <row r="63" spans="1:9" x14ac:dyDescent="0.25">
      <c r="A63" s="4">
        <v>60</v>
      </c>
      <c r="B63" s="1"/>
      <c r="C63" s="3"/>
      <c r="D63" s="3"/>
      <c r="E63" s="3"/>
      <c r="F63" s="5">
        <f t="shared" si="0"/>
        <v>0</v>
      </c>
      <c r="G63" s="6"/>
      <c r="H63" s="6">
        <f t="shared" si="1"/>
        <v>0</v>
      </c>
      <c r="I63" s="6">
        <f t="shared" si="2"/>
        <v>0</v>
      </c>
    </row>
    <row r="64" spans="1:9" x14ac:dyDescent="0.25">
      <c r="A64" s="4">
        <v>61</v>
      </c>
      <c r="B64" s="1"/>
      <c r="C64" s="3"/>
      <c r="D64" s="3"/>
      <c r="E64" s="3"/>
      <c r="F64" s="5">
        <f t="shared" si="0"/>
        <v>0</v>
      </c>
      <c r="G64" s="6"/>
      <c r="H64" s="6">
        <f t="shared" si="1"/>
        <v>0</v>
      </c>
      <c r="I64" s="6">
        <f t="shared" si="2"/>
        <v>0</v>
      </c>
    </row>
    <row r="65" spans="1:9" x14ac:dyDescent="0.25">
      <c r="A65" s="4">
        <v>62</v>
      </c>
      <c r="B65" s="1"/>
      <c r="C65" s="3"/>
      <c r="D65" s="3"/>
      <c r="E65" s="3"/>
      <c r="F65" s="5">
        <f t="shared" si="0"/>
        <v>0</v>
      </c>
      <c r="G65" s="6"/>
      <c r="H65" s="6">
        <f t="shared" si="1"/>
        <v>0</v>
      </c>
      <c r="I65" s="6">
        <f t="shared" si="2"/>
        <v>0</v>
      </c>
    </row>
    <row r="66" spans="1:9" x14ac:dyDescent="0.25">
      <c r="A66" s="4">
        <v>63</v>
      </c>
      <c r="B66" s="1"/>
      <c r="C66" s="3"/>
      <c r="D66" s="3"/>
      <c r="E66" s="3"/>
      <c r="F66" s="5">
        <f t="shared" si="0"/>
        <v>0</v>
      </c>
      <c r="G66" s="6"/>
      <c r="H66" s="6">
        <f t="shared" si="1"/>
        <v>0</v>
      </c>
      <c r="I66" s="6">
        <f t="shared" si="2"/>
        <v>0</v>
      </c>
    </row>
    <row r="67" spans="1:9" x14ac:dyDescent="0.25">
      <c r="A67" s="4">
        <v>64</v>
      </c>
      <c r="B67" s="1"/>
      <c r="C67" s="3"/>
      <c r="D67" s="3"/>
      <c r="E67" s="3"/>
      <c r="F67" s="5">
        <f t="shared" si="0"/>
        <v>0</v>
      </c>
      <c r="G67" s="6"/>
      <c r="H67" s="6">
        <f t="shared" si="1"/>
        <v>0</v>
      </c>
      <c r="I67" s="6">
        <f t="shared" si="2"/>
        <v>0</v>
      </c>
    </row>
    <row r="68" spans="1:9" x14ac:dyDescent="0.25">
      <c r="A68" s="4">
        <v>65</v>
      </c>
      <c r="B68" s="1"/>
      <c r="C68" s="3"/>
      <c r="D68" s="3"/>
      <c r="E68" s="3"/>
      <c r="F68" s="5">
        <f t="shared" si="0"/>
        <v>0</v>
      </c>
      <c r="G68" s="6"/>
      <c r="H68" s="6">
        <f t="shared" si="1"/>
        <v>0</v>
      </c>
      <c r="I68" s="6">
        <f t="shared" si="2"/>
        <v>0</v>
      </c>
    </row>
    <row r="69" spans="1:9" x14ac:dyDescent="0.25">
      <c r="A69" s="4">
        <v>66</v>
      </c>
      <c r="B69" s="1"/>
      <c r="C69" s="3"/>
      <c r="D69" s="3"/>
      <c r="E69" s="3"/>
      <c r="F69" s="5">
        <f t="shared" si="0"/>
        <v>0</v>
      </c>
      <c r="G69" s="6"/>
      <c r="H69" s="6">
        <f t="shared" si="1"/>
        <v>0</v>
      </c>
      <c r="I69" s="6">
        <f t="shared" si="2"/>
        <v>0</v>
      </c>
    </row>
    <row r="70" spans="1:9" x14ac:dyDescent="0.25">
      <c r="A70" s="4">
        <v>67</v>
      </c>
      <c r="B70" s="1"/>
      <c r="C70" s="3"/>
      <c r="D70" s="3"/>
      <c r="E70" s="3"/>
      <c r="F70" s="5">
        <f t="shared" si="0"/>
        <v>0</v>
      </c>
      <c r="G70" s="6"/>
      <c r="H70" s="6">
        <f t="shared" si="1"/>
        <v>0</v>
      </c>
      <c r="I70" s="6">
        <f t="shared" si="2"/>
        <v>0</v>
      </c>
    </row>
    <row r="71" spans="1:9" x14ac:dyDescent="0.25">
      <c r="A71" s="4">
        <v>68</v>
      </c>
      <c r="B71" s="1"/>
      <c r="C71" s="3"/>
      <c r="D71" s="3"/>
      <c r="E71" s="3"/>
      <c r="F71" s="5">
        <f t="shared" ref="F71:F78" si="3">G71-H71</f>
        <v>0</v>
      </c>
      <c r="G71" s="6"/>
      <c r="H71" s="6">
        <f t="shared" ref="H71:H78" si="4">0.15*G71</f>
        <v>0</v>
      </c>
      <c r="I71" s="6">
        <f t="shared" ref="I71:I78" si="5">D71*G71</f>
        <v>0</v>
      </c>
    </row>
    <row r="72" spans="1:9" x14ac:dyDescent="0.25">
      <c r="A72" s="4">
        <v>69</v>
      </c>
      <c r="B72" s="1"/>
      <c r="C72" s="3"/>
      <c r="D72" s="3"/>
      <c r="E72" s="3"/>
      <c r="F72" s="5">
        <f t="shared" si="3"/>
        <v>0</v>
      </c>
      <c r="G72" s="6"/>
      <c r="H72" s="6">
        <f t="shared" si="4"/>
        <v>0</v>
      </c>
      <c r="I72" s="6">
        <f t="shared" si="5"/>
        <v>0</v>
      </c>
    </row>
    <row r="73" spans="1:9" x14ac:dyDescent="0.25">
      <c r="A73" s="4">
        <v>70</v>
      </c>
      <c r="B73" s="1"/>
      <c r="C73" s="3"/>
      <c r="D73" s="3"/>
      <c r="E73" s="3"/>
      <c r="F73" s="5">
        <f t="shared" si="3"/>
        <v>0</v>
      </c>
      <c r="G73" s="6"/>
      <c r="H73" s="6">
        <f t="shared" si="4"/>
        <v>0</v>
      </c>
      <c r="I73" s="6">
        <f t="shared" si="5"/>
        <v>0</v>
      </c>
    </row>
    <row r="74" spans="1:9" x14ac:dyDescent="0.25">
      <c r="A74" s="4">
        <v>71</v>
      </c>
      <c r="B74" s="1"/>
      <c r="C74" s="3"/>
      <c r="D74" s="3"/>
      <c r="E74" s="3"/>
      <c r="F74" s="5">
        <f t="shared" si="3"/>
        <v>0</v>
      </c>
      <c r="G74" s="6"/>
      <c r="H74" s="6">
        <f t="shared" si="4"/>
        <v>0</v>
      </c>
      <c r="I74" s="6">
        <f t="shared" si="5"/>
        <v>0</v>
      </c>
    </row>
    <row r="75" spans="1:9" x14ac:dyDescent="0.25">
      <c r="A75" s="4">
        <v>72</v>
      </c>
      <c r="B75" s="1"/>
      <c r="C75" s="3"/>
      <c r="D75" s="3"/>
      <c r="E75" s="3"/>
      <c r="F75" s="5">
        <f t="shared" si="3"/>
        <v>0</v>
      </c>
      <c r="G75" s="6"/>
      <c r="H75" s="6">
        <f t="shared" si="4"/>
        <v>0</v>
      </c>
      <c r="I75" s="6">
        <f t="shared" si="5"/>
        <v>0</v>
      </c>
    </row>
    <row r="76" spans="1:9" x14ac:dyDescent="0.25">
      <c r="A76" s="4">
        <v>73</v>
      </c>
      <c r="B76" s="1"/>
      <c r="C76" s="3"/>
      <c r="D76" s="3"/>
      <c r="E76" s="3"/>
      <c r="F76" s="5">
        <f t="shared" si="3"/>
        <v>0</v>
      </c>
      <c r="G76" s="6"/>
      <c r="H76" s="6">
        <f t="shared" si="4"/>
        <v>0</v>
      </c>
      <c r="I76" s="6">
        <f t="shared" si="5"/>
        <v>0</v>
      </c>
    </row>
    <row r="77" spans="1:9" x14ac:dyDescent="0.25">
      <c r="A77" s="4">
        <v>74</v>
      </c>
      <c r="B77" s="1"/>
      <c r="C77" s="3"/>
      <c r="D77" s="3"/>
      <c r="E77" s="3"/>
      <c r="F77" s="5">
        <f t="shared" si="3"/>
        <v>0</v>
      </c>
      <c r="G77" s="6"/>
      <c r="H77" s="6">
        <f t="shared" si="4"/>
        <v>0</v>
      </c>
      <c r="I77" s="6">
        <f t="shared" si="5"/>
        <v>0</v>
      </c>
    </row>
    <row r="78" spans="1:9" x14ac:dyDescent="0.25">
      <c r="A78" s="4">
        <v>75</v>
      </c>
      <c r="B78" s="1"/>
      <c r="C78" s="3"/>
      <c r="D78" s="3"/>
      <c r="E78" s="3"/>
      <c r="F78" s="5">
        <f t="shared" si="3"/>
        <v>0</v>
      </c>
      <c r="G78" s="6"/>
      <c r="H78" s="6">
        <f t="shared" si="4"/>
        <v>0</v>
      </c>
      <c r="I78" s="6">
        <f t="shared" si="5"/>
        <v>0</v>
      </c>
    </row>
    <row r="79" spans="1:9" x14ac:dyDescent="0.25">
      <c r="A79" s="1"/>
      <c r="B79" s="1"/>
      <c r="C79" s="1"/>
      <c r="D79" s="1"/>
      <c r="E79" s="3"/>
      <c r="F79" s="11">
        <f>SUM(F4:F78)</f>
        <v>16668500</v>
      </c>
      <c r="G79" s="11">
        <f>SUM(G4:G78)</f>
        <v>19610000</v>
      </c>
      <c r="H79" s="11">
        <f>SUM(H4:H78)</f>
        <v>2941500</v>
      </c>
      <c r="I79" s="11">
        <f>SUM(I4:I78)</f>
        <v>45675000</v>
      </c>
    </row>
  </sheetData>
  <mergeCells count="1">
    <mergeCell ref="A1:I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E19A-15E2-46DD-A7F4-C619CB67A42F}">
  <dimension ref="A1:H18"/>
  <sheetViews>
    <sheetView tabSelected="1" workbookViewId="0">
      <selection activeCell="H9" sqref="H9"/>
    </sheetView>
  </sheetViews>
  <sheetFormatPr defaultRowHeight="15" x14ac:dyDescent="0.25"/>
  <cols>
    <col min="1" max="1" width="3.85546875" bestFit="1" customWidth="1"/>
    <col min="2" max="2" width="67" bestFit="1" customWidth="1"/>
    <col min="5" max="5" width="14.5703125" bestFit="1" customWidth="1"/>
    <col min="6" max="7" width="14" bestFit="1" customWidth="1"/>
    <col min="8" max="8" width="19.28515625" customWidth="1"/>
  </cols>
  <sheetData>
    <row r="1" spans="1:8" ht="21" x14ac:dyDescent="0.35">
      <c r="A1" s="83" t="s">
        <v>96</v>
      </c>
      <c r="B1" s="83"/>
      <c r="C1" s="83"/>
      <c r="D1" s="83"/>
      <c r="E1" s="83"/>
      <c r="F1" s="83"/>
      <c r="G1" s="83"/>
      <c r="H1" s="83"/>
    </row>
    <row r="3" spans="1:8" x14ac:dyDescent="0.25">
      <c r="A3" s="15" t="s">
        <v>0</v>
      </c>
      <c r="B3" s="15" t="s">
        <v>1</v>
      </c>
      <c r="C3" s="15" t="s">
        <v>2</v>
      </c>
      <c r="D3" s="15" t="s">
        <v>13</v>
      </c>
      <c r="E3" s="15" t="s">
        <v>4</v>
      </c>
      <c r="F3" s="15" t="s">
        <v>5</v>
      </c>
      <c r="G3" s="15" t="s">
        <v>27</v>
      </c>
      <c r="H3" s="15" t="s">
        <v>57</v>
      </c>
    </row>
    <row r="4" spans="1:8" x14ac:dyDescent="0.25">
      <c r="A4" s="4">
        <v>1</v>
      </c>
      <c r="B4" s="1" t="s">
        <v>212</v>
      </c>
      <c r="C4" s="3">
        <v>5</v>
      </c>
      <c r="D4" s="3" t="s">
        <v>58</v>
      </c>
      <c r="E4" s="6">
        <v>20000</v>
      </c>
      <c r="F4" s="6">
        <v>25000</v>
      </c>
      <c r="G4" s="6">
        <v>5000</v>
      </c>
      <c r="H4" s="6">
        <f>C4*G5</f>
        <v>15000</v>
      </c>
    </row>
    <row r="5" spans="1:8" x14ac:dyDescent="0.25">
      <c r="A5" s="4">
        <v>2</v>
      </c>
      <c r="B5" s="1" t="s">
        <v>213</v>
      </c>
      <c r="C5" s="3">
        <v>10</v>
      </c>
      <c r="D5" s="3" t="s">
        <v>58</v>
      </c>
      <c r="E5" s="6">
        <v>10000</v>
      </c>
      <c r="F5" s="6">
        <v>13000</v>
      </c>
      <c r="G5" s="6">
        <v>3000</v>
      </c>
      <c r="H5" s="6">
        <f>C5*G5</f>
        <v>30000</v>
      </c>
    </row>
    <row r="6" spans="1:8" x14ac:dyDescent="0.25">
      <c r="A6" s="4">
        <v>3</v>
      </c>
      <c r="B6" s="1" t="s">
        <v>134</v>
      </c>
      <c r="C6" s="3">
        <v>3</v>
      </c>
      <c r="D6" s="3" t="s">
        <v>58</v>
      </c>
      <c r="E6" s="6">
        <v>150000</v>
      </c>
      <c r="F6" s="6">
        <v>175000</v>
      </c>
      <c r="G6" s="6"/>
      <c r="H6" s="6">
        <f t="shared" ref="H6:H14" si="0">C6*G6</f>
        <v>0</v>
      </c>
    </row>
    <row r="7" spans="1:8" x14ac:dyDescent="0.25">
      <c r="A7" s="4">
        <v>4</v>
      </c>
      <c r="B7" s="1" t="s">
        <v>196</v>
      </c>
      <c r="C7" s="3">
        <v>30</v>
      </c>
      <c r="D7" s="3" t="s">
        <v>58</v>
      </c>
      <c r="E7" s="6">
        <v>22000</v>
      </c>
      <c r="F7" s="6">
        <v>25000</v>
      </c>
      <c r="G7" s="6"/>
      <c r="H7" s="6">
        <f t="shared" si="0"/>
        <v>0</v>
      </c>
    </row>
    <row r="8" spans="1:8" x14ac:dyDescent="0.25">
      <c r="A8" s="4">
        <v>5</v>
      </c>
      <c r="B8" s="1" t="s">
        <v>197</v>
      </c>
      <c r="C8" s="3">
        <v>6</v>
      </c>
      <c r="D8" s="3" t="s">
        <v>58</v>
      </c>
      <c r="E8" s="6">
        <v>3000</v>
      </c>
      <c r="F8" s="6">
        <v>5000</v>
      </c>
      <c r="G8" s="6"/>
      <c r="H8" s="6">
        <f t="shared" si="0"/>
        <v>0</v>
      </c>
    </row>
    <row r="9" spans="1:8" x14ac:dyDescent="0.25">
      <c r="A9" s="4">
        <v>6</v>
      </c>
      <c r="B9" s="1" t="s">
        <v>214</v>
      </c>
      <c r="C9" s="3">
        <v>19</v>
      </c>
      <c r="D9" s="3" t="s">
        <v>58</v>
      </c>
      <c r="E9" s="6">
        <v>500</v>
      </c>
      <c r="F9" s="6">
        <v>1000</v>
      </c>
      <c r="G9" s="6"/>
      <c r="H9" s="6">
        <f t="shared" si="0"/>
        <v>0</v>
      </c>
    </row>
    <row r="10" spans="1:8" x14ac:dyDescent="0.25">
      <c r="A10" s="4">
        <v>7</v>
      </c>
      <c r="B10" s="1" t="s">
        <v>215</v>
      </c>
      <c r="C10" s="3">
        <v>7</v>
      </c>
      <c r="D10" s="3" t="s">
        <v>58</v>
      </c>
      <c r="E10" s="6">
        <v>5000</v>
      </c>
      <c r="F10" s="6">
        <v>7000</v>
      </c>
      <c r="G10" s="6"/>
      <c r="H10" s="6">
        <f t="shared" si="0"/>
        <v>0</v>
      </c>
    </row>
    <row r="11" spans="1:8" x14ac:dyDescent="0.25">
      <c r="A11" s="4">
        <v>8</v>
      </c>
      <c r="B11" s="1" t="s">
        <v>216</v>
      </c>
      <c r="C11" s="3">
        <v>4</v>
      </c>
      <c r="D11" s="3" t="s">
        <v>58</v>
      </c>
      <c r="E11" s="6">
        <v>30000</v>
      </c>
      <c r="F11" s="6">
        <v>35000</v>
      </c>
      <c r="G11" s="6"/>
      <c r="H11" s="6">
        <f t="shared" si="0"/>
        <v>0</v>
      </c>
    </row>
    <row r="12" spans="1:8" x14ac:dyDescent="0.25">
      <c r="A12" s="4">
        <v>9</v>
      </c>
      <c r="B12" s="1" t="s">
        <v>217</v>
      </c>
      <c r="C12" s="3">
        <v>1</v>
      </c>
      <c r="D12" s="3" t="s">
        <v>58</v>
      </c>
      <c r="E12" s="6">
        <v>55000</v>
      </c>
      <c r="F12" s="6">
        <v>70000</v>
      </c>
      <c r="G12" s="6"/>
      <c r="H12" s="6">
        <f t="shared" si="0"/>
        <v>0</v>
      </c>
    </row>
    <row r="13" spans="1:8" x14ac:dyDescent="0.25">
      <c r="A13" s="4">
        <v>10</v>
      </c>
      <c r="B13" s="1" t="s">
        <v>218</v>
      </c>
      <c r="C13" s="3">
        <v>8</v>
      </c>
      <c r="D13" s="3" t="s">
        <v>58</v>
      </c>
      <c r="E13" s="6">
        <v>10000</v>
      </c>
      <c r="F13" s="6">
        <v>13000</v>
      </c>
      <c r="G13" s="6"/>
      <c r="H13" s="6">
        <f t="shared" si="0"/>
        <v>0</v>
      </c>
    </row>
    <row r="14" spans="1:8" x14ac:dyDescent="0.25">
      <c r="A14" s="4">
        <v>11</v>
      </c>
      <c r="B14" s="1" t="s">
        <v>219</v>
      </c>
      <c r="C14" s="3">
        <v>1</v>
      </c>
      <c r="D14" s="3" t="s">
        <v>58</v>
      </c>
      <c r="E14" s="6">
        <v>15000</v>
      </c>
      <c r="F14" s="6">
        <v>20000</v>
      </c>
      <c r="G14" s="6"/>
      <c r="H14" s="6">
        <f t="shared" si="0"/>
        <v>0</v>
      </c>
    </row>
    <row r="15" spans="1:8" x14ac:dyDescent="0.25">
      <c r="A15" s="4">
        <v>12</v>
      </c>
      <c r="B15" s="1"/>
      <c r="C15" s="3"/>
      <c r="D15" s="3"/>
      <c r="E15" s="6"/>
      <c r="F15" s="6"/>
      <c r="G15" s="6"/>
      <c r="H15" s="6"/>
    </row>
    <row r="16" spans="1:8" x14ac:dyDescent="0.25">
      <c r="A16" s="4">
        <v>13</v>
      </c>
      <c r="B16" s="1"/>
      <c r="C16" s="3"/>
      <c r="D16" s="3"/>
      <c r="E16" s="6"/>
      <c r="F16" s="6"/>
      <c r="G16" s="6"/>
      <c r="H16" s="6"/>
    </row>
    <row r="17" spans="1:8" x14ac:dyDescent="0.25">
      <c r="A17" s="4">
        <v>14</v>
      </c>
      <c r="B17" s="1"/>
      <c r="C17" s="3"/>
      <c r="D17" s="3"/>
      <c r="E17" s="6"/>
      <c r="F17" s="6"/>
      <c r="G17" s="6"/>
      <c r="H17" s="6"/>
    </row>
    <row r="18" spans="1:8" x14ac:dyDescent="0.25">
      <c r="A18" s="4">
        <v>15</v>
      </c>
      <c r="B18" s="1"/>
      <c r="C18" s="1"/>
      <c r="D18" s="3"/>
      <c r="E18" s="6">
        <f>SUM(E4:E17)</f>
        <v>320500</v>
      </c>
      <c r="F18" s="6">
        <f>SUM(F4:F17)</f>
        <v>389000</v>
      </c>
      <c r="G18" s="6">
        <f>SUM(G4:G17)</f>
        <v>8000</v>
      </c>
      <c r="H18" s="6">
        <f>SUM(H4:H17)</f>
        <v>45000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E600-DCCD-4CA8-A158-96FB61214C99}">
  <dimension ref="A1:H78"/>
  <sheetViews>
    <sheetView workbookViewId="0">
      <selection activeCell="F4" sqref="F4"/>
    </sheetView>
  </sheetViews>
  <sheetFormatPr defaultRowHeight="15" x14ac:dyDescent="0.25"/>
  <cols>
    <col min="1" max="1" width="6.28515625" customWidth="1"/>
    <col min="2" max="2" width="67" bestFit="1" customWidth="1"/>
    <col min="5" max="6" width="19.28515625" customWidth="1"/>
    <col min="7" max="7" width="17.28515625" customWidth="1"/>
    <col min="8" max="8" width="19.5703125" customWidth="1"/>
  </cols>
  <sheetData>
    <row r="1" spans="1:8" ht="18.75" x14ac:dyDescent="0.3">
      <c r="A1" s="82" t="s">
        <v>97</v>
      </c>
      <c r="B1" s="82"/>
      <c r="C1" s="82"/>
      <c r="D1" s="82"/>
      <c r="E1" s="82"/>
      <c r="F1" s="82"/>
      <c r="G1" s="82"/>
      <c r="H1" s="82"/>
    </row>
    <row r="3" spans="1:8" x14ac:dyDescent="0.25">
      <c r="A3" s="16" t="s">
        <v>0</v>
      </c>
      <c r="B3" s="16" t="s">
        <v>1</v>
      </c>
      <c r="C3" s="16" t="s">
        <v>2</v>
      </c>
      <c r="D3" s="16" t="s">
        <v>13</v>
      </c>
      <c r="E3" s="16" t="s">
        <v>5</v>
      </c>
      <c r="F3" s="16" t="s">
        <v>4</v>
      </c>
      <c r="G3" s="16" t="s">
        <v>27</v>
      </c>
      <c r="H3" s="16" t="s">
        <v>26</v>
      </c>
    </row>
    <row r="4" spans="1:8" x14ac:dyDescent="0.25">
      <c r="A4" s="4">
        <v>1</v>
      </c>
      <c r="B4" s="1" t="s">
        <v>60</v>
      </c>
      <c r="C4" s="3">
        <v>31</v>
      </c>
      <c r="D4" s="3" t="s">
        <v>59</v>
      </c>
      <c r="E4" s="6">
        <v>10000</v>
      </c>
      <c r="F4" s="6"/>
      <c r="G4" s="6"/>
      <c r="H4" s="6"/>
    </row>
    <row r="5" spans="1:8" x14ac:dyDescent="0.25">
      <c r="A5" s="4">
        <v>2</v>
      </c>
      <c r="B5" s="1" t="s">
        <v>61</v>
      </c>
      <c r="C5" s="3">
        <v>5</v>
      </c>
      <c r="D5" s="3" t="s">
        <v>59</v>
      </c>
      <c r="E5" s="6">
        <v>10000</v>
      </c>
      <c r="F5" s="6"/>
      <c r="G5" s="6"/>
      <c r="H5" s="6"/>
    </row>
    <row r="6" spans="1:8" x14ac:dyDescent="0.25">
      <c r="A6" s="4">
        <v>3</v>
      </c>
      <c r="B6" s="1" t="s">
        <v>62</v>
      </c>
      <c r="C6" s="3">
        <v>5</v>
      </c>
      <c r="D6" s="12" t="s">
        <v>59</v>
      </c>
      <c r="E6" s="6">
        <v>10000</v>
      </c>
      <c r="F6" s="6"/>
      <c r="G6" s="6"/>
      <c r="H6" s="6"/>
    </row>
    <row r="7" spans="1:8" x14ac:dyDescent="0.25">
      <c r="A7" s="4">
        <v>4</v>
      </c>
      <c r="B7" s="1" t="s">
        <v>63</v>
      </c>
      <c r="C7" s="3">
        <v>6</v>
      </c>
      <c r="D7" s="3" t="s">
        <v>59</v>
      </c>
      <c r="E7" s="6">
        <v>10000</v>
      </c>
      <c r="F7" s="6"/>
      <c r="G7" s="6"/>
      <c r="H7" s="6"/>
    </row>
    <row r="8" spans="1:8" x14ac:dyDescent="0.25">
      <c r="A8" s="4">
        <v>5</v>
      </c>
      <c r="B8" s="1" t="s">
        <v>64</v>
      </c>
      <c r="C8" s="3">
        <v>31</v>
      </c>
      <c r="D8" s="3" t="s">
        <v>59</v>
      </c>
      <c r="E8" s="6">
        <v>10000</v>
      </c>
      <c r="F8" s="6"/>
      <c r="G8" s="6"/>
      <c r="H8" s="6"/>
    </row>
    <row r="9" spans="1:8" x14ac:dyDescent="0.25">
      <c r="A9" s="4">
        <v>6</v>
      </c>
      <c r="B9" s="1" t="s">
        <v>65</v>
      </c>
      <c r="C9" s="3">
        <v>19</v>
      </c>
      <c r="D9" s="3" t="s">
        <v>67</v>
      </c>
      <c r="E9" s="6">
        <v>5000</v>
      </c>
      <c r="F9" s="6"/>
      <c r="G9" s="6"/>
      <c r="H9" s="6"/>
    </row>
    <row r="10" spans="1:8" x14ac:dyDescent="0.25">
      <c r="A10" s="4">
        <v>7</v>
      </c>
      <c r="B10" s="1" t="s">
        <v>66</v>
      </c>
      <c r="C10" s="3">
        <v>3</v>
      </c>
      <c r="D10" s="3" t="s">
        <v>67</v>
      </c>
      <c r="E10" s="6">
        <v>5000</v>
      </c>
      <c r="F10" s="6"/>
      <c r="G10" s="6"/>
      <c r="H10" s="6"/>
    </row>
    <row r="11" spans="1:8" x14ac:dyDescent="0.25">
      <c r="A11" s="4">
        <v>8</v>
      </c>
      <c r="B11" s="1" t="s">
        <v>65</v>
      </c>
      <c r="C11" s="3">
        <v>7</v>
      </c>
      <c r="D11" s="3" t="s">
        <v>68</v>
      </c>
      <c r="E11" s="6">
        <v>10000</v>
      </c>
      <c r="F11" s="6"/>
      <c r="G11" s="6"/>
      <c r="H11" s="6"/>
    </row>
    <row r="12" spans="1:8" x14ac:dyDescent="0.25">
      <c r="A12" s="4">
        <v>9</v>
      </c>
      <c r="B12" s="1" t="s">
        <v>69</v>
      </c>
      <c r="C12" s="3">
        <v>1</v>
      </c>
      <c r="D12" s="3" t="s">
        <v>67</v>
      </c>
      <c r="E12" s="6">
        <v>5000</v>
      </c>
      <c r="F12" s="6"/>
      <c r="G12" s="6"/>
      <c r="H12" s="6"/>
    </row>
    <row r="13" spans="1:8" x14ac:dyDescent="0.25">
      <c r="A13" s="4">
        <v>10</v>
      </c>
      <c r="B13" s="1" t="s">
        <v>70</v>
      </c>
      <c r="C13" s="3">
        <v>3</v>
      </c>
      <c r="D13" s="3" t="s">
        <v>68</v>
      </c>
      <c r="E13" s="6">
        <v>15000</v>
      </c>
      <c r="F13" s="6"/>
      <c r="G13" s="6"/>
      <c r="H13" s="6"/>
    </row>
    <row r="14" spans="1:8" x14ac:dyDescent="0.25">
      <c r="A14" s="4">
        <v>11</v>
      </c>
      <c r="B14" s="1" t="s">
        <v>71</v>
      </c>
      <c r="C14" s="3">
        <v>5</v>
      </c>
      <c r="D14" s="3" t="s">
        <v>72</v>
      </c>
      <c r="E14" s="6">
        <v>5000</v>
      </c>
      <c r="F14" s="6"/>
      <c r="G14" s="6"/>
      <c r="H14" s="6"/>
    </row>
    <row r="15" spans="1:8" x14ac:dyDescent="0.25">
      <c r="A15" s="4">
        <v>12</v>
      </c>
      <c r="B15" s="1" t="s">
        <v>73</v>
      </c>
      <c r="C15" s="3">
        <v>3</v>
      </c>
      <c r="D15" s="3" t="s">
        <v>74</v>
      </c>
      <c r="E15" s="6">
        <v>12000</v>
      </c>
      <c r="F15" s="6"/>
      <c r="G15" s="6"/>
      <c r="H15" s="6"/>
    </row>
    <row r="16" spans="1:8" x14ac:dyDescent="0.25">
      <c r="A16" s="4">
        <v>13</v>
      </c>
      <c r="B16" s="1"/>
      <c r="C16" s="3"/>
      <c r="D16" s="3"/>
      <c r="E16" s="6"/>
      <c r="F16" s="6"/>
      <c r="G16" s="6"/>
      <c r="H16" s="6"/>
    </row>
    <row r="17" spans="1:8" x14ac:dyDescent="0.25">
      <c r="A17" s="4">
        <v>14</v>
      </c>
      <c r="B17" s="1"/>
      <c r="C17" s="3"/>
      <c r="D17" s="3"/>
      <c r="E17" s="6"/>
      <c r="F17" s="6"/>
      <c r="G17" s="6"/>
      <c r="H17" s="6"/>
    </row>
    <row r="18" spans="1:8" x14ac:dyDescent="0.25">
      <c r="A18" s="4">
        <v>15</v>
      </c>
      <c r="B18" s="1"/>
      <c r="C18" s="3"/>
      <c r="D18" s="3"/>
      <c r="E18" s="6"/>
      <c r="F18" s="6"/>
      <c r="G18" s="6"/>
      <c r="H18" s="6"/>
    </row>
    <row r="19" spans="1:8" x14ac:dyDescent="0.25">
      <c r="A19" s="4">
        <v>16</v>
      </c>
      <c r="B19" s="1"/>
      <c r="C19" s="3"/>
      <c r="D19" s="3"/>
      <c r="E19" s="6"/>
      <c r="F19" s="6"/>
      <c r="G19" s="6"/>
      <c r="H19" s="6"/>
    </row>
    <row r="20" spans="1:8" x14ac:dyDescent="0.25">
      <c r="A20" s="4">
        <v>17</v>
      </c>
      <c r="B20" s="1"/>
      <c r="C20" s="3"/>
      <c r="D20" s="3"/>
      <c r="E20" s="6"/>
      <c r="F20" s="6"/>
      <c r="G20" s="6"/>
      <c r="H20" s="6"/>
    </row>
    <row r="21" spans="1:8" x14ac:dyDescent="0.25">
      <c r="A21" s="4">
        <v>18</v>
      </c>
      <c r="B21" s="1"/>
      <c r="C21" s="3"/>
      <c r="D21" s="3"/>
      <c r="E21" s="6"/>
      <c r="F21" s="6"/>
      <c r="G21" s="6"/>
      <c r="H21" s="6"/>
    </row>
    <row r="22" spans="1:8" x14ac:dyDescent="0.25">
      <c r="A22" s="4">
        <v>19</v>
      </c>
      <c r="B22" s="1"/>
      <c r="C22" s="3"/>
      <c r="D22" s="3"/>
      <c r="E22" s="6"/>
      <c r="F22" s="6"/>
      <c r="G22" s="6"/>
      <c r="H22" s="6"/>
    </row>
    <row r="23" spans="1:8" x14ac:dyDescent="0.25">
      <c r="A23" s="4">
        <v>20</v>
      </c>
      <c r="B23" s="1"/>
      <c r="C23" s="3"/>
      <c r="D23" s="3"/>
      <c r="E23" s="6"/>
      <c r="F23" s="6"/>
      <c r="G23" s="6"/>
      <c r="H23" s="6"/>
    </row>
    <row r="24" spans="1:8" x14ac:dyDescent="0.25">
      <c r="A24" s="4">
        <v>21</v>
      </c>
      <c r="B24" s="1"/>
      <c r="C24" s="3"/>
      <c r="D24" s="3"/>
      <c r="E24" s="6"/>
      <c r="F24" s="6"/>
      <c r="G24" s="6"/>
      <c r="H24" s="6"/>
    </row>
    <row r="25" spans="1:8" x14ac:dyDescent="0.25">
      <c r="A25" s="4">
        <v>22</v>
      </c>
      <c r="B25" s="1"/>
      <c r="C25" s="1"/>
      <c r="D25" s="1"/>
      <c r="E25" s="6"/>
      <c r="F25" s="6"/>
      <c r="G25" s="6"/>
      <c r="H25" s="6"/>
    </row>
    <row r="26" spans="1:8" x14ac:dyDescent="0.25">
      <c r="A26" s="4">
        <v>23</v>
      </c>
      <c r="B26" s="1"/>
      <c r="C26" s="1"/>
      <c r="D26" s="1"/>
      <c r="E26" s="6"/>
      <c r="F26" s="6"/>
      <c r="G26" s="6"/>
      <c r="H26" s="6"/>
    </row>
    <row r="27" spans="1:8" x14ac:dyDescent="0.25">
      <c r="A27" s="4">
        <v>24</v>
      </c>
      <c r="B27" s="1"/>
      <c r="C27" s="1"/>
      <c r="D27" s="1"/>
      <c r="E27" s="6"/>
      <c r="F27" s="6"/>
      <c r="G27" s="6"/>
      <c r="H27" s="6"/>
    </row>
    <row r="28" spans="1:8" x14ac:dyDescent="0.25">
      <c r="A28" s="4">
        <v>25</v>
      </c>
      <c r="B28" s="1"/>
      <c r="C28" s="1"/>
      <c r="D28" s="1"/>
      <c r="E28" s="6"/>
      <c r="F28" s="6"/>
      <c r="G28" s="6"/>
      <c r="H28" s="6"/>
    </row>
    <row r="29" spans="1:8" x14ac:dyDescent="0.25">
      <c r="A29" s="4">
        <v>26</v>
      </c>
      <c r="B29" s="1"/>
      <c r="C29" s="1"/>
      <c r="D29" s="1"/>
      <c r="E29" s="6"/>
      <c r="F29" s="6"/>
      <c r="G29" s="6"/>
      <c r="H29" s="6"/>
    </row>
    <row r="30" spans="1:8" x14ac:dyDescent="0.25">
      <c r="A30" s="4">
        <v>27</v>
      </c>
      <c r="B30" s="1"/>
      <c r="C30" s="1"/>
      <c r="D30" s="1"/>
      <c r="E30" s="6"/>
      <c r="F30" s="6"/>
      <c r="G30" s="6"/>
      <c r="H30" s="6"/>
    </row>
    <row r="31" spans="1:8" x14ac:dyDescent="0.25">
      <c r="A31" s="4">
        <v>28</v>
      </c>
      <c r="B31" s="1"/>
      <c r="C31" s="1"/>
      <c r="D31" s="1"/>
      <c r="E31" s="6"/>
      <c r="F31" s="6"/>
      <c r="G31" s="6"/>
      <c r="H31" s="6"/>
    </row>
    <row r="32" spans="1:8" x14ac:dyDescent="0.25">
      <c r="A32" s="4">
        <v>29</v>
      </c>
      <c r="B32" s="1"/>
      <c r="C32" s="1"/>
      <c r="D32" s="1"/>
      <c r="E32" s="6"/>
      <c r="F32" s="6"/>
      <c r="G32" s="6"/>
      <c r="H32" s="6"/>
    </row>
    <row r="33" spans="1:8" x14ac:dyDescent="0.25">
      <c r="A33" s="4">
        <v>30</v>
      </c>
      <c r="B33" s="1"/>
      <c r="C33" s="1"/>
      <c r="D33" s="1"/>
      <c r="E33" s="6"/>
      <c r="F33" s="6"/>
      <c r="G33" s="6"/>
      <c r="H33" s="6"/>
    </row>
    <row r="34" spans="1:8" x14ac:dyDescent="0.25">
      <c r="A34" s="4">
        <v>31</v>
      </c>
      <c r="B34" s="1"/>
      <c r="C34" s="1"/>
      <c r="D34" s="1"/>
      <c r="E34" s="6"/>
      <c r="F34" s="6"/>
      <c r="G34" s="6"/>
      <c r="H34" s="6"/>
    </row>
    <row r="35" spans="1:8" x14ac:dyDescent="0.25">
      <c r="A35" s="4">
        <v>32</v>
      </c>
      <c r="B35" s="1"/>
      <c r="C35" s="1"/>
      <c r="D35" s="1"/>
      <c r="E35" s="6"/>
      <c r="F35" s="6"/>
      <c r="G35" s="6"/>
      <c r="H35" s="6"/>
    </row>
    <row r="36" spans="1:8" x14ac:dyDescent="0.25">
      <c r="A36" s="4">
        <v>33</v>
      </c>
      <c r="B36" s="1"/>
      <c r="C36" s="1"/>
      <c r="D36" s="1"/>
      <c r="E36" s="6"/>
      <c r="F36" s="6"/>
      <c r="G36" s="6"/>
      <c r="H36" s="6"/>
    </row>
    <row r="37" spans="1:8" x14ac:dyDescent="0.25">
      <c r="A37" s="4">
        <v>34</v>
      </c>
      <c r="B37" s="1"/>
      <c r="C37" s="1"/>
      <c r="D37" s="1"/>
      <c r="E37" s="6"/>
      <c r="F37" s="6"/>
      <c r="G37" s="6"/>
      <c r="H37" s="6"/>
    </row>
    <row r="38" spans="1:8" x14ac:dyDescent="0.25">
      <c r="A38" s="4">
        <v>35</v>
      </c>
      <c r="B38" s="1"/>
      <c r="C38" s="1"/>
      <c r="D38" s="1"/>
      <c r="E38" s="6"/>
      <c r="F38" s="6"/>
      <c r="G38" s="6"/>
      <c r="H38" s="6"/>
    </row>
    <row r="39" spans="1:8" x14ac:dyDescent="0.25">
      <c r="A39" s="4">
        <v>36</v>
      </c>
      <c r="B39" s="1"/>
      <c r="C39" s="1"/>
      <c r="D39" s="1"/>
      <c r="E39" s="6"/>
      <c r="F39" s="6"/>
      <c r="G39" s="6"/>
      <c r="H39" s="6"/>
    </row>
    <row r="40" spans="1:8" x14ac:dyDescent="0.25">
      <c r="A40" s="4">
        <v>37</v>
      </c>
      <c r="B40" s="1"/>
      <c r="C40" s="1"/>
      <c r="D40" s="1"/>
      <c r="E40" s="6"/>
      <c r="F40" s="6"/>
      <c r="G40" s="6"/>
      <c r="H40" s="6"/>
    </row>
    <row r="41" spans="1:8" x14ac:dyDescent="0.25">
      <c r="A41" s="4">
        <v>38</v>
      </c>
      <c r="B41" s="1"/>
      <c r="C41" s="1"/>
      <c r="D41" s="1"/>
      <c r="E41" s="6"/>
      <c r="F41" s="6"/>
      <c r="G41" s="6"/>
      <c r="H41" s="6"/>
    </row>
    <row r="42" spans="1:8" x14ac:dyDescent="0.25">
      <c r="A42" s="4">
        <v>39</v>
      </c>
      <c r="B42" s="1"/>
      <c r="C42" s="1"/>
      <c r="D42" s="1"/>
      <c r="E42" s="6"/>
      <c r="F42" s="6"/>
      <c r="G42" s="6"/>
      <c r="H42" s="6"/>
    </row>
    <row r="43" spans="1:8" x14ac:dyDescent="0.25">
      <c r="A43" s="4">
        <v>40</v>
      </c>
      <c r="B43" s="1"/>
      <c r="C43" s="1"/>
      <c r="D43" s="1"/>
      <c r="E43" s="6"/>
      <c r="F43" s="6"/>
      <c r="G43" s="6"/>
      <c r="H43" s="6"/>
    </row>
    <row r="44" spans="1:8" x14ac:dyDescent="0.25">
      <c r="A44" s="4">
        <v>41</v>
      </c>
      <c r="B44" s="1"/>
      <c r="C44" s="1"/>
      <c r="D44" s="1"/>
      <c r="E44" s="6"/>
      <c r="F44" s="6"/>
      <c r="G44" s="6"/>
      <c r="H44" s="6"/>
    </row>
    <row r="45" spans="1:8" x14ac:dyDescent="0.25">
      <c r="A45" s="4">
        <v>42</v>
      </c>
      <c r="B45" s="1"/>
      <c r="C45" s="1"/>
      <c r="D45" s="1"/>
      <c r="E45" s="6"/>
      <c r="F45" s="6"/>
      <c r="G45" s="6"/>
      <c r="H45" s="6"/>
    </row>
    <row r="46" spans="1:8" x14ac:dyDescent="0.25">
      <c r="A46" s="4">
        <v>43</v>
      </c>
      <c r="B46" s="1"/>
      <c r="C46" s="1"/>
      <c r="D46" s="1"/>
      <c r="E46" s="6"/>
      <c r="F46" s="6"/>
      <c r="G46" s="6"/>
      <c r="H46" s="6"/>
    </row>
    <row r="47" spans="1:8" x14ac:dyDescent="0.25">
      <c r="A47" s="4">
        <v>44</v>
      </c>
      <c r="B47" s="1"/>
      <c r="C47" s="1"/>
      <c r="D47" s="1"/>
      <c r="E47" s="6"/>
      <c r="F47" s="6"/>
      <c r="G47" s="6"/>
      <c r="H47" s="6"/>
    </row>
    <row r="48" spans="1:8" x14ac:dyDescent="0.25">
      <c r="A48" s="4">
        <v>45</v>
      </c>
      <c r="B48" s="1"/>
      <c r="C48" s="1"/>
      <c r="D48" s="1"/>
      <c r="E48" s="6"/>
      <c r="F48" s="6"/>
      <c r="G48" s="6"/>
      <c r="H48" s="6"/>
    </row>
    <row r="49" spans="1:8" x14ac:dyDescent="0.25">
      <c r="A49" s="4">
        <v>46</v>
      </c>
      <c r="B49" s="1"/>
      <c r="C49" s="1"/>
      <c r="D49" s="1"/>
      <c r="E49" s="6"/>
      <c r="F49" s="6"/>
      <c r="G49" s="6"/>
      <c r="H49" s="6"/>
    </row>
    <row r="50" spans="1:8" x14ac:dyDescent="0.25">
      <c r="A50" s="4">
        <v>47</v>
      </c>
      <c r="B50" s="1"/>
      <c r="C50" s="1"/>
      <c r="D50" s="1"/>
      <c r="E50" s="6"/>
      <c r="F50" s="6"/>
      <c r="G50" s="6"/>
      <c r="H50" s="6"/>
    </row>
    <row r="51" spans="1:8" x14ac:dyDescent="0.25">
      <c r="A51" s="4">
        <v>48</v>
      </c>
      <c r="B51" s="1"/>
      <c r="C51" s="1"/>
      <c r="D51" s="1"/>
      <c r="E51" s="6"/>
      <c r="F51" s="6"/>
      <c r="G51" s="6"/>
      <c r="H51" s="6"/>
    </row>
    <row r="52" spans="1:8" x14ac:dyDescent="0.25">
      <c r="A52" s="4">
        <v>49</v>
      </c>
      <c r="B52" s="1"/>
      <c r="C52" s="1"/>
      <c r="D52" s="1"/>
      <c r="E52" s="6"/>
      <c r="F52" s="6"/>
      <c r="G52" s="6"/>
      <c r="H52" s="6"/>
    </row>
    <row r="53" spans="1:8" x14ac:dyDescent="0.25">
      <c r="A53" s="4">
        <v>50</v>
      </c>
      <c r="B53" s="1"/>
      <c r="C53" s="1"/>
      <c r="D53" s="1"/>
      <c r="E53" s="6"/>
      <c r="F53" s="6"/>
      <c r="G53" s="6"/>
      <c r="H53" s="6"/>
    </row>
    <row r="54" spans="1:8" x14ac:dyDescent="0.25">
      <c r="A54" s="4">
        <v>51</v>
      </c>
      <c r="B54" s="1"/>
      <c r="C54" s="1"/>
      <c r="D54" s="1"/>
      <c r="E54" s="6"/>
      <c r="F54" s="6"/>
      <c r="G54" s="6"/>
      <c r="H54" s="6"/>
    </row>
    <row r="55" spans="1:8" x14ac:dyDescent="0.25">
      <c r="A55" s="4">
        <v>52</v>
      </c>
      <c r="B55" s="1"/>
      <c r="C55" s="1"/>
      <c r="D55" s="1"/>
      <c r="E55" s="6"/>
      <c r="F55" s="6"/>
      <c r="G55" s="6"/>
      <c r="H55" s="6"/>
    </row>
    <row r="56" spans="1:8" x14ac:dyDescent="0.25">
      <c r="A56" s="4">
        <v>53</v>
      </c>
      <c r="B56" s="1"/>
      <c r="C56" s="1"/>
      <c r="D56" s="1"/>
      <c r="E56" s="6"/>
      <c r="F56" s="6"/>
      <c r="G56" s="6"/>
      <c r="H56" s="6"/>
    </row>
    <row r="57" spans="1:8" x14ac:dyDescent="0.25">
      <c r="A57" s="4">
        <v>54</v>
      </c>
      <c r="B57" s="1"/>
      <c r="C57" s="1"/>
      <c r="D57" s="1"/>
      <c r="E57" s="6"/>
      <c r="F57" s="6"/>
      <c r="G57" s="6"/>
      <c r="H57" s="6"/>
    </row>
    <row r="58" spans="1:8" x14ac:dyDescent="0.25">
      <c r="A58" s="4">
        <v>55</v>
      </c>
      <c r="B58" s="1"/>
      <c r="C58" s="1"/>
      <c r="D58" s="1"/>
      <c r="E58" s="6"/>
      <c r="F58" s="6"/>
      <c r="G58" s="6"/>
      <c r="H58" s="6"/>
    </row>
    <row r="59" spans="1:8" x14ac:dyDescent="0.25">
      <c r="A59" s="4">
        <v>56</v>
      </c>
      <c r="B59" s="1"/>
      <c r="C59" s="1"/>
      <c r="D59" s="1"/>
      <c r="E59" s="6"/>
      <c r="F59" s="6"/>
      <c r="G59" s="6"/>
      <c r="H59" s="6"/>
    </row>
    <row r="60" spans="1:8" x14ac:dyDescent="0.25">
      <c r="A60" s="4">
        <v>57</v>
      </c>
      <c r="B60" s="1"/>
      <c r="C60" s="1"/>
      <c r="D60" s="1"/>
      <c r="E60" s="6"/>
      <c r="F60" s="6"/>
      <c r="G60" s="6"/>
      <c r="H60" s="6"/>
    </row>
    <row r="61" spans="1:8" x14ac:dyDescent="0.25">
      <c r="A61" s="4">
        <v>58</v>
      </c>
      <c r="B61" s="1"/>
      <c r="C61" s="1"/>
      <c r="D61" s="1"/>
      <c r="E61" s="6"/>
      <c r="F61" s="6"/>
      <c r="G61" s="6"/>
      <c r="H61" s="6"/>
    </row>
    <row r="62" spans="1:8" x14ac:dyDescent="0.25">
      <c r="A62" s="4">
        <v>59</v>
      </c>
      <c r="B62" s="1"/>
      <c r="C62" s="1"/>
      <c r="D62" s="1"/>
      <c r="E62" s="6"/>
      <c r="F62" s="6"/>
      <c r="G62" s="6"/>
      <c r="H62" s="6"/>
    </row>
    <row r="63" spans="1:8" x14ac:dyDescent="0.25">
      <c r="A63" s="4">
        <v>60</v>
      </c>
      <c r="B63" s="1"/>
      <c r="C63" s="1"/>
      <c r="D63" s="1"/>
      <c r="E63" s="6"/>
      <c r="F63" s="6"/>
      <c r="G63" s="6"/>
      <c r="H63" s="6"/>
    </row>
    <row r="64" spans="1:8" x14ac:dyDescent="0.25">
      <c r="A64" s="4">
        <v>61</v>
      </c>
      <c r="B64" s="1"/>
      <c r="C64" s="1"/>
      <c r="D64" s="1"/>
      <c r="E64" s="6"/>
      <c r="F64" s="6"/>
      <c r="G64" s="6"/>
      <c r="H64" s="6"/>
    </row>
    <row r="65" spans="1:8" x14ac:dyDescent="0.25">
      <c r="A65" s="4">
        <v>62</v>
      </c>
      <c r="B65" s="1"/>
      <c r="C65" s="1"/>
      <c r="D65" s="1"/>
      <c r="E65" s="6"/>
      <c r="F65" s="6"/>
      <c r="G65" s="6"/>
      <c r="H65" s="6"/>
    </row>
    <row r="66" spans="1:8" x14ac:dyDescent="0.25">
      <c r="A66" s="4">
        <v>63</v>
      </c>
      <c r="B66" s="1"/>
      <c r="C66" s="1"/>
      <c r="D66" s="1"/>
      <c r="E66" s="6"/>
      <c r="F66" s="6"/>
      <c r="G66" s="6"/>
      <c r="H66" s="6"/>
    </row>
    <row r="67" spans="1:8" x14ac:dyDescent="0.25">
      <c r="A67" s="4">
        <v>64</v>
      </c>
      <c r="B67" s="1"/>
      <c r="C67" s="1"/>
      <c r="D67" s="1"/>
      <c r="E67" s="6"/>
      <c r="F67" s="6"/>
      <c r="G67" s="6"/>
      <c r="H67" s="6"/>
    </row>
    <row r="68" spans="1:8" x14ac:dyDescent="0.25">
      <c r="A68" s="4">
        <v>65</v>
      </c>
      <c r="B68" s="1"/>
      <c r="C68" s="1"/>
      <c r="D68" s="1"/>
      <c r="E68" s="6"/>
      <c r="F68" s="6"/>
      <c r="G68" s="6"/>
      <c r="H68" s="6"/>
    </row>
    <row r="69" spans="1:8" x14ac:dyDescent="0.25">
      <c r="A69" s="4">
        <v>66</v>
      </c>
      <c r="B69" s="1"/>
      <c r="C69" s="1"/>
      <c r="D69" s="1"/>
      <c r="E69" s="6"/>
      <c r="F69" s="6"/>
      <c r="G69" s="6"/>
      <c r="H69" s="6"/>
    </row>
    <row r="70" spans="1:8" x14ac:dyDescent="0.25">
      <c r="A70" s="4">
        <v>67</v>
      </c>
      <c r="B70" s="1"/>
      <c r="C70" s="1"/>
      <c r="D70" s="1"/>
      <c r="E70" s="6"/>
      <c r="F70" s="6"/>
      <c r="G70" s="6"/>
      <c r="H70" s="6"/>
    </row>
    <row r="71" spans="1:8" x14ac:dyDescent="0.25">
      <c r="A71" s="4">
        <v>68</v>
      </c>
      <c r="B71" s="1"/>
      <c r="C71" s="1"/>
      <c r="D71" s="1"/>
      <c r="E71" s="6"/>
      <c r="F71" s="6"/>
      <c r="G71" s="6"/>
      <c r="H71" s="6"/>
    </row>
    <row r="72" spans="1:8" x14ac:dyDescent="0.25">
      <c r="A72" s="4">
        <v>69</v>
      </c>
      <c r="B72" s="1"/>
      <c r="C72" s="1"/>
      <c r="D72" s="1"/>
      <c r="E72" s="6"/>
      <c r="F72" s="6"/>
      <c r="G72" s="6"/>
      <c r="H72" s="6"/>
    </row>
    <row r="73" spans="1:8" x14ac:dyDescent="0.25">
      <c r="A73" s="4">
        <v>70</v>
      </c>
      <c r="B73" s="1"/>
      <c r="C73" s="1"/>
      <c r="D73" s="1"/>
      <c r="E73" s="6"/>
      <c r="F73" s="6"/>
      <c r="G73" s="6"/>
      <c r="H73" s="6"/>
    </row>
    <row r="74" spans="1:8" x14ac:dyDescent="0.25">
      <c r="A74" s="4">
        <v>71</v>
      </c>
      <c r="B74" s="1"/>
      <c r="C74" s="1"/>
      <c r="D74" s="1"/>
      <c r="E74" s="6"/>
      <c r="F74" s="6"/>
      <c r="G74" s="6"/>
      <c r="H74" s="6"/>
    </row>
    <row r="75" spans="1:8" x14ac:dyDescent="0.25">
      <c r="A75" s="4">
        <v>72</v>
      </c>
      <c r="B75" s="1"/>
      <c r="C75" s="1"/>
      <c r="D75" s="1"/>
      <c r="E75" s="6"/>
      <c r="F75" s="6"/>
      <c r="G75" s="6"/>
      <c r="H75" s="6"/>
    </row>
    <row r="76" spans="1:8" x14ac:dyDescent="0.25">
      <c r="A76" s="4">
        <v>73</v>
      </c>
      <c r="B76" s="1"/>
      <c r="C76" s="1"/>
      <c r="D76" s="1"/>
      <c r="E76" s="6"/>
      <c r="F76" s="6"/>
      <c r="G76" s="6"/>
      <c r="H76" s="6"/>
    </row>
    <row r="77" spans="1:8" x14ac:dyDescent="0.25">
      <c r="A77" s="4">
        <v>74</v>
      </c>
      <c r="B77" s="1"/>
      <c r="C77" s="1"/>
      <c r="D77" s="1"/>
      <c r="E77" s="6"/>
      <c r="F77" s="6"/>
      <c r="G77" s="6"/>
      <c r="H77" s="6"/>
    </row>
    <row r="78" spans="1:8" x14ac:dyDescent="0.25">
      <c r="A78" s="1"/>
      <c r="B78" s="1"/>
      <c r="C78" s="1"/>
      <c r="D78" s="1"/>
      <c r="E78" s="6"/>
      <c r="F78" s="6"/>
      <c r="G78" s="6"/>
      <c r="H78" s="6"/>
    </row>
  </sheetData>
  <mergeCells count="1">
    <mergeCell ref="A1:H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EE7D-16B0-4AEE-A9A1-A75E72E7C656}">
  <dimension ref="A1:H18"/>
  <sheetViews>
    <sheetView workbookViewId="0">
      <selection activeCell="G4" sqref="G4"/>
    </sheetView>
  </sheetViews>
  <sheetFormatPr defaultRowHeight="15" x14ac:dyDescent="0.25"/>
  <cols>
    <col min="1" max="1" width="3.85546875" bestFit="1" customWidth="1"/>
    <col min="2" max="2" width="67" bestFit="1" customWidth="1"/>
    <col min="5" max="5" width="14.5703125" bestFit="1" customWidth="1"/>
    <col min="6" max="7" width="14" bestFit="1" customWidth="1"/>
    <col min="8" max="8" width="15.42578125" customWidth="1"/>
  </cols>
  <sheetData>
    <row r="1" spans="1:8" ht="18.75" x14ac:dyDescent="0.3">
      <c r="A1" s="82" t="s">
        <v>98</v>
      </c>
      <c r="B1" s="82"/>
      <c r="C1" s="82"/>
      <c r="D1" s="82"/>
      <c r="E1" s="82"/>
      <c r="F1" s="82"/>
      <c r="G1" s="82"/>
      <c r="H1" s="82"/>
    </row>
    <row r="3" spans="1:8" x14ac:dyDescent="0.25">
      <c r="A3" s="17" t="s">
        <v>0</v>
      </c>
      <c r="B3" s="17" t="s">
        <v>1</v>
      </c>
      <c r="C3" s="17" t="s">
        <v>2</v>
      </c>
      <c r="D3" s="17" t="s">
        <v>13</v>
      </c>
      <c r="E3" s="17" t="s">
        <v>4</v>
      </c>
      <c r="F3" s="17" t="s">
        <v>5</v>
      </c>
      <c r="G3" s="17" t="s">
        <v>27</v>
      </c>
      <c r="H3" s="17" t="s">
        <v>57</v>
      </c>
    </row>
    <row r="4" spans="1:8" x14ac:dyDescent="0.25">
      <c r="A4" s="4">
        <v>1</v>
      </c>
      <c r="B4" s="1" t="s">
        <v>75</v>
      </c>
      <c r="C4" s="3">
        <v>17</v>
      </c>
      <c r="D4" s="3" t="s">
        <v>14</v>
      </c>
      <c r="E4" s="6"/>
      <c r="F4" s="6">
        <v>20000</v>
      </c>
      <c r="G4" s="6"/>
      <c r="H4" s="6"/>
    </row>
    <row r="5" spans="1:8" x14ac:dyDescent="0.25">
      <c r="A5" s="4">
        <v>2</v>
      </c>
      <c r="B5" s="1" t="s">
        <v>76</v>
      </c>
      <c r="C5" s="3">
        <v>8</v>
      </c>
      <c r="D5" s="3" t="s">
        <v>14</v>
      </c>
      <c r="E5" s="6"/>
      <c r="F5" s="6">
        <v>35000</v>
      </c>
      <c r="G5" s="6"/>
      <c r="H5" s="6"/>
    </row>
    <row r="6" spans="1:8" x14ac:dyDescent="0.25">
      <c r="A6" s="4">
        <v>3</v>
      </c>
      <c r="B6" s="1" t="s">
        <v>76</v>
      </c>
      <c r="C6" s="3">
        <v>3</v>
      </c>
      <c r="D6" s="3" t="s">
        <v>14</v>
      </c>
      <c r="E6" s="6"/>
      <c r="F6" s="6">
        <v>65000</v>
      </c>
      <c r="G6" s="6"/>
      <c r="H6" s="6"/>
    </row>
    <row r="7" spans="1:8" x14ac:dyDescent="0.25">
      <c r="A7" s="4">
        <v>4</v>
      </c>
      <c r="B7" s="1" t="s">
        <v>77</v>
      </c>
      <c r="C7" s="3">
        <v>29</v>
      </c>
      <c r="D7" s="3" t="s">
        <v>14</v>
      </c>
      <c r="E7" s="6"/>
      <c r="F7" s="6">
        <v>4000</v>
      </c>
      <c r="G7" s="6"/>
      <c r="H7" s="6"/>
    </row>
    <row r="8" spans="1:8" x14ac:dyDescent="0.25">
      <c r="A8" s="4">
        <v>5</v>
      </c>
      <c r="B8" s="1"/>
      <c r="C8" s="3"/>
      <c r="D8" s="3"/>
      <c r="E8" s="6"/>
      <c r="F8" s="6"/>
      <c r="G8" s="6"/>
      <c r="H8" s="6"/>
    </row>
    <row r="9" spans="1:8" x14ac:dyDescent="0.25">
      <c r="A9" s="4">
        <v>6</v>
      </c>
      <c r="B9" s="1"/>
      <c r="C9" s="3"/>
      <c r="D9" s="3"/>
      <c r="E9" s="6"/>
      <c r="F9" s="6"/>
      <c r="G9" s="6"/>
      <c r="H9" s="6"/>
    </row>
    <row r="10" spans="1:8" x14ac:dyDescent="0.25">
      <c r="A10" s="4">
        <v>7</v>
      </c>
      <c r="B10" s="1"/>
      <c r="C10" s="3"/>
      <c r="D10" s="3"/>
      <c r="E10" s="6"/>
      <c r="F10" s="6"/>
      <c r="G10" s="6"/>
      <c r="H10" s="6"/>
    </row>
    <row r="11" spans="1:8" x14ac:dyDescent="0.25">
      <c r="A11" s="4">
        <v>8</v>
      </c>
      <c r="B11" s="1"/>
      <c r="C11" s="3"/>
      <c r="D11" s="3"/>
      <c r="E11" s="6"/>
      <c r="F11" s="6"/>
      <c r="G11" s="6"/>
      <c r="H11" s="6"/>
    </row>
    <row r="12" spans="1:8" x14ac:dyDescent="0.25">
      <c r="A12" s="4">
        <v>9</v>
      </c>
      <c r="B12" s="1"/>
      <c r="C12" s="3"/>
      <c r="D12" s="3"/>
      <c r="E12" s="6"/>
      <c r="F12" s="6"/>
      <c r="G12" s="6"/>
      <c r="H12" s="6"/>
    </row>
    <row r="13" spans="1:8" x14ac:dyDescent="0.25">
      <c r="A13" s="4">
        <v>10</v>
      </c>
      <c r="B13" s="1"/>
      <c r="C13" s="3"/>
      <c r="D13" s="3"/>
      <c r="E13" s="6"/>
      <c r="F13" s="6"/>
      <c r="G13" s="6"/>
      <c r="H13" s="6"/>
    </row>
    <row r="14" spans="1:8" x14ac:dyDescent="0.25">
      <c r="A14" s="4">
        <v>11</v>
      </c>
      <c r="B14" s="1"/>
      <c r="C14" s="3"/>
      <c r="D14" s="3"/>
      <c r="E14" s="6"/>
      <c r="F14" s="6"/>
      <c r="G14" s="6"/>
      <c r="H14" s="6"/>
    </row>
    <row r="15" spans="1:8" x14ac:dyDescent="0.25">
      <c r="A15" s="4">
        <v>12</v>
      </c>
      <c r="B15" s="1"/>
      <c r="C15" s="3"/>
      <c r="D15" s="3"/>
      <c r="E15" s="6"/>
      <c r="F15" s="6"/>
      <c r="G15" s="6"/>
      <c r="H15" s="6"/>
    </row>
    <row r="16" spans="1:8" x14ac:dyDescent="0.25">
      <c r="A16" s="4">
        <v>13</v>
      </c>
      <c r="B16" s="1"/>
      <c r="C16" s="1"/>
      <c r="D16" s="3"/>
      <c r="E16" s="6"/>
      <c r="F16" s="6"/>
      <c r="G16" s="6"/>
      <c r="H16" s="6"/>
    </row>
    <row r="17" spans="1:8" x14ac:dyDescent="0.25">
      <c r="A17" s="4">
        <v>14</v>
      </c>
      <c r="B17" s="1"/>
      <c r="C17" s="1"/>
      <c r="D17" s="1"/>
      <c r="E17" s="1"/>
      <c r="F17" s="1"/>
      <c r="G17" s="1"/>
      <c r="H17" s="6"/>
    </row>
    <row r="18" spans="1:8" x14ac:dyDescent="0.25">
      <c r="A18" s="4">
        <v>15</v>
      </c>
      <c r="B18" s="1"/>
      <c r="C18" s="1"/>
      <c r="D18" s="1"/>
      <c r="E18" s="1"/>
      <c r="F18" s="1"/>
      <c r="G18" s="1"/>
      <c r="H18" s="6"/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B3E3-9C80-4885-801E-00A5BDCA6C8C}">
  <dimension ref="A1"/>
  <sheetViews>
    <sheetView topLeftCell="A16" workbookViewId="0">
      <selection activeCell="H5" sqref="H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C2D2-9879-42A8-BB7D-F7046744E1A9}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24F6-8BEC-4FC8-BCE5-76B0610158A0}">
  <dimension ref="A1:I24"/>
  <sheetViews>
    <sheetView topLeftCell="A4" workbookViewId="0">
      <selection activeCell="F23" sqref="F23"/>
    </sheetView>
  </sheetViews>
  <sheetFormatPr defaultRowHeight="15" x14ac:dyDescent="0.25"/>
  <cols>
    <col min="1" max="1" width="6.28515625" customWidth="1"/>
    <col min="2" max="2" width="36.85546875" customWidth="1"/>
    <col min="3" max="6" width="18.5703125" customWidth="1"/>
    <col min="7" max="7" width="21.7109375" customWidth="1"/>
    <col min="8" max="8" width="24.7109375" customWidth="1"/>
    <col min="9" max="9" width="30.7109375" customWidth="1"/>
  </cols>
  <sheetData>
    <row r="1" spans="1:9" ht="21" x14ac:dyDescent="0.35">
      <c r="A1" s="83" t="s">
        <v>104</v>
      </c>
      <c r="B1" s="83"/>
      <c r="C1" s="83"/>
      <c r="D1" s="83"/>
      <c r="E1" s="83"/>
      <c r="F1" s="83"/>
      <c r="G1" s="83"/>
      <c r="H1" s="83"/>
      <c r="I1" s="83"/>
    </row>
    <row r="3" spans="1:9" ht="15.75" x14ac:dyDescent="0.25">
      <c r="A3" s="85" t="s">
        <v>0</v>
      </c>
      <c r="B3" s="85" t="s">
        <v>99</v>
      </c>
      <c r="C3" s="85" t="s">
        <v>100</v>
      </c>
      <c r="D3" s="85" t="s">
        <v>107</v>
      </c>
      <c r="E3" s="85" t="s">
        <v>108</v>
      </c>
      <c r="F3" s="85" t="s">
        <v>13</v>
      </c>
      <c r="G3" s="85" t="s">
        <v>57</v>
      </c>
      <c r="H3" s="87" t="s">
        <v>103</v>
      </c>
      <c r="I3" s="88"/>
    </row>
    <row r="4" spans="1:9" ht="15.75" x14ac:dyDescent="0.25">
      <c r="A4" s="86"/>
      <c r="B4" s="86"/>
      <c r="C4" s="86"/>
      <c r="D4" s="86"/>
      <c r="E4" s="86"/>
      <c r="F4" s="86"/>
      <c r="G4" s="86"/>
      <c r="H4" s="18" t="s">
        <v>101</v>
      </c>
      <c r="I4" s="18" t="s">
        <v>102</v>
      </c>
    </row>
    <row r="5" spans="1:9" x14ac:dyDescent="0.25">
      <c r="A5" s="3">
        <v>1</v>
      </c>
      <c r="B5" s="1" t="s">
        <v>109</v>
      </c>
      <c r="C5" s="3" t="s">
        <v>105</v>
      </c>
      <c r="D5" s="3">
        <v>36</v>
      </c>
      <c r="E5" s="19">
        <v>15000</v>
      </c>
      <c r="F5" s="3" t="s">
        <v>113</v>
      </c>
      <c r="G5" s="6">
        <f>D5*E5</f>
        <v>540000</v>
      </c>
      <c r="H5" s="1"/>
      <c r="I5" s="1"/>
    </row>
    <row r="6" spans="1:9" x14ac:dyDescent="0.25">
      <c r="A6" s="3">
        <v>2</v>
      </c>
      <c r="B6" s="1" t="s">
        <v>110</v>
      </c>
      <c r="C6" s="3" t="s">
        <v>105</v>
      </c>
      <c r="D6" s="3">
        <v>32</v>
      </c>
      <c r="E6" s="19">
        <v>15000</v>
      </c>
      <c r="F6" s="3" t="s">
        <v>113</v>
      </c>
      <c r="G6" s="6">
        <f t="shared" ref="G6:G22" si="0">D6*E6</f>
        <v>480000</v>
      </c>
      <c r="H6" s="1"/>
      <c r="I6" s="1"/>
    </row>
    <row r="7" spans="1:9" x14ac:dyDescent="0.25">
      <c r="A7" s="3">
        <v>3</v>
      </c>
      <c r="B7" s="1" t="s">
        <v>111</v>
      </c>
      <c r="C7" s="3" t="s">
        <v>105</v>
      </c>
      <c r="D7" s="3">
        <v>34</v>
      </c>
      <c r="E7" s="19">
        <v>15000</v>
      </c>
      <c r="F7" s="3" t="s">
        <v>113</v>
      </c>
      <c r="G7" s="6">
        <f t="shared" si="0"/>
        <v>510000</v>
      </c>
      <c r="H7" s="1"/>
      <c r="I7" s="1"/>
    </row>
    <row r="8" spans="1:9" x14ac:dyDescent="0.25">
      <c r="A8" s="3">
        <v>4</v>
      </c>
      <c r="B8" s="1" t="s">
        <v>112</v>
      </c>
      <c r="C8" s="3" t="s">
        <v>105</v>
      </c>
      <c r="D8" s="3">
        <v>29</v>
      </c>
      <c r="E8" s="19">
        <v>15000</v>
      </c>
      <c r="F8" s="3" t="s">
        <v>113</v>
      </c>
      <c r="G8" s="6">
        <f t="shared" si="0"/>
        <v>435000</v>
      </c>
      <c r="H8" s="1"/>
      <c r="I8" s="1"/>
    </row>
    <row r="9" spans="1:9" x14ac:dyDescent="0.25">
      <c r="A9" s="3">
        <v>5</v>
      </c>
      <c r="B9" s="1" t="s">
        <v>106</v>
      </c>
      <c r="C9" s="3" t="s">
        <v>114</v>
      </c>
      <c r="D9" s="3">
        <v>36</v>
      </c>
      <c r="E9" s="19">
        <v>15000</v>
      </c>
      <c r="F9" s="3" t="s">
        <v>113</v>
      </c>
      <c r="G9" s="6">
        <f t="shared" si="0"/>
        <v>540000</v>
      </c>
      <c r="H9" s="1"/>
      <c r="I9" s="1"/>
    </row>
    <row r="10" spans="1:9" x14ac:dyDescent="0.25">
      <c r="A10" s="3">
        <v>6</v>
      </c>
      <c r="B10" s="1" t="s">
        <v>112</v>
      </c>
      <c r="C10" s="3" t="s">
        <v>114</v>
      </c>
      <c r="D10" s="3">
        <v>1</v>
      </c>
      <c r="E10" s="19">
        <v>15000</v>
      </c>
      <c r="F10" s="3" t="s">
        <v>113</v>
      </c>
      <c r="G10" s="6">
        <f t="shared" si="0"/>
        <v>15000</v>
      </c>
      <c r="H10" s="1"/>
      <c r="I10" s="1"/>
    </row>
    <row r="11" spans="1:9" x14ac:dyDescent="0.25">
      <c r="A11" s="3">
        <v>7</v>
      </c>
      <c r="B11" s="1" t="s">
        <v>115</v>
      </c>
      <c r="C11" s="3" t="s">
        <v>114</v>
      </c>
      <c r="D11" s="3">
        <v>34</v>
      </c>
      <c r="E11" s="19">
        <v>15000</v>
      </c>
      <c r="F11" s="3" t="s">
        <v>113</v>
      </c>
      <c r="G11" s="6">
        <f t="shared" si="0"/>
        <v>510000</v>
      </c>
      <c r="H11" s="1"/>
      <c r="I11" s="1"/>
    </row>
    <row r="12" spans="1:9" x14ac:dyDescent="0.25">
      <c r="A12" s="3">
        <v>8</v>
      </c>
      <c r="B12" s="1" t="s">
        <v>116</v>
      </c>
      <c r="C12" s="3" t="s">
        <v>114</v>
      </c>
      <c r="D12" s="3">
        <v>31</v>
      </c>
      <c r="E12" s="19">
        <v>15000</v>
      </c>
      <c r="F12" s="3" t="s">
        <v>113</v>
      </c>
      <c r="G12" s="6">
        <f t="shared" si="0"/>
        <v>465000</v>
      </c>
      <c r="H12" s="1"/>
      <c r="I12" s="1"/>
    </row>
    <row r="13" spans="1:9" x14ac:dyDescent="0.25">
      <c r="A13" s="3">
        <v>9</v>
      </c>
      <c r="B13" s="1" t="s">
        <v>117</v>
      </c>
      <c r="C13" s="3" t="s">
        <v>114</v>
      </c>
      <c r="D13" s="3">
        <v>36</v>
      </c>
      <c r="E13" s="19">
        <v>15000</v>
      </c>
      <c r="F13" s="3" t="s">
        <v>113</v>
      </c>
      <c r="G13" s="6">
        <f t="shared" si="0"/>
        <v>540000</v>
      </c>
      <c r="H13" s="1"/>
      <c r="I13" s="1"/>
    </row>
    <row r="14" spans="1:9" x14ac:dyDescent="0.25">
      <c r="A14" s="3">
        <v>10</v>
      </c>
      <c r="B14" s="1" t="s">
        <v>143</v>
      </c>
      <c r="C14" s="25">
        <v>44928</v>
      </c>
      <c r="D14" s="3">
        <v>33</v>
      </c>
      <c r="E14" s="19">
        <v>15000</v>
      </c>
      <c r="F14" s="3" t="s">
        <v>113</v>
      </c>
      <c r="G14" s="6">
        <f t="shared" si="0"/>
        <v>495000</v>
      </c>
      <c r="H14" s="1"/>
      <c r="I14" s="1"/>
    </row>
    <row r="15" spans="1:9" x14ac:dyDescent="0.25">
      <c r="A15" s="3">
        <v>11</v>
      </c>
      <c r="B15" s="1" t="s">
        <v>144</v>
      </c>
      <c r="C15" s="25">
        <v>44928</v>
      </c>
      <c r="D15" s="3">
        <v>31</v>
      </c>
      <c r="E15" s="19">
        <v>15000</v>
      </c>
      <c r="F15" s="3" t="s">
        <v>113</v>
      </c>
      <c r="G15" s="6">
        <f t="shared" si="0"/>
        <v>465000</v>
      </c>
      <c r="H15" s="1"/>
      <c r="I15" s="1"/>
    </row>
    <row r="16" spans="1:9" x14ac:dyDescent="0.25">
      <c r="A16" s="3">
        <v>12</v>
      </c>
      <c r="B16" s="1" t="s">
        <v>145</v>
      </c>
      <c r="C16" s="25">
        <v>44928</v>
      </c>
      <c r="D16" s="3">
        <v>35</v>
      </c>
      <c r="E16" s="19">
        <v>15000</v>
      </c>
      <c r="F16" s="3" t="s">
        <v>113</v>
      </c>
      <c r="G16" s="6">
        <f t="shared" si="0"/>
        <v>525000</v>
      </c>
      <c r="H16" s="1"/>
      <c r="I16" s="1"/>
    </row>
    <row r="17" spans="1:9" x14ac:dyDescent="0.25">
      <c r="A17" s="3">
        <v>13</v>
      </c>
      <c r="B17" s="1" t="s">
        <v>146</v>
      </c>
      <c r="C17" s="25">
        <v>44928</v>
      </c>
      <c r="D17" s="3">
        <v>29</v>
      </c>
      <c r="E17" s="19">
        <v>15000</v>
      </c>
      <c r="F17" s="3" t="s">
        <v>113</v>
      </c>
      <c r="G17" s="6">
        <f t="shared" si="0"/>
        <v>435000</v>
      </c>
      <c r="H17" s="1"/>
      <c r="I17" s="1"/>
    </row>
    <row r="18" spans="1:9" x14ac:dyDescent="0.25">
      <c r="A18" s="3">
        <v>14</v>
      </c>
      <c r="B18" s="1" t="s">
        <v>147</v>
      </c>
      <c r="C18" s="25">
        <v>44959</v>
      </c>
      <c r="D18" s="3">
        <v>33</v>
      </c>
      <c r="E18" s="19">
        <v>15000</v>
      </c>
      <c r="F18" s="3" t="s">
        <v>113</v>
      </c>
      <c r="G18" s="6">
        <f t="shared" si="0"/>
        <v>495000</v>
      </c>
      <c r="H18" s="1"/>
      <c r="I18" s="1"/>
    </row>
    <row r="19" spans="1:9" x14ac:dyDescent="0.25">
      <c r="A19" s="3">
        <v>15</v>
      </c>
      <c r="B19" s="1" t="s">
        <v>148</v>
      </c>
      <c r="C19" s="25">
        <v>44959</v>
      </c>
      <c r="D19" s="3">
        <v>33</v>
      </c>
      <c r="E19" s="19">
        <v>15000</v>
      </c>
      <c r="F19" s="3" t="s">
        <v>113</v>
      </c>
      <c r="G19" s="6">
        <f t="shared" si="0"/>
        <v>495000</v>
      </c>
      <c r="H19" s="1"/>
      <c r="I19" s="1"/>
    </row>
    <row r="20" spans="1:9" x14ac:dyDescent="0.25">
      <c r="A20" s="3">
        <v>16</v>
      </c>
      <c r="B20" s="1" t="s">
        <v>149</v>
      </c>
      <c r="C20" s="25">
        <v>44959</v>
      </c>
      <c r="D20" s="3">
        <v>27</v>
      </c>
      <c r="E20" s="19">
        <v>15000</v>
      </c>
      <c r="F20" s="3" t="s">
        <v>113</v>
      </c>
      <c r="G20" s="6">
        <f t="shared" si="0"/>
        <v>405000</v>
      </c>
      <c r="H20" s="1"/>
      <c r="I20" s="1"/>
    </row>
    <row r="21" spans="1:9" x14ac:dyDescent="0.25">
      <c r="A21" s="3">
        <v>17</v>
      </c>
      <c r="B21" s="1" t="s">
        <v>151</v>
      </c>
      <c r="C21" s="25">
        <v>44959</v>
      </c>
      <c r="D21" s="3">
        <v>34</v>
      </c>
      <c r="E21" s="19">
        <v>15000</v>
      </c>
      <c r="F21" s="3" t="s">
        <v>113</v>
      </c>
      <c r="G21" s="6">
        <f t="shared" si="0"/>
        <v>510000</v>
      </c>
      <c r="H21" s="1"/>
      <c r="I21" s="1"/>
    </row>
    <row r="22" spans="1:9" x14ac:dyDescent="0.25">
      <c r="A22" s="3">
        <v>18</v>
      </c>
      <c r="B22" s="1" t="s">
        <v>152</v>
      </c>
      <c r="C22" s="25">
        <v>44987</v>
      </c>
      <c r="D22" s="3">
        <v>11</v>
      </c>
      <c r="E22" s="19">
        <v>15000</v>
      </c>
      <c r="F22" s="3" t="s">
        <v>113</v>
      </c>
      <c r="G22" s="6">
        <f t="shared" si="0"/>
        <v>165000</v>
      </c>
      <c r="H22" s="1"/>
      <c r="I22" s="1"/>
    </row>
    <row r="23" spans="1:9" x14ac:dyDescent="0.25">
      <c r="A23" s="1"/>
      <c r="B23" s="1"/>
      <c r="C23" s="1"/>
      <c r="D23" s="26">
        <f>SUM(D5:D22)</f>
        <v>535</v>
      </c>
      <c r="E23" s="11"/>
      <c r="F23" s="27"/>
      <c r="G23" s="11">
        <f>SUM(G5:G22)</f>
        <v>8025000</v>
      </c>
      <c r="H23" s="1"/>
      <c r="I23" s="1"/>
    </row>
    <row r="24" spans="1:9" x14ac:dyDescent="0.25">
      <c r="D24" s="28"/>
      <c r="E24" s="28"/>
      <c r="F24" s="28"/>
      <c r="G24" s="28"/>
    </row>
  </sheetData>
  <mergeCells count="9">
    <mergeCell ref="A1:I1"/>
    <mergeCell ref="A3:A4"/>
    <mergeCell ref="B3:B4"/>
    <mergeCell ref="C3:C4"/>
    <mergeCell ref="G3:G4"/>
    <mergeCell ref="H3:I3"/>
    <mergeCell ref="D3:D4"/>
    <mergeCell ref="E3:E4"/>
    <mergeCell ref="F3:F4"/>
  </mergeCells>
  <phoneticPr fontId="3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TJKT</vt:lpstr>
      <vt:lpstr>DI</vt:lpstr>
      <vt:lpstr>TF</vt:lpstr>
      <vt:lpstr>ANM</vt:lpstr>
      <vt:lpstr>KI</vt:lpstr>
      <vt:lpstr>DKV</vt:lpstr>
      <vt:lpstr>PEKSOS</vt:lpstr>
      <vt:lpstr>BCT,FILM</vt:lpstr>
      <vt:lpstr> PAS PHOTO</vt:lpstr>
      <vt:lpstr>LAP.JAN</vt:lpstr>
      <vt:lpstr>REKAP JANUARI</vt:lpstr>
      <vt:lpstr>REKAP FEBRUARI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Jawa</dc:creator>
  <cp:lastModifiedBy>ACER</cp:lastModifiedBy>
  <dcterms:created xsi:type="dcterms:W3CDTF">2023-01-18T09:26:13Z</dcterms:created>
  <dcterms:modified xsi:type="dcterms:W3CDTF">2023-02-20T01:53:20Z</dcterms:modified>
</cp:coreProperties>
</file>