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ables/table2.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customXml/itemProps27.xml" ContentType="application/vnd.openxmlformats-officedocument.customXmlProperties+xml"/>
  <Override PartName="/customXml/itemProps28.xml" ContentType="application/vnd.openxmlformats-officedocument.customXmlProperties+xml"/>
  <Override PartName="/customXml/itemProps29.xml" ContentType="application/vnd.openxmlformats-officedocument.customXmlProperties+xml"/>
  <Override PartName="/customXml/itemProps30.xml" ContentType="application/vnd.openxmlformats-officedocument.customXmlProperties+xml"/>
  <Override PartName="/customXml/itemProps31.xml" ContentType="application/vnd.openxmlformats-officedocument.customXmlProperties+xml"/>
  <Override PartName="/customXml/itemProps32.xml" ContentType="application/vnd.openxmlformats-officedocument.customXmlProperties+xml"/>
  <Override PartName="/customXml/itemProps33.xml" ContentType="application/vnd.openxmlformats-officedocument.customXmlProperties+xml"/>
  <Override PartName="/customXml/itemProps34.xml" ContentType="application/vnd.openxmlformats-officedocument.customXmlProperties+xml"/>
  <Override PartName="/customXml/itemProps35.xml" ContentType="application/vnd.openxmlformats-officedocument.customXmlProperties+xml"/>
  <Override PartName="/customXml/itemProps36.xml" ContentType="application/vnd.openxmlformats-officedocument.customXmlProperties+xml"/>
  <Override PartName="/customXml/itemProps37.xml" ContentType="application/vnd.openxmlformats-officedocument.customXmlProperties+xml"/>
  <Override PartName="/customXml/itemProps38.xml" ContentType="application/vnd.openxmlformats-officedocument.customXmlProperties+xml"/>
  <Override PartName="/customXml/itemProps39.xml" ContentType="application/vnd.openxmlformats-officedocument.customXmlProperties+xml"/>
  <Override PartName="/customXml/itemProps40.xml" ContentType="application/vnd.openxmlformats-officedocument.customXmlProperties+xml"/>
  <Override PartName="/customXml/itemProps41.xml" ContentType="application/vnd.openxmlformats-officedocument.customXmlProperties+xml"/>
  <Override PartName="/customXml/itemProps42.xml" ContentType="application/vnd.openxmlformats-officedocument.customXmlProperties+xml"/>
  <Override PartName="/customXml/itemProps43.xml" ContentType="application/vnd.openxmlformats-officedocument.customXmlProperties+xml"/>
  <Override PartName="/customXml/itemProps44.xml" ContentType="application/vnd.openxmlformats-officedocument.customXmlProperties+xml"/>
  <Override PartName="/customXml/itemProps45.xml" ContentType="application/vnd.openxmlformats-officedocument.customXmlProperties+xml"/>
  <Override PartName="/customXml/itemProps46.xml" ContentType="application/vnd.openxmlformats-officedocument.customXmlProperties+xml"/>
  <Override PartName="/customXml/itemProps47.xml" ContentType="application/vnd.openxmlformats-officedocument.customXmlProperties+xml"/>
  <Override PartName="/customXml/itemProps48.xml" ContentType="application/vnd.openxmlformats-officedocument.customXmlProperties+xml"/>
  <Override PartName="/customXml/itemProps49.xml" ContentType="application/vnd.openxmlformats-officedocument.customXmlProperties+xml"/>
  <Override PartName="/customXml/itemProps50.xml" ContentType="application/vnd.openxmlformats-officedocument.customXmlProperties+xml"/>
  <Override PartName="/customXml/itemProps51.xml" ContentType="application/vnd.openxmlformats-officedocument.customXmlProperties+xml"/>
  <Override PartName="/customXml/itemProps52.xml" ContentType="application/vnd.openxmlformats-officedocument.customXmlProperties+xml"/>
  <Override PartName="/customXml/itemProps53.xml" ContentType="application/vnd.openxmlformats-officedocument.customXmlProperties+xml"/>
  <Override PartName="/customXml/itemProps54.xml" ContentType="application/vnd.openxmlformats-officedocument.customXmlProperties+xml"/>
  <Override PartName="/customXml/itemProps55.xml" ContentType="application/vnd.openxmlformats-officedocument.customXmlProperties+xml"/>
  <Override PartName="/customXml/itemProps56.xml" ContentType="application/vnd.openxmlformats-officedocument.customXmlProperties+xml"/>
  <Override PartName="/customXml/itemProps57.xml" ContentType="application/vnd.openxmlformats-officedocument.customXmlProperties+xml"/>
  <Override PartName="/customXml/itemProps58.xml" ContentType="application/vnd.openxmlformats-officedocument.customXmlProperties+xml"/>
  <Override PartName="/customXml/itemProps59.xml" ContentType="application/vnd.openxmlformats-officedocument.customXmlProperties+xml"/>
  <Override PartName="/customXml/itemProps60.xml" ContentType="application/vnd.openxmlformats-officedocument.customXmlProperties+xml"/>
  <Override PartName="/customXml/itemProps61.xml" ContentType="application/vnd.openxmlformats-officedocument.customXmlProperties+xml"/>
  <Override PartName="/customXml/itemProps62.xml" ContentType="application/vnd.openxmlformats-officedocument.customXmlProperties+xml"/>
  <Override PartName="/customXml/itemProps63.xml" ContentType="application/vnd.openxmlformats-officedocument.customXmlProperties+xml"/>
  <Override PartName="/customXml/itemProps64.xml" ContentType="application/vnd.openxmlformats-officedocument.customXmlProperties+xml"/>
  <Override PartName="/customXml/itemProps65.xml" ContentType="application/vnd.openxmlformats-officedocument.customXmlProperties+xml"/>
  <Override PartName="/customXml/itemProps66.xml" ContentType="application/vnd.openxmlformats-officedocument.customXmlProperties+xml"/>
  <Override PartName="/customXml/itemProps67.xml" ContentType="application/vnd.openxmlformats-officedocument.customXmlProperties+xml"/>
  <Override PartName="/customXml/itemProps68.xml" ContentType="application/vnd.openxmlformats-officedocument.customXmlProperties+xml"/>
  <Override PartName="/customXml/itemProps69.xml" ContentType="application/vnd.openxmlformats-officedocument.customXmlProperties+xml"/>
  <Override PartName="/customXml/itemProps70.xml" ContentType="application/vnd.openxmlformats-officedocument.customXmlProperties+xml"/>
  <Override PartName="/customXml/itemProps71.xml" ContentType="application/vnd.openxmlformats-officedocument.customXmlProperties+xml"/>
  <Override PartName="/customXml/itemProps72.xml" ContentType="application/vnd.openxmlformats-officedocument.customXmlProperties+xml"/>
  <Override PartName="/customXml/itemProps73.xml" ContentType="application/vnd.openxmlformats-officedocument.customXmlProperties+xml"/>
  <Override PartName="/customXml/itemProps74.xml" ContentType="application/vnd.openxmlformats-officedocument.customXmlProperties+xml"/>
  <Override PartName="/customXml/itemProps75.xml" ContentType="application/vnd.openxmlformats-officedocument.customXmlProperties+xml"/>
  <Override PartName="/customXml/itemProps76.xml" ContentType="application/vnd.openxmlformats-officedocument.customXmlProperties+xml"/>
  <Override PartName="/customXml/itemProps77.xml" ContentType="application/vnd.openxmlformats-officedocument.customXmlProperties+xml"/>
  <Override PartName="/customXml/itemProps78.xml" ContentType="application/vnd.openxmlformats-officedocument.customXmlProperties+xml"/>
  <Override PartName="/customXml/itemProps79.xml" ContentType="application/vnd.openxmlformats-officedocument.customXmlProperties+xml"/>
  <Override PartName="/customXml/itemProps80.xml" ContentType="application/vnd.openxmlformats-officedocument.customXmlProperties+xml"/>
  <Override PartName="/customXml/itemProps81.xml" ContentType="application/vnd.openxmlformats-officedocument.customXmlProperties+xml"/>
  <Override PartName="/customXml/itemProps82.xml" ContentType="application/vnd.openxmlformats-officedocument.customXmlProperties+xml"/>
  <Override PartName="/customXml/itemProps83.xml" ContentType="application/vnd.openxmlformats-officedocument.customXmlProperties+xml"/>
  <Override PartName="/customXml/itemProps84.xml" ContentType="application/vnd.openxmlformats-officedocument.customXmlProperties+xml"/>
  <Override PartName="/customXml/itemProps85.xml" ContentType="application/vnd.openxmlformats-officedocument.customXmlProperties+xml"/>
  <Override PartName="/customXml/itemProps8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C:\Users\USER\cy's documents\"/>
    </mc:Choice>
  </mc:AlternateContent>
  <xr:revisionPtr revIDLastSave="0" documentId="13_ncr:1_{F708FB26-133C-49E3-8E55-C706FDA35DFD}" xr6:coauthVersionLast="47" xr6:coauthVersionMax="47" xr10:uidLastSave="{00000000-0000-0000-0000-000000000000}"/>
  <bookViews>
    <workbookView xWindow="-120" yWindow="-120" windowWidth="20730" windowHeight="11160" tabRatio="541" firstSheet="2" activeTab="3" xr2:uid="{4D502BB3-DC81-4685-BC8D-A256CABD038D}"/>
  </bookViews>
  <sheets>
    <sheet name="dental_clinic_gh_gembu visits_t" sheetId="3" r:id="rId1"/>
    <sheet name="KPI" sheetId="5" r:id="rId2"/>
    <sheet name="pivot_chart" sheetId="16" r:id="rId3"/>
    <sheet name="Dashboard" sheetId="8" r:id="rId4"/>
    <sheet name="raw dataset" sheetId="17" r:id="rId5"/>
    <sheet name="dental_clinic_gh_gembu patients" sheetId="2" r:id="rId6"/>
  </sheets>
  <definedNames>
    <definedName name="_xlcn.WorksheetConnection_Book1dental_clinic_gh_gembu_patients_table1" hidden="1">dental_clinic_gh_gembu_patients_table[]</definedName>
    <definedName name="_xlcn.WorksheetConnection_Book1dental_clinic_gh_gembu_visits_table1" hidden="1">dental_clinic_gh_gembu_visits_table[]</definedName>
    <definedName name="ExternalData_1" localSheetId="5" hidden="1">'dental_clinic_gh_gembu patients'!$A$1:$E$319</definedName>
    <definedName name="ExternalData_2" localSheetId="0" hidden="1">'dental_clinic_gh_gembu visits_t'!$A$1:$O$328</definedName>
    <definedName name="Slicer_Date_of_visit__Month">#N/A</definedName>
    <definedName name="Slicer_Gender">#N/A</definedName>
  </definedNames>
  <calcPr calcId="191029"/>
  <pivotCaches>
    <pivotCache cacheId="80" r:id="rId7"/>
    <pivotCache cacheId="83" r:id="rId8"/>
    <pivotCache cacheId="86" r:id="rId9"/>
    <pivotCache cacheId="89" r:id="rId10"/>
    <pivotCache cacheId="92" r:id="rId11"/>
    <pivotCache cacheId="95" r:id="rId12"/>
    <pivotCache cacheId="98" r:id="rId13"/>
    <pivotCache cacheId="101" r:id="rId14"/>
    <pivotCache cacheId="104" r:id="rId15"/>
    <pivotCache cacheId="107" r:id="rId16"/>
    <pivotCache cacheId="110" r:id="rId17"/>
  </pivotCaches>
  <extLst>
    <ext xmlns:x14="http://schemas.microsoft.com/office/spreadsheetml/2009/9/main" uri="{876F7934-8845-4945-9796-88D515C7AA90}">
      <x14:pivotCaches>
        <pivotCache cacheId="11" r:id="rId18"/>
      </x14:pivotCaches>
    </ext>
    <ext xmlns:x14="http://schemas.microsoft.com/office/spreadsheetml/2009/9/main" uri="{BBE1A952-AA13-448e-AADC-164F8A28A991}">
      <x14:slicerCaches>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ental_clinic_gh_gembu_visits_table" name="dental_clinic_gh_gembu_visits_table" connection="WorksheetConnection_Book1!dental_clinic_gh_gembu_visits_table"/>
          <x15:modelTable id="dental_clinic_gh_gembu_patients_table" name="dental_clinic_gh_gembu_patients_table" connection="WorksheetConnection_Book1!dental_clinic_gh_gembu_patients_table"/>
        </x15:modelTables>
        <x15:modelRelationships>
          <x15:modelRelationship fromTable="dental_clinic_gh_gembu_visits_table" fromColumn="Patient_ID" toTable="dental_clinic_gh_gembu_patients_table" toColumn="Patient_id"/>
        </x15:modelRelationships>
        <x15:extLst>
          <ext xmlns:x16="http://schemas.microsoft.com/office/spreadsheetml/2014/11/main" uri="{9835A34E-60A6-4A7C-AAB8-D5F71C897F49}">
            <x16:modelTimeGroupings>
              <x16:modelTimeGrouping tableName="dental_clinic_gh_gembu_visits_table" columnName="Date_of_visit" columnId="Date_of_visit">
                <x16:calculatedTimeColumn columnName="Date_of_visit (Year)" columnId="Date_of_visit (Year)" contentType="years" isSelected="1"/>
                <x16:calculatedTimeColumn columnName="Date_of_visit (Quarter)" columnId="Date_of_visit (Quarter)" contentType="quarters" isSelected="1"/>
                <x16:calculatedTimeColumn columnName="Date_of_visit (Month Index)" columnId="Date_of_visit (Month Index)" contentType="monthsindex" isSelected="1"/>
                <x16:calculatedTimeColumn columnName="Date_of_visit (Month)" columnId="Date_of_visit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6" i="5" l="1"/>
  <c r="M6" i="5"/>
  <c r="I6" i="5"/>
  <c r="E6" i="5"/>
  <c r="B6" i="5"/>
  <c r="K6" i="5"/>
  <c r="F6" i="5"/>
  <c r="H6" i="5"/>
  <c r="C6" i="5"/>
  <c r="G6" i="5"/>
  <c r="A6" i="5"/>
  <c r="L6" i="5"/>
  <c r="D6"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A5D25A1-7F6F-4667-BADD-868AE49F51E3}" keepAlive="1" name="Query - dental_clinic_gh_gembu patients_table" description="Connection to the 'dental_clinic_gh_gembu patients_table' query in the workbook." type="5" refreshedVersion="8" background="1" saveData="1">
    <dbPr connection="Provider=Microsoft.Mashup.OleDb.1;Data Source=$Workbook$;Location=&quot;dental_clinic_gh_gembu patients_table&quot;;Extended Properties=&quot;&quot;" command="SELECT * FROM [dental_clinic_gh_gembu patients_table]"/>
  </connection>
  <connection id="2" xr16:uid="{535FC410-51EA-4297-B7B6-51EAEC8A1AEE}" keepAlive="1" name="Query - dental_clinic_gh_gembu visits_table" description="Connection to the 'dental_clinic_gh_gembu visits_table' query in the workbook." type="5" refreshedVersion="8" background="1" saveData="1">
    <dbPr connection="Provider=Microsoft.Mashup.OleDb.1;Data Source=$Workbook$;Location=&quot;dental_clinic_gh_gembu visits_table&quot;;Extended Properties=&quot;&quot;" command="SELECT * FROM [dental_clinic_gh_gembu visits_table]"/>
  </connection>
  <connection id="3" xr16:uid="{48069E5D-3317-429F-8F3B-F29D0730E5B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4" xr16:uid="{CF40A792-4434-4876-B67A-2612E35C9E05}" name="WorksheetConnection_Book1!dental_clinic_gh_gembu_patients_table" type="102" refreshedVersion="8" minRefreshableVersion="5">
    <extLst>
      <ext xmlns:x15="http://schemas.microsoft.com/office/spreadsheetml/2010/11/main" uri="{DE250136-89BD-433C-8126-D09CA5730AF9}">
        <x15:connection id="dental_clinic_gh_gembu_patients_table" autoDelete="1">
          <x15:rangePr sourceName="_xlcn.WorksheetConnection_Book1dental_clinic_gh_gembu_patients_table1"/>
        </x15:connection>
      </ext>
    </extLst>
  </connection>
  <connection id="5" xr16:uid="{7B8C5D8B-DA54-4EB2-979C-C7D23C2FAACB}" name="WorksheetConnection_Book1!dental_clinic_gh_gembu_visits_table" type="102" refreshedVersion="8" minRefreshableVersion="5">
    <extLst>
      <ext xmlns:x15="http://schemas.microsoft.com/office/spreadsheetml/2010/11/main" uri="{DE250136-89BD-433C-8126-D09CA5730AF9}">
        <x15:connection id="dental_clinic_gh_gembu_visits_table">
          <x15:rangePr sourceName="_xlcn.WorksheetConnection_Book1dental_clinic_gh_gembu_visits_table1"/>
        </x15:connection>
      </ext>
    </extLst>
  </connection>
</connections>
</file>

<file path=xl/sharedStrings.xml><?xml version="1.0" encoding="utf-8"?>
<sst xmlns="http://schemas.openxmlformats.org/spreadsheetml/2006/main" count="3948" uniqueCount="866">
  <si>
    <t>Patient_id</t>
  </si>
  <si>
    <t>Folder_number</t>
  </si>
  <si>
    <t>Age</t>
  </si>
  <si>
    <t>Gender</t>
  </si>
  <si>
    <t xml:space="preserve"> Age grading</t>
  </si>
  <si>
    <t>P001</t>
  </si>
  <si>
    <t>HMS 300</t>
  </si>
  <si>
    <t>F</t>
  </si>
  <si>
    <t>P002</t>
  </si>
  <si>
    <t>HMS 1000</t>
  </si>
  <si>
    <t>Middle age</t>
  </si>
  <si>
    <t>P003</t>
  </si>
  <si>
    <t>HMS 900</t>
  </si>
  <si>
    <t>M</t>
  </si>
  <si>
    <t>P004</t>
  </si>
  <si>
    <t>HMS 1006</t>
  </si>
  <si>
    <t>P005</t>
  </si>
  <si>
    <t>HMS 16005</t>
  </si>
  <si>
    <t>Teens</t>
  </si>
  <si>
    <t>P006</t>
  </si>
  <si>
    <t>HM 12900</t>
  </si>
  <si>
    <t>P007</t>
  </si>
  <si>
    <t>P008</t>
  </si>
  <si>
    <t>HMS 1290</t>
  </si>
  <si>
    <t>P009</t>
  </si>
  <si>
    <t>HMS 0070</t>
  </si>
  <si>
    <t>P011</t>
  </si>
  <si>
    <t>Children</t>
  </si>
  <si>
    <t>P012</t>
  </si>
  <si>
    <t>HMS 5680</t>
  </si>
  <si>
    <t>P013</t>
  </si>
  <si>
    <t>HMS 6780</t>
  </si>
  <si>
    <t>P014</t>
  </si>
  <si>
    <t>P015</t>
  </si>
  <si>
    <t>HNS 290</t>
  </si>
  <si>
    <t>P016</t>
  </si>
  <si>
    <t>HMS 400</t>
  </si>
  <si>
    <t>P017</t>
  </si>
  <si>
    <t>HMS 1500</t>
  </si>
  <si>
    <t>P018</t>
  </si>
  <si>
    <t>P019</t>
  </si>
  <si>
    <t>HMS 8000</t>
  </si>
  <si>
    <t>Senior</t>
  </si>
  <si>
    <t>P020</t>
  </si>
  <si>
    <t>HMS 506</t>
  </si>
  <si>
    <t>P021</t>
  </si>
  <si>
    <t>HMS 530</t>
  </si>
  <si>
    <t>P022</t>
  </si>
  <si>
    <t>HMS 101</t>
  </si>
  <si>
    <t>P023</t>
  </si>
  <si>
    <t>HMS 931</t>
  </si>
  <si>
    <t>P024</t>
  </si>
  <si>
    <t>HMS 7005</t>
  </si>
  <si>
    <t>P025</t>
  </si>
  <si>
    <t>HMS 330</t>
  </si>
  <si>
    <t>P026</t>
  </si>
  <si>
    <t>HMS 667</t>
  </si>
  <si>
    <t>P027</t>
  </si>
  <si>
    <t>P028</t>
  </si>
  <si>
    <t>HM 299</t>
  </si>
  <si>
    <t>P029</t>
  </si>
  <si>
    <t>HM 444</t>
  </si>
  <si>
    <t>P030</t>
  </si>
  <si>
    <t>HMS 809</t>
  </si>
  <si>
    <t>P031</t>
  </si>
  <si>
    <t>P032</t>
  </si>
  <si>
    <t>HMS 55</t>
  </si>
  <si>
    <t>P033</t>
  </si>
  <si>
    <t>P034</t>
  </si>
  <si>
    <t>HMS 80</t>
  </si>
  <si>
    <t>P035</t>
  </si>
  <si>
    <t>HMS 41</t>
  </si>
  <si>
    <t>P037</t>
  </si>
  <si>
    <t>HMS 99</t>
  </si>
  <si>
    <t>P038</t>
  </si>
  <si>
    <t>P039</t>
  </si>
  <si>
    <t>P040</t>
  </si>
  <si>
    <t>P041</t>
  </si>
  <si>
    <t>HMS 762</t>
  </si>
  <si>
    <t>P042</t>
  </si>
  <si>
    <t>P043</t>
  </si>
  <si>
    <t>P044</t>
  </si>
  <si>
    <t>P046</t>
  </si>
  <si>
    <t>P047</t>
  </si>
  <si>
    <t>P048</t>
  </si>
  <si>
    <t>P049</t>
  </si>
  <si>
    <t>P050</t>
  </si>
  <si>
    <t>P051</t>
  </si>
  <si>
    <t>P052</t>
  </si>
  <si>
    <t>P053</t>
  </si>
  <si>
    <t>P054</t>
  </si>
  <si>
    <t>P055</t>
  </si>
  <si>
    <t>P056</t>
  </si>
  <si>
    <t>P057</t>
  </si>
  <si>
    <t>P058</t>
  </si>
  <si>
    <t>P059</t>
  </si>
  <si>
    <t>P060</t>
  </si>
  <si>
    <t>P061</t>
  </si>
  <si>
    <t>P062</t>
  </si>
  <si>
    <t>P063</t>
  </si>
  <si>
    <t>HMS 645</t>
  </si>
  <si>
    <t>P064</t>
  </si>
  <si>
    <t>P065</t>
  </si>
  <si>
    <t>P066</t>
  </si>
  <si>
    <t>P067</t>
  </si>
  <si>
    <t>HMS 463</t>
  </si>
  <si>
    <t>P068</t>
  </si>
  <si>
    <t>P069</t>
  </si>
  <si>
    <t>P070</t>
  </si>
  <si>
    <t>HMS 782</t>
  </si>
  <si>
    <t>P071</t>
  </si>
  <si>
    <t>P072</t>
  </si>
  <si>
    <t>P073</t>
  </si>
  <si>
    <t>P074</t>
  </si>
  <si>
    <t>P075</t>
  </si>
  <si>
    <t>P076</t>
  </si>
  <si>
    <t>P077</t>
  </si>
  <si>
    <t>P078</t>
  </si>
  <si>
    <t>HMS 555</t>
  </si>
  <si>
    <t>P079</t>
  </si>
  <si>
    <t>P080</t>
  </si>
  <si>
    <t>P081</t>
  </si>
  <si>
    <t>P082</t>
  </si>
  <si>
    <t>P083</t>
  </si>
  <si>
    <t>P084</t>
  </si>
  <si>
    <t>P085</t>
  </si>
  <si>
    <t>P086</t>
  </si>
  <si>
    <t>P087</t>
  </si>
  <si>
    <t>P088</t>
  </si>
  <si>
    <t>P089</t>
  </si>
  <si>
    <t>P090</t>
  </si>
  <si>
    <t>P091</t>
  </si>
  <si>
    <t>P092</t>
  </si>
  <si>
    <t>P093</t>
  </si>
  <si>
    <t>P094</t>
  </si>
  <si>
    <t>P095</t>
  </si>
  <si>
    <t>P096</t>
  </si>
  <si>
    <t>P097</t>
  </si>
  <si>
    <t>P098</t>
  </si>
  <si>
    <t>P099</t>
  </si>
  <si>
    <t>P100</t>
  </si>
  <si>
    <t>P101</t>
  </si>
  <si>
    <t>P102</t>
  </si>
  <si>
    <t>P103</t>
  </si>
  <si>
    <t>P104</t>
  </si>
  <si>
    <t>P105</t>
  </si>
  <si>
    <t>P106</t>
  </si>
  <si>
    <t>P107</t>
  </si>
  <si>
    <t>P108</t>
  </si>
  <si>
    <t>P109</t>
  </si>
  <si>
    <t>P110</t>
  </si>
  <si>
    <t>P111</t>
  </si>
  <si>
    <t>P112</t>
  </si>
  <si>
    <t>P113</t>
  </si>
  <si>
    <t>P114</t>
  </si>
  <si>
    <t>P115</t>
  </si>
  <si>
    <t>P116</t>
  </si>
  <si>
    <t>P117</t>
  </si>
  <si>
    <t>P118</t>
  </si>
  <si>
    <t>P119</t>
  </si>
  <si>
    <t>HMS 431</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</si>
  <si>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</si>
  <si>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</si>
  <si>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</si>
  <si>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</si>
  <si>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</si>
  <si>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</si>
  <si>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</si>
  <si>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</si>
  <si>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</si>
  <si>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</si>
  <si>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</si>
  <si>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</si>
  <si>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</si>
  <si>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</si>
  <si>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</si>
  <si>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</si>
  <si>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</si>
  <si>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</si>
  <si>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</si>
  <si>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</si>
  <si>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</si>
  <si>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P141</t>
  </si>
  <si>
    <t>P142</t>
  </si>
  <si>
    <t>P143</t>
  </si>
  <si>
    <t>P144</t>
  </si>
  <si>
    <t>P145</t>
  </si>
  <si>
    <t>P146</t>
  </si>
  <si>
    <t>P147</t>
  </si>
  <si>
    <t>P148</t>
  </si>
  <si>
    <t>P149</t>
  </si>
  <si>
    <t>P150</t>
  </si>
  <si>
    <t>P151</t>
  </si>
  <si>
    <t>P152</t>
  </si>
  <si>
    <t>P153</t>
  </si>
  <si>
    <t>P154</t>
  </si>
  <si>
    <t>P155</t>
  </si>
  <si>
    <t>P156</t>
  </si>
  <si>
    <t>P157</t>
  </si>
  <si>
    <t>P158</t>
  </si>
  <si>
    <t>P159</t>
  </si>
  <si>
    <t>P160</t>
  </si>
  <si>
    <t>P161</t>
  </si>
  <si>
    <t>P162</t>
  </si>
  <si>
    <t>P163</t>
  </si>
  <si>
    <t>P164</t>
  </si>
  <si>
    <t>P165</t>
  </si>
  <si>
    <t>P166</t>
  </si>
  <si>
    <t>P167</t>
  </si>
  <si>
    <t>P168</t>
  </si>
  <si>
    <t>P169</t>
  </si>
  <si>
    <t>Infant</t>
  </si>
  <si>
    <t>P170</t>
  </si>
  <si>
    <t>P171</t>
  </si>
  <si>
    <t>P172</t>
  </si>
  <si>
    <t>P173</t>
  </si>
  <si>
    <t>P174</t>
  </si>
  <si>
    <t>P175</t>
  </si>
  <si>
    <t>P176</t>
  </si>
  <si>
    <t>P177</t>
  </si>
  <si>
    <t>P178</t>
  </si>
  <si>
    <t>P179</t>
  </si>
  <si>
    <t>P180</t>
  </si>
  <si>
    <t>P181</t>
  </si>
  <si>
    <t>P182</t>
  </si>
  <si>
    <t>P183</t>
  </si>
  <si>
    <t>P184</t>
  </si>
  <si>
    <t>P185</t>
  </si>
  <si>
    <t>P186</t>
  </si>
  <si>
    <t>P187</t>
  </si>
  <si>
    <t>P188</t>
  </si>
  <si>
    <t>P189</t>
  </si>
  <si>
    <t>P191</t>
  </si>
  <si>
    <t>P192</t>
  </si>
  <si>
    <t>P193</t>
  </si>
  <si>
    <t>P194</t>
  </si>
  <si>
    <t>P195</t>
  </si>
  <si>
    <t>P197</t>
  </si>
  <si>
    <t>P198</t>
  </si>
  <si>
    <t>P199</t>
  </si>
  <si>
    <t>P200</t>
  </si>
  <si>
    <t>P201</t>
  </si>
  <si>
    <t>P202</t>
  </si>
  <si>
    <t>P203</t>
  </si>
  <si>
    <t>P204</t>
  </si>
  <si>
    <t>P205</t>
  </si>
  <si>
    <t>P206</t>
  </si>
  <si>
    <t>P207</t>
  </si>
  <si>
    <t>P208</t>
  </si>
  <si>
    <t>P209</t>
  </si>
  <si>
    <t>P210</t>
  </si>
  <si>
    <t>P211</t>
  </si>
  <si>
    <t>P212</t>
  </si>
  <si>
    <t>P213</t>
  </si>
  <si>
    <t>P214</t>
  </si>
  <si>
    <t>P215</t>
  </si>
  <si>
    <t>P216</t>
  </si>
  <si>
    <t>P217</t>
  </si>
  <si>
    <t>P218</t>
  </si>
  <si>
    <t>P219</t>
  </si>
  <si>
    <t>P220</t>
  </si>
  <si>
    <t>P221</t>
  </si>
  <si>
    <t>P223</t>
  </si>
  <si>
    <t>P225</t>
  </si>
  <si>
    <t>P226</t>
  </si>
  <si>
    <t>P227</t>
  </si>
  <si>
    <t>P228</t>
  </si>
  <si>
    <t>P229</t>
  </si>
  <si>
    <t>P230</t>
  </si>
  <si>
    <t>P231</t>
  </si>
  <si>
    <t>P232</t>
  </si>
  <si>
    <t>P233</t>
  </si>
  <si>
    <t>P234</t>
  </si>
  <si>
    <t>P235</t>
  </si>
  <si>
    <t>P236</t>
  </si>
  <si>
    <t>P237</t>
  </si>
  <si>
    <t>P238</t>
  </si>
  <si>
    <t>P239</t>
  </si>
  <si>
    <t>P240</t>
  </si>
  <si>
    <t>P241</t>
  </si>
  <si>
    <t>P242</t>
  </si>
  <si>
    <t>P243</t>
  </si>
  <si>
    <t>P244</t>
  </si>
  <si>
    <t>P245</t>
  </si>
  <si>
    <t>P246</t>
  </si>
  <si>
    <t>P247</t>
  </si>
  <si>
    <t>P248</t>
  </si>
  <si>
    <t>P249</t>
  </si>
  <si>
    <t>P250</t>
  </si>
  <si>
    <t>P251</t>
  </si>
  <si>
    <t>P252</t>
  </si>
  <si>
    <t>P253</t>
  </si>
  <si>
    <t>P254</t>
  </si>
  <si>
    <t>P255</t>
  </si>
  <si>
    <t>P256</t>
  </si>
  <si>
    <t>P257</t>
  </si>
  <si>
    <t>P258</t>
  </si>
  <si>
    <t>P259</t>
  </si>
  <si>
    <t>P260</t>
  </si>
  <si>
    <t>P261</t>
  </si>
  <si>
    <t>P262</t>
  </si>
  <si>
    <t>P263</t>
  </si>
  <si>
    <t>P264</t>
  </si>
  <si>
    <t>P265</t>
  </si>
  <si>
    <t>P266</t>
  </si>
  <si>
    <t>P267</t>
  </si>
  <si>
    <t>P268</t>
  </si>
  <si>
    <t>P269</t>
  </si>
  <si>
    <t>P270</t>
  </si>
  <si>
    <t>P271</t>
  </si>
  <si>
    <t>P272</t>
  </si>
  <si>
    <t>P273</t>
  </si>
  <si>
    <t>P274</t>
  </si>
  <si>
    <t>Elderly</t>
  </si>
  <si>
    <t>P275</t>
  </si>
  <si>
    <t>P276</t>
  </si>
  <si>
    <t>P277</t>
  </si>
  <si>
    <t>P278</t>
  </si>
  <si>
    <t>P279</t>
  </si>
  <si>
    <t>P280</t>
  </si>
  <si>
    <t>P281</t>
  </si>
  <si>
    <t>P282</t>
  </si>
  <si>
    <t>P283</t>
  </si>
  <si>
    <t>P284</t>
  </si>
  <si>
    <t>P285</t>
  </si>
  <si>
    <t>P286</t>
  </si>
  <si>
    <t>P287</t>
  </si>
  <si>
    <t>P288</t>
  </si>
  <si>
    <t>P289</t>
  </si>
  <si>
    <t>P290</t>
  </si>
  <si>
    <t>P291</t>
  </si>
  <si>
    <t>P292</t>
  </si>
  <si>
    <t>P293</t>
  </si>
  <si>
    <t>P294</t>
  </si>
  <si>
    <t>P295</t>
  </si>
  <si>
    <t>P296</t>
  </si>
  <si>
    <t>P297</t>
  </si>
  <si>
    <t>P298</t>
  </si>
  <si>
    <t>P300</t>
  </si>
  <si>
    <t>P301</t>
  </si>
  <si>
    <t>P302</t>
  </si>
  <si>
    <t>P303</t>
  </si>
  <si>
    <t>P304</t>
  </si>
  <si>
    <t>P305</t>
  </si>
  <si>
    <t>P306</t>
  </si>
  <si>
    <t>P307</t>
  </si>
  <si>
    <t>P308</t>
  </si>
  <si>
    <t>P310</t>
  </si>
  <si>
    <t>P311</t>
  </si>
  <si>
    <t>P312</t>
  </si>
  <si>
    <t>P313</t>
  </si>
  <si>
    <t>P314</t>
  </si>
  <si>
    <t>P315</t>
  </si>
  <si>
    <t>P316</t>
  </si>
  <si>
    <t>P317</t>
  </si>
  <si>
    <t>P318</t>
  </si>
  <si>
    <t>P319</t>
  </si>
  <si>
    <t>P320</t>
  </si>
  <si>
    <t>P321</t>
  </si>
  <si>
    <t>P322</t>
  </si>
  <si>
    <t>P323</t>
  </si>
  <si>
    <t>P324</t>
  </si>
  <si>
    <t>P325</t>
  </si>
  <si>
    <t>P326</t>
  </si>
  <si>
    <t>P327</t>
  </si>
  <si>
    <t>Visit_ID</t>
  </si>
  <si>
    <t>Patient_ID</t>
  </si>
  <si>
    <t>Date_of_visit</t>
  </si>
  <si>
    <t>Diagnosis</t>
  </si>
  <si>
    <t>Treatment_type</t>
  </si>
  <si>
    <t>Admission_Required</t>
  </si>
  <si>
    <t>Denture_on_patients_request</t>
  </si>
  <si>
    <t>Type_of_denture</t>
  </si>
  <si>
    <t>Treatment_cost</t>
  </si>
  <si>
    <t>Check_up</t>
  </si>
  <si>
    <t>Cost_of_denture</t>
  </si>
  <si>
    <t>Follow_up_check_up</t>
  </si>
  <si>
    <t>Date_of_impression</t>
  </si>
  <si>
    <t>Date_of_denture_fitting</t>
  </si>
  <si>
    <t>Patients_satisfaction</t>
  </si>
  <si>
    <t>Cavity</t>
  </si>
  <si>
    <t>Filling and ohi</t>
  </si>
  <si>
    <t>No</t>
  </si>
  <si>
    <t>Good</t>
  </si>
  <si>
    <t>Loosed denture</t>
  </si>
  <si>
    <t xml:space="preserve">Relining </t>
  </si>
  <si>
    <t>Partial</t>
  </si>
  <si>
    <t xml:space="preserve">Mandibular jaw fracture </t>
  </si>
  <si>
    <t>Imf using eyelet wire</t>
  </si>
  <si>
    <t>Yes</t>
  </si>
  <si>
    <t>Satisfied</t>
  </si>
  <si>
    <t>Ludwig's angina</t>
  </si>
  <si>
    <t>Incision and drainage/extraction/drugs</t>
  </si>
  <si>
    <t>Extraction and ohi</t>
  </si>
  <si>
    <t>Scaling and extraction</t>
  </si>
  <si>
    <t>Calculus</t>
  </si>
  <si>
    <t>Scaling and filling</t>
  </si>
  <si>
    <t>Abscess</t>
  </si>
  <si>
    <t>Tongue laceration.</t>
  </si>
  <si>
    <t>Removing of suture</t>
  </si>
  <si>
    <t>Periodontitis</t>
  </si>
  <si>
    <t>Scaling and ohi</t>
  </si>
  <si>
    <t>Gingivitis</t>
  </si>
  <si>
    <t>Routine check up</t>
  </si>
  <si>
    <t>Halitosis</t>
  </si>
  <si>
    <t>Pending</t>
  </si>
  <si>
    <t>Oral tumor</t>
  </si>
  <si>
    <t>Rferral</t>
  </si>
  <si>
    <t>Periodontitis/cavity</t>
  </si>
  <si>
    <t>Extraction and filling</t>
  </si>
  <si>
    <t>Extraction/addition</t>
  </si>
  <si>
    <t>Very satisfied</t>
  </si>
  <si>
    <t>Denture somatitis</t>
  </si>
  <si>
    <t>Removal and cleaning of denture</t>
  </si>
  <si>
    <t>Extraction of retained root</t>
  </si>
  <si>
    <t>Cavity and halitosis</t>
  </si>
  <si>
    <t>Retain decidous incisor</t>
  </si>
  <si>
    <t>Retained root</t>
  </si>
  <si>
    <t>Broken denture</t>
  </si>
  <si>
    <t>Repair</t>
  </si>
  <si>
    <t>Retained root leading to abscess</t>
  </si>
  <si>
    <t>Full upper</t>
  </si>
  <si>
    <t>Gold crown fixing</t>
  </si>
  <si>
    <t>Scaling/replacement</t>
  </si>
  <si>
    <t>Fractured tooth</t>
  </si>
  <si>
    <t>Cover with compsite resin</t>
  </si>
  <si>
    <t>Over crowding</t>
  </si>
  <si>
    <t>Jaw fracture</t>
  </si>
  <si>
    <t>Bounded endentulous space</t>
  </si>
  <si>
    <t>Denture construction</t>
  </si>
  <si>
    <t>Removal of eyelet wire</t>
  </si>
  <si>
    <t>Tooth discolourarion</t>
  </si>
  <si>
    <t>Referral</t>
  </si>
  <si>
    <t>Rebasing</t>
  </si>
  <si>
    <t>Fractured jaw</t>
  </si>
  <si>
    <t>Maxillary incisor proclination</t>
  </si>
  <si>
    <t>Avulsion</t>
  </si>
  <si>
    <t>Reimplatation</t>
  </si>
  <si>
    <t>Stained  right maxillary incisor</t>
  </si>
  <si>
    <t>Shifted jaw(mandibular divation)</t>
  </si>
  <si>
    <t>stained teeth</t>
  </si>
  <si>
    <t>Edentulism</t>
  </si>
  <si>
    <t>Full lower</t>
  </si>
  <si>
    <t>Discoloured tooth and halitosis</t>
  </si>
  <si>
    <t xml:space="preserve">Enamel fracture </t>
  </si>
  <si>
    <t>Cavity and oral lesion</t>
  </si>
  <si>
    <t>Enamel hypoplasia</t>
  </si>
  <si>
    <t>Bleeding gum</t>
  </si>
  <si>
    <t>Oral lesion</t>
  </si>
  <si>
    <t>Noma</t>
  </si>
  <si>
    <t>Extraction/drugs/ohi</t>
  </si>
  <si>
    <t>Locked denture/Denture somatitis</t>
  </si>
  <si>
    <t>Remove denture/clean denture/drugs/ohi</t>
  </si>
  <si>
    <t>Mouth ucler</t>
  </si>
  <si>
    <t>Drugs/ohi</t>
  </si>
  <si>
    <t>Ovula irritation</t>
  </si>
  <si>
    <t>Ohi</t>
  </si>
  <si>
    <t>Fractured tooth/ caries/calculus</t>
  </si>
  <si>
    <t xml:space="preserve">Excessive overjet </t>
  </si>
  <si>
    <t>Abrasion due to bruxism</t>
  </si>
  <si>
    <t xml:space="preserve">Construction of night guard </t>
  </si>
  <si>
    <t>Gum recesion</t>
  </si>
  <si>
    <t>Stained teeth</t>
  </si>
  <si>
    <t>Impacted 3rd molar</t>
  </si>
  <si>
    <t>Okay</t>
  </si>
  <si>
    <t>Calculus/cavity</t>
  </si>
  <si>
    <t>Cleaning dentute/durgs/ohi</t>
  </si>
  <si>
    <t>Calculus/impacted 3rd molar</t>
  </si>
  <si>
    <t>Halitosis/calculus</t>
  </si>
  <si>
    <t>Ameloblastoma</t>
  </si>
  <si>
    <t>Extraction and replacement</t>
  </si>
  <si>
    <t>Mandibular prognathism</t>
  </si>
  <si>
    <t>Scaling/extraction/ohi</t>
  </si>
  <si>
    <t>Full upper/partial lower</t>
  </si>
  <si>
    <t>Dentoalveolar class iii</t>
  </si>
  <si>
    <t>Scaling and denture construction</t>
  </si>
  <si>
    <t>Addition</t>
  </si>
  <si>
    <t>Scaling/extraction/replacement</t>
  </si>
  <si>
    <t>Filling/drugs</t>
  </si>
  <si>
    <t>Cleft lip</t>
  </si>
  <si>
    <t>Missing teeth/retained root</t>
  </si>
  <si>
    <t>Retained root/cavity</t>
  </si>
  <si>
    <t>Missing tooth</t>
  </si>
  <si>
    <t>Tonsillitis</t>
  </si>
  <si>
    <t>Scaling/extraction of lossed teeth/ohi/drugs</t>
  </si>
  <si>
    <t>Fractured tooth/oral lesion</t>
  </si>
  <si>
    <t>Scaling/extraction/drugs/ohi</t>
  </si>
  <si>
    <t>Scaling/removal of lossed teeth</t>
  </si>
  <si>
    <t>Scaling/filling/extraction</t>
  </si>
  <si>
    <t>Stained teeth/calculus</t>
  </si>
  <si>
    <t>3rd molar extraction</t>
  </si>
  <si>
    <t>Laceration of the lip</t>
  </si>
  <si>
    <t>Cleaning/suturing</t>
  </si>
  <si>
    <t>Rejected treatment</t>
  </si>
  <si>
    <t>Gingivitis and cavity</t>
  </si>
  <si>
    <t>Missing teeth/retained root/gum recession</t>
  </si>
  <si>
    <t>Maxillary canine proclination</t>
  </si>
  <si>
    <t>Erosion</t>
  </si>
  <si>
    <t>Extraction/ohi</t>
  </si>
  <si>
    <t>Removing denture/scaling/drugs</t>
  </si>
  <si>
    <t>Ohi/durgs</t>
  </si>
  <si>
    <t>Scaling/drugs/ohi</t>
  </si>
  <si>
    <t>Proclained maxillary incisor</t>
  </si>
  <si>
    <t>Cleft palate</t>
  </si>
  <si>
    <t>Count of Patient_id</t>
  </si>
  <si>
    <t>Count of Visit_ID</t>
  </si>
  <si>
    <t>No of male patient</t>
  </si>
  <si>
    <t>No of Female patients</t>
  </si>
  <si>
    <t>Average treatment cost per patients</t>
  </si>
  <si>
    <t>Average treatment cost per visit</t>
  </si>
  <si>
    <t>Average cost per denture</t>
  </si>
  <si>
    <t>Sum of Treatment_cost</t>
  </si>
  <si>
    <t>Total cost of denture</t>
  </si>
  <si>
    <t>Total cost of other treatment</t>
  </si>
  <si>
    <t>Row Labels</t>
  </si>
  <si>
    <t>Grand Total</t>
  </si>
  <si>
    <t>Column Labels</t>
  </si>
  <si>
    <t>Count of Diagnosis</t>
  </si>
  <si>
    <t>Count of Patient_ID</t>
  </si>
  <si>
    <t>Count of Treatment_type</t>
  </si>
  <si>
    <t>Distinct Count of Patient_ID</t>
  </si>
  <si>
    <t>Distinct Count of Visit_ID</t>
  </si>
  <si>
    <t>Count of Patients_satisfaction</t>
  </si>
  <si>
    <t>Jan</t>
  </si>
  <si>
    <t>Feb</t>
  </si>
  <si>
    <t>Mar</t>
  </si>
  <si>
    <t>Apr</t>
  </si>
  <si>
    <t>May</t>
  </si>
  <si>
    <t>Jun</t>
  </si>
  <si>
    <t>Jul</t>
  </si>
  <si>
    <t>Aug</t>
  </si>
  <si>
    <t>Sep</t>
  </si>
  <si>
    <t>Oct</t>
  </si>
  <si>
    <t>Nov</t>
  </si>
  <si>
    <t>Dec</t>
  </si>
  <si>
    <t>Count of Diagnosis by age grade</t>
  </si>
  <si>
    <t>Most common treatment type</t>
  </si>
  <si>
    <t xml:space="preserve">No of patients that required admission </t>
  </si>
  <si>
    <t xml:space="preserve">Age grade by no of patients that requires denture </t>
  </si>
  <si>
    <t xml:space="preserve">Age grade by denture type </t>
  </si>
  <si>
    <t>total denture</t>
  </si>
  <si>
    <t>Total denture by month</t>
  </si>
  <si>
    <t>Top 10 diagnosis</t>
  </si>
  <si>
    <t>sum of treatment by month</t>
  </si>
  <si>
    <t>Count of patients satisfaction</t>
  </si>
  <si>
    <t>Sum of cost of denture and other treatmeny by month</t>
  </si>
  <si>
    <t>Average day gap</t>
  </si>
  <si>
    <t>Patients ID</t>
  </si>
  <si>
    <t>folder number</t>
  </si>
  <si>
    <t>Date of visit</t>
  </si>
  <si>
    <t>Treatment type</t>
  </si>
  <si>
    <t>Admission Required</t>
  </si>
  <si>
    <t>denture on patients request</t>
  </si>
  <si>
    <t xml:space="preserve">Type of denture (full, partial) </t>
  </si>
  <si>
    <t>Treatment cost(total cost)(N)</t>
  </si>
  <si>
    <t>Check up</t>
  </si>
  <si>
    <t xml:space="preserve">Cost of denture </t>
  </si>
  <si>
    <t>Follow up check up</t>
  </si>
  <si>
    <t xml:space="preserve">Date of impression   </t>
  </si>
  <si>
    <t>Date of denture fitting.</t>
  </si>
  <si>
    <t>Patients satisfaction</t>
  </si>
  <si>
    <t>HMS/GH/300</t>
  </si>
  <si>
    <t>Filling</t>
  </si>
  <si>
    <t>no</t>
  </si>
  <si>
    <t>HMS/GH/1000</t>
  </si>
  <si>
    <t>loss denture</t>
  </si>
  <si>
    <t xml:space="preserve">paritial </t>
  </si>
  <si>
    <t>good</t>
  </si>
  <si>
    <t>HMS/GH/900</t>
  </si>
  <si>
    <t xml:space="preserve">mandibular jaw fracture </t>
  </si>
  <si>
    <t xml:space="preserve">Intermaxillary Fixation (IMF) using wire </t>
  </si>
  <si>
    <t>yes</t>
  </si>
  <si>
    <t>HMS/GH/1006</t>
  </si>
  <si>
    <t>Ludwig's Angina</t>
  </si>
  <si>
    <t>Incision &amp; Drainage</t>
  </si>
  <si>
    <t xml:space="preserve">good </t>
  </si>
  <si>
    <t>HmS/gh/16005</t>
  </si>
  <si>
    <t>cavity</t>
  </si>
  <si>
    <t>extraction and OHI</t>
  </si>
  <si>
    <t>n0</t>
  </si>
  <si>
    <t>hms/gh/12900</t>
  </si>
  <si>
    <t>f</t>
  </si>
  <si>
    <t>Toothache</t>
  </si>
  <si>
    <t>scaling and extraction</t>
  </si>
  <si>
    <t>m</t>
  </si>
  <si>
    <t>Caries</t>
  </si>
  <si>
    <t>scaling and filling</t>
  </si>
  <si>
    <t>hns/gh/1290</t>
  </si>
  <si>
    <t>abscess</t>
  </si>
  <si>
    <t xml:space="preserve">Surgical Drainage and extraction </t>
  </si>
  <si>
    <t>hms/gh/0070</t>
  </si>
  <si>
    <t>exteaction</t>
  </si>
  <si>
    <t>netural</t>
  </si>
  <si>
    <t xml:space="preserve">extraction </t>
  </si>
  <si>
    <t>tongue laceration.</t>
  </si>
  <si>
    <t>hms/gh/5680</t>
  </si>
  <si>
    <t xml:space="preserve">scaling and OHI </t>
  </si>
  <si>
    <t>hms/gh/6780</t>
  </si>
  <si>
    <t xml:space="preserve"> </t>
  </si>
  <si>
    <t>hns/gh/290</t>
  </si>
  <si>
    <t>routine check up</t>
  </si>
  <si>
    <t>scaling</t>
  </si>
  <si>
    <t>hms/gh/400</t>
  </si>
  <si>
    <t>halitosis</t>
  </si>
  <si>
    <t xml:space="preserve">scaling and advice </t>
  </si>
  <si>
    <t>pending</t>
  </si>
  <si>
    <t>hms/gh/1500</t>
  </si>
  <si>
    <t>oral tumor</t>
  </si>
  <si>
    <t>biopsy/referal</t>
  </si>
  <si>
    <t xml:space="preserve">filling and extraction </t>
  </si>
  <si>
    <t>15/o1/2020</t>
  </si>
  <si>
    <t>netral</t>
  </si>
  <si>
    <t>hms/gh/8000</t>
  </si>
  <si>
    <t>caries</t>
  </si>
  <si>
    <t>extraction/toothaddtion</t>
  </si>
  <si>
    <t>satisfied</t>
  </si>
  <si>
    <t>hms/gh/506</t>
  </si>
  <si>
    <t xml:space="preserve">Incision &amp; Drainage/ 3rd molar extraction </t>
  </si>
  <si>
    <t>very satisfied</t>
  </si>
  <si>
    <t>hms/gh/530</t>
  </si>
  <si>
    <t>denture stomatitis</t>
  </si>
  <si>
    <t xml:space="preserve">removal of denture/ cleaning of denture </t>
  </si>
  <si>
    <t>hms/gh/101</t>
  </si>
  <si>
    <t>etraction of retained root</t>
  </si>
  <si>
    <t>hms/gh/931</t>
  </si>
  <si>
    <t>loss denutre</t>
  </si>
  <si>
    <t>hms/gh/7005</t>
  </si>
  <si>
    <t>halitosis/caries</t>
  </si>
  <si>
    <t>hms/gh/330</t>
  </si>
  <si>
    <t>over retained decidous tooth</t>
  </si>
  <si>
    <t>extraction</t>
  </si>
  <si>
    <t>hms/667</t>
  </si>
  <si>
    <t>retained root</t>
  </si>
  <si>
    <t>extraction of retained root</t>
  </si>
  <si>
    <t>broken denture</t>
  </si>
  <si>
    <t>repair</t>
  </si>
  <si>
    <t>hm/gh/299</t>
  </si>
  <si>
    <t>retained root leading to abscess</t>
  </si>
  <si>
    <t>ectraction</t>
  </si>
  <si>
    <t>hm/gh/444</t>
  </si>
  <si>
    <t>hms/gh/809</t>
  </si>
  <si>
    <t xml:space="preserve">loss denture </t>
  </si>
  <si>
    <t>construction of new denture</t>
  </si>
  <si>
    <t xml:space="preserve">upper full </t>
  </si>
  <si>
    <t>caries and cavity</t>
  </si>
  <si>
    <t>hms/gh/55</t>
  </si>
  <si>
    <t xml:space="preserve">fixing of gold crown </t>
  </si>
  <si>
    <t>satisifed</t>
  </si>
  <si>
    <t>peridobtits</t>
  </si>
  <si>
    <t>scaling  and extraction</t>
  </si>
  <si>
    <t>hms/gh/80</t>
  </si>
  <si>
    <t>incision and drainage</t>
  </si>
  <si>
    <t>hms/gh/41</t>
  </si>
  <si>
    <t xml:space="preserve">cavity </t>
  </si>
  <si>
    <t>extraction and filling</t>
  </si>
  <si>
    <t>hms/gh/99</t>
  </si>
  <si>
    <t>satisied</t>
  </si>
  <si>
    <t>dentine exposure</t>
  </si>
  <si>
    <t>filling and oral health instructions</t>
  </si>
  <si>
    <t>tooth fracture(enamel dentine)</t>
  </si>
  <si>
    <t>cover with compsite resin</t>
  </si>
  <si>
    <t>over crowding</t>
  </si>
  <si>
    <t>hms/gh/762</t>
  </si>
  <si>
    <t>jaw fracture</t>
  </si>
  <si>
    <t>imf using eyelet wire</t>
  </si>
  <si>
    <t>tooth loos</t>
  </si>
  <si>
    <t>denture construction</t>
  </si>
  <si>
    <t>tooth fracture(dentine pulp)</t>
  </si>
  <si>
    <t xml:space="preserve">removal of eyelet wire </t>
  </si>
  <si>
    <t>h</t>
  </si>
  <si>
    <t>caries and halitosis</t>
  </si>
  <si>
    <t>scaling and oral halth instruction</t>
  </si>
  <si>
    <t>toothloss</t>
  </si>
  <si>
    <t>paritial</t>
  </si>
  <si>
    <t>dentine cavity</t>
  </si>
  <si>
    <t>partial</t>
  </si>
  <si>
    <t>tooth discolourarion</t>
  </si>
  <si>
    <t>scaling and polishing/preventive advice</t>
  </si>
  <si>
    <t>referal</t>
  </si>
  <si>
    <t>incision drainage and extraction</t>
  </si>
  <si>
    <t>loosed denture</t>
  </si>
  <si>
    <t>rebasing</t>
  </si>
  <si>
    <t>`f</t>
  </si>
  <si>
    <t>fractured jaw</t>
  </si>
  <si>
    <t>maxillary incisor proclination</t>
  </si>
  <si>
    <t xml:space="preserve">avulusion </t>
  </si>
  <si>
    <t>reimplatation</t>
  </si>
  <si>
    <t>stained tooth</t>
  </si>
  <si>
    <t>hms/gh/645</t>
  </si>
  <si>
    <t>incision/drianage/extraction</t>
  </si>
  <si>
    <t>filling</t>
  </si>
  <si>
    <t>hms/gh/463</t>
  </si>
  <si>
    <t xml:space="preserve">retaoned roots </t>
  </si>
  <si>
    <t>19/20/2020</t>
  </si>
  <si>
    <t>shifted jaw(mandibular divation)</t>
  </si>
  <si>
    <t xml:space="preserve">filling and OHI </t>
  </si>
  <si>
    <t>hms/gh/782</t>
  </si>
  <si>
    <t xml:space="preserve">cavity and caries </t>
  </si>
  <si>
    <t>perodontits</t>
  </si>
  <si>
    <t xml:space="preserve">periodontits </t>
  </si>
  <si>
    <t xml:space="preserve">referal </t>
  </si>
  <si>
    <t>o4/04/2020</t>
  </si>
  <si>
    <t>carires</t>
  </si>
  <si>
    <t>satified</t>
  </si>
  <si>
    <t>hms/gh/555</t>
  </si>
  <si>
    <t>edentulism</t>
  </si>
  <si>
    <t>full lowe</t>
  </si>
  <si>
    <t>ratined root</t>
  </si>
  <si>
    <t>discoloured tooth and halitosis</t>
  </si>
  <si>
    <t xml:space="preserve">enamel fracture </t>
  </si>
  <si>
    <t>chemical burn(oral lesion)</t>
  </si>
  <si>
    <t>saisgied</t>
  </si>
  <si>
    <t>enamel hypoplasia</t>
  </si>
  <si>
    <t>bleeding gum</t>
  </si>
  <si>
    <t>oral lesion</t>
  </si>
  <si>
    <t>extraction and ohi</t>
  </si>
  <si>
    <t xml:space="preserve">cavity and oral lesion </t>
  </si>
  <si>
    <t>extraction/ohi/drugs</t>
  </si>
  <si>
    <t>yed</t>
  </si>
  <si>
    <t>locked dnture/stomatitis</t>
  </si>
  <si>
    <t>remove denture/clean denture/drugs/ohi</t>
  </si>
  <si>
    <t>mouth ucler</t>
  </si>
  <si>
    <t>drugs/ohi</t>
  </si>
  <si>
    <t>ohi</t>
  </si>
  <si>
    <t>very satisied</t>
  </si>
  <si>
    <t>fractured tooth/ caries/calculus</t>
  </si>
  <si>
    <t>extraction/scaling</t>
  </si>
  <si>
    <t xml:space="preserve">excessive overjet </t>
  </si>
  <si>
    <t>abrasion due to bruxism</t>
  </si>
  <si>
    <t xml:space="preserve">construction of night guard </t>
  </si>
  <si>
    <t>gum recesion</t>
  </si>
  <si>
    <t xml:space="preserve">edentulism </t>
  </si>
  <si>
    <t>construction of denture</t>
  </si>
  <si>
    <t>full lower</t>
  </si>
  <si>
    <t>scaling/ohi</t>
  </si>
  <si>
    <t>peridontits</t>
  </si>
  <si>
    <t>abcess</t>
  </si>
  <si>
    <t>stained teey</t>
  </si>
  <si>
    <t>scaling/ploishing/ohi</t>
  </si>
  <si>
    <t>impacted 3rd molar</t>
  </si>
  <si>
    <t>ok</t>
  </si>
  <si>
    <t>calculus</t>
  </si>
  <si>
    <t>caries and calaculus</t>
  </si>
  <si>
    <t>durgs/ohi</t>
  </si>
  <si>
    <t>missing teeth</t>
  </si>
  <si>
    <t>cleaning dentute/durgs/ohi</t>
  </si>
  <si>
    <t>calculus/impacted 3rd molar</t>
  </si>
  <si>
    <t>hms/gh/431</t>
  </si>
  <si>
    <t>cavity/oral lesion</t>
  </si>
  <si>
    <t>extraction/ durgs/ ohi</t>
  </si>
  <si>
    <t>incision/drianage/extraction/drugs</t>
  </si>
  <si>
    <t>denyutr construction</t>
  </si>
  <si>
    <t>netura;</t>
  </si>
  <si>
    <t>ohi/referal</t>
  </si>
  <si>
    <t>calcukus</t>
  </si>
  <si>
    <t>halitosis/calculus</t>
  </si>
  <si>
    <t>ameloblastoma</t>
  </si>
  <si>
    <t>refreal</t>
  </si>
  <si>
    <t>extraction/replacement</t>
  </si>
  <si>
    <t>mandibular prognathism</t>
  </si>
  <si>
    <t>scaling/extraction/ohi</t>
  </si>
  <si>
    <t>peridntits</t>
  </si>
  <si>
    <t>peridontitis</t>
  </si>
  <si>
    <t>scalinf/extraction</t>
  </si>
  <si>
    <t>full upper/partial lower</t>
  </si>
  <si>
    <t>calclus</t>
  </si>
  <si>
    <t>dentoalveolar class iii</t>
  </si>
  <si>
    <t>extracrion/scaling</t>
  </si>
  <si>
    <t>reolacement/scaling</t>
  </si>
  <si>
    <t>losed denture</t>
  </si>
  <si>
    <t>full upper</t>
  </si>
  <si>
    <t xml:space="preserve">tooth addition </t>
  </si>
  <si>
    <t>netuural</t>
  </si>
  <si>
    <t>halitoisis</t>
  </si>
  <si>
    <t>scaling/extraction/replacement</t>
  </si>
  <si>
    <t>satidfied</t>
  </si>
  <si>
    <t>filling/drugs</t>
  </si>
  <si>
    <t>bispsy/refral</t>
  </si>
  <si>
    <t>scaling/extraction</t>
  </si>
  <si>
    <t>replacement</t>
  </si>
  <si>
    <t>6months</t>
  </si>
  <si>
    <t>cleft oalate</t>
  </si>
  <si>
    <t>peridontiis</t>
  </si>
  <si>
    <t>15/07/202</t>
  </si>
  <si>
    <t>cleftleft</t>
  </si>
  <si>
    <t>scaling/extrction</t>
  </si>
  <si>
    <t>missing teeth/retained root</t>
  </si>
  <si>
    <t>extracrion/replacement</t>
  </si>
  <si>
    <t>cleft lip</t>
  </si>
  <si>
    <t>calculus/cavity</t>
  </si>
  <si>
    <t>scaling /filling</t>
  </si>
  <si>
    <t>scaling/filling</t>
  </si>
  <si>
    <t>retained root/cavity</t>
  </si>
  <si>
    <t>extrcation/replacement</t>
  </si>
  <si>
    <t>missing tooth</t>
  </si>
  <si>
    <t>tonsilitires</t>
  </si>
  <si>
    <t>refraral</t>
  </si>
  <si>
    <t>scaling/extraction of lossed teeth/ohi/drugs</t>
  </si>
  <si>
    <t>fractured tooth/oral lesion</t>
  </si>
  <si>
    <t>scaling/extraction/drugs/ohi</t>
  </si>
  <si>
    <t xml:space="preserve">removal of wire </t>
  </si>
  <si>
    <t>fractured tooth</t>
  </si>
  <si>
    <t>periodnotits</t>
  </si>
  <si>
    <t>scaling/removal of lossed teeth</t>
  </si>
  <si>
    <t>extraction/replacemenr</t>
  </si>
  <si>
    <t>scaling/filling / extraction</t>
  </si>
  <si>
    <t>extraction/space mainters</t>
  </si>
  <si>
    <t>calclus/cavity</t>
  </si>
  <si>
    <t>over satisfied</t>
  </si>
  <si>
    <t>stained teeth/calculus</t>
  </si>
  <si>
    <t>extraction/addition</t>
  </si>
  <si>
    <t>lossed denture</t>
  </si>
  <si>
    <t>I &amp;D/extraction and drugs</t>
  </si>
  <si>
    <t>3rd molarb extraction</t>
  </si>
  <si>
    <t>2 weeks</t>
  </si>
  <si>
    <t>lactration of the lip</t>
  </si>
  <si>
    <t>cleaning/suturing</t>
  </si>
  <si>
    <t>extractiom</t>
  </si>
  <si>
    <t>filling/extraction</t>
  </si>
  <si>
    <t>scaling /extraction</t>
  </si>
  <si>
    <t>rejected treatment</t>
  </si>
  <si>
    <t>missing teeth/retained root/gum recession</t>
  </si>
  <si>
    <t>extarction</t>
  </si>
  <si>
    <t>cavity/calculus</t>
  </si>
  <si>
    <t>rettained root</t>
  </si>
  <si>
    <t>extraection</t>
  </si>
  <si>
    <t>07/20/2020</t>
  </si>
  <si>
    <t>cleftllip</t>
  </si>
  <si>
    <t>rferal</t>
  </si>
  <si>
    <t>maxillary canine proclination</t>
  </si>
  <si>
    <t>ovwer crowding</t>
  </si>
  <si>
    <t>errsion</t>
  </si>
  <si>
    <t>extraction/ohi</t>
  </si>
  <si>
    <t>8000`</t>
  </si>
  <si>
    <t>denture somatitis</t>
  </si>
  <si>
    <t>removing denture/scaling/drugs</t>
  </si>
  <si>
    <t xml:space="preserve">full lower </t>
  </si>
  <si>
    <t>endentulous</t>
  </si>
  <si>
    <t xml:space="preserve">noma </t>
  </si>
  <si>
    <t>ohi/durgs</t>
  </si>
  <si>
    <t>retain root leading to abecess</t>
  </si>
  <si>
    <t>gold crown fixing</t>
  </si>
  <si>
    <t>edentulous</t>
  </si>
  <si>
    <t>fillig</t>
  </si>
  <si>
    <t>retainedroot</t>
  </si>
  <si>
    <t>i&amp;d/extraction</t>
  </si>
  <si>
    <t xml:space="preserve">removing of wire </t>
  </si>
  <si>
    <t>halotosis</t>
  </si>
  <si>
    <t>addition</t>
  </si>
  <si>
    <t>retain decidous incisor</t>
  </si>
  <si>
    <t>extraxtion</t>
  </si>
  <si>
    <t>removing of sture</t>
  </si>
  <si>
    <t>retanined root</t>
  </si>
  <si>
    <t>extracto</t>
  </si>
  <si>
    <t>scaling/drugs/ohi</t>
  </si>
  <si>
    <t>proclained maxillary incisor</t>
  </si>
  <si>
    <t>cleftpalate</t>
  </si>
  <si>
    <t>refera;</t>
  </si>
  <si>
    <t>yea</t>
  </si>
  <si>
    <t>gingivities</t>
  </si>
  <si>
    <t>extraction/replacemrnt</t>
  </si>
  <si>
    <t>rderal</t>
  </si>
  <si>
    <t>csvity</t>
  </si>
  <si>
    <t>periodbtits</t>
  </si>
  <si>
    <t>Count of Age grading</t>
  </si>
  <si>
    <t>Young Adult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</si>
</sst>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466]\ * #,##0_-;\-[$₦-466]\ * #,##0_-;_-[$₦-466]\ * &quot;-&quot;??_-;_-@_-"/>
    <numFmt numFmtId="165" formatCode="_-[$₦-468]\ * #,##0_-;\-[$₦-468]\ * #,##0_-;_-[$₦-468]\ * &quot;-&quot;??_-;_-@_-"/>
    <numFmt numFmtId="166" formatCode="_-[$₦-469]\ * #,##0_-;\-[$₦-469]\ * #,##0_-;_-[$₦-469]\ * &quot;-&quot;??_-;_-@_-"/>
  </numFmts>
  <fonts count="3" x14ac:knownFonts="1">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14" fontId="0" fillId="0" borderId="0" xfId="0" applyNumberFormat="1"/>
    <xf numFmtId="1" fontId="0" fillId="0" borderId="0" xfId="0" applyNumberFormat="1"/>
    <xf numFmtId="0" fontId="0" fillId="0" borderId="0" xfId="0" pivotButton="1"/>
    <xf numFmtId="0" fontId="0" fillId="0" borderId="0" xfId="0" applyAlignment="1">
      <alignment horizontal="left"/>
    </xf>
    <xf numFmtId="164" fontId="0" fillId="0" borderId="0" xfId="0" applyNumberFormat="1"/>
    <xf numFmtId="165" fontId="0" fillId="0" borderId="0" xfId="0" applyNumberFormat="1"/>
    <xf numFmtId="166" fontId="0" fillId="0" borderId="0" xfId="0" applyNumberFormat="1"/>
    <xf numFmtId="0" fontId="2" fillId="0" borderId="0" xfId="0" applyFont="1"/>
    <xf numFmtId="0" fontId="1" fillId="0" borderId="0" xfId="0" applyFont="1" applyAlignment="1">
      <alignment horizontal="center"/>
    </xf>
    <xf numFmtId="0" fontId="0" fillId="0" borderId="0" xfId="0" applyAlignment="1">
      <alignment horizontal="center"/>
    </xf>
    <xf numFmtId="0" fontId="0" fillId="0" borderId="0" xfId="0" applyNumberFormat="1"/>
  </cellXfs>
  <cellStyles count="1">
    <cellStyle name="Normal" xfId="0" builtinId="0"/>
  </cellStyles>
  <dxfs count="23">
    <dxf>
      <numFmt numFmtId="0" formatCode="General"/>
    </dxf>
    <dxf>
      <numFmt numFmtId="1" formatCode="0"/>
    </dxf>
    <dxf>
      <numFmt numFmtId="0" formatCode="General"/>
    </dxf>
    <dxf>
      <numFmt numFmtId="1" formatCode="0"/>
    </dxf>
    <dxf>
      <numFmt numFmtId="0" formatCode="General"/>
    </dxf>
    <dxf>
      <numFmt numFmtId="1" formatCode="0"/>
    </dxf>
    <dxf>
      <numFmt numFmtId="0" formatCode="General"/>
    </dxf>
    <dxf>
      <numFmt numFmtId="0" formatCode="General"/>
    </dxf>
    <dxf>
      <numFmt numFmtId="0" formatCode="General"/>
    </dxf>
    <dxf>
      <numFmt numFmtId="1" formatCode="0"/>
    </dxf>
    <dxf>
      <numFmt numFmtId="0" formatCode="General"/>
    </dxf>
    <dxf>
      <numFmt numFmtId="0" formatCode="General"/>
    </dxf>
    <dxf>
      <numFmt numFmtId="19" formatCode="dd/mm/yy"/>
    </dxf>
    <dxf>
      <numFmt numFmtId="19" formatCode="dd/mm/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
    </dxf>
    <dxf>
      <numFmt numFmtId="0" formatCode="General"/>
    </dxf>
  </dxfs>
  <tableStyles count="4" defaultTableStyle="TableStyleMedium2" defaultPivotStyle="PivotStyleLight16">
    <tableStyle name="PivotTable Style 1" table="0" count="0" xr9:uid="{2FAF80E2-79FB-46F3-91D1-727A80692C3B}"/>
    <tableStyle name="Slicer Style 1" pivot="0" table="0" count="1" xr9:uid="{D719BDA0-E878-4C71-9EEE-399D06C83A17}"/>
    <tableStyle name="Slicer Style 2" pivot="0" table="0" count="1" xr9:uid="{36820F85-A367-4E45-AA13-E3D03693AD0F}"/>
    <tableStyle name="Slicer Style 3" pivot="0" table="0" count="1" xr9:uid="{56F2E5A0-37B6-4A94-B24E-EE5F9503D7CC}"/>
  </tableStyles>
  <colors>
    <mruColors>
      <color rgb="FF000000"/>
      <color rgb="FFFF0066"/>
      <color rgb="FFC5E0B4"/>
      <color rgb="FF385723"/>
      <color rgb="FFC5C5C5"/>
      <color rgb="FFE7E6E6"/>
      <color rgb="FFF2F2F2"/>
    </mruColors>
  </colors>
  <extLst>
    <ext xmlns:x14="http://schemas.microsoft.com/office/spreadsheetml/2009/9/main" uri="{46F421CA-312F-682f-3DD2-61675219B42D}">
      <x14:dxfs count="3">
        <dxf>
          <fill>
            <patternFill patternType="lightGray">
              <bgColor rgb="FFFF0066"/>
            </patternFill>
          </fill>
        </dxf>
        <dxf>
          <fill>
            <patternFill>
              <bgColor theme="4"/>
            </patternFill>
          </fill>
        </dxf>
        <dxf>
          <fill>
            <patternFill>
              <bgColor rgb="FFFF0066"/>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2"/>
          </x14:slicerStyleElements>
        </x14:slicerStyle>
        <x14:slicerStyle name="Slicer Style 2">
          <x14:slicerStyleElements>
            <x14:slicerStyleElement type="selectedItemWithNoData" dxfId="1"/>
          </x14:slicerStyleElements>
        </x14:slicerStyle>
        <x14:slicerStyle name="Slicer Style 3">
          <x14:slicerStyleElements>
            <x14:slicerStyleElement type="un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calcChain" Target="calcChain.xml"/><Relationship Id="rId21" Type="http://schemas.openxmlformats.org/officeDocument/2006/relationships/theme" Target="theme/theme1.xml"/><Relationship Id="rId42" Type="http://schemas.openxmlformats.org/officeDocument/2006/relationships/customXml" Target="../customXml/item16.xml"/><Relationship Id="rId47" Type="http://schemas.openxmlformats.org/officeDocument/2006/relationships/customXml" Target="../customXml/item21.xml"/><Relationship Id="rId63" Type="http://schemas.openxmlformats.org/officeDocument/2006/relationships/customXml" Target="../customXml/item37.xml"/><Relationship Id="rId68" Type="http://schemas.openxmlformats.org/officeDocument/2006/relationships/customXml" Target="../customXml/item42.xml"/><Relationship Id="rId84" Type="http://schemas.openxmlformats.org/officeDocument/2006/relationships/customXml" Target="../customXml/item58.xml"/><Relationship Id="rId89" Type="http://schemas.openxmlformats.org/officeDocument/2006/relationships/customXml" Target="../customXml/item63.xml"/><Relationship Id="rId112" Type="http://schemas.openxmlformats.org/officeDocument/2006/relationships/customXml" Target="../customXml/item86.xml"/><Relationship Id="rId16" Type="http://schemas.openxmlformats.org/officeDocument/2006/relationships/pivotCacheDefinition" Target="pivotCache/pivotCacheDefinition10.xml"/><Relationship Id="rId107" Type="http://schemas.openxmlformats.org/officeDocument/2006/relationships/customXml" Target="../customXml/item81.xml"/><Relationship Id="rId11" Type="http://schemas.openxmlformats.org/officeDocument/2006/relationships/pivotCacheDefinition" Target="pivotCache/pivotCacheDefinition5.xml"/><Relationship Id="rId32" Type="http://schemas.openxmlformats.org/officeDocument/2006/relationships/customXml" Target="../customXml/item6.xml"/><Relationship Id="rId37" Type="http://schemas.openxmlformats.org/officeDocument/2006/relationships/customXml" Target="../customXml/item11.xml"/><Relationship Id="rId53" Type="http://schemas.openxmlformats.org/officeDocument/2006/relationships/customXml" Target="../customXml/item27.xml"/><Relationship Id="rId58" Type="http://schemas.openxmlformats.org/officeDocument/2006/relationships/customXml" Target="../customXml/item32.xml"/><Relationship Id="rId74" Type="http://schemas.openxmlformats.org/officeDocument/2006/relationships/customXml" Target="../customXml/item48.xml"/><Relationship Id="rId79" Type="http://schemas.openxmlformats.org/officeDocument/2006/relationships/customXml" Target="../customXml/item53.xml"/><Relationship Id="rId102" Type="http://schemas.openxmlformats.org/officeDocument/2006/relationships/customXml" Target="../customXml/item76.xml"/><Relationship Id="rId5" Type="http://schemas.openxmlformats.org/officeDocument/2006/relationships/worksheet" Target="worksheets/sheet5.xml"/><Relationship Id="rId90" Type="http://schemas.openxmlformats.org/officeDocument/2006/relationships/customXml" Target="../customXml/item64.xml"/><Relationship Id="rId95" Type="http://schemas.openxmlformats.org/officeDocument/2006/relationships/customXml" Target="../customXml/item69.xml"/><Relationship Id="rId22" Type="http://schemas.openxmlformats.org/officeDocument/2006/relationships/connections" Target="connections.xml"/><Relationship Id="rId27" Type="http://schemas.openxmlformats.org/officeDocument/2006/relationships/customXml" Target="../customXml/item1.xml"/><Relationship Id="rId43" Type="http://schemas.openxmlformats.org/officeDocument/2006/relationships/customXml" Target="../customXml/item17.xml"/><Relationship Id="rId48" Type="http://schemas.openxmlformats.org/officeDocument/2006/relationships/customXml" Target="../customXml/item22.xml"/><Relationship Id="rId64" Type="http://schemas.openxmlformats.org/officeDocument/2006/relationships/customXml" Target="../customXml/item38.xml"/><Relationship Id="rId69" Type="http://schemas.openxmlformats.org/officeDocument/2006/relationships/customXml" Target="../customXml/item43.xml"/><Relationship Id="rId80" Type="http://schemas.openxmlformats.org/officeDocument/2006/relationships/customXml" Target="../customXml/item54.xml"/><Relationship Id="rId85" Type="http://schemas.openxmlformats.org/officeDocument/2006/relationships/customXml" Target="../customXml/item59.xml"/><Relationship Id="rId12" Type="http://schemas.openxmlformats.org/officeDocument/2006/relationships/pivotCacheDefinition" Target="pivotCache/pivotCacheDefinition6.xml"/><Relationship Id="rId17" Type="http://schemas.openxmlformats.org/officeDocument/2006/relationships/pivotCacheDefinition" Target="pivotCache/pivotCacheDefinition11.xml"/><Relationship Id="rId33" Type="http://schemas.openxmlformats.org/officeDocument/2006/relationships/customXml" Target="../customXml/item7.xml"/><Relationship Id="rId38" Type="http://schemas.openxmlformats.org/officeDocument/2006/relationships/customXml" Target="../customXml/item12.xml"/><Relationship Id="rId59" Type="http://schemas.openxmlformats.org/officeDocument/2006/relationships/customXml" Target="../customXml/item33.xml"/><Relationship Id="rId103" Type="http://schemas.openxmlformats.org/officeDocument/2006/relationships/customXml" Target="../customXml/item77.xml"/><Relationship Id="rId108" Type="http://schemas.openxmlformats.org/officeDocument/2006/relationships/customXml" Target="../customXml/item82.xml"/><Relationship Id="rId54" Type="http://schemas.openxmlformats.org/officeDocument/2006/relationships/customXml" Target="../customXml/item28.xml"/><Relationship Id="rId70" Type="http://schemas.openxmlformats.org/officeDocument/2006/relationships/customXml" Target="../customXml/item44.xml"/><Relationship Id="rId75" Type="http://schemas.openxmlformats.org/officeDocument/2006/relationships/customXml" Target="../customXml/item49.xml"/><Relationship Id="rId91" Type="http://schemas.openxmlformats.org/officeDocument/2006/relationships/customXml" Target="../customXml/item65.xml"/><Relationship Id="rId96" Type="http://schemas.openxmlformats.org/officeDocument/2006/relationships/customXml" Target="../customXml/item70.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pivotCacheDefinition" Target="pivotCache/pivotCacheDefinition9.xml"/><Relationship Id="rId23" Type="http://schemas.openxmlformats.org/officeDocument/2006/relationships/styles" Target="styles.xml"/><Relationship Id="rId28" Type="http://schemas.openxmlformats.org/officeDocument/2006/relationships/customXml" Target="../customXml/item2.xml"/><Relationship Id="rId36" Type="http://schemas.openxmlformats.org/officeDocument/2006/relationships/customXml" Target="../customXml/item10.xml"/><Relationship Id="rId49" Type="http://schemas.openxmlformats.org/officeDocument/2006/relationships/customXml" Target="../customXml/item23.xml"/><Relationship Id="rId57" Type="http://schemas.openxmlformats.org/officeDocument/2006/relationships/customXml" Target="../customXml/item31.xml"/><Relationship Id="rId106" Type="http://schemas.openxmlformats.org/officeDocument/2006/relationships/customXml" Target="../customXml/item80.xml"/><Relationship Id="rId10" Type="http://schemas.openxmlformats.org/officeDocument/2006/relationships/pivotCacheDefinition" Target="pivotCache/pivotCacheDefinition4.xml"/><Relationship Id="rId31" Type="http://schemas.openxmlformats.org/officeDocument/2006/relationships/customXml" Target="../customXml/item5.xml"/><Relationship Id="rId44" Type="http://schemas.openxmlformats.org/officeDocument/2006/relationships/customXml" Target="../customXml/item18.xml"/><Relationship Id="rId52" Type="http://schemas.openxmlformats.org/officeDocument/2006/relationships/customXml" Target="../customXml/item26.xml"/><Relationship Id="rId60" Type="http://schemas.openxmlformats.org/officeDocument/2006/relationships/customXml" Target="../customXml/item34.xml"/><Relationship Id="rId65" Type="http://schemas.openxmlformats.org/officeDocument/2006/relationships/customXml" Target="../customXml/item39.xml"/><Relationship Id="rId73" Type="http://schemas.openxmlformats.org/officeDocument/2006/relationships/customXml" Target="../customXml/item47.xml"/><Relationship Id="rId78" Type="http://schemas.openxmlformats.org/officeDocument/2006/relationships/customXml" Target="../customXml/item52.xml"/><Relationship Id="rId81" Type="http://schemas.openxmlformats.org/officeDocument/2006/relationships/customXml" Target="../customXml/item55.xml"/><Relationship Id="rId86" Type="http://schemas.openxmlformats.org/officeDocument/2006/relationships/customXml" Target="../customXml/item60.xml"/><Relationship Id="rId94" Type="http://schemas.openxmlformats.org/officeDocument/2006/relationships/customXml" Target="../customXml/item68.xml"/><Relationship Id="rId99" Type="http://schemas.openxmlformats.org/officeDocument/2006/relationships/customXml" Target="../customXml/item73.xml"/><Relationship Id="rId101" Type="http://schemas.openxmlformats.org/officeDocument/2006/relationships/customXml" Target="../customXml/item75.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3" Type="http://schemas.openxmlformats.org/officeDocument/2006/relationships/pivotCacheDefinition" Target="pivotCache/pivotCacheDefinition7.xml"/><Relationship Id="rId18" Type="http://schemas.openxmlformats.org/officeDocument/2006/relationships/pivotCacheDefinition" Target="pivotCache/pivotCacheDefinition12.xml"/><Relationship Id="rId39" Type="http://schemas.openxmlformats.org/officeDocument/2006/relationships/customXml" Target="../customXml/item13.xml"/><Relationship Id="rId109" Type="http://schemas.openxmlformats.org/officeDocument/2006/relationships/customXml" Target="../customXml/item83.xml"/><Relationship Id="rId34" Type="http://schemas.openxmlformats.org/officeDocument/2006/relationships/customXml" Target="../customXml/item8.xml"/><Relationship Id="rId50" Type="http://schemas.openxmlformats.org/officeDocument/2006/relationships/customXml" Target="../customXml/item24.xml"/><Relationship Id="rId55" Type="http://schemas.openxmlformats.org/officeDocument/2006/relationships/customXml" Target="../customXml/item29.xml"/><Relationship Id="rId76" Type="http://schemas.openxmlformats.org/officeDocument/2006/relationships/customXml" Target="../customXml/item50.xml"/><Relationship Id="rId97" Type="http://schemas.openxmlformats.org/officeDocument/2006/relationships/customXml" Target="../customXml/item71.xml"/><Relationship Id="rId104" Type="http://schemas.openxmlformats.org/officeDocument/2006/relationships/customXml" Target="../customXml/item78.xml"/><Relationship Id="rId7" Type="http://schemas.openxmlformats.org/officeDocument/2006/relationships/pivotCacheDefinition" Target="pivotCache/pivotCacheDefinition1.xml"/><Relationship Id="rId71" Type="http://schemas.openxmlformats.org/officeDocument/2006/relationships/customXml" Target="../customXml/item45.xml"/><Relationship Id="rId92" Type="http://schemas.openxmlformats.org/officeDocument/2006/relationships/customXml" Target="../customXml/item66.xml"/><Relationship Id="rId2" Type="http://schemas.openxmlformats.org/officeDocument/2006/relationships/worksheet" Target="worksheets/sheet2.xml"/><Relationship Id="rId29" Type="http://schemas.openxmlformats.org/officeDocument/2006/relationships/customXml" Target="../customXml/item3.xml"/><Relationship Id="rId24" Type="http://schemas.openxmlformats.org/officeDocument/2006/relationships/sharedStrings" Target="sharedStrings.xml"/><Relationship Id="rId40" Type="http://schemas.openxmlformats.org/officeDocument/2006/relationships/customXml" Target="../customXml/item14.xml"/><Relationship Id="rId45" Type="http://schemas.openxmlformats.org/officeDocument/2006/relationships/customXml" Target="../customXml/item19.xml"/><Relationship Id="rId66" Type="http://schemas.openxmlformats.org/officeDocument/2006/relationships/customXml" Target="../customXml/item40.xml"/><Relationship Id="rId87" Type="http://schemas.openxmlformats.org/officeDocument/2006/relationships/customXml" Target="../customXml/item61.xml"/><Relationship Id="rId110" Type="http://schemas.openxmlformats.org/officeDocument/2006/relationships/customXml" Target="../customXml/item84.xml"/><Relationship Id="rId61" Type="http://schemas.openxmlformats.org/officeDocument/2006/relationships/customXml" Target="../customXml/item35.xml"/><Relationship Id="rId82" Type="http://schemas.openxmlformats.org/officeDocument/2006/relationships/customXml" Target="../customXml/item56.xml"/><Relationship Id="rId19" Type="http://schemas.microsoft.com/office/2007/relationships/slicerCache" Target="slicerCaches/slicerCache1.xml"/><Relationship Id="rId14" Type="http://schemas.openxmlformats.org/officeDocument/2006/relationships/pivotCacheDefinition" Target="pivotCache/pivotCacheDefinition8.xml"/><Relationship Id="rId30" Type="http://schemas.openxmlformats.org/officeDocument/2006/relationships/customXml" Target="../customXml/item4.xml"/><Relationship Id="rId35" Type="http://schemas.openxmlformats.org/officeDocument/2006/relationships/customXml" Target="../customXml/item9.xml"/><Relationship Id="rId56" Type="http://schemas.openxmlformats.org/officeDocument/2006/relationships/customXml" Target="../customXml/item30.xml"/><Relationship Id="rId77" Type="http://schemas.openxmlformats.org/officeDocument/2006/relationships/customXml" Target="../customXml/item51.xml"/><Relationship Id="rId100" Type="http://schemas.openxmlformats.org/officeDocument/2006/relationships/customXml" Target="../customXml/item74.xml"/><Relationship Id="rId105" Type="http://schemas.openxmlformats.org/officeDocument/2006/relationships/customXml" Target="../customXml/item79.xml"/><Relationship Id="rId8" Type="http://schemas.openxmlformats.org/officeDocument/2006/relationships/pivotCacheDefinition" Target="pivotCache/pivotCacheDefinition2.xml"/><Relationship Id="rId51" Type="http://schemas.openxmlformats.org/officeDocument/2006/relationships/customXml" Target="../customXml/item25.xml"/><Relationship Id="rId72" Type="http://schemas.openxmlformats.org/officeDocument/2006/relationships/customXml" Target="../customXml/item46.xml"/><Relationship Id="rId93" Type="http://schemas.openxmlformats.org/officeDocument/2006/relationships/customXml" Target="../customXml/item67.xml"/><Relationship Id="rId98" Type="http://schemas.openxmlformats.org/officeDocument/2006/relationships/customXml" Target="../customXml/item72.xml"/><Relationship Id="rId3" Type="http://schemas.openxmlformats.org/officeDocument/2006/relationships/worksheet" Target="worksheets/sheet3.xml"/><Relationship Id="rId25" Type="http://schemas.openxmlformats.org/officeDocument/2006/relationships/powerPivotData" Target="model/item.data"/><Relationship Id="rId46" Type="http://schemas.openxmlformats.org/officeDocument/2006/relationships/customXml" Target="../customXml/item20.xml"/><Relationship Id="rId67" Type="http://schemas.openxmlformats.org/officeDocument/2006/relationships/customXml" Target="../customXml/item41.xml"/><Relationship Id="rId20" Type="http://schemas.microsoft.com/office/2007/relationships/slicerCache" Target="slicerCaches/slicerCache2.xml"/><Relationship Id="rId41" Type="http://schemas.openxmlformats.org/officeDocument/2006/relationships/customXml" Target="../customXml/item15.xml"/><Relationship Id="rId62" Type="http://schemas.openxmlformats.org/officeDocument/2006/relationships/customXml" Target="../customXml/item36.xml"/><Relationship Id="rId83" Type="http://schemas.openxmlformats.org/officeDocument/2006/relationships/customXml" Target="../customXml/item57.xml"/><Relationship Id="rId88" Type="http://schemas.openxmlformats.org/officeDocument/2006/relationships/customXml" Target="../customXml/item62.xml"/><Relationship Id="rId111" Type="http://schemas.openxmlformats.org/officeDocument/2006/relationships/customXml" Target="../customXml/item8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r>
              <a:rPr lang="en-US" sz="1100">
                <a:solidFill>
                  <a:sysClr val="windowText" lastClr="000000"/>
                </a:solidFill>
              </a:rPr>
              <a:t>Top 10 diagnosis</a:t>
            </a:r>
          </a:p>
        </c:rich>
      </c:tx>
      <c:overlay val="0"/>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alpha val="85000"/>
            </a:schemeClr>
          </a:solidFill>
          <a:ln w="9525" cap="flat" cmpd="sng" algn="ctr">
            <a:solidFill>
              <a:schemeClr val="lt1">
                <a:alpha val="50000"/>
              </a:schemeClr>
            </a:solidFill>
            <a:round/>
          </a:ln>
          <a:effectLst/>
        </c:spPr>
        <c:marker>
          <c:spPr>
            <a:solidFill>
              <a:schemeClr val="accent6">
                <a:alpha val="85000"/>
              </a:schemeClr>
            </a:solidFill>
            <a:ln>
              <a:noFill/>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598691026916896"/>
          <c:y val="0.12855643044619422"/>
          <c:w val="0.70401308973083088"/>
          <c:h val="0.84753762029746282"/>
        </c:manualLayout>
      </c:layout>
      <c:barChart>
        <c:barDir val="bar"/>
        <c:grouping val="clustered"/>
        <c:varyColors val="0"/>
        <c:ser>
          <c:idx val="0"/>
          <c:order val="0"/>
          <c:tx>
            <c:v>Total</c:v>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Lit>
              <c:ptCount val="10"/>
              <c:pt idx="0">
                <c:v>Cavity</c:v>
              </c:pt>
              <c:pt idx="1">
                <c:v>Periodontitis</c:v>
              </c:pt>
              <c:pt idx="2">
                <c:v>Calculus</c:v>
              </c:pt>
              <c:pt idx="3">
                <c:v>Bounded endentulous space</c:v>
              </c:pt>
              <c:pt idx="4">
                <c:v>Retained root</c:v>
              </c:pt>
              <c:pt idx="5">
                <c:v>Abscess</c:v>
              </c:pt>
              <c:pt idx="6">
                <c:v>Loosed denture</c:v>
              </c:pt>
              <c:pt idx="7">
                <c:v>Halitosis</c:v>
              </c:pt>
              <c:pt idx="8">
                <c:v>Routine check up</c:v>
              </c:pt>
              <c:pt idx="9">
                <c:v>Cavity and oral lesion</c:v>
              </c:pt>
            </c:strLit>
          </c:cat>
          <c:val>
            <c:numLit>
              <c:formatCode>General</c:formatCode>
              <c:ptCount val="10"/>
              <c:pt idx="0">
                <c:v>43</c:v>
              </c:pt>
              <c:pt idx="1">
                <c:v>23</c:v>
              </c:pt>
              <c:pt idx="2">
                <c:v>18</c:v>
              </c:pt>
              <c:pt idx="3">
                <c:v>16</c:v>
              </c:pt>
              <c:pt idx="4">
                <c:v>15</c:v>
              </c:pt>
              <c:pt idx="5">
                <c:v>11</c:v>
              </c:pt>
              <c:pt idx="6">
                <c:v>10</c:v>
              </c:pt>
              <c:pt idx="7">
                <c:v>10</c:v>
              </c:pt>
              <c:pt idx="8">
                <c:v>10</c:v>
              </c:pt>
              <c:pt idx="9">
                <c:v>10</c:v>
              </c:pt>
            </c:numLit>
          </c:val>
          <c:extLst>
            <c:ext xmlns:c16="http://schemas.microsoft.com/office/drawing/2014/chart" uri="{C3380CC4-5D6E-409C-BE32-E72D297353CC}">
              <c16:uniqueId val="{00000000-5B08-48C7-965C-113341D0FF7B}"/>
            </c:ext>
          </c:extLst>
        </c:ser>
        <c:dLbls>
          <c:dLblPos val="inEnd"/>
          <c:showLegendKey val="0"/>
          <c:showVal val="1"/>
          <c:showCatName val="0"/>
          <c:showSerName val="0"/>
          <c:showPercent val="0"/>
          <c:showBubbleSize val="0"/>
        </c:dLbls>
        <c:gapWidth val="65"/>
        <c:axId val="1221089679"/>
        <c:axId val="1221108879"/>
      </c:barChart>
      <c:catAx>
        <c:axId val="1221089679"/>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spc="-80" baseline="0">
                <a:solidFill>
                  <a:sysClr val="windowText" lastClr="000000"/>
                </a:solidFill>
                <a:latin typeface="+mn-lt"/>
                <a:ea typeface="+mn-ea"/>
                <a:cs typeface="+mn-cs"/>
              </a:defRPr>
            </a:pPr>
            <a:endParaRPr lang="en-US"/>
          </a:p>
        </c:txPr>
        <c:crossAx val="1221108879"/>
        <c:crosses val="autoZero"/>
        <c:auto val="1"/>
        <c:lblAlgn val="ctr"/>
        <c:lblOffset val="100"/>
        <c:noMultiLvlLbl val="0"/>
      </c:catAx>
      <c:valAx>
        <c:axId val="1221108879"/>
        <c:scaling>
          <c:orientation val="minMax"/>
        </c:scaling>
        <c:delete val="1"/>
        <c:axPos val="b"/>
        <c:numFmt formatCode="General" sourceLinked="1"/>
        <c:majorTickMark val="none"/>
        <c:minorTickMark val="none"/>
        <c:tickLblPos val="nextTo"/>
        <c:crossAx val="122108967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385723">
        <a:alpha val="25098"/>
      </a:srgbClr>
    </a:solidFill>
    <a:ln w="9525" cap="flat" cmpd="sng" algn="ctr">
      <a:solidFill>
        <a:srgbClr val="000000"/>
      </a:solidFill>
      <a:prstDash val="solid"/>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aseline="0">
                <a:solidFill>
                  <a:sysClr val="windowText" lastClr="000000"/>
                </a:solidFill>
              </a:rPr>
              <a:t>Count of diagnosis by age grade</a:t>
            </a:r>
          </a:p>
        </c:rich>
      </c:tx>
      <c:layout>
        <c:manualLayout>
          <c:xMode val="edge"/>
          <c:yMode val="edge"/>
          <c:x val="0.20826906252103103"/>
          <c:y val="0"/>
        </c:manualLayout>
      </c:layou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458405469995915"/>
          <c:y val="0.12234137696330365"/>
          <c:w val="0.79443357078093912"/>
          <c:h val="0.86116039470187378"/>
        </c:manualLayout>
      </c:layout>
      <c:barChart>
        <c:barDir val="bar"/>
        <c:grouping val="stacked"/>
        <c:varyColors val="0"/>
        <c:ser>
          <c:idx val="0"/>
          <c:order val="0"/>
          <c:tx>
            <c:v>Middle age</c:v>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Lit>
              <c:ptCount val="10"/>
              <c:pt idx="0">
                <c:v>Abscess</c:v>
              </c:pt>
              <c:pt idx="1">
                <c:v>Bounded endentulous space</c:v>
              </c:pt>
              <c:pt idx="2">
                <c:v>Calculus</c:v>
              </c:pt>
              <c:pt idx="3">
                <c:v>Cavity</c:v>
              </c:pt>
              <c:pt idx="4">
                <c:v>Cavity and oral lesion</c:v>
              </c:pt>
              <c:pt idx="5">
                <c:v>Halitosis</c:v>
              </c:pt>
              <c:pt idx="6">
                <c:v>Loosed denture</c:v>
              </c:pt>
              <c:pt idx="7">
                <c:v>Periodontitis</c:v>
              </c:pt>
              <c:pt idx="8">
                <c:v>Retained root</c:v>
              </c:pt>
              <c:pt idx="9">
                <c:v>Routine check up</c:v>
              </c:pt>
            </c:strLit>
          </c:cat>
          <c:val>
            <c:numLit>
              <c:formatCode>General</c:formatCode>
              <c:ptCount val="10"/>
              <c:pt idx="0">
                <c:v>5</c:v>
              </c:pt>
              <c:pt idx="1">
                <c:v>7</c:v>
              </c:pt>
              <c:pt idx="2">
                <c:v>9</c:v>
              </c:pt>
              <c:pt idx="3">
                <c:v>21</c:v>
              </c:pt>
              <c:pt idx="4">
                <c:v>7</c:v>
              </c:pt>
              <c:pt idx="5">
                <c:v>0</c:v>
              </c:pt>
              <c:pt idx="6">
                <c:v>3</c:v>
              </c:pt>
              <c:pt idx="7">
                <c:v>10</c:v>
              </c:pt>
              <c:pt idx="8">
                <c:v>12</c:v>
              </c:pt>
              <c:pt idx="9">
                <c:v>8</c:v>
              </c:pt>
            </c:numLit>
          </c:val>
          <c:extLst>
            <c:ext xmlns:c16="http://schemas.microsoft.com/office/drawing/2014/chart" uri="{C3380CC4-5D6E-409C-BE32-E72D297353CC}">
              <c16:uniqueId val="{00000000-5049-47D8-9740-2E81FEAC1572}"/>
            </c:ext>
          </c:extLst>
        </c:ser>
        <c:ser>
          <c:idx val="1"/>
          <c:order val="1"/>
          <c:tx>
            <c:v>Senior</c:v>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Lit>
              <c:ptCount val="10"/>
              <c:pt idx="0">
                <c:v>Abscess</c:v>
              </c:pt>
              <c:pt idx="1">
                <c:v>Bounded endentulous space</c:v>
              </c:pt>
              <c:pt idx="2">
                <c:v>Calculus</c:v>
              </c:pt>
              <c:pt idx="3">
                <c:v>Cavity</c:v>
              </c:pt>
              <c:pt idx="4">
                <c:v>Cavity and oral lesion</c:v>
              </c:pt>
              <c:pt idx="5">
                <c:v>Halitosis</c:v>
              </c:pt>
              <c:pt idx="6">
                <c:v>Loosed denture</c:v>
              </c:pt>
              <c:pt idx="7">
                <c:v>Periodontitis</c:v>
              </c:pt>
              <c:pt idx="8">
                <c:v>Retained root</c:v>
              </c:pt>
              <c:pt idx="9">
                <c:v>Routine check up</c:v>
              </c:pt>
            </c:strLit>
          </c:cat>
          <c:val>
            <c:numLit>
              <c:formatCode>General</c:formatCode>
              <c:ptCount val="10"/>
              <c:pt idx="0">
                <c:v>0</c:v>
              </c:pt>
              <c:pt idx="1">
                <c:v>3</c:v>
              </c:pt>
              <c:pt idx="2">
                <c:v>1</c:v>
              </c:pt>
              <c:pt idx="3">
                <c:v>2</c:v>
              </c:pt>
              <c:pt idx="4">
                <c:v>0</c:v>
              </c:pt>
              <c:pt idx="5">
                <c:v>2</c:v>
              </c:pt>
              <c:pt idx="6">
                <c:v>7</c:v>
              </c:pt>
              <c:pt idx="7">
                <c:v>1</c:v>
              </c:pt>
              <c:pt idx="8">
                <c:v>1</c:v>
              </c:pt>
              <c:pt idx="9">
                <c:v>1</c:v>
              </c:pt>
            </c:numLit>
          </c:val>
          <c:extLst>
            <c:ext xmlns:c16="http://schemas.microsoft.com/office/drawing/2014/chart" uri="{C3380CC4-5D6E-409C-BE32-E72D297353CC}">
              <c16:uniqueId val="{00000001-5049-47D8-9740-2E81FEAC1572}"/>
            </c:ext>
          </c:extLst>
        </c:ser>
        <c:ser>
          <c:idx val="2"/>
          <c:order val="2"/>
          <c:tx>
            <c:v>Teens</c:v>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Lit>
              <c:ptCount val="10"/>
              <c:pt idx="0">
                <c:v>Abscess</c:v>
              </c:pt>
              <c:pt idx="1">
                <c:v>Bounded endentulous space</c:v>
              </c:pt>
              <c:pt idx="2">
                <c:v>Calculus</c:v>
              </c:pt>
              <c:pt idx="3">
                <c:v>Cavity</c:v>
              </c:pt>
              <c:pt idx="4">
                <c:v>Cavity and oral lesion</c:v>
              </c:pt>
              <c:pt idx="5">
                <c:v>Halitosis</c:v>
              </c:pt>
              <c:pt idx="6">
                <c:v>Loosed denture</c:v>
              </c:pt>
              <c:pt idx="7">
                <c:v>Periodontitis</c:v>
              </c:pt>
              <c:pt idx="8">
                <c:v>Retained root</c:v>
              </c:pt>
              <c:pt idx="9">
                <c:v>Routine check up</c:v>
              </c:pt>
            </c:strLit>
          </c:cat>
          <c:val>
            <c:numLit>
              <c:formatCode>General</c:formatCode>
              <c:ptCount val="10"/>
              <c:pt idx="0">
                <c:v>0</c:v>
              </c:pt>
              <c:pt idx="1">
                <c:v>1</c:v>
              </c:pt>
              <c:pt idx="2">
                <c:v>1</c:v>
              </c:pt>
              <c:pt idx="3">
                <c:v>4</c:v>
              </c:pt>
              <c:pt idx="4">
                <c:v>0</c:v>
              </c:pt>
              <c:pt idx="5">
                <c:v>0</c:v>
              </c:pt>
              <c:pt idx="6">
                <c:v>0</c:v>
              </c:pt>
              <c:pt idx="7">
                <c:v>1</c:v>
              </c:pt>
              <c:pt idx="8">
                <c:v>0</c:v>
              </c:pt>
              <c:pt idx="9">
                <c:v>0</c:v>
              </c:pt>
            </c:numLit>
          </c:val>
          <c:extLst>
            <c:ext xmlns:c16="http://schemas.microsoft.com/office/drawing/2014/chart" uri="{C3380CC4-5D6E-409C-BE32-E72D297353CC}">
              <c16:uniqueId val="{00000002-5049-47D8-9740-2E81FEAC1572}"/>
            </c:ext>
          </c:extLst>
        </c:ser>
        <c:ser>
          <c:idx val="3"/>
          <c:order val="3"/>
          <c:tx>
            <c:v>Young children</c:v>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Lit>
              <c:ptCount val="10"/>
              <c:pt idx="0">
                <c:v>Abscess</c:v>
              </c:pt>
              <c:pt idx="1">
                <c:v>Bounded endentulous space</c:v>
              </c:pt>
              <c:pt idx="2">
                <c:v>Calculus</c:v>
              </c:pt>
              <c:pt idx="3">
                <c:v>Cavity</c:v>
              </c:pt>
              <c:pt idx="4">
                <c:v>Cavity and oral lesion</c:v>
              </c:pt>
              <c:pt idx="5">
                <c:v>Halitosis</c:v>
              </c:pt>
              <c:pt idx="6">
                <c:v>Loosed denture</c:v>
              </c:pt>
              <c:pt idx="7">
                <c:v>Periodontitis</c:v>
              </c:pt>
              <c:pt idx="8">
                <c:v>Retained root</c:v>
              </c:pt>
              <c:pt idx="9">
                <c:v>Routine check up</c:v>
              </c:pt>
            </c:strLit>
          </c:cat>
          <c:val>
            <c:numLit>
              <c:formatCode>General</c:formatCode>
              <c:ptCount val="10"/>
              <c:pt idx="0">
                <c:v>6</c:v>
              </c:pt>
              <c:pt idx="1">
                <c:v>5</c:v>
              </c:pt>
              <c:pt idx="2">
                <c:v>7</c:v>
              </c:pt>
              <c:pt idx="3">
                <c:v>16</c:v>
              </c:pt>
              <c:pt idx="4">
                <c:v>3</c:v>
              </c:pt>
              <c:pt idx="5">
                <c:v>8</c:v>
              </c:pt>
              <c:pt idx="6">
                <c:v>0</c:v>
              </c:pt>
              <c:pt idx="7">
                <c:v>11</c:v>
              </c:pt>
              <c:pt idx="8">
                <c:v>2</c:v>
              </c:pt>
              <c:pt idx="9">
                <c:v>1</c:v>
              </c:pt>
            </c:numLit>
          </c:val>
          <c:extLst>
            <c:ext xmlns:c16="http://schemas.microsoft.com/office/drawing/2014/chart" uri="{C3380CC4-5D6E-409C-BE32-E72D297353CC}">
              <c16:uniqueId val="{00000003-5049-47D8-9740-2E81FEAC1572}"/>
            </c:ext>
          </c:extLst>
        </c:ser>
        <c:dLbls>
          <c:showLegendKey val="0"/>
          <c:showVal val="0"/>
          <c:showCatName val="0"/>
          <c:showSerName val="0"/>
          <c:showPercent val="0"/>
          <c:showBubbleSize val="0"/>
        </c:dLbls>
        <c:gapWidth val="60"/>
        <c:overlap val="100"/>
        <c:axId val="241938576"/>
        <c:axId val="241939536"/>
      </c:barChart>
      <c:catAx>
        <c:axId val="241938576"/>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700" b="0" i="0" u="none" strike="noStrike" kern="1200" cap="all" spc="-80" baseline="0">
                <a:solidFill>
                  <a:schemeClr val="tx1"/>
                </a:solidFill>
                <a:latin typeface="+mn-lt"/>
                <a:ea typeface="+mn-ea"/>
                <a:cs typeface="+mn-cs"/>
              </a:defRPr>
            </a:pPr>
            <a:endParaRPr lang="en-US"/>
          </a:p>
        </c:txPr>
        <c:crossAx val="241939536"/>
        <c:crosses val="autoZero"/>
        <c:auto val="1"/>
        <c:lblAlgn val="ctr"/>
        <c:lblOffset val="100"/>
        <c:noMultiLvlLbl val="0"/>
      </c:catAx>
      <c:valAx>
        <c:axId val="241939536"/>
        <c:scaling>
          <c:orientation val="minMax"/>
        </c:scaling>
        <c:delete val="1"/>
        <c:axPos val="b"/>
        <c:numFmt formatCode="General" sourceLinked="1"/>
        <c:majorTickMark val="none"/>
        <c:minorTickMark val="none"/>
        <c:tickLblPos val="nextTo"/>
        <c:crossAx val="241938576"/>
        <c:crosses val="autoZero"/>
        <c:crossBetween val="between"/>
      </c:valAx>
      <c:spPr>
        <a:noFill/>
        <a:ln>
          <a:noFill/>
        </a:ln>
        <a:effectLst/>
      </c:spPr>
    </c:plotArea>
    <c:legend>
      <c:legendPos val="r"/>
      <c:layout>
        <c:manualLayout>
          <c:xMode val="edge"/>
          <c:yMode val="edge"/>
          <c:x val="0.70779204271844787"/>
          <c:y val="0.73528734908136484"/>
          <c:w val="0.27543646327488513"/>
          <c:h val="0.2482452493438320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700" b="0" i="0" u="none" strike="noStrike" kern="1200" spc="80" baseline="0">
              <a:solidFill>
                <a:sysClr val="windowText" lastClr="000000"/>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385723">
        <a:alpha val="30196"/>
      </a:srgbClr>
    </a:solidFill>
    <a:ln w="9525" cap="flat" cmpd="sng" algn="ctr">
      <a:solidFill>
        <a:srgbClr val="000000"/>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200" b="0" i="0" u="none" strike="noStrike" kern="1200" spc="0" baseline="0">
                <a:solidFill>
                  <a:sysClr val="windowText" lastClr="000000"/>
                </a:solidFill>
                <a:latin typeface="+mn-lt"/>
                <a:ea typeface="+mn-ea"/>
                <a:cs typeface="+mn-cs"/>
              </a:defRPr>
            </a:pPr>
            <a:r>
              <a:rPr lang="en-US" sz="1000" b="1">
                <a:solidFill>
                  <a:sysClr val="windowText" lastClr="000000"/>
                </a:solidFill>
              </a:rPr>
              <a:t>No</a:t>
            </a:r>
            <a:r>
              <a:rPr lang="en-US" sz="1000" b="1" baseline="0">
                <a:solidFill>
                  <a:sysClr val="windowText" lastClr="000000"/>
                </a:solidFill>
              </a:rPr>
              <a:t> of patients that require denture by age grading</a:t>
            </a:r>
          </a:p>
        </c:rich>
      </c:tx>
      <c:layout>
        <c:manualLayout>
          <c:xMode val="edge"/>
          <c:yMode val="edge"/>
          <c:x val="0.10598320209973754"/>
          <c:y val="9.8550722388434948E-3"/>
        </c:manualLayout>
      </c:layout>
      <c:overlay val="0"/>
      <c:spPr>
        <a:noFill/>
        <a:ln>
          <a:noFill/>
        </a:ln>
        <a:effectLst/>
      </c:spPr>
      <c:txPr>
        <a:bodyPr rot="0" spcFirstLastPara="1" vertOverflow="ellipsis" vert="horz" wrap="square" anchor="ctr" anchorCtr="1"/>
        <a:lstStyle/>
        <a:p>
          <a:pPr algn="l">
            <a:defRPr sz="12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5364829396325469E-3"/>
          <c:y val="0.11981013078146455"/>
          <c:w val="0.87427741693780681"/>
          <c:h val="0.72242237028063805"/>
        </c:manualLayout>
      </c:layout>
      <c:pie3DChart>
        <c:varyColors val="1"/>
        <c:ser>
          <c:idx val="0"/>
          <c:order val="0"/>
          <c:tx>
            <c:v>Yes</c:v>
          </c:tx>
          <c:explosion val="2"/>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5574-4BB7-812A-FFAC398883B8}"/>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5574-4BB7-812A-FFAC398883B8}"/>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5574-4BB7-812A-FFAC398883B8}"/>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5574-4BB7-812A-FFAC398883B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4"/>
              <c:pt idx="0">
                <c:v>Middle age</c:v>
              </c:pt>
              <c:pt idx="1">
                <c:v>Senior</c:v>
              </c:pt>
              <c:pt idx="2">
                <c:v>Teens</c:v>
              </c:pt>
              <c:pt idx="3">
                <c:v>Young children</c:v>
              </c:pt>
            </c:strLit>
          </c:cat>
          <c:val>
            <c:numLit>
              <c:formatCode>General</c:formatCode>
              <c:ptCount val="4"/>
              <c:pt idx="0">
                <c:v>30</c:v>
              </c:pt>
              <c:pt idx="1">
                <c:v>9</c:v>
              </c:pt>
              <c:pt idx="2">
                <c:v>4</c:v>
              </c:pt>
              <c:pt idx="3">
                <c:v>21</c:v>
              </c:pt>
            </c:numLit>
          </c:val>
          <c:extLst>
            <c:ext xmlns:c16="http://schemas.microsoft.com/office/drawing/2014/chart" uri="{C3380CC4-5D6E-409C-BE32-E72D297353CC}">
              <c16:uniqueId val="{00000008-5574-4BB7-812A-FFAC398883B8}"/>
            </c:ext>
          </c:extLst>
        </c:ser>
        <c:dLbls>
          <c:dLblPos val="bestFit"/>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385723">
        <a:alpha val="30196"/>
      </a:srgbClr>
    </a:solidFill>
    <a:ln w="9525" cap="flat" cmpd="sng" algn="ctr">
      <a:solidFill>
        <a:srgbClr val="000000"/>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a:solidFill>
                  <a:sysClr val="windowText" lastClr="000000"/>
                </a:solidFill>
              </a:rPr>
              <a:t>No</a:t>
            </a:r>
            <a:r>
              <a:rPr lang="en-US" sz="1200" baseline="0">
                <a:solidFill>
                  <a:sysClr val="windowText" lastClr="000000"/>
                </a:solidFill>
              </a:rPr>
              <a:t> of patients and visit by month</a:t>
            </a:r>
            <a:endParaRPr lang="en-US" sz="1200">
              <a:solidFill>
                <a:sysClr val="windowText" lastClr="000000"/>
              </a:solidFill>
            </a:endParaRPr>
          </a:p>
        </c:rich>
      </c:tx>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1058377921606898E-2"/>
          <c:y val="6.0660705083317723E-2"/>
          <c:w val="0.93888888888888888"/>
          <c:h val="0.73577136191309422"/>
        </c:manualLayout>
      </c:layout>
      <c:barChart>
        <c:barDir val="col"/>
        <c:grouping val="stacked"/>
        <c:varyColors val="0"/>
        <c:ser>
          <c:idx val="0"/>
          <c:order val="0"/>
          <c:tx>
            <c:v>Distinct Count of Patient_ID</c:v>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Lit>
              <c:ptCount val="12"/>
              <c:pt idx="0">
                <c:v>Jan</c:v>
              </c:pt>
              <c:pt idx="1">
                <c:v>Feb</c:v>
              </c:pt>
              <c:pt idx="2">
                <c:v>Mar</c:v>
              </c:pt>
              <c:pt idx="3">
                <c:v>Apr</c:v>
              </c:pt>
              <c:pt idx="4">
                <c:v>May</c:v>
              </c:pt>
              <c:pt idx="5">
                <c:v>Jun</c:v>
              </c:pt>
              <c:pt idx="6">
                <c:v>Jul</c:v>
              </c:pt>
              <c:pt idx="7">
                <c:v>Aug</c:v>
              </c:pt>
              <c:pt idx="8">
                <c:v>Sep</c:v>
              </c:pt>
              <c:pt idx="9">
                <c:v>Oct</c:v>
              </c:pt>
              <c:pt idx="10">
                <c:v>Nov</c:v>
              </c:pt>
              <c:pt idx="11">
                <c:v>Dec</c:v>
              </c:pt>
            </c:strLit>
          </c:cat>
          <c:val>
            <c:numLit>
              <c:formatCode>General</c:formatCode>
              <c:ptCount val="12"/>
              <c:pt idx="0">
                <c:v>29</c:v>
              </c:pt>
              <c:pt idx="1">
                <c:v>22</c:v>
              </c:pt>
              <c:pt idx="2">
                <c:v>20</c:v>
              </c:pt>
              <c:pt idx="3">
                <c:v>17</c:v>
              </c:pt>
              <c:pt idx="4">
                <c:v>33</c:v>
              </c:pt>
              <c:pt idx="5">
                <c:v>35</c:v>
              </c:pt>
              <c:pt idx="6">
                <c:v>27</c:v>
              </c:pt>
              <c:pt idx="7">
                <c:v>38</c:v>
              </c:pt>
              <c:pt idx="8">
                <c:v>30</c:v>
              </c:pt>
              <c:pt idx="9">
                <c:v>31</c:v>
              </c:pt>
              <c:pt idx="10">
                <c:v>25</c:v>
              </c:pt>
              <c:pt idx="11">
                <c:v>16</c:v>
              </c:pt>
            </c:numLit>
          </c:val>
          <c:extLst>
            <c:ext xmlns:c16="http://schemas.microsoft.com/office/drawing/2014/chart" uri="{C3380CC4-5D6E-409C-BE32-E72D297353CC}">
              <c16:uniqueId val="{00000000-BB7B-449E-85C3-611DC6BBB247}"/>
            </c:ext>
          </c:extLst>
        </c:ser>
        <c:ser>
          <c:idx val="1"/>
          <c:order val="1"/>
          <c:tx>
            <c:v>Count of Visit_ID</c:v>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Lit>
              <c:ptCount val="12"/>
              <c:pt idx="0">
                <c:v>Jan</c:v>
              </c:pt>
              <c:pt idx="1">
                <c:v>Feb</c:v>
              </c:pt>
              <c:pt idx="2">
                <c:v>Mar</c:v>
              </c:pt>
              <c:pt idx="3">
                <c:v>Apr</c:v>
              </c:pt>
              <c:pt idx="4">
                <c:v>May</c:v>
              </c:pt>
              <c:pt idx="5">
                <c:v>Jun</c:v>
              </c:pt>
              <c:pt idx="6">
                <c:v>Jul</c:v>
              </c:pt>
              <c:pt idx="7">
                <c:v>Aug</c:v>
              </c:pt>
              <c:pt idx="8">
                <c:v>Sep</c:v>
              </c:pt>
              <c:pt idx="9">
                <c:v>Oct</c:v>
              </c:pt>
              <c:pt idx="10">
                <c:v>Nov</c:v>
              </c:pt>
              <c:pt idx="11">
                <c:v>Dec</c:v>
              </c:pt>
            </c:strLit>
          </c:cat>
          <c:val>
            <c:numLit>
              <c:formatCode>General</c:formatCode>
              <c:ptCount val="12"/>
              <c:pt idx="0">
                <c:v>30</c:v>
              </c:pt>
              <c:pt idx="1">
                <c:v>23</c:v>
              </c:pt>
              <c:pt idx="2">
                <c:v>20</c:v>
              </c:pt>
              <c:pt idx="3">
                <c:v>17</c:v>
              </c:pt>
              <c:pt idx="4">
                <c:v>33</c:v>
              </c:pt>
              <c:pt idx="5">
                <c:v>35</c:v>
              </c:pt>
              <c:pt idx="6">
                <c:v>27</c:v>
              </c:pt>
              <c:pt idx="7">
                <c:v>40</c:v>
              </c:pt>
              <c:pt idx="8">
                <c:v>30</c:v>
              </c:pt>
              <c:pt idx="9">
                <c:v>31</c:v>
              </c:pt>
              <c:pt idx="10">
                <c:v>25</c:v>
              </c:pt>
              <c:pt idx="11">
                <c:v>16</c:v>
              </c:pt>
            </c:numLit>
          </c:val>
          <c:extLst>
            <c:ext xmlns:c16="http://schemas.microsoft.com/office/drawing/2014/chart" uri="{C3380CC4-5D6E-409C-BE32-E72D297353CC}">
              <c16:uniqueId val="{00000001-BB7B-449E-85C3-611DC6BBB247}"/>
            </c:ext>
          </c:extLst>
        </c:ser>
        <c:dLbls>
          <c:dLblPos val="ctr"/>
          <c:showLegendKey val="0"/>
          <c:showVal val="1"/>
          <c:showCatName val="0"/>
          <c:showSerName val="0"/>
          <c:showPercent val="0"/>
          <c:showBubbleSize val="0"/>
        </c:dLbls>
        <c:gapWidth val="150"/>
        <c:overlap val="100"/>
        <c:axId val="599538064"/>
        <c:axId val="599530864"/>
      </c:barChart>
      <c:catAx>
        <c:axId val="599538064"/>
        <c:scaling>
          <c:orientation val="minMax"/>
        </c:scaling>
        <c:delete val="0"/>
        <c:axPos val="b"/>
        <c:numFmt formatCode="General" sourceLinked="1"/>
        <c:majorTickMark val="none"/>
        <c:minorTickMark val="none"/>
        <c:tickLblPos val="nextTo"/>
        <c:spPr>
          <a:noFill/>
          <a:ln w="19050" cap="flat" cmpd="sng" algn="ctr">
            <a:solidFill>
              <a:schemeClr val="tx1"/>
            </a:solidFill>
            <a:round/>
          </a:ln>
          <a:effectLst/>
        </c:spPr>
        <c:txPr>
          <a:bodyPr rot="-60000000" spcFirstLastPara="1" vertOverflow="ellipsis" vert="horz" wrap="square" anchor="ctr" anchorCtr="1"/>
          <a:lstStyle/>
          <a:p>
            <a:pPr>
              <a:defRPr sz="900" b="0" i="0" u="none" strike="noStrike" kern="1200" cap="all" baseline="0">
                <a:solidFill>
                  <a:sysClr val="windowText" lastClr="000000"/>
                </a:solidFill>
                <a:latin typeface="+mn-lt"/>
                <a:ea typeface="+mn-ea"/>
                <a:cs typeface="+mn-cs"/>
              </a:defRPr>
            </a:pPr>
            <a:endParaRPr lang="en-US"/>
          </a:p>
        </c:txPr>
        <c:crossAx val="599530864"/>
        <c:crosses val="autoZero"/>
        <c:auto val="1"/>
        <c:lblAlgn val="ctr"/>
        <c:lblOffset val="100"/>
        <c:noMultiLvlLbl val="0"/>
      </c:catAx>
      <c:valAx>
        <c:axId val="59953086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599538064"/>
        <c:crosses val="autoZero"/>
        <c:crossBetween val="between"/>
      </c:valAx>
      <c:spPr>
        <a:noFill/>
        <a:ln>
          <a:noFill/>
        </a:ln>
        <a:effectLst/>
      </c:spPr>
    </c:plotArea>
    <c:legend>
      <c:legendPos val="b"/>
      <c:layout>
        <c:manualLayout>
          <c:xMode val="edge"/>
          <c:yMode val="edge"/>
          <c:x val="0.24696150481189852"/>
          <c:y val="0.90335593467483233"/>
          <c:w val="0.58941032370953628"/>
          <c:h val="6.8866287547389909E-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385723">
        <a:alpha val="25098"/>
      </a:srgbClr>
    </a:solidFill>
    <a:ln w="9525" cap="flat" cmpd="sng" algn="ctr">
      <a:solidFill>
        <a:srgbClr val="000000"/>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[Gembu dental clinic (Recovered).xlsx]pivot_chart!PivotTable83</c:name>
    <c:fmtId val="3"/>
  </c:pivotSource>
  <c:chart>
    <c:title>
      <c:tx>
        <c:rich>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a:solidFill>
                  <a:sysClr val="windowText" lastClr="000000"/>
                </a:solidFill>
              </a:rPr>
              <a:t>Age</a:t>
            </a:r>
            <a:r>
              <a:rPr lang="en-US" sz="1200" baseline="0">
                <a:solidFill>
                  <a:sysClr val="windowText" lastClr="000000"/>
                </a:solidFill>
              </a:rPr>
              <a:t> grade by type of denture</a:t>
            </a:r>
            <a:endParaRPr lang="en-US" sz="1200">
              <a:solidFill>
                <a:sysClr val="windowText" lastClr="000000"/>
              </a:solidFill>
            </a:endParaRPr>
          </a:p>
        </c:rich>
      </c:tx>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790314845049184E-2"/>
          <c:y val="5.0925925925925923E-2"/>
          <c:w val="0.84790628011162739"/>
          <c:h val="0.74915135608048988"/>
        </c:manualLayout>
      </c:layout>
      <c:barChart>
        <c:barDir val="col"/>
        <c:grouping val="clustered"/>
        <c:varyColors val="0"/>
        <c:ser>
          <c:idx val="0"/>
          <c:order val="0"/>
          <c:tx>
            <c:strRef>
              <c:f>pivot_chart!$E$20:$E$21</c:f>
              <c:strCache>
                <c:ptCount val="1"/>
                <c:pt idx="0">
                  <c:v>Full lower</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pivot_chart!$D$22:$D$26</c:f>
              <c:strCache>
                <c:ptCount val="5"/>
                <c:pt idx="0">
                  <c:v>Elderly</c:v>
                </c:pt>
                <c:pt idx="1">
                  <c:v>Middle age</c:v>
                </c:pt>
                <c:pt idx="2">
                  <c:v>Senior</c:v>
                </c:pt>
                <c:pt idx="3">
                  <c:v>Teens</c:v>
                </c:pt>
                <c:pt idx="4">
                  <c:v>Young Adult</c:v>
                </c:pt>
              </c:strCache>
            </c:strRef>
          </c:cat>
          <c:val>
            <c:numRef>
              <c:f>pivot_chart!$E$22:$E$26</c:f>
              <c:numCache>
                <c:formatCode>General</c:formatCode>
                <c:ptCount val="5"/>
                <c:pt idx="0">
                  <c:v>1</c:v>
                </c:pt>
                <c:pt idx="1">
                  <c:v>1</c:v>
                </c:pt>
                <c:pt idx="2">
                  <c:v>4</c:v>
                </c:pt>
              </c:numCache>
            </c:numRef>
          </c:val>
          <c:extLst>
            <c:ext xmlns:c16="http://schemas.microsoft.com/office/drawing/2014/chart" uri="{C3380CC4-5D6E-409C-BE32-E72D297353CC}">
              <c16:uniqueId val="{00000000-C56E-423D-80B2-82DC1DD2A0A3}"/>
            </c:ext>
          </c:extLst>
        </c:ser>
        <c:ser>
          <c:idx val="1"/>
          <c:order val="1"/>
          <c:tx>
            <c:strRef>
              <c:f>pivot_chart!$F$20:$F$21</c:f>
              <c:strCache>
                <c:ptCount val="1"/>
                <c:pt idx="0">
                  <c:v>Full upper</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pivot_chart!$D$22:$D$26</c:f>
              <c:strCache>
                <c:ptCount val="5"/>
                <c:pt idx="0">
                  <c:v>Elderly</c:v>
                </c:pt>
                <c:pt idx="1">
                  <c:v>Middle age</c:v>
                </c:pt>
                <c:pt idx="2">
                  <c:v>Senior</c:v>
                </c:pt>
                <c:pt idx="3">
                  <c:v>Teens</c:v>
                </c:pt>
                <c:pt idx="4">
                  <c:v>Young Adult</c:v>
                </c:pt>
              </c:strCache>
            </c:strRef>
          </c:cat>
          <c:val>
            <c:numRef>
              <c:f>pivot_chart!$F$22:$F$26</c:f>
              <c:numCache>
                <c:formatCode>General</c:formatCode>
                <c:ptCount val="5"/>
                <c:pt idx="1">
                  <c:v>1</c:v>
                </c:pt>
                <c:pt idx="2">
                  <c:v>2</c:v>
                </c:pt>
              </c:numCache>
            </c:numRef>
          </c:val>
          <c:extLst>
            <c:ext xmlns:c16="http://schemas.microsoft.com/office/drawing/2014/chart" uri="{C3380CC4-5D6E-409C-BE32-E72D297353CC}">
              <c16:uniqueId val="{00000011-D22C-43EC-841E-F8343D138D0D}"/>
            </c:ext>
          </c:extLst>
        </c:ser>
        <c:ser>
          <c:idx val="2"/>
          <c:order val="2"/>
          <c:tx>
            <c:strRef>
              <c:f>pivot_chart!$G$20:$G$21</c:f>
              <c:strCache>
                <c:ptCount val="1"/>
                <c:pt idx="0">
                  <c:v>Full upper/partial lower</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pivot_chart!$D$22:$D$26</c:f>
              <c:strCache>
                <c:ptCount val="5"/>
                <c:pt idx="0">
                  <c:v>Elderly</c:v>
                </c:pt>
                <c:pt idx="1">
                  <c:v>Middle age</c:v>
                </c:pt>
                <c:pt idx="2">
                  <c:v>Senior</c:v>
                </c:pt>
                <c:pt idx="3">
                  <c:v>Teens</c:v>
                </c:pt>
                <c:pt idx="4">
                  <c:v>Young Adult</c:v>
                </c:pt>
              </c:strCache>
            </c:strRef>
          </c:cat>
          <c:val>
            <c:numRef>
              <c:f>pivot_chart!$G$22:$G$26</c:f>
              <c:numCache>
                <c:formatCode>General</c:formatCode>
                <c:ptCount val="5"/>
                <c:pt idx="1">
                  <c:v>1</c:v>
                </c:pt>
              </c:numCache>
            </c:numRef>
          </c:val>
          <c:extLst>
            <c:ext xmlns:c16="http://schemas.microsoft.com/office/drawing/2014/chart" uri="{C3380CC4-5D6E-409C-BE32-E72D297353CC}">
              <c16:uniqueId val="{00000012-D22C-43EC-841E-F8343D138D0D}"/>
            </c:ext>
          </c:extLst>
        </c:ser>
        <c:ser>
          <c:idx val="3"/>
          <c:order val="3"/>
          <c:tx>
            <c:strRef>
              <c:f>pivot_chart!$H$20:$H$21</c:f>
              <c:strCache>
                <c:ptCount val="1"/>
                <c:pt idx="0">
                  <c:v>Partial</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pivot_chart!$D$22:$D$26</c:f>
              <c:strCache>
                <c:ptCount val="5"/>
                <c:pt idx="0">
                  <c:v>Elderly</c:v>
                </c:pt>
                <c:pt idx="1">
                  <c:v>Middle age</c:v>
                </c:pt>
                <c:pt idx="2">
                  <c:v>Senior</c:v>
                </c:pt>
                <c:pt idx="3">
                  <c:v>Teens</c:v>
                </c:pt>
                <c:pt idx="4">
                  <c:v>Young Adult</c:v>
                </c:pt>
              </c:strCache>
            </c:strRef>
          </c:cat>
          <c:val>
            <c:numRef>
              <c:f>pivot_chart!$H$22:$H$26</c:f>
              <c:numCache>
                <c:formatCode>General</c:formatCode>
                <c:ptCount val="5"/>
                <c:pt idx="1">
                  <c:v>34</c:v>
                </c:pt>
                <c:pt idx="2">
                  <c:v>5</c:v>
                </c:pt>
                <c:pt idx="3">
                  <c:v>4</c:v>
                </c:pt>
                <c:pt idx="4">
                  <c:v>22</c:v>
                </c:pt>
              </c:numCache>
            </c:numRef>
          </c:val>
          <c:extLst>
            <c:ext xmlns:c16="http://schemas.microsoft.com/office/drawing/2014/chart" uri="{C3380CC4-5D6E-409C-BE32-E72D297353CC}">
              <c16:uniqueId val="{00000001-41FD-4A24-8A61-AD62D93BB2FA}"/>
            </c:ext>
          </c:extLst>
        </c:ser>
        <c:dLbls>
          <c:dLblPos val="inEnd"/>
          <c:showLegendKey val="0"/>
          <c:showVal val="1"/>
          <c:showCatName val="0"/>
          <c:showSerName val="0"/>
          <c:showPercent val="0"/>
          <c:showBubbleSize val="0"/>
        </c:dLbls>
        <c:gapWidth val="65"/>
        <c:axId val="241918064"/>
        <c:axId val="327316416"/>
      </c:barChart>
      <c:catAx>
        <c:axId val="24191806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ysClr val="windowText" lastClr="000000"/>
                </a:solidFill>
                <a:latin typeface="+mn-lt"/>
                <a:ea typeface="+mn-ea"/>
                <a:cs typeface="+mn-cs"/>
              </a:defRPr>
            </a:pPr>
            <a:endParaRPr lang="en-US"/>
          </a:p>
        </c:txPr>
        <c:crossAx val="327316416"/>
        <c:crosses val="autoZero"/>
        <c:auto val="1"/>
        <c:lblAlgn val="ctr"/>
        <c:lblOffset val="100"/>
        <c:noMultiLvlLbl val="0"/>
      </c:catAx>
      <c:valAx>
        <c:axId val="32731641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241918064"/>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385723">
        <a:alpha val="25098"/>
      </a:srgb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[Gembu dental clinic (Recovered).xlsx]pivot_chart!PivotTable99</c:name>
    <c:fmtId val="10"/>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sz="1400">
                <a:solidFill>
                  <a:sysClr val="windowText" lastClr="000000"/>
                </a:solidFill>
              </a:rPr>
              <a:t>Count</a:t>
            </a:r>
            <a:r>
              <a:rPr lang="en-US" sz="1400" baseline="0">
                <a:solidFill>
                  <a:sysClr val="windowText" lastClr="000000"/>
                </a:solidFill>
              </a:rPr>
              <a:t> of age grade that visit the clinic</a:t>
            </a:r>
            <a:endParaRPr lang="en-US" sz="1200" baseline="0">
              <a:solidFill>
                <a:sysClr val="windowText" lastClr="000000"/>
              </a:solidFill>
            </a:endParaRPr>
          </a:p>
        </c:rich>
      </c:tx>
      <c:layout>
        <c:manualLayout>
          <c:xMode val="edge"/>
          <c:yMode val="edge"/>
          <c:x val="0.27167344706911634"/>
          <c:y val="4.527559055118110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6580927384076991E-2"/>
          <c:y val="0.16143299795858848"/>
          <c:w val="0.90286351706036749"/>
          <c:h val="0.73116761446485856"/>
        </c:manualLayout>
      </c:layout>
      <c:barChart>
        <c:barDir val="col"/>
        <c:grouping val="clustered"/>
        <c:varyColors val="0"/>
        <c:ser>
          <c:idx val="0"/>
          <c:order val="0"/>
          <c:tx>
            <c:strRef>
              <c:f>pivot_chart!$B$20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pivot_chart!$A$21:$A$27</c:f>
              <c:strCache>
                <c:ptCount val="7"/>
                <c:pt idx="0">
                  <c:v>Children</c:v>
                </c:pt>
                <c:pt idx="1">
                  <c:v>Elderly</c:v>
                </c:pt>
                <c:pt idx="2">
                  <c:v>Infant</c:v>
                </c:pt>
                <c:pt idx="3">
                  <c:v>Middle age</c:v>
                </c:pt>
                <c:pt idx="4">
                  <c:v>Senior</c:v>
                </c:pt>
                <c:pt idx="5">
                  <c:v>Teens</c:v>
                </c:pt>
                <c:pt idx="6">
                  <c:v>Young Adult</c:v>
                </c:pt>
              </c:strCache>
            </c:strRef>
          </c:cat>
          <c:val>
            <c:numRef>
              <c:f>pivot_chart!$B$21:$B$27</c:f>
              <c:numCache>
                <c:formatCode>General</c:formatCode>
                <c:ptCount val="7"/>
                <c:pt idx="0">
                  <c:v>19</c:v>
                </c:pt>
                <c:pt idx="1">
                  <c:v>2</c:v>
                </c:pt>
                <c:pt idx="2">
                  <c:v>3</c:v>
                </c:pt>
                <c:pt idx="3">
                  <c:v>122</c:v>
                </c:pt>
                <c:pt idx="4">
                  <c:v>30</c:v>
                </c:pt>
                <c:pt idx="5">
                  <c:v>28</c:v>
                </c:pt>
                <c:pt idx="6">
                  <c:v>114</c:v>
                </c:pt>
              </c:numCache>
            </c:numRef>
          </c:val>
          <c:extLst>
            <c:ext xmlns:c16="http://schemas.microsoft.com/office/drawing/2014/chart" uri="{C3380CC4-5D6E-409C-BE32-E72D297353CC}">
              <c16:uniqueId val="{00000000-A993-4AE6-9A5E-CB03F59764B9}"/>
            </c:ext>
          </c:extLst>
        </c:ser>
        <c:dLbls>
          <c:showLegendKey val="0"/>
          <c:showVal val="1"/>
          <c:showCatName val="0"/>
          <c:showSerName val="0"/>
          <c:showPercent val="0"/>
          <c:showBubbleSize val="0"/>
        </c:dLbls>
        <c:gapWidth val="150"/>
        <c:axId val="244557888"/>
        <c:axId val="244563648"/>
      </c:barChart>
      <c:catAx>
        <c:axId val="244557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44563648"/>
        <c:crosses val="autoZero"/>
        <c:auto val="1"/>
        <c:lblAlgn val="ctr"/>
        <c:lblOffset val="100"/>
        <c:noMultiLvlLbl val="0"/>
      </c:catAx>
      <c:valAx>
        <c:axId val="2445636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45578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385723">
        <a:alpha val="25098"/>
      </a:srgbClr>
    </a:solidFill>
    <a:ln w="9525" cap="flat" cmpd="sng" algn="ctr">
      <a:solidFill>
        <a:srgbClr val="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[Gembu dental clinic (Recovered).xlsx]pivot_chart!PivotTable1</c:name>
    <c:fmtId val="40"/>
  </c:pivotSource>
  <c:chart>
    <c:title>
      <c:tx>
        <c:rich>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a:solidFill>
                  <a:sysClr val="windowText" lastClr="000000"/>
                </a:solidFill>
              </a:rPr>
              <a:t>Total cost of denture and other treatment by month</a:t>
            </a:r>
          </a:p>
        </c:rich>
      </c:tx>
      <c:layout>
        <c:manualLayout>
          <c:xMode val="edge"/>
          <c:yMode val="edge"/>
          <c:x val="0.20069206800823686"/>
          <c:y val="0"/>
        </c:manualLayout>
      </c:layou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4839640729518469E-3"/>
          <c:y val="5.0925925925925923E-2"/>
          <c:w val="0.96299536443252098"/>
          <c:h val="0.78611913094196562"/>
        </c:manualLayout>
      </c:layout>
      <c:barChart>
        <c:barDir val="col"/>
        <c:grouping val="clustered"/>
        <c:varyColors val="0"/>
        <c:ser>
          <c:idx val="0"/>
          <c:order val="0"/>
          <c:tx>
            <c:strRef>
              <c:f>pivot_chart!$R$19</c:f>
              <c:strCache>
                <c:ptCount val="1"/>
                <c:pt idx="0">
                  <c:v>Total cost of denture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pivot_chart!$Q$20:$Q$31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pivot_chart!$R$20:$R$31</c:f>
              <c:numCache>
                <c:formatCode>General</c:formatCode>
                <c:ptCount val="12"/>
                <c:pt idx="0">
                  <c:v>95000</c:v>
                </c:pt>
                <c:pt idx="1">
                  <c:v>55300</c:v>
                </c:pt>
                <c:pt idx="2">
                  <c:v>37000</c:v>
                </c:pt>
                <c:pt idx="3">
                  <c:v>44200</c:v>
                </c:pt>
                <c:pt idx="4">
                  <c:v>71700</c:v>
                </c:pt>
                <c:pt idx="5">
                  <c:v>87000</c:v>
                </c:pt>
                <c:pt idx="6">
                  <c:v>14500</c:v>
                </c:pt>
                <c:pt idx="7">
                  <c:v>90500</c:v>
                </c:pt>
                <c:pt idx="8">
                  <c:v>20000</c:v>
                </c:pt>
                <c:pt idx="9">
                  <c:v>18000</c:v>
                </c:pt>
                <c:pt idx="10">
                  <c:v>3000</c:v>
                </c:pt>
                <c:pt idx="11">
                  <c:v>7500</c:v>
                </c:pt>
              </c:numCache>
            </c:numRef>
          </c:val>
          <c:extLst>
            <c:ext xmlns:c16="http://schemas.microsoft.com/office/drawing/2014/chart" uri="{C3380CC4-5D6E-409C-BE32-E72D297353CC}">
              <c16:uniqueId val="{00000000-6C10-4391-ABE7-2F6A1F9641B8}"/>
            </c:ext>
          </c:extLst>
        </c:ser>
        <c:ser>
          <c:idx val="1"/>
          <c:order val="1"/>
          <c:tx>
            <c:strRef>
              <c:f>pivot_chart!$S$19</c:f>
              <c:strCache>
                <c:ptCount val="1"/>
                <c:pt idx="0">
                  <c:v>Total cost of other treatment</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pivot_chart!$Q$20:$Q$31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pivot_chart!$S$20:$S$31</c:f>
              <c:numCache>
                <c:formatCode>General</c:formatCode>
                <c:ptCount val="12"/>
                <c:pt idx="0">
                  <c:v>248300</c:v>
                </c:pt>
                <c:pt idx="1">
                  <c:v>203000</c:v>
                </c:pt>
                <c:pt idx="2">
                  <c:v>139500</c:v>
                </c:pt>
                <c:pt idx="3">
                  <c:v>52100</c:v>
                </c:pt>
                <c:pt idx="4">
                  <c:v>202900</c:v>
                </c:pt>
                <c:pt idx="5">
                  <c:v>217200</c:v>
                </c:pt>
                <c:pt idx="6">
                  <c:v>152900</c:v>
                </c:pt>
                <c:pt idx="7">
                  <c:v>163000</c:v>
                </c:pt>
                <c:pt idx="8">
                  <c:v>127000</c:v>
                </c:pt>
                <c:pt idx="9">
                  <c:v>77750</c:v>
                </c:pt>
                <c:pt idx="10">
                  <c:v>16150</c:v>
                </c:pt>
                <c:pt idx="11">
                  <c:v>48400</c:v>
                </c:pt>
              </c:numCache>
            </c:numRef>
          </c:val>
          <c:extLst>
            <c:ext xmlns:c16="http://schemas.microsoft.com/office/drawing/2014/chart" uri="{C3380CC4-5D6E-409C-BE32-E72D297353CC}">
              <c16:uniqueId val="{00000001-6C10-4391-ABE7-2F6A1F9641B8}"/>
            </c:ext>
          </c:extLst>
        </c:ser>
        <c:dLbls>
          <c:dLblPos val="inEnd"/>
          <c:showLegendKey val="0"/>
          <c:showVal val="1"/>
          <c:showCatName val="0"/>
          <c:showSerName val="0"/>
          <c:showPercent val="0"/>
          <c:showBubbleSize val="0"/>
        </c:dLbls>
        <c:gapWidth val="65"/>
        <c:axId val="1438489328"/>
        <c:axId val="1438486448"/>
      </c:barChart>
      <c:catAx>
        <c:axId val="143848932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ysClr val="windowText" lastClr="000000"/>
                </a:solidFill>
                <a:latin typeface="+mn-lt"/>
                <a:ea typeface="+mn-ea"/>
                <a:cs typeface="+mn-cs"/>
              </a:defRPr>
            </a:pPr>
            <a:endParaRPr lang="en-US"/>
          </a:p>
        </c:txPr>
        <c:crossAx val="1438486448"/>
        <c:crosses val="autoZero"/>
        <c:auto val="1"/>
        <c:lblAlgn val="ctr"/>
        <c:lblOffset val="100"/>
        <c:noMultiLvlLbl val="0"/>
      </c:catAx>
      <c:valAx>
        <c:axId val="1438486448"/>
        <c:scaling>
          <c:orientation val="minMax"/>
        </c:scaling>
        <c:delete val="1"/>
        <c:axPos val="l"/>
        <c:numFmt formatCode="General" sourceLinked="1"/>
        <c:majorTickMark val="none"/>
        <c:minorTickMark val="none"/>
        <c:tickLblPos val="nextTo"/>
        <c:crossAx val="1438489328"/>
        <c:crosses val="autoZero"/>
        <c:crossBetween val="between"/>
      </c:valAx>
      <c:spPr>
        <a:noFill/>
        <a:ln>
          <a:noFill/>
        </a:ln>
        <a:effectLst/>
      </c:spPr>
    </c:plotArea>
    <c:legend>
      <c:legendPos val="b"/>
      <c:layout>
        <c:manualLayout>
          <c:xMode val="edge"/>
          <c:yMode val="edge"/>
          <c:x val="0.21121422743964707"/>
          <c:y val="0.93113371245261012"/>
          <c:w val="0.57757135842849971"/>
          <c:h val="5.9607028288130651E-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385723">
        <a:alpha val="25098"/>
      </a:srgbClr>
    </a:solidFill>
    <a:ln w="9525" cap="flat" cmpd="sng" algn="ctr">
      <a:solidFill>
        <a:srgbClr val="000000"/>
      </a:solidFill>
      <a:round/>
    </a:ln>
    <a:effectLst/>
  </c:spPr>
  <c:txPr>
    <a:bodyPr rot="5400000" vert="horz"/>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r>
              <a:rPr lang="en-US" sz="1200"/>
              <a:t>Count of patients satisfaction</a:t>
            </a:r>
          </a:p>
        </c:rich>
      </c:tx>
      <c:layout>
        <c:manualLayout>
          <c:xMode val="edge"/>
          <c:yMode val="edge"/>
          <c:x val="0.25238854646260905"/>
          <c:y val="2.9310352785868257E-2"/>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9525" cap="flat" cmpd="sng" algn="ctr">
            <a:solidFill>
              <a:schemeClr val="accent6"/>
            </a:solidFill>
            <a:round/>
          </a:ln>
          <a:effectLst/>
        </c:spPr>
        <c:marker>
          <c:spPr>
            <a:solidFill>
              <a:schemeClr val="accent1">
                <a:alpha val="85000"/>
              </a:schemeClr>
            </a:solidFill>
            <a:ln>
              <a:noFill/>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s>
    <c:plotArea>
      <c:layout>
        <c:manualLayout>
          <c:layoutTarget val="inner"/>
          <c:xMode val="edge"/>
          <c:yMode val="edge"/>
          <c:x val="2.8960829493811568E-2"/>
          <c:y val="0.10411796362406363"/>
          <c:w val="0.92534928731814237"/>
          <c:h val="0.75922314487007281"/>
        </c:manualLayout>
      </c:layout>
      <c:barChart>
        <c:barDir val="col"/>
        <c:grouping val="clustered"/>
        <c:varyColors val="0"/>
        <c:ser>
          <c:idx val="0"/>
          <c:order val="0"/>
          <c:tx>
            <c:v>Total</c:v>
          </c:tx>
          <c:spPr>
            <a:solidFill>
              <a:schemeClr val="accent1"/>
            </a:solidFill>
            <a:ln w="9525" cap="flat" cmpd="sng" algn="ctr">
              <a:solidFill>
                <a:schemeClr val="accent6"/>
              </a:solidFill>
              <a:round/>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Lit>
              <c:ptCount val="5"/>
              <c:pt idx="0">
                <c:v>Good</c:v>
              </c:pt>
              <c:pt idx="1">
                <c:v>Okay</c:v>
              </c:pt>
              <c:pt idx="2">
                <c:v>Pending</c:v>
              </c:pt>
              <c:pt idx="3">
                <c:v>Satisfied</c:v>
              </c:pt>
              <c:pt idx="4">
                <c:v>Very satisfied</c:v>
              </c:pt>
            </c:strLit>
          </c:cat>
          <c:val>
            <c:numLit>
              <c:formatCode>General</c:formatCode>
              <c:ptCount val="5"/>
              <c:pt idx="0">
                <c:v>20</c:v>
              </c:pt>
              <c:pt idx="1">
                <c:v>23</c:v>
              </c:pt>
              <c:pt idx="2">
                <c:v>2</c:v>
              </c:pt>
              <c:pt idx="3">
                <c:v>81</c:v>
              </c:pt>
              <c:pt idx="4">
                <c:v>7</c:v>
              </c:pt>
            </c:numLit>
          </c:val>
          <c:extLst>
            <c:ext xmlns:c16="http://schemas.microsoft.com/office/drawing/2014/chart" uri="{C3380CC4-5D6E-409C-BE32-E72D297353CC}">
              <c16:uniqueId val="{00000000-A6A5-4B38-9A90-3ABBF2749146}"/>
            </c:ext>
          </c:extLst>
        </c:ser>
        <c:dLbls>
          <c:dLblPos val="inEnd"/>
          <c:showLegendKey val="0"/>
          <c:showVal val="1"/>
          <c:showCatName val="0"/>
          <c:showSerName val="0"/>
          <c:showPercent val="0"/>
          <c:showBubbleSize val="0"/>
        </c:dLbls>
        <c:gapWidth val="65"/>
        <c:axId val="309722255"/>
        <c:axId val="309721295"/>
      </c:barChart>
      <c:catAx>
        <c:axId val="309722255"/>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tx1"/>
                </a:solidFill>
                <a:latin typeface="+mn-lt"/>
                <a:ea typeface="+mn-ea"/>
                <a:cs typeface="+mn-cs"/>
              </a:defRPr>
            </a:pPr>
            <a:endParaRPr lang="en-US"/>
          </a:p>
        </c:txPr>
        <c:crossAx val="309721295"/>
        <c:crosses val="autoZero"/>
        <c:auto val="1"/>
        <c:lblAlgn val="ctr"/>
        <c:lblOffset val="100"/>
        <c:noMultiLvlLbl val="0"/>
      </c:catAx>
      <c:valAx>
        <c:axId val="309721295"/>
        <c:scaling>
          <c:orientation val="minMax"/>
        </c:scaling>
        <c:delete val="1"/>
        <c:axPos val="l"/>
        <c:numFmt formatCode="General" sourceLinked="1"/>
        <c:majorTickMark val="none"/>
        <c:minorTickMark val="none"/>
        <c:tickLblPos val="nextTo"/>
        <c:crossAx val="30972225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385723">
        <a:alpha val="30196"/>
      </a:srgbClr>
    </a:solidFill>
    <a:ln w="9525" cap="flat" cmpd="sng" algn="ctr">
      <a:solidFill>
        <a:srgbClr val="000000"/>
      </a:solidFill>
      <a:round/>
    </a:ln>
    <a:effectLst/>
  </c:spPr>
  <c:txPr>
    <a:bodyPr/>
    <a:lstStyle/>
    <a:p>
      <a:pPr>
        <a:defRPr>
          <a:solidFill>
            <a:schemeClr val="tx1"/>
          </a:solidFill>
        </a:defRPr>
      </a:pPr>
      <a:endParaRPr lang="en-US"/>
    </a:p>
  </c:txPr>
  <c:printSettings>
    <c:headerFooter/>
    <c:pageMargins b="0.75" l="0.7" r="0.7" t="0.75" header="0.3" footer="0.3"/>
    <c:pageSetup/>
  </c:printSettings>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[Gembu dental clinic (Recovered).xlsx]pivot_chart!PivotTable79</c:name>
    <c:fmtId val="1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200" baseline="0"/>
              <a:t>Common treatment type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403269014992375"/>
          <c:y val="0.10426189880705661"/>
          <c:w val="0.83075074308972563"/>
          <c:h val="0.49965185106035714"/>
        </c:manualLayout>
      </c:layout>
      <c:barChart>
        <c:barDir val="col"/>
        <c:grouping val="clustered"/>
        <c:varyColors val="0"/>
        <c:ser>
          <c:idx val="0"/>
          <c:order val="0"/>
          <c:tx>
            <c:strRef>
              <c:f>pivot_chart!$K$2</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pivot_chart!$J$3:$J$12</c:f>
              <c:strCache>
                <c:ptCount val="10"/>
                <c:pt idx="0">
                  <c:v>Extraction and ohi</c:v>
                </c:pt>
                <c:pt idx="1">
                  <c:v>Scaling and ohi</c:v>
                </c:pt>
                <c:pt idx="2">
                  <c:v>Referral</c:v>
                </c:pt>
                <c:pt idx="3">
                  <c:v>Filling and ohi</c:v>
                </c:pt>
                <c:pt idx="4">
                  <c:v>Denture construction</c:v>
                </c:pt>
                <c:pt idx="5">
                  <c:v>Incision and drainage/extraction/drugs</c:v>
                </c:pt>
                <c:pt idx="6">
                  <c:v>Scaling and filling</c:v>
                </c:pt>
                <c:pt idx="7">
                  <c:v>Scaling and extraction</c:v>
                </c:pt>
                <c:pt idx="8">
                  <c:v>Scaling/replacement</c:v>
                </c:pt>
                <c:pt idx="9">
                  <c:v>Ohi</c:v>
                </c:pt>
              </c:strCache>
            </c:strRef>
          </c:cat>
          <c:val>
            <c:numRef>
              <c:f>pivot_chart!$K$3:$K$12</c:f>
              <c:numCache>
                <c:formatCode>General</c:formatCode>
                <c:ptCount val="10"/>
                <c:pt idx="0">
                  <c:v>60</c:v>
                </c:pt>
                <c:pt idx="1">
                  <c:v>58</c:v>
                </c:pt>
                <c:pt idx="2">
                  <c:v>27</c:v>
                </c:pt>
                <c:pt idx="3">
                  <c:v>22</c:v>
                </c:pt>
                <c:pt idx="4">
                  <c:v>21</c:v>
                </c:pt>
                <c:pt idx="5">
                  <c:v>15</c:v>
                </c:pt>
                <c:pt idx="6">
                  <c:v>13</c:v>
                </c:pt>
                <c:pt idx="7">
                  <c:v>12</c:v>
                </c:pt>
                <c:pt idx="8">
                  <c:v>10</c:v>
                </c:pt>
                <c:pt idx="9">
                  <c:v>8</c:v>
                </c:pt>
              </c:numCache>
            </c:numRef>
          </c:val>
          <c:extLst>
            <c:ext xmlns:c16="http://schemas.microsoft.com/office/drawing/2014/chart" uri="{C3380CC4-5D6E-409C-BE32-E72D297353CC}">
              <c16:uniqueId val="{00000000-8B6F-4823-827C-429C14ADB99A}"/>
            </c:ext>
          </c:extLst>
        </c:ser>
        <c:dLbls>
          <c:dLblPos val="inEnd"/>
          <c:showLegendKey val="0"/>
          <c:showVal val="1"/>
          <c:showCatName val="0"/>
          <c:showSerName val="0"/>
          <c:showPercent val="0"/>
          <c:showBubbleSize val="0"/>
        </c:dLbls>
        <c:gapWidth val="65"/>
        <c:axId val="1421245472"/>
        <c:axId val="1421250752"/>
      </c:barChart>
      <c:catAx>
        <c:axId val="14212454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5400000" spcFirstLastPara="1" vertOverflow="ellipsis" wrap="square" anchor="ctr" anchorCtr="1"/>
          <a:lstStyle/>
          <a:p>
            <a:pPr>
              <a:defRPr sz="900" b="0" i="0" u="none" strike="noStrike" kern="1200" cap="all" spc="-90" baseline="0">
                <a:solidFill>
                  <a:schemeClr val="dk1">
                    <a:lumMod val="75000"/>
                    <a:lumOff val="25000"/>
                  </a:schemeClr>
                </a:solidFill>
                <a:latin typeface="+mn-lt"/>
                <a:ea typeface="+mn-ea"/>
                <a:cs typeface="+mn-cs"/>
              </a:defRPr>
            </a:pPr>
            <a:endParaRPr lang="en-US"/>
          </a:p>
        </c:txPr>
        <c:crossAx val="1421250752"/>
        <c:crosses val="autoZero"/>
        <c:auto val="1"/>
        <c:lblAlgn val="ctr"/>
        <c:lblOffset val="100"/>
        <c:noMultiLvlLbl val="0"/>
      </c:catAx>
      <c:valAx>
        <c:axId val="1421250752"/>
        <c:scaling>
          <c:orientation val="minMax"/>
        </c:scaling>
        <c:delete val="1"/>
        <c:axPos val="l"/>
        <c:numFmt formatCode="General" sourceLinked="1"/>
        <c:majorTickMark val="none"/>
        <c:minorTickMark val="none"/>
        <c:tickLblPos val="nextTo"/>
        <c:crossAx val="14212454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000000">
        <a:alpha val="25098"/>
      </a:srgbClr>
    </a:solidFill>
    <a:ln w="9525" cap="flat" cmpd="sng" algn="ctr">
      <a:solidFill>
        <a:srgbClr val="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4.xml"/><Relationship Id="rId13" Type="http://schemas.openxmlformats.org/officeDocument/2006/relationships/image" Target="../media/image4.png"/><Relationship Id="rId3" Type="http://schemas.openxmlformats.org/officeDocument/2006/relationships/image" Target="../media/image2.png"/><Relationship Id="rId7" Type="http://schemas.openxmlformats.org/officeDocument/2006/relationships/chart" Target="../charts/chart3.xml"/><Relationship Id="rId12" Type="http://schemas.openxmlformats.org/officeDocument/2006/relationships/chart" Target="../charts/chart8.xml"/><Relationship Id="rId2" Type="http://schemas.microsoft.com/office/2007/relationships/hdphoto" Target="../media/hdphoto1.wdp"/><Relationship Id="rId1" Type="http://schemas.openxmlformats.org/officeDocument/2006/relationships/image" Target="../media/image1.png"/><Relationship Id="rId6" Type="http://schemas.openxmlformats.org/officeDocument/2006/relationships/chart" Target="../charts/chart2.xml"/><Relationship Id="rId11" Type="http://schemas.openxmlformats.org/officeDocument/2006/relationships/chart" Target="../charts/chart7.xml"/><Relationship Id="rId5" Type="http://schemas.openxmlformats.org/officeDocument/2006/relationships/chart" Target="../charts/chart1.xml"/><Relationship Id="rId10" Type="http://schemas.openxmlformats.org/officeDocument/2006/relationships/chart" Target="../charts/chart6.xml"/><Relationship Id="rId4" Type="http://schemas.openxmlformats.org/officeDocument/2006/relationships/image" Target="../media/image3.png"/><Relationship Id="rId9" Type="http://schemas.openxmlformats.org/officeDocument/2006/relationships/chart" Target="../charts/chart5.xml"/><Relationship Id="rId1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581024</xdr:colOff>
      <xdr:row>0</xdr:row>
      <xdr:rowOff>0</xdr:rowOff>
    </xdr:from>
    <xdr:to>
      <xdr:col>2</xdr:col>
      <xdr:colOff>647700</xdr:colOff>
      <xdr:row>36</xdr:row>
      <xdr:rowOff>171450</xdr:rowOff>
    </xdr:to>
    <xdr:sp macro="" textlink="">
      <xdr:nvSpPr>
        <xdr:cNvPr id="2" name="Rectangle 1">
          <a:extLst>
            <a:ext uri="{FF2B5EF4-FFF2-40B4-BE49-F238E27FC236}">
              <a16:creationId xmlns:a16="http://schemas.microsoft.com/office/drawing/2014/main" id="{5F4D2D35-AAE9-B96F-188F-19F57438D3D2}"/>
            </a:ext>
          </a:extLst>
        </xdr:cNvPr>
        <xdr:cNvSpPr/>
      </xdr:nvSpPr>
      <xdr:spPr>
        <a:xfrm flipH="1">
          <a:off x="3543299" y="0"/>
          <a:ext cx="66676" cy="7029450"/>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390525</xdr:colOff>
      <xdr:row>0</xdr:row>
      <xdr:rowOff>0</xdr:rowOff>
    </xdr:from>
    <xdr:to>
      <xdr:col>8</xdr:col>
      <xdr:colOff>476250</xdr:colOff>
      <xdr:row>34</xdr:row>
      <xdr:rowOff>171450</xdr:rowOff>
    </xdr:to>
    <xdr:sp macro="" textlink="">
      <xdr:nvSpPr>
        <xdr:cNvPr id="3" name="Rectangle 2">
          <a:extLst>
            <a:ext uri="{FF2B5EF4-FFF2-40B4-BE49-F238E27FC236}">
              <a16:creationId xmlns:a16="http://schemas.microsoft.com/office/drawing/2014/main" id="{33031F18-7E91-BFF0-828E-C27B38472120}"/>
            </a:ext>
          </a:extLst>
        </xdr:cNvPr>
        <xdr:cNvSpPr/>
      </xdr:nvSpPr>
      <xdr:spPr>
        <a:xfrm>
          <a:off x="9686925" y="0"/>
          <a:ext cx="85725" cy="6648450"/>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381000</xdr:colOff>
      <xdr:row>0</xdr:row>
      <xdr:rowOff>0</xdr:rowOff>
    </xdr:from>
    <xdr:to>
      <xdr:col>11</xdr:col>
      <xdr:colOff>426719</xdr:colOff>
      <xdr:row>36</xdr:row>
      <xdr:rowOff>19050</xdr:rowOff>
    </xdr:to>
    <xdr:sp macro="" textlink="">
      <xdr:nvSpPr>
        <xdr:cNvPr id="4" name="Rectangle 3">
          <a:extLst>
            <a:ext uri="{FF2B5EF4-FFF2-40B4-BE49-F238E27FC236}">
              <a16:creationId xmlns:a16="http://schemas.microsoft.com/office/drawing/2014/main" id="{1EFA7141-CD64-7A48-6781-9C7E038E697D}"/>
            </a:ext>
          </a:extLst>
        </xdr:cNvPr>
        <xdr:cNvSpPr/>
      </xdr:nvSpPr>
      <xdr:spPr>
        <a:xfrm>
          <a:off x="13535025" y="0"/>
          <a:ext cx="45719" cy="6877050"/>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38100</xdr:colOff>
      <xdr:row>0</xdr:row>
      <xdr:rowOff>0</xdr:rowOff>
    </xdr:from>
    <xdr:to>
      <xdr:col>15</xdr:col>
      <xdr:colOff>83819</xdr:colOff>
      <xdr:row>36</xdr:row>
      <xdr:rowOff>19050</xdr:rowOff>
    </xdr:to>
    <xdr:sp macro="" textlink="">
      <xdr:nvSpPr>
        <xdr:cNvPr id="6" name="Rectangle 5">
          <a:extLst>
            <a:ext uri="{FF2B5EF4-FFF2-40B4-BE49-F238E27FC236}">
              <a16:creationId xmlns:a16="http://schemas.microsoft.com/office/drawing/2014/main" id="{0D17B231-04B7-ED11-5C09-1CE73AFB0D85}"/>
            </a:ext>
          </a:extLst>
        </xdr:cNvPr>
        <xdr:cNvSpPr/>
      </xdr:nvSpPr>
      <xdr:spPr>
        <a:xfrm>
          <a:off x="17554575" y="0"/>
          <a:ext cx="45719" cy="6877050"/>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403413</xdr:colOff>
      <xdr:row>0</xdr:row>
      <xdr:rowOff>156882</xdr:rowOff>
    </xdr:from>
    <xdr:to>
      <xdr:col>27</xdr:col>
      <xdr:colOff>627531</xdr:colOff>
      <xdr:row>48</xdr:row>
      <xdr:rowOff>156882</xdr:rowOff>
    </xdr:to>
    <xdr:pic>
      <xdr:nvPicPr>
        <xdr:cNvPr id="15" name="Picture 14">
          <a:extLst>
            <a:ext uri="{FF2B5EF4-FFF2-40B4-BE49-F238E27FC236}">
              <a16:creationId xmlns:a16="http://schemas.microsoft.com/office/drawing/2014/main" id="{0FE62F3F-9432-FB88-03AD-9ADB34A2EB5F}"/>
            </a:ext>
          </a:extLst>
        </xdr:cNvPr>
        <xdr:cNvPicPr>
          <a:picLocks noChangeAspect="1"/>
        </xdr:cNvPicPr>
      </xdr:nvPicPr>
      <xdr:blipFill>
        <a:blip xmlns:r="http://schemas.openxmlformats.org/officeDocument/2006/relationships" r:embed="rId1">
          <a:lum bright="70000" contrast="-70000"/>
          <a:extLst>
            <a:ext uri="{BEBA8EAE-BF5A-486C-A8C5-ECC9F3942E4B}">
              <a14:imgProps xmlns:a14="http://schemas.microsoft.com/office/drawing/2010/main">
                <a14:imgLayer r:embed="rId2">
                  <a14:imgEffect>
                    <a14:colorTemperature colorTemp="7200"/>
                  </a14:imgEffect>
                </a14:imgLayer>
              </a14:imgProps>
            </a:ext>
            <a:ext uri="{28A0092B-C50C-407E-A947-70E740481C1C}">
              <a14:useLocalDpi xmlns:a14="http://schemas.microsoft.com/office/drawing/2010/main" val="0"/>
            </a:ext>
          </a:extLst>
        </a:blip>
        <a:stretch>
          <a:fillRect/>
        </a:stretch>
      </xdr:blipFill>
      <xdr:spPr>
        <a:xfrm>
          <a:off x="403413" y="156882"/>
          <a:ext cx="16562294" cy="9144000"/>
        </a:xfrm>
        <a:prstGeom prst="rect">
          <a:avLst/>
        </a:prstGeom>
        <a:noFill/>
        <a:ln w="57150">
          <a:solidFill>
            <a:srgbClr val="000000">
              <a:alpha val="59000"/>
            </a:srgbClr>
          </a:solidFill>
        </a:ln>
      </xdr:spPr>
    </xdr:pic>
    <xdr:clientData/>
  </xdr:twoCellAnchor>
  <xdr:twoCellAnchor>
    <xdr:from>
      <xdr:col>5</xdr:col>
      <xdr:colOff>169213</xdr:colOff>
      <xdr:row>1</xdr:row>
      <xdr:rowOff>52109</xdr:rowOff>
    </xdr:from>
    <xdr:to>
      <xdr:col>7</xdr:col>
      <xdr:colOff>359710</xdr:colOff>
      <xdr:row>4</xdr:row>
      <xdr:rowOff>23534</xdr:rowOff>
    </xdr:to>
    <xdr:sp macro="" textlink="">
      <xdr:nvSpPr>
        <xdr:cNvPr id="11" name="Rectangle 10">
          <a:extLst>
            <a:ext uri="{FF2B5EF4-FFF2-40B4-BE49-F238E27FC236}">
              <a16:creationId xmlns:a16="http://schemas.microsoft.com/office/drawing/2014/main" id="{DC2C12F0-15BE-EF6E-A734-1642FCFC89BC}"/>
            </a:ext>
          </a:extLst>
        </xdr:cNvPr>
        <xdr:cNvSpPr/>
      </xdr:nvSpPr>
      <xdr:spPr>
        <a:xfrm>
          <a:off x="3194801" y="242609"/>
          <a:ext cx="1400733" cy="542925"/>
        </a:xfrm>
        <a:prstGeom prst="rect">
          <a:avLst/>
        </a:prstGeom>
        <a:solidFill>
          <a:schemeClr val="accent6">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chemeClr val="tx1"/>
              </a:solidFill>
              <a:latin typeface="Arial" panose="020B0604020202020204" pitchFamily="34" charset="0"/>
              <a:cs typeface="Arial" panose="020B0604020202020204" pitchFamily="34" charset="0"/>
            </a:rPr>
            <a:t>Number</a:t>
          </a:r>
          <a:r>
            <a:rPr lang="en-US" sz="1100" b="1" baseline="0">
              <a:solidFill>
                <a:schemeClr val="tx1"/>
              </a:solidFill>
              <a:latin typeface="Arial" panose="020B0604020202020204" pitchFamily="34" charset="0"/>
              <a:cs typeface="Arial" panose="020B0604020202020204" pitchFamily="34" charset="0"/>
            </a:rPr>
            <a:t> of patient</a:t>
          </a:r>
          <a:endParaRPr lang="en-US" sz="1100" b="1">
            <a:solidFill>
              <a:schemeClr val="tx1"/>
            </a:solidFill>
            <a:latin typeface="Arial" panose="020B0604020202020204" pitchFamily="34" charset="0"/>
            <a:cs typeface="Arial" panose="020B0604020202020204" pitchFamily="34" charset="0"/>
          </a:endParaRPr>
        </a:p>
      </xdr:txBody>
    </xdr:sp>
    <xdr:clientData/>
  </xdr:twoCellAnchor>
  <xdr:twoCellAnchor>
    <xdr:from>
      <xdr:col>0</xdr:col>
      <xdr:colOff>493059</xdr:colOff>
      <xdr:row>1</xdr:row>
      <xdr:rowOff>66673</xdr:rowOff>
    </xdr:from>
    <xdr:to>
      <xdr:col>5</xdr:col>
      <xdr:colOff>11767</xdr:colOff>
      <xdr:row>13</xdr:row>
      <xdr:rowOff>33617</xdr:rowOff>
    </xdr:to>
    <xdr:sp macro="" textlink="">
      <xdr:nvSpPr>
        <xdr:cNvPr id="2" name="Rectangle 1">
          <a:extLst>
            <a:ext uri="{FF2B5EF4-FFF2-40B4-BE49-F238E27FC236}">
              <a16:creationId xmlns:a16="http://schemas.microsoft.com/office/drawing/2014/main" id="{5CE2736E-8770-E6C3-AFAE-41750D715AD2}"/>
            </a:ext>
          </a:extLst>
        </xdr:cNvPr>
        <xdr:cNvSpPr/>
      </xdr:nvSpPr>
      <xdr:spPr>
        <a:xfrm>
          <a:off x="493059" y="257173"/>
          <a:ext cx="2544296" cy="2252944"/>
        </a:xfrm>
        <a:prstGeom prst="rect">
          <a:avLst/>
        </a:prstGeom>
        <a:solidFill>
          <a:schemeClr val="accent6">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lvl="0" algn="ctr"/>
          <a:r>
            <a:rPr lang="en-US" sz="1400" b="0">
              <a:solidFill>
                <a:sysClr val="windowText" lastClr="000000"/>
              </a:solidFill>
              <a:latin typeface="Comic Sans MS" panose="030F0702030302020204" pitchFamily="66" charset="0"/>
            </a:rPr>
            <a:t>HEALTH MANAGEMENT BOARD, GENERAL</a:t>
          </a:r>
          <a:r>
            <a:rPr lang="en-US" sz="1400" b="0" baseline="0">
              <a:solidFill>
                <a:sysClr val="windowText" lastClr="000000"/>
              </a:solidFill>
              <a:latin typeface="Comic Sans MS" panose="030F0702030302020204" pitchFamily="66" charset="0"/>
            </a:rPr>
            <a:t> HOSPITAL GEMBU,TARABA</a:t>
          </a:r>
        </a:p>
        <a:p>
          <a:pPr lvl="0" algn="ctr"/>
          <a:r>
            <a:rPr lang="en-US" sz="1400" b="0" baseline="0">
              <a:solidFill>
                <a:sysClr val="windowText" lastClr="000000"/>
              </a:solidFill>
              <a:latin typeface="Comic Sans MS" panose="030F0702030302020204" pitchFamily="66" charset="0"/>
            </a:rPr>
            <a:t>DENTAL DEPARTMENT</a:t>
          </a:r>
        </a:p>
        <a:p>
          <a:pPr algn="ctr"/>
          <a:endParaRPr lang="en-US" sz="1400" b="0">
            <a:solidFill>
              <a:sysClr val="windowText" lastClr="000000"/>
            </a:solidFill>
            <a:latin typeface="Comic Sans MS" panose="030F0702030302020204" pitchFamily="66" charset="0"/>
          </a:endParaRPr>
        </a:p>
      </xdr:txBody>
    </xdr:sp>
    <xdr:clientData/>
  </xdr:twoCellAnchor>
  <xdr:twoCellAnchor>
    <xdr:from>
      <xdr:col>5</xdr:col>
      <xdr:colOff>535643</xdr:colOff>
      <xdr:row>2</xdr:row>
      <xdr:rowOff>47066</xdr:rowOff>
    </xdr:from>
    <xdr:to>
      <xdr:col>7</xdr:col>
      <xdr:colOff>154642</xdr:colOff>
      <xdr:row>3</xdr:row>
      <xdr:rowOff>151840</xdr:rowOff>
    </xdr:to>
    <xdr:sp macro="" textlink="KPI!C6">
      <xdr:nvSpPr>
        <xdr:cNvPr id="4" name="Rectangle 3">
          <a:extLst>
            <a:ext uri="{FF2B5EF4-FFF2-40B4-BE49-F238E27FC236}">
              <a16:creationId xmlns:a16="http://schemas.microsoft.com/office/drawing/2014/main" id="{B39F9D87-2A05-4B49-A4A1-947A25FDD4D4}"/>
            </a:ext>
          </a:extLst>
        </xdr:cNvPr>
        <xdr:cNvSpPr/>
      </xdr:nvSpPr>
      <xdr:spPr>
        <a:xfrm>
          <a:off x="3561231" y="428066"/>
          <a:ext cx="829235" cy="295274"/>
        </a:xfrm>
        <a:prstGeom prst="rect">
          <a:avLst/>
        </a:prstGeom>
        <a:solidFill>
          <a:schemeClr val="accent6">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6A99B9E7-8A06-4019-9270-7E26CADA05B2}" type="TxLink">
            <a:rPr lang="en-US" sz="1400" b="0" i="0" u="none" strike="noStrike">
              <a:solidFill>
                <a:srgbClr val="000000"/>
              </a:solidFill>
              <a:latin typeface="Comic Sans MS" panose="030F0702030302020204" pitchFamily="66" charset="0"/>
              <a:cs typeface="Calibri"/>
            </a:rPr>
            <a:pPr algn="l"/>
            <a:t>318</a:t>
          </a:fld>
          <a:endParaRPr lang="en-US" sz="1400">
            <a:latin typeface="Comic Sans MS" panose="030F0702030302020204" pitchFamily="66" charset="0"/>
          </a:endParaRPr>
        </a:p>
      </xdr:txBody>
    </xdr:sp>
    <xdr:clientData/>
  </xdr:twoCellAnchor>
  <xdr:twoCellAnchor>
    <xdr:from>
      <xdr:col>7</xdr:col>
      <xdr:colOff>490257</xdr:colOff>
      <xdr:row>1</xdr:row>
      <xdr:rowOff>52107</xdr:rowOff>
    </xdr:from>
    <xdr:to>
      <xdr:col>10</xdr:col>
      <xdr:colOff>23531</xdr:colOff>
      <xdr:row>4</xdr:row>
      <xdr:rowOff>23532</xdr:rowOff>
    </xdr:to>
    <xdr:sp macro="" textlink="">
      <xdr:nvSpPr>
        <xdr:cNvPr id="16" name="Rectangle 15">
          <a:extLst>
            <a:ext uri="{FF2B5EF4-FFF2-40B4-BE49-F238E27FC236}">
              <a16:creationId xmlns:a16="http://schemas.microsoft.com/office/drawing/2014/main" id="{43119DB0-FE12-C21C-C25D-EE7A8BEFC286}"/>
            </a:ext>
          </a:extLst>
        </xdr:cNvPr>
        <xdr:cNvSpPr/>
      </xdr:nvSpPr>
      <xdr:spPr>
        <a:xfrm>
          <a:off x="4726081" y="242607"/>
          <a:ext cx="1348626" cy="542925"/>
        </a:xfrm>
        <a:prstGeom prst="rect">
          <a:avLst/>
        </a:prstGeom>
        <a:solidFill>
          <a:schemeClr val="accent6">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chemeClr val="tx1"/>
              </a:solidFill>
              <a:latin typeface="Arial" panose="020B0604020202020204" pitchFamily="34" charset="0"/>
              <a:cs typeface="Arial" panose="020B0604020202020204" pitchFamily="34" charset="0"/>
            </a:rPr>
            <a:t>Number</a:t>
          </a:r>
          <a:r>
            <a:rPr lang="en-US" sz="1100" b="1" baseline="0">
              <a:solidFill>
                <a:schemeClr val="tx1"/>
              </a:solidFill>
              <a:latin typeface="Arial" panose="020B0604020202020204" pitchFamily="34" charset="0"/>
              <a:cs typeface="Arial" panose="020B0604020202020204" pitchFamily="34" charset="0"/>
            </a:rPr>
            <a:t> of visit</a:t>
          </a:r>
          <a:endParaRPr lang="en-US" sz="1100" b="1">
            <a:solidFill>
              <a:schemeClr val="tx1"/>
            </a:solidFill>
            <a:latin typeface="Arial" panose="020B0604020202020204" pitchFamily="34" charset="0"/>
            <a:cs typeface="Arial" panose="020B0604020202020204" pitchFamily="34" charset="0"/>
          </a:endParaRPr>
        </a:p>
      </xdr:txBody>
    </xdr:sp>
    <xdr:clientData/>
  </xdr:twoCellAnchor>
  <xdr:twoCellAnchor>
    <xdr:from>
      <xdr:col>8</xdr:col>
      <xdr:colOff>19051</xdr:colOff>
      <xdr:row>2</xdr:row>
      <xdr:rowOff>45385</xdr:rowOff>
    </xdr:from>
    <xdr:to>
      <xdr:col>9</xdr:col>
      <xdr:colOff>247650</xdr:colOff>
      <xdr:row>3</xdr:row>
      <xdr:rowOff>150159</xdr:rowOff>
    </xdr:to>
    <xdr:sp macro="" textlink="KPI!H6">
      <xdr:nvSpPr>
        <xdr:cNvPr id="17" name="Rectangle 16">
          <a:extLst>
            <a:ext uri="{FF2B5EF4-FFF2-40B4-BE49-F238E27FC236}">
              <a16:creationId xmlns:a16="http://schemas.microsoft.com/office/drawing/2014/main" id="{959EDBAB-FD2A-4F0E-21B0-678449ECC339}"/>
            </a:ext>
          </a:extLst>
        </xdr:cNvPr>
        <xdr:cNvSpPr/>
      </xdr:nvSpPr>
      <xdr:spPr>
        <a:xfrm>
          <a:off x="4859992" y="426385"/>
          <a:ext cx="833717" cy="295274"/>
        </a:xfrm>
        <a:prstGeom prst="rect">
          <a:avLst/>
        </a:prstGeom>
        <a:solidFill>
          <a:schemeClr val="accent6">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13B7733C-0930-45A7-9AE9-DADAECC0B255}" type="TxLink">
            <a:rPr lang="en-US" sz="1400" b="0" i="0" u="none" strike="noStrike">
              <a:solidFill>
                <a:srgbClr val="000000"/>
              </a:solidFill>
              <a:latin typeface="Comic Sans MS" panose="030F0702030302020204" pitchFamily="66" charset="0"/>
              <a:cs typeface="Calibri"/>
            </a:rPr>
            <a:pPr algn="l"/>
            <a:t>327</a:t>
          </a:fld>
          <a:endParaRPr lang="en-US" sz="1400" b="0">
            <a:latin typeface="Comic Sans MS" panose="030F0702030302020204" pitchFamily="66" charset="0"/>
          </a:endParaRPr>
        </a:p>
      </xdr:txBody>
    </xdr:sp>
    <xdr:clientData/>
  </xdr:twoCellAnchor>
  <xdr:twoCellAnchor>
    <xdr:from>
      <xdr:col>10</xdr:col>
      <xdr:colOff>78442</xdr:colOff>
      <xdr:row>1</xdr:row>
      <xdr:rowOff>63314</xdr:rowOff>
    </xdr:from>
    <xdr:to>
      <xdr:col>13</xdr:col>
      <xdr:colOff>114301</xdr:colOff>
      <xdr:row>4</xdr:row>
      <xdr:rowOff>34739</xdr:rowOff>
    </xdr:to>
    <xdr:sp macro="" textlink="">
      <xdr:nvSpPr>
        <xdr:cNvPr id="18" name="Rectangle 17">
          <a:extLst>
            <a:ext uri="{FF2B5EF4-FFF2-40B4-BE49-F238E27FC236}">
              <a16:creationId xmlns:a16="http://schemas.microsoft.com/office/drawing/2014/main" id="{B35F7732-C48E-29D1-C342-475B617508CA}"/>
            </a:ext>
          </a:extLst>
        </xdr:cNvPr>
        <xdr:cNvSpPr/>
      </xdr:nvSpPr>
      <xdr:spPr>
        <a:xfrm>
          <a:off x="6129618" y="253814"/>
          <a:ext cx="1851212" cy="542925"/>
        </a:xfrm>
        <a:prstGeom prst="rect">
          <a:avLst/>
        </a:prstGeom>
        <a:solidFill>
          <a:schemeClr val="accent6">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chemeClr val="tx1"/>
              </a:solidFill>
              <a:latin typeface="Arial" panose="020B0604020202020204" pitchFamily="34" charset="0"/>
              <a:cs typeface="Arial" panose="020B0604020202020204" pitchFamily="34" charset="0"/>
            </a:rPr>
            <a:t>    </a:t>
          </a:r>
        </a:p>
      </xdr:txBody>
    </xdr:sp>
    <xdr:clientData/>
  </xdr:twoCellAnchor>
  <xdr:twoCellAnchor>
    <xdr:from>
      <xdr:col>10</xdr:col>
      <xdr:colOff>443194</xdr:colOff>
      <xdr:row>1</xdr:row>
      <xdr:rowOff>173132</xdr:rowOff>
    </xdr:from>
    <xdr:to>
      <xdr:col>11</xdr:col>
      <xdr:colOff>395569</xdr:colOff>
      <xdr:row>3</xdr:row>
      <xdr:rowOff>173131</xdr:rowOff>
    </xdr:to>
    <xdr:sp macro="" textlink="KPI!F6">
      <xdr:nvSpPr>
        <xdr:cNvPr id="23" name="Rectangle 22">
          <a:extLst>
            <a:ext uri="{FF2B5EF4-FFF2-40B4-BE49-F238E27FC236}">
              <a16:creationId xmlns:a16="http://schemas.microsoft.com/office/drawing/2014/main" id="{FF267AF6-65BC-1B63-FCC8-C369ECDFB45A}"/>
            </a:ext>
          </a:extLst>
        </xdr:cNvPr>
        <xdr:cNvSpPr/>
      </xdr:nvSpPr>
      <xdr:spPr>
        <a:xfrm>
          <a:off x="6494370" y="363632"/>
          <a:ext cx="557493" cy="380999"/>
        </a:xfrm>
        <a:prstGeom prst="rect">
          <a:avLst/>
        </a:prstGeom>
        <a:solidFill>
          <a:schemeClr val="accent6">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872A23A5-6D24-418D-BD09-95CAFF5D8A0C}" type="TxLink">
            <a:rPr lang="en-US" sz="1400" b="0" i="0" u="none" strike="noStrike">
              <a:solidFill>
                <a:srgbClr val="000000"/>
              </a:solidFill>
              <a:latin typeface="Comic Sans MS" panose="030F0702030302020204" pitchFamily="66" charset="0"/>
              <a:cs typeface="Calibri"/>
            </a:rPr>
            <a:pPr algn="l"/>
            <a:t>129</a:t>
          </a:fld>
          <a:endParaRPr lang="en-US" sz="1400" b="0">
            <a:latin typeface="Comic Sans MS" panose="030F0702030302020204" pitchFamily="66" charset="0"/>
          </a:endParaRPr>
        </a:p>
      </xdr:txBody>
    </xdr:sp>
    <xdr:clientData/>
  </xdr:twoCellAnchor>
  <xdr:twoCellAnchor editAs="oneCell">
    <xdr:from>
      <xdr:col>11</xdr:col>
      <xdr:colOff>384923</xdr:colOff>
      <xdr:row>1</xdr:row>
      <xdr:rowOff>45947</xdr:rowOff>
    </xdr:from>
    <xdr:to>
      <xdr:col>12</xdr:col>
      <xdr:colOff>189381</xdr:colOff>
      <xdr:row>4</xdr:row>
      <xdr:rowOff>103096</xdr:rowOff>
    </xdr:to>
    <xdr:pic>
      <xdr:nvPicPr>
        <xdr:cNvPr id="25" name="Picture 24">
          <a:extLst>
            <a:ext uri="{FF2B5EF4-FFF2-40B4-BE49-F238E27FC236}">
              <a16:creationId xmlns:a16="http://schemas.microsoft.com/office/drawing/2014/main" id="{E32917CE-3924-3D88-0D54-E433F311406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041217" y="236447"/>
          <a:ext cx="409576" cy="628649"/>
        </a:xfrm>
        <a:prstGeom prst="rect">
          <a:avLst/>
        </a:prstGeom>
      </xdr:spPr>
    </xdr:pic>
    <xdr:clientData/>
  </xdr:twoCellAnchor>
  <xdr:twoCellAnchor editAs="oneCell">
    <xdr:from>
      <xdr:col>10</xdr:col>
      <xdr:colOff>132790</xdr:colOff>
      <xdr:row>1</xdr:row>
      <xdr:rowOff>109820</xdr:rowOff>
    </xdr:from>
    <xdr:to>
      <xdr:col>10</xdr:col>
      <xdr:colOff>414058</xdr:colOff>
      <xdr:row>4</xdr:row>
      <xdr:rowOff>71717</xdr:rowOff>
    </xdr:to>
    <xdr:pic>
      <xdr:nvPicPr>
        <xdr:cNvPr id="27" name="Picture 26">
          <a:extLst>
            <a:ext uri="{FF2B5EF4-FFF2-40B4-BE49-F238E27FC236}">
              <a16:creationId xmlns:a16="http://schemas.microsoft.com/office/drawing/2014/main" id="{75B2589F-A9B6-93FA-5329-D0175B8E1547}"/>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183966" y="300320"/>
          <a:ext cx="281268" cy="533397"/>
        </a:xfrm>
        <a:prstGeom prst="rect">
          <a:avLst/>
        </a:prstGeom>
      </xdr:spPr>
    </xdr:pic>
    <xdr:clientData/>
  </xdr:twoCellAnchor>
  <xdr:twoCellAnchor>
    <xdr:from>
      <xdr:col>12</xdr:col>
      <xdr:colOff>113177</xdr:colOff>
      <xdr:row>1</xdr:row>
      <xdr:rowOff>160245</xdr:rowOff>
    </xdr:from>
    <xdr:to>
      <xdr:col>13</xdr:col>
      <xdr:colOff>56029</xdr:colOff>
      <xdr:row>3</xdr:row>
      <xdr:rowOff>160244</xdr:rowOff>
    </xdr:to>
    <xdr:sp macro="" textlink="KPI!G6">
      <xdr:nvSpPr>
        <xdr:cNvPr id="28" name="Rectangle 27">
          <a:extLst>
            <a:ext uri="{FF2B5EF4-FFF2-40B4-BE49-F238E27FC236}">
              <a16:creationId xmlns:a16="http://schemas.microsoft.com/office/drawing/2014/main" id="{BA8C26EB-ADAB-14C8-A68B-03AAA9A7C00A}"/>
            </a:ext>
          </a:extLst>
        </xdr:cNvPr>
        <xdr:cNvSpPr/>
      </xdr:nvSpPr>
      <xdr:spPr>
        <a:xfrm>
          <a:off x="7374589" y="350745"/>
          <a:ext cx="547969" cy="380999"/>
        </a:xfrm>
        <a:prstGeom prst="rect">
          <a:avLst/>
        </a:prstGeom>
        <a:solidFill>
          <a:schemeClr val="accent6">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DD4447DF-B193-4666-8DEA-BE116BD7F066}" type="TxLink">
            <a:rPr lang="en-US" sz="1400" b="0" i="0" u="none" strike="noStrike">
              <a:solidFill>
                <a:srgbClr val="000000"/>
              </a:solidFill>
              <a:latin typeface="Calibri"/>
              <a:cs typeface="Calibri"/>
            </a:rPr>
            <a:pPr algn="l"/>
            <a:t>189</a:t>
          </a:fld>
          <a:endParaRPr lang="en-US" sz="1400" b="0">
            <a:latin typeface="Comic Sans MS" panose="030F0702030302020204" pitchFamily="66" charset="0"/>
          </a:endParaRPr>
        </a:p>
      </xdr:txBody>
    </xdr:sp>
    <xdr:clientData/>
  </xdr:twoCellAnchor>
  <xdr:twoCellAnchor>
    <xdr:from>
      <xdr:col>13</xdr:col>
      <xdr:colOff>201707</xdr:colOff>
      <xdr:row>1</xdr:row>
      <xdr:rowOff>63313</xdr:rowOff>
    </xdr:from>
    <xdr:to>
      <xdr:col>15</xdr:col>
      <xdr:colOff>502584</xdr:colOff>
      <xdr:row>4</xdr:row>
      <xdr:rowOff>34738</xdr:rowOff>
    </xdr:to>
    <xdr:sp macro="" textlink="">
      <xdr:nvSpPr>
        <xdr:cNvPr id="29" name="Rectangle 28">
          <a:extLst>
            <a:ext uri="{FF2B5EF4-FFF2-40B4-BE49-F238E27FC236}">
              <a16:creationId xmlns:a16="http://schemas.microsoft.com/office/drawing/2014/main" id="{67B54BBD-D0BE-A141-DBDF-ACCFE305A2D1}"/>
            </a:ext>
          </a:extLst>
        </xdr:cNvPr>
        <xdr:cNvSpPr/>
      </xdr:nvSpPr>
      <xdr:spPr>
        <a:xfrm>
          <a:off x="8068236" y="253813"/>
          <a:ext cx="1511113" cy="542925"/>
        </a:xfrm>
        <a:prstGeom prst="rect">
          <a:avLst/>
        </a:prstGeom>
        <a:solidFill>
          <a:schemeClr val="accent6">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chemeClr val="tx1"/>
              </a:solidFill>
              <a:latin typeface="Arial" panose="020B0604020202020204" pitchFamily="34" charset="0"/>
              <a:cs typeface="Arial" panose="020B0604020202020204" pitchFamily="34" charset="0"/>
            </a:rPr>
            <a:t>Sum</a:t>
          </a:r>
          <a:r>
            <a:rPr lang="en-US" sz="1100" b="1" baseline="0">
              <a:solidFill>
                <a:schemeClr val="tx1"/>
              </a:solidFill>
              <a:latin typeface="Arial" panose="020B0604020202020204" pitchFamily="34" charset="0"/>
              <a:cs typeface="Arial" panose="020B0604020202020204" pitchFamily="34" charset="0"/>
            </a:rPr>
            <a:t> of treatment</a:t>
          </a:r>
          <a:endParaRPr lang="en-US" sz="1100" b="1">
            <a:solidFill>
              <a:schemeClr val="tx1"/>
            </a:solidFill>
            <a:latin typeface="Arial" panose="020B0604020202020204" pitchFamily="34" charset="0"/>
            <a:cs typeface="Arial" panose="020B0604020202020204" pitchFamily="34" charset="0"/>
          </a:endParaRPr>
        </a:p>
      </xdr:txBody>
    </xdr:sp>
    <xdr:clientData/>
  </xdr:twoCellAnchor>
  <xdr:twoCellAnchor>
    <xdr:from>
      <xdr:col>13</xdr:col>
      <xdr:colOff>268942</xdr:colOff>
      <xdr:row>2</xdr:row>
      <xdr:rowOff>123261</xdr:rowOff>
    </xdr:from>
    <xdr:to>
      <xdr:col>15</xdr:col>
      <xdr:colOff>280146</xdr:colOff>
      <xdr:row>4</xdr:row>
      <xdr:rowOff>33617</xdr:rowOff>
    </xdr:to>
    <xdr:sp macro="" textlink="KPI!A6">
      <xdr:nvSpPr>
        <xdr:cNvPr id="30" name="Rectangle 29">
          <a:extLst>
            <a:ext uri="{FF2B5EF4-FFF2-40B4-BE49-F238E27FC236}">
              <a16:creationId xmlns:a16="http://schemas.microsoft.com/office/drawing/2014/main" id="{0DD74694-4416-3D6E-DC2D-C77EB3C2CAF8}"/>
            </a:ext>
          </a:extLst>
        </xdr:cNvPr>
        <xdr:cNvSpPr/>
      </xdr:nvSpPr>
      <xdr:spPr>
        <a:xfrm rot="10800000" flipV="1">
          <a:off x="8135471" y="504261"/>
          <a:ext cx="1221440" cy="291356"/>
        </a:xfrm>
        <a:prstGeom prst="rect">
          <a:avLst/>
        </a:prstGeom>
        <a:solidFill>
          <a:schemeClr val="accent6">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8F466E2B-FE8E-43C2-8601-07620C511F49}" type="TxLink">
            <a:rPr lang="en-US" sz="1400" b="0" i="0" u="none" strike="noStrike">
              <a:solidFill>
                <a:srgbClr val="000000"/>
              </a:solidFill>
              <a:latin typeface="Comic Sans MS" panose="030F0702030302020204" pitchFamily="66" charset="0"/>
              <a:cs typeface="Calibri"/>
            </a:rPr>
            <a:pPr algn="l"/>
            <a:t> ₦ 1,921,300 </a:t>
          </a:fld>
          <a:endParaRPr lang="en-US" sz="1400">
            <a:latin typeface="Comic Sans MS" panose="030F0702030302020204" pitchFamily="66" charset="0"/>
          </a:endParaRPr>
        </a:p>
      </xdr:txBody>
    </xdr:sp>
    <xdr:clientData/>
  </xdr:twoCellAnchor>
  <xdr:twoCellAnchor>
    <xdr:from>
      <xdr:col>16</xdr:col>
      <xdr:colOff>16810</xdr:colOff>
      <xdr:row>1</xdr:row>
      <xdr:rowOff>64992</xdr:rowOff>
    </xdr:from>
    <xdr:to>
      <xdr:col>18</xdr:col>
      <xdr:colOff>326650</xdr:colOff>
      <xdr:row>4</xdr:row>
      <xdr:rowOff>36417</xdr:rowOff>
    </xdr:to>
    <xdr:sp macro="" textlink="">
      <xdr:nvSpPr>
        <xdr:cNvPr id="31" name="Rectangle 30">
          <a:extLst>
            <a:ext uri="{FF2B5EF4-FFF2-40B4-BE49-F238E27FC236}">
              <a16:creationId xmlns:a16="http://schemas.microsoft.com/office/drawing/2014/main" id="{7D1147B6-4A55-ED6A-F41D-88B21FBDE529}"/>
            </a:ext>
          </a:extLst>
        </xdr:cNvPr>
        <xdr:cNvSpPr/>
      </xdr:nvSpPr>
      <xdr:spPr>
        <a:xfrm>
          <a:off x="9698692" y="255492"/>
          <a:ext cx="1520076" cy="542925"/>
        </a:xfrm>
        <a:prstGeom prst="rect">
          <a:avLst/>
        </a:prstGeom>
        <a:solidFill>
          <a:schemeClr val="accent6">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b="1">
              <a:solidFill>
                <a:schemeClr val="tx1"/>
              </a:solidFill>
              <a:latin typeface="Arial" panose="020B0604020202020204" pitchFamily="34" charset="0"/>
              <a:cs typeface="Arial" panose="020B0604020202020204" pitchFamily="34" charset="0"/>
            </a:rPr>
            <a:t>Average</a:t>
          </a:r>
          <a:r>
            <a:rPr lang="en-US" sz="1000" b="1" baseline="0">
              <a:solidFill>
                <a:schemeClr val="tx1"/>
              </a:solidFill>
              <a:latin typeface="Arial" panose="020B0604020202020204" pitchFamily="34" charset="0"/>
              <a:cs typeface="Arial" panose="020B0604020202020204" pitchFamily="34" charset="0"/>
            </a:rPr>
            <a:t> cost per Visit</a:t>
          </a:r>
          <a:endParaRPr lang="en-US" sz="1000" b="1">
            <a:solidFill>
              <a:schemeClr val="tx1"/>
            </a:solidFill>
            <a:latin typeface="Arial" panose="020B0604020202020204" pitchFamily="34" charset="0"/>
            <a:cs typeface="Arial" panose="020B0604020202020204" pitchFamily="34" charset="0"/>
          </a:endParaRPr>
        </a:p>
      </xdr:txBody>
    </xdr:sp>
    <xdr:clientData/>
  </xdr:twoCellAnchor>
  <xdr:twoCellAnchor>
    <xdr:from>
      <xdr:col>16</xdr:col>
      <xdr:colOff>116542</xdr:colOff>
      <xdr:row>2</xdr:row>
      <xdr:rowOff>74520</xdr:rowOff>
    </xdr:from>
    <xdr:to>
      <xdr:col>18</xdr:col>
      <xdr:colOff>44822</xdr:colOff>
      <xdr:row>3</xdr:row>
      <xdr:rowOff>179294</xdr:rowOff>
    </xdr:to>
    <xdr:sp macro="" textlink="KPI!D6">
      <xdr:nvSpPr>
        <xdr:cNvPr id="32" name="Rectangle 31">
          <a:extLst>
            <a:ext uri="{FF2B5EF4-FFF2-40B4-BE49-F238E27FC236}">
              <a16:creationId xmlns:a16="http://schemas.microsoft.com/office/drawing/2014/main" id="{0675E12F-FE2A-D3CA-9D63-052624564D24}"/>
            </a:ext>
          </a:extLst>
        </xdr:cNvPr>
        <xdr:cNvSpPr/>
      </xdr:nvSpPr>
      <xdr:spPr>
        <a:xfrm>
          <a:off x="9798424" y="455520"/>
          <a:ext cx="1138516" cy="295274"/>
        </a:xfrm>
        <a:prstGeom prst="rect">
          <a:avLst/>
        </a:prstGeom>
        <a:solidFill>
          <a:schemeClr val="accent6">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F88C3EBD-A287-4D8A-9009-CC51B5F79607}" type="TxLink">
            <a:rPr lang="en-US" sz="1400" b="0" i="0" u="none" strike="noStrike">
              <a:solidFill>
                <a:srgbClr val="000000"/>
              </a:solidFill>
              <a:latin typeface="Comic Sans MS" panose="030F0702030302020204" pitchFamily="66" charset="0"/>
              <a:cs typeface="Calibri"/>
            </a:rPr>
            <a:pPr algn="l"/>
            <a:t> ₦ 7,874 </a:t>
          </a:fld>
          <a:endParaRPr lang="en-US" sz="1400">
            <a:latin typeface="Comic Sans MS" panose="030F0702030302020204" pitchFamily="66" charset="0"/>
          </a:endParaRPr>
        </a:p>
      </xdr:txBody>
    </xdr:sp>
    <xdr:clientData/>
  </xdr:twoCellAnchor>
  <xdr:twoCellAnchor>
    <xdr:from>
      <xdr:col>18</xdr:col>
      <xdr:colOff>403412</xdr:colOff>
      <xdr:row>1</xdr:row>
      <xdr:rowOff>63312</xdr:rowOff>
    </xdr:from>
    <xdr:to>
      <xdr:col>21</xdr:col>
      <xdr:colOff>268941</xdr:colOff>
      <xdr:row>4</xdr:row>
      <xdr:rowOff>34737</xdr:rowOff>
    </xdr:to>
    <xdr:sp macro="" textlink="">
      <xdr:nvSpPr>
        <xdr:cNvPr id="33" name="Rectangle 32">
          <a:extLst>
            <a:ext uri="{FF2B5EF4-FFF2-40B4-BE49-F238E27FC236}">
              <a16:creationId xmlns:a16="http://schemas.microsoft.com/office/drawing/2014/main" id="{22B180DD-9951-3117-D301-CCB8B1A6EDB2}"/>
            </a:ext>
          </a:extLst>
        </xdr:cNvPr>
        <xdr:cNvSpPr/>
      </xdr:nvSpPr>
      <xdr:spPr>
        <a:xfrm>
          <a:off x="11295530" y="253812"/>
          <a:ext cx="1680882" cy="542925"/>
        </a:xfrm>
        <a:prstGeom prst="rect">
          <a:avLst/>
        </a:prstGeom>
        <a:solidFill>
          <a:schemeClr val="accent6">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b="1">
              <a:solidFill>
                <a:schemeClr val="tx1"/>
              </a:solidFill>
              <a:latin typeface="Arial" panose="020B0604020202020204" pitchFamily="34" charset="0"/>
              <a:cs typeface="Arial" panose="020B0604020202020204" pitchFamily="34" charset="0"/>
            </a:rPr>
            <a:t>Average</a:t>
          </a:r>
          <a:r>
            <a:rPr lang="en-US" sz="1000" b="1" baseline="0">
              <a:solidFill>
                <a:schemeClr val="tx1"/>
              </a:solidFill>
              <a:latin typeface="Arial" panose="020B0604020202020204" pitchFamily="34" charset="0"/>
              <a:cs typeface="Arial" panose="020B0604020202020204" pitchFamily="34" charset="0"/>
            </a:rPr>
            <a:t> cost per patient</a:t>
          </a:r>
          <a:endParaRPr lang="en-US" sz="1000" b="1">
            <a:solidFill>
              <a:schemeClr val="tx1"/>
            </a:solidFill>
            <a:latin typeface="Arial" panose="020B0604020202020204" pitchFamily="34" charset="0"/>
            <a:cs typeface="Arial" panose="020B0604020202020204" pitchFamily="34" charset="0"/>
          </a:endParaRPr>
        </a:p>
      </xdr:txBody>
    </xdr:sp>
    <xdr:clientData/>
  </xdr:twoCellAnchor>
  <xdr:twoCellAnchor>
    <xdr:from>
      <xdr:col>19</xdr:col>
      <xdr:colOff>210112</xdr:colOff>
      <xdr:row>2</xdr:row>
      <xdr:rowOff>72841</xdr:rowOff>
    </xdr:from>
    <xdr:to>
      <xdr:col>21</xdr:col>
      <xdr:colOff>10085</xdr:colOff>
      <xdr:row>3</xdr:row>
      <xdr:rowOff>177615</xdr:rowOff>
    </xdr:to>
    <xdr:sp macro="" textlink="#REF!">
      <xdr:nvSpPr>
        <xdr:cNvPr id="34" name="Rectangle 33">
          <a:extLst>
            <a:ext uri="{FF2B5EF4-FFF2-40B4-BE49-F238E27FC236}">
              <a16:creationId xmlns:a16="http://schemas.microsoft.com/office/drawing/2014/main" id="{9A6EA29E-AA5E-BC0D-0775-D078C108A707}"/>
            </a:ext>
          </a:extLst>
        </xdr:cNvPr>
        <xdr:cNvSpPr/>
      </xdr:nvSpPr>
      <xdr:spPr>
        <a:xfrm>
          <a:off x="11707347" y="453841"/>
          <a:ext cx="1010209" cy="295274"/>
        </a:xfrm>
        <a:prstGeom prst="rect">
          <a:avLst/>
        </a:prstGeom>
        <a:solidFill>
          <a:schemeClr val="accent6">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D3B20302-7130-495D-8871-5091C61748F9}" type="TxLink">
            <a:rPr lang="en-US" sz="1400" b="0" i="0" u="none" strike="noStrike">
              <a:solidFill>
                <a:srgbClr val="000000"/>
              </a:solidFill>
              <a:latin typeface="Comic Sans MS" panose="030F0702030302020204" pitchFamily="66" charset="0"/>
              <a:cs typeface="Calibri"/>
            </a:rPr>
            <a:pPr algn="l"/>
            <a:t> ₦ 7,711 </a:t>
          </a:fld>
          <a:endParaRPr lang="en-US" sz="1400">
            <a:latin typeface="Comic Sans MS" panose="030F0702030302020204" pitchFamily="66" charset="0"/>
          </a:endParaRPr>
        </a:p>
      </xdr:txBody>
    </xdr:sp>
    <xdr:clientData/>
  </xdr:twoCellAnchor>
  <xdr:twoCellAnchor>
    <xdr:from>
      <xdr:col>21</xdr:col>
      <xdr:colOff>364193</xdr:colOff>
      <xdr:row>1</xdr:row>
      <xdr:rowOff>63314</xdr:rowOff>
    </xdr:from>
    <xdr:to>
      <xdr:col>24</xdr:col>
      <xdr:colOff>235322</xdr:colOff>
      <xdr:row>4</xdr:row>
      <xdr:rowOff>34739</xdr:rowOff>
    </xdr:to>
    <xdr:sp macro="" textlink="">
      <xdr:nvSpPr>
        <xdr:cNvPr id="35" name="Rectangle 34">
          <a:extLst>
            <a:ext uri="{FF2B5EF4-FFF2-40B4-BE49-F238E27FC236}">
              <a16:creationId xmlns:a16="http://schemas.microsoft.com/office/drawing/2014/main" id="{8D6A632C-BF50-9A68-2EE5-64F928AF615D}"/>
            </a:ext>
          </a:extLst>
        </xdr:cNvPr>
        <xdr:cNvSpPr/>
      </xdr:nvSpPr>
      <xdr:spPr>
        <a:xfrm>
          <a:off x="13071664" y="253814"/>
          <a:ext cx="1686482" cy="542925"/>
        </a:xfrm>
        <a:prstGeom prst="rect">
          <a:avLst/>
        </a:prstGeom>
        <a:solidFill>
          <a:schemeClr val="accent6">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b="1">
              <a:solidFill>
                <a:schemeClr val="tx1"/>
              </a:solidFill>
              <a:latin typeface="Arial" panose="020B0604020202020204" pitchFamily="34" charset="0"/>
              <a:cs typeface="Arial" panose="020B0604020202020204" pitchFamily="34" charset="0"/>
            </a:rPr>
            <a:t>Average</a:t>
          </a:r>
          <a:r>
            <a:rPr lang="en-US" sz="1000" b="1" baseline="0">
              <a:solidFill>
                <a:schemeClr val="tx1"/>
              </a:solidFill>
              <a:latin typeface="Arial" panose="020B0604020202020204" pitchFamily="34" charset="0"/>
              <a:cs typeface="Arial" panose="020B0604020202020204" pitchFamily="34" charset="0"/>
            </a:rPr>
            <a:t> cost of denture</a:t>
          </a:r>
        </a:p>
        <a:p>
          <a:pPr algn="l"/>
          <a:endParaRPr lang="en-US" sz="1000" b="1">
            <a:solidFill>
              <a:schemeClr val="tx1"/>
            </a:solidFill>
            <a:latin typeface="Arial" panose="020B0604020202020204" pitchFamily="34" charset="0"/>
            <a:cs typeface="Arial" panose="020B0604020202020204" pitchFamily="34" charset="0"/>
          </a:endParaRPr>
        </a:p>
      </xdr:txBody>
    </xdr:sp>
    <xdr:clientData/>
  </xdr:twoCellAnchor>
  <xdr:twoCellAnchor>
    <xdr:from>
      <xdr:col>22</xdr:col>
      <xdr:colOff>115980</xdr:colOff>
      <xdr:row>2</xdr:row>
      <xdr:rowOff>82365</xdr:rowOff>
    </xdr:from>
    <xdr:to>
      <xdr:col>24</xdr:col>
      <xdr:colOff>182654</xdr:colOff>
      <xdr:row>3</xdr:row>
      <xdr:rowOff>187139</xdr:rowOff>
    </xdr:to>
    <xdr:sp macro="" textlink="KPI!I6">
      <xdr:nvSpPr>
        <xdr:cNvPr id="36" name="Rectangle 35">
          <a:extLst>
            <a:ext uri="{FF2B5EF4-FFF2-40B4-BE49-F238E27FC236}">
              <a16:creationId xmlns:a16="http://schemas.microsoft.com/office/drawing/2014/main" id="{D1A4A093-93F9-8E56-5361-6EF625541068}"/>
            </a:ext>
          </a:extLst>
        </xdr:cNvPr>
        <xdr:cNvSpPr/>
      </xdr:nvSpPr>
      <xdr:spPr>
        <a:xfrm>
          <a:off x="13428568" y="463365"/>
          <a:ext cx="1276910" cy="295274"/>
        </a:xfrm>
        <a:prstGeom prst="rect">
          <a:avLst/>
        </a:prstGeom>
        <a:solidFill>
          <a:schemeClr val="accent6">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B7D22214-49C6-4ACE-8C43-0963305B947A}" type="TxLink">
            <a:rPr lang="en-US" sz="1400" b="0" i="0" u="none" strike="noStrike">
              <a:solidFill>
                <a:srgbClr val="000000"/>
              </a:solidFill>
              <a:latin typeface="Comic Sans MS" panose="030F0702030302020204" pitchFamily="66" charset="0"/>
              <a:cs typeface="Calibri"/>
            </a:rPr>
            <a:pPr algn="l"/>
            <a:t> ₦ 9,062 </a:t>
          </a:fld>
          <a:endParaRPr lang="en-US" sz="1400">
            <a:latin typeface="Comic Sans MS" panose="030F0702030302020204" pitchFamily="66" charset="0"/>
          </a:endParaRPr>
        </a:p>
      </xdr:txBody>
    </xdr:sp>
    <xdr:clientData/>
  </xdr:twoCellAnchor>
  <xdr:twoCellAnchor>
    <xdr:from>
      <xdr:col>21</xdr:col>
      <xdr:colOff>156882</xdr:colOff>
      <xdr:row>33</xdr:row>
      <xdr:rowOff>163046</xdr:rowOff>
    </xdr:from>
    <xdr:to>
      <xdr:col>27</xdr:col>
      <xdr:colOff>481852</xdr:colOff>
      <xdr:row>48</xdr:row>
      <xdr:rowOff>33618</xdr:rowOff>
    </xdr:to>
    <xdr:graphicFrame macro="">
      <xdr:nvGraphicFramePr>
        <xdr:cNvPr id="38" name="Chart 37">
          <a:extLst>
            <a:ext uri="{FF2B5EF4-FFF2-40B4-BE49-F238E27FC236}">
              <a16:creationId xmlns:a16="http://schemas.microsoft.com/office/drawing/2014/main" id="{EBA5C124-0158-43C8-A9DA-443EBA043B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201706</xdr:colOff>
      <xdr:row>4</xdr:row>
      <xdr:rowOff>134471</xdr:rowOff>
    </xdr:from>
    <xdr:to>
      <xdr:col>21</xdr:col>
      <xdr:colOff>302558</xdr:colOff>
      <xdr:row>18</xdr:row>
      <xdr:rowOff>22412</xdr:rowOff>
    </xdr:to>
    <xdr:graphicFrame macro="">
      <xdr:nvGraphicFramePr>
        <xdr:cNvPr id="55" name="Chart 54">
          <a:extLst>
            <a:ext uri="{FF2B5EF4-FFF2-40B4-BE49-F238E27FC236}">
              <a16:creationId xmlns:a16="http://schemas.microsoft.com/office/drawing/2014/main" id="{F904E9B8-30C0-4AC7-B1E6-D3DA4E5104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24</xdr:col>
      <xdr:colOff>380442</xdr:colOff>
      <xdr:row>1</xdr:row>
      <xdr:rowOff>87405</xdr:rowOff>
    </xdr:from>
    <xdr:to>
      <xdr:col>27</xdr:col>
      <xdr:colOff>475691</xdr:colOff>
      <xdr:row>4</xdr:row>
      <xdr:rowOff>58830</xdr:rowOff>
    </xdr:to>
    <xdr:sp macro="" textlink="">
      <xdr:nvSpPr>
        <xdr:cNvPr id="58" name="Rectangle 57">
          <a:extLst>
            <a:ext uri="{FF2B5EF4-FFF2-40B4-BE49-F238E27FC236}">
              <a16:creationId xmlns:a16="http://schemas.microsoft.com/office/drawing/2014/main" id="{3ADBE6C0-13D7-DFBB-69AC-7C0BDFBE6917}"/>
            </a:ext>
          </a:extLst>
        </xdr:cNvPr>
        <xdr:cNvSpPr/>
      </xdr:nvSpPr>
      <xdr:spPr>
        <a:xfrm>
          <a:off x="14903266" y="277905"/>
          <a:ext cx="1910601" cy="542925"/>
        </a:xfrm>
        <a:prstGeom prst="rect">
          <a:avLst/>
        </a:prstGeom>
        <a:solidFill>
          <a:schemeClr val="accent6">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b="1">
              <a:solidFill>
                <a:schemeClr val="tx1"/>
              </a:solidFill>
              <a:latin typeface="Arial" panose="020B0604020202020204" pitchFamily="34" charset="0"/>
              <a:cs typeface="Arial" panose="020B0604020202020204" pitchFamily="34" charset="0"/>
            </a:rPr>
            <a:t>No of patients on</a:t>
          </a:r>
          <a:r>
            <a:rPr lang="en-US" sz="1000" b="1" baseline="0">
              <a:solidFill>
                <a:schemeClr val="tx1"/>
              </a:solidFill>
              <a:latin typeface="Arial" panose="020B0604020202020204" pitchFamily="34" charset="0"/>
              <a:cs typeface="Arial" panose="020B0604020202020204" pitchFamily="34" charset="0"/>
            </a:rPr>
            <a:t> admission</a:t>
          </a:r>
          <a:endParaRPr lang="en-US" sz="1000" b="1">
            <a:solidFill>
              <a:schemeClr val="tx1"/>
            </a:solidFill>
            <a:latin typeface="Arial" panose="020B0604020202020204" pitchFamily="34" charset="0"/>
            <a:cs typeface="Arial" panose="020B0604020202020204" pitchFamily="34" charset="0"/>
          </a:endParaRPr>
        </a:p>
      </xdr:txBody>
    </xdr:sp>
    <xdr:clientData/>
  </xdr:twoCellAnchor>
  <xdr:twoCellAnchor>
    <xdr:from>
      <xdr:col>26</xdr:col>
      <xdr:colOff>27453</xdr:colOff>
      <xdr:row>2</xdr:row>
      <xdr:rowOff>84045</xdr:rowOff>
    </xdr:from>
    <xdr:to>
      <xdr:col>26</xdr:col>
      <xdr:colOff>480172</xdr:colOff>
      <xdr:row>3</xdr:row>
      <xdr:rowOff>188819</xdr:rowOff>
    </xdr:to>
    <xdr:sp macro="" textlink="KPI!B6">
      <xdr:nvSpPr>
        <xdr:cNvPr id="59" name="Rectangle 58">
          <a:extLst>
            <a:ext uri="{FF2B5EF4-FFF2-40B4-BE49-F238E27FC236}">
              <a16:creationId xmlns:a16="http://schemas.microsoft.com/office/drawing/2014/main" id="{0385CCBD-4386-EA50-3816-E6726FBBD7DA}"/>
            </a:ext>
          </a:extLst>
        </xdr:cNvPr>
        <xdr:cNvSpPr/>
      </xdr:nvSpPr>
      <xdr:spPr>
        <a:xfrm>
          <a:off x="15760512" y="465045"/>
          <a:ext cx="452719" cy="295274"/>
        </a:xfrm>
        <a:prstGeom prst="rect">
          <a:avLst/>
        </a:prstGeom>
        <a:solidFill>
          <a:schemeClr val="accent6">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8EF61819-DD36-4E24-9BF3-3A4A3C1CE90E}" type="TxLink">
            <a:rPr lang="en-US" sz="1400" b="0" i="0" u="none" strike="noStrike">
              <a:solidFill>
                <a:srgbClr val="000000"/>
              </a:solidFill>
              <a:latin typeface="Comic Sans MS" panose="030F0702030302020204" pitchFamily="66" charset="0"/>
              <a:cs typeface="Calibri"/>
            </a:rPr>
            <a:pPr algn="l"/>
            <a:t>14</a:t>
          </a:fld>
          <a:endParaRPr lang="en-US" sz="1400" b="0" i="0" u="none" strike="noStrike">
            <a:solidFill>
              <a:srgbClr val="000000"/>
            </a:solidFill>
            <a:latin typeface="Comic Sans MS" panose="030F0702030302020204" pitchFamily="66" charset="0"/>
            <a:cs typeface="Calibri"/>
          </a:endParaRPr>
        </a:p>
      </xdr:txBody>
    </xdr:sp>
    <xdr:clientData/>
  </xdr:twoCellAnchor>
  <xdr:twoCellAnchor>
    <xdr:from>
      <xdr:col>21</xdr:col>
      <xdr:colOff>470648</xdr:colOff>
      <xdr:row>4</xdr:row>
      <xdr:rowOff>145676</xdr:rowOff>
    </xdr:from>
    <xdr:to>
      <xdr:col>27</xdr:col>
      <xdr:colOff>448237</xdr:colOff>
      <xdr:row>17</xdr:row>
      <xdr:rowOff>123265</xdr:rowOff>
    </xdr:to>
    <xdr:graphicFrame macro="">
      <xdr:nvGraphicFramePr>
        <xdr:cNvPr id="67" name="Chart 66">
          <a:extLst>
            <a:ext uri="{FF2B5EF4-FFF2-40B4-BE49-F238E27FC236}">
              <a16:creationId xmlns:a16="http://schemas.microsoft.com/office/drawing/2014/main" id="{CD02FCA7-B0CE-465C-B32A-E81885002B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504267</xdr:colOff>
      <xdr:row>13</xdr:row>
      <xdr:rowOff>126067</xdr:rowOff>
    </xdr:from>
    <xdr:to>
      <xdr:col>4</xdr:col>
      <xdr:colOff>280148</xdr:colOff>
      <xdr:row>17</xdr:row>
      <xdr:rowOff>78443</xdr:rowOff>
    </xdr:to>
    <xdr:sp macro="" textlink="">
      <xdr:nvSpPr>
        <xdr:cNvPr id="68" name="Rectangle 67">
          <a:extLst>
            <a:ext uri="{FF2B5EF4-FFF2-40B4-BE49-F238E27FC236}">
              <a16:creationId xmlns:a16="http://schemas.microsoft.com/office/drawing/2014/main" id="{F47DB9EF-4167-3117-F616-7F4A28BC7230}"/>
            </a:ext>
          </a:extLst>
        </xdr:cNvPr>
        <xdr:cNvSpPr/>
      </xdr:nvSpPr>
      <xdr:spPr>
        <a:xfrm>
          <a:off x="504267" y="2602567"/>
          <a:ext cx="2196352" cy="714376"/>
        </a:xfrm>
        <a:prstGeom prst="rect">
          <a:avLst/>
        </a:prstGeom>
        <a:solidFill>
          <a:schemeClr val="accent6">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b="1">
              <a:solidFill>
                <a:schemeClr val="tx1"/>
              </a:solidFill>
              <a:latin typeface="Arial" panose="020B0604020202020204" pitchFamily="34" charset="0"/>
              <a:cs typeface="Arial" panose="020B0604020202020204" pitchFamily="34" charset="0"/>
            </a:rPr>
            <a:t>Average</a:t>
          </a:r>
          <a:r>
            <a:rPr lang="en-US" sz="1000" b="1" baseline="0">
              <a:solidFill>
                <a:schemeClr val="tx1"/>
              </a:solidFill>
              <a:latin typeface="Arial" panose="020B0604020202020204" pitchFamily="34" charset="0"/>
              <a:cs typeface="Arial" panose="020B0604020202020204" pitchFamily="34" charset="0"/>
            </a:rPr>
            <a:t> day gap between impression and fitting date</a:t>
          </a:r>
          <a:endParaRPr lang="en-US" sz="1000" b="1">
            <a:solidFill>
              <a:schemeClr val="tx1"/>
            </a:solidFill>
            <a:latin typeface="Arial" panose="020B0604020202020204" pitchFamily="34" charset="0"/>
            <a:cs typeface="Arial" panose="020B0604020202020204" pitchFamily="34" charset="0"/>
          </a:endParaRPr>
        </a:p>
      </xdr:txBody>
    </xdr:sp>
    <xdr:clientData/>
  </xdr:twoCellAnchor>
  <xdr:twoCellAnchor>
    <xdr:from>
      <xdr:col>0</xdr:col>
      <xdr:colOff>493060</xdr:colOff>
      <xdr:row>17</xdr:row>
      <xdr:rowOff>166407</xdr:rowOff>
    </xdr:from>
    <xdr:to>
      <xdr:col>4</xdr:col>
      <xdr:colOff>257735</xdr:colOff>
      <xdr:row>21</xdr:row>
      <xdr:rowOff>78441</xdr:rowOff>
    </xdr:to>
    <xdr:sp macro="" textlink="">
      <xdr:nvSpPr>
        <xdr:cNvPr id="69" name="Rectangle 68">
          <a:extLst>
            <a:ext uri="{FF2B5EF4-FFF2-40B4-BE49-F238E27FC236}">
              <a16:creationId xmlns:a16="http://schemas.microsoft.com/office/drawing/2014/main" id="{890F8EB0-BD93-78E4-6962-89469B962AE6}"/>
            </a:ext>
          </a:extLst>
        </xdr:cNvPr>
        <xdr:cNvSpPr/>
      </xdr:nvSpPr>
      <xdr:spPr>
        <a:xfrm>
          <a:off x="493060" y="3404907"/>
          <a:ext cx="2185146" cy="674034"/>
        </a:xfrm>
        <a:prstGeom prst="rect">
          <a:avLst/>
        </a:prstGeom>
        <a:solidFill>
          <a:schemeClr val="accent6">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chemeClr val="tx1"/>
              </a:solidFill>
              <a:latin typeface="Arial" panose="020B0604020202020204" pitchFamily="34" charset="0"/>
              <a:cs typeface="Arial" panose="020B0604020202020204" pitchFamily="34" charset="0"/>
            </a:rPr>
            <a:t>Number</a:t>
          </a:r>
          <a:r>
            <a:rPr lang="en-US" sz="1100" b="1" baseline="0">
              <a:solidFill>
                <a:schemeClr val="tx1"/>
              </a:solidFill>
              <a:latin typeface="Arial" panose="020B0604020202020204" pitchFamily="34" charset="0"/>
              <a:cs typeface="Arial" panose="020B0604020202020204" pitchFamily="34" charset="0"/>
            </a:rPr>
            <a:t> of patient that require denture</a:t>
          </a:r>
          <a:endParaRPr lang="en-US" sz="1100" b="1">
            <a:solidFill>
              <a:schemeClr val="tx1"/>
            </a:solidFill>
            <a:latin typeface="Arial" panose="020B0604020202020204" pitchFamily="34" charset="0"/>
            <a:cs typeface="Arial" panose="020B0604020202020204" pitchFamily="34" charset="0"/>
          </a:endParaRPr>
        </a:p>
      </xdr:txBody>
    </xdr:sp>
    <xdr:clientData/>
  </xdr:twoCellAnchor>
  <xdr:twoCellAnchor>
    <xdr:from>
      <xdr:col>1</xdr:col>
      <xdr:colOff>582706</xdr:colOff>
      <xdr:row>15</xdr:row>
      <xdr:rowOff>123266</xdr:rowOff>
    </xdr:from>
    <xdr:to>
      <xdr:col>3</xdr:col>
      <xdr:colOff>336176</xdr:colOff>
      <xdr:row>17</xdr:row>
      <xdr:rowOff>0</xdr:rowOff>
    </xdr:to>
    <xdr:sp macro="" textlink="KPI!M6">
      <xdr:nvSpPr>
        <xdr:cNvPr id="70" name="Rectangle 69">
          <a:extLst>
            <a:ext uri="{FF2B5EF4-FFF2-40B4-BE49-F238E27FC236}">
              <a16:creationId xmlns:a16="http://schemas.microsoft.com/office/drawing/2014/main" id="{F1B7589F-A449-BB36-630E-2CCBFA67B1F3}"/>
            </a:ext>
          </a:extLst>
        </xdr:cNvPr>
        <xdr:cNvSpPr/>
      </xdr:nvSpPr>
      <xdr:spPr>
        <a:xfrm>
          <a:off x="1187824" y="2980766"/>
          <a:ext cx="963705" cy="257734"/>
        </a:xfrm>
        <a:prstGeom prst="rect">
          <a:avLst/>
        </a:prstGeom>
        <a:solidFill>
          <a:schemeClr val="accent6">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63E6807B-651A-4A06-A9D4-E2387079BDC5}" type="TxLink">
            <a:rPr lang="en-US" sz="1400" b="0" i="0" u="none" strike="noStrike">
              <a:solidFill>
                <a:srgbClr val="000000"/>
              </a:solidFill>
              <a:latin typeface="Comic Sans MS" panose="030F0702030302020204" pitchFamily="66" charset="0"/>
              <a:cs typeface="Calibri"/>
            </a:rPr>
            <a:pPr algn="l"/>
            <a:t>2</a:t>
          </a:fld>
          <a:endParaRPr lang="en-US" sz="1400" b="0" i="0" u="none" strike="noStrike">
            <a:solidFill>
              <a:srgbClr val="000000"/>
            </a:solidFill>
            <a:latin typeface="Comic Sans MS" panose="030F0702030302020204" pitchFamily="66" charset="0"/>
            <a:cs typeface="Calibri"/>
          </a:endParaRPr>
        </a:p>
      </xdr:txBody>
    </xdr:sp>
    <xdr:clientData/>
  </xdr:twoCellAnchor>
  <xdr:twoCellAnchor>
    <xdr:from>
      <xdr:col>1</xdr:col>
      <xdr:colOff>291354</xdr:colOff>
      <xdr:row>19</xdr:row>
      <xdr:rowOff>154645</xdr:rowOff>
    </xdr:from>
    <xdr:to>
      <xdr:col>3</xdr:col>
      <xdr:colOff>112060</xdr:colOff>
      <xdr:row>21</xdr:row>
      <xdr:rowOff>33618</xdr:rowOff>
    </xdr:to>
    <xdr:sp macro="" textlink="KPI!L6">
      <xdr:nvSpPr>
        <xdr:cNvPr id="71" name="Rectangle 70">
          <a:extLst>
            <a:ext uri="{FF2B5EF4-FFF2-40B4-BE49-F238E27FC236}">
              <a16:creationId xmlns:a16="http://schemas.microsoft.com/office/drawing/2014/main" id="{00B21F6A-13F6-C5E2-E591-315D4511C66E}"/>
            </a:ext>
          </a:extLst>
        </xdr:cNvPr>
        <xdr:cNvSpPr/>
      </xdr:nvSpPr>
      <xdr:spPr>
        <a:xfrm>
          <a:off x="896472" y="3774145"/>
          <a:ext cx="1030941" cy="259973"/>
        </a:xfrm>
        <a:prstGeom prst="rect">
          <a:avLst/>
        </a:prstGeom>
        <a:solidFill>
          <a:schemeClr val="accent6">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6E6161AA-DA77-4B33-B00D-62CC3E2E8B5C}" type="TxLink">
            <a:rPr lang="en-US" sz="1400" b="0" i="0" u="none" strike="noStrike">
              <a:solidFill>
                <a:srgbClr val="000000"/>
              </a:solidFill>
              <a:latin typeface="Comic Sans MS" panose="030F0702030302020204" pitchFamily="66" charset="0"/>
              <a:cs typeface="Calibri"/>
            </a:rPr>
            <a:pPr algn="l"/>
            <a:t>64</a:t>
          </a:fld>
          <a:endParaRPr lang="en-US" sz="1400">
            <a:latin typeface="Comic Sans MS" panose="030F0702030302020204" pitchFamily="66" charset="0"/>
          </a:endParaRPr>
        </a:p>
      </xdr:txBody>
    </xdr:sp>
    <xdr:clientData/>
  </xdr:twoCellAnchor>
  <xdr:twoCellAnchor>
    <xdr:from>
      <xdr:col>12</xdr:col>
      <xdr:colOff>235323</xdr:colOff>
      <xdr:row>18</xdr:row>
      <xdr:rowOff>112059</xdr:rowOff>
    </xdr:from>
    <xdr:to>
      <xdr:col>19</xdr:col>
      <xdr:colOff>156884</xdr:colOff>
      <xdr:row>32</xdr:row>
      <xdr:rowOff>56028</xdr:rowOff>
    </xdr:to>
    <xdr:graphicFrame macro="">
      <xdr:nvGraphicFramePr>
        <xdr:cNvPr id="73" name="Chart 72">
          <a:extLst>
            <a:ext uri="{FF2B5EF4-FFF2-40B4-BE49-F238E27FC236}">
              <a16:creationId xmlns:a16="http://schemas.microsoft.com/office/drawing/2014/main" id="{03C009F4-ECC1-4F67-A65B-C12CE0B65D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156884</xdr:colOff>
      <xdr:row>4</xdr:row>
      <xdr:rowOff>94684</xdr:rowOff>
    </xdr:from>
    <xdr:to>
      <xdr:col>8</xdr:col>
      <xdr:colOff>448236</xdr:colOff>
      <xdr:row>8</xdr:row>
      <xdr:rowOff>6718</xdr:rowOff>
    </xdr:to>
    <xdr:sp macro="" textlink="">
      <xdr:nvSpPr>
        <xdr:cNvPr id="82" name="Rectangle 81">
          <a:extLst>
            <a:ext uri="{FF2B5EF4-FFF2-40B4-BE49-F238E27FC236}">
              <a16:creationId xmlns:a16="http://schemas.microsoft.com/office/drawing/2014/main" id="{E00A7A11-211A-E031-8630-A8C00FC9C4DB}"/>
            </a:ext>
          </a:extLst>
        </xdr:cNvPr>
        <xdr:cNvSpPr/>
      </xdr:nvSpPr>
      <xdr:spPr>
        <a:xfrm>
          <a:off x="3182472" y="856684"/>
          <a:ext cx="2106705" cy="674034"/>
        </a:xfrm>
        <a:prstGeom prst="rect">
          <a:avLst/>
        </a:prstGeom>
        <a:solidFill>
          <a:schemeClr val="accent6">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chemeClr val="tx1"/>
              </a:solidFill>
              <a:latin typeface="Arial" panose="020B0604020202020204" pitchFamily="34" charset="0"/>
              <a:cs typeface="Arial" panose="020B0604020202020204" pitchFamily="34" charset="0"/>
            </a:rPr>
            <a:t>Total</a:t>
          </a:r>
          <a:r>
            <a:rPr lang="en-US" sz="1100" b="1" baseline="0">
              <a:solidFill>
                <a:schemeClr val="tx1"/>
              </a:solidFill>
              <a:latin typeface="Arial" panose="020B0604020202020204" pitchFamily="34" charset="0"/>
              <a:cs typeface="Arial" panose="020B0604020202020204" pitchFamily="34" charset="0"/>
            </a:rPr>
            <a:t> cost of denture</a:t>
          </a:r>
          <a:endParaRPr lang="en-US" sz="1100" b="1">
            <a:solidFill>
              <a:schemeClr val="tx1"/>
            </a:solidFill>
            <a:latin typeface="Arial" panose="020B0604020202020204" pitchFamily="34" charset="0"/>
            <a:cs typeface="Arial" panose="020B0604020202020204" pitchFamily="34" charset="0"/>
          </a:endParaRPr>
        </a:p>
      </xdr:txBody>
    </xdr:sp>
    <xdr:clientData/>
  </xdr:twoCellAnchor>
  <xdr:twoCellAnchor>
    <xdr:from>
      <xdr:col>5</xdr:col>
      <xdr:colOff>432549</xdr:colOff>
      <xdr:row>5</xdr:row>
      <xdr:rowOff>138951</xdr:rowOff>
    </xdr:from>
    <xdr:to>
      <xdr:col>7</xdr:col>
      <xdr:colOff>437030</xdr:colOff>
      <xdr:row>7</xdr:row>
      <xdr:rowOff>73956</xdr:rowOff>
    </xdr:to>
    <xdr:sp macro="" textlink="KPI!J6">
      <xdr:nvSpPr>
        <xdr:cNvPr id="83" name="Rectangle 82">
          <a:extLst>
            <a:ext uri="{FF2B5EF4-FFF2-40B4-BE49-F238E27FC236}">
              <a16:creationId xmlns:a16="http://schemas.microsoft.com/office/drawing/2014/main" id="{F6483DC3-8A40-0F76-E940-FBF480C7AE8F}"/>
            </a:ext>
          </a:extLst>
        </xdr:cNvPr>
        <xdr:cNvSpPr/>
      </xdr:nvSpPr>
      <xdr:spPr>
        <a:xfrm>
          <a:off x="3458137" y="1091451"/>
          <a:ext cx="1214717" cy="316005"/>
        </a:xfrm>
        <a:prstGeom prst="rect">
          <a:avLst/>
        </a:prstGeom>
        <a:solidFill>
          <a:schemeClr val="accent6">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49A0C70B-63D2-47F1-9EAB-278DDBC3692F}" type="TxLink">
            <a:rPr lang="en-US" sz="1400" b="0" i="0" u="none" strike="noStrike">
              <a:solidFill>
                <a:srgbClr val="000000"/>
              </a:solidFill>
              <a:latin typeface="Comic Sans MS" panose="030F0702030302020204" pitchFamily="66" charset="0"/>
              <a:cs typeface="Calibri"/>
            </a:rPr>
            <a:pPr algn="l"/>
            <a:t> ₦ 543,700 </a:t>
          </a:fld>
          <a:endParaRPr lang="en-US" sz="1400">
            <a:latin typeface="Comic Sans MS" panose="030F0702030302020204" pitchFamily="66" charset="0"/>
          </a:endParaRPr>
        </a:p>
      </xdr:txBody>
    </xdr:sp>
    <xdr:clientData/>
  </xdr:twoCellAnchor>
  <xdr:twoCellAnchor>
    <xdr:from>
      <xdr:col>5</xdr:col>
      <xdr:colOff>134473</xdr:colOff>
      <xdr:row>8</xdr:row>
      <xdr:rowOff>117098</xdr:rowOff>
    </xdr:from>
    <xdr:to>
      <xdr:col>8</xdr:col>
      <xdr:colOff>425825</xdr:colOff>
      <xdr:row>12</xdr:row>
      <xdr:rowOff>29132</xdr:rowOff>
    </xdr:to>
    <xdr:sp macro="" textlink="">
      <xdr:nvSpPr>
        <xdr:cNvPr id="84" name="Rectangle 83">
          <a:extLst>
            <a:ext uri="{FF2B5EF4-FFF2-40B4-BE49-F238E27FC236}">
              <a16:creationId xmlns:a16="http://schemas.microsoft.com/office/drawing/2014/main" id="{BE6C65F5-220E-25A7-D09C-00F744831364}"/>
            </a:ext>
          </a:extLst>
        </xdr:cNvPr>
        <xdr:cNvSpPr/>
      </xdr:nvSpPr>
      <xdr:spPr>
        <a:xfrm>
          <a:off x="3160061" y="1641098"/>
          <a:ext cx="2106705" cy="674034"/>
        </a:xfrm>
        <a:prstGeom prst="rect">
          <a:avLst/>
        </a:prstGeom>
        <a:solidFill>
          <a:schemeClr val="accent6">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chemeClr val="tx1"/>
              </a:solidFill>
              <a:latin typeface="Arial" panose="020B0604020202020204" pitchFamily="34" charset="0"/>
              <a:cs typeface="Arial" panose="020B0604020202020204" pitchFamily="34" charset="0"/>
            </a:rPr>
            <a:t>Total</a:t>
          </a:r>
          <a:r>
            <a:rPr lang="en-US" sz="1100" b="1" baseline="0">
              <a:solidFill>
                <a:schemeClr val="tx1"/>
              </a:solidFill>
              <a:latin typeface="Arial" panose="020B0604020202020204" pitchFamily="34" charset="0"/>
              <a:cs typeface="Arial" panose="020B0604020202020204" pitchFamily="34" charset="0"/>
            </a:rPr>
            <a:t> cost of other treatment</a:t>
          </a:r>
          <a:endParaRPr lang="en-US" sz="1100" b="1">
            <a:solidFill>
              <a:schemeClr val="tx1"/>
            </a:solidFill>
            <a:latin typeface="Arial" panose="020B0604020202020204" pitchFamily="34" charset="0"/>
            <a:cs typeface="Arial" panose="020B0604020202020204" pitchFamily="34" charset="0"/>
          </a:endParaRPr>
        </a:p>
      </xdr:txBody>
    </xdr:sp>
    <xdr:clientData/>
  </xdr:twoCellAnchor>
  <xdr:twoCellAnchor>
    <xdr:from>
      <xdr:col>5</xdr:col>
      <xdr:colOff>369796</xdr:colOff>
      <xdr:row>9</xdr:row>
      <xdr:rowOff>138956</xdr:rowOff>
    </xdr:from>
    <xdr:to>
      <xdr:col>7</xdr:col>
      <xdr:colOff>571502</xdr:colOff>
      <xdr:row>11</xdr:row>
      <xdr:rowOff>73961</xdr:rowOff>
    </xdr:to>
    <xdr:sp macro="" textlink="KPI!K6">
      <xdr:nvSpPr>
        <xdr:cNvPr id="85" name="Rectangle 84">
          <a:extLst>
            <a:ext uri="{FF2B5EF4-FFF2-40B4-BE49-F238E27FC236}">
              <a16:creationId xmlns:a16="http://schemas.microsoft.com/office/drawing/2014/main" id="{8BAEFA26-FF16-590A-06B0-0A70B55FB8E2}"/>
            </a:ext>
          </a:extLst>
        </xdr:cNvPr>
        <xdr:cNvSpPr/>
      </xdr:nvSpPr>
      <xdr:spPr>
        <a:xfrm>
          <a:off x="3395384" y="1853456"/>
          <a:ext cx="1411942" cy="316005"/>
        </a:xfrm>
        <a:prstGeom prst="rect">
          <a:avLst/>
        </a:prstGeom>
        <a:solidFill>
          <a:schemeClr val="accent6">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D9C96201-B43B-4D51-AF0E-AA66242F0EA6}" type="TxLink">
            <a:rPr lang="en-US" sz="1400" b="0" i="0" u="none" strike="noStrike">
              <a:solidFill>
                <a:srgbClr val="000000"/>
              </a:solidFill>
              <a:latin typeface="Comic Sans MS" panose="030F0702030302020204" pitchFamily="66" charset="0"/>
              <a:cs typeface="Calibri"/>
            </a:rPr>
            <a:pPr algn="l"/>
            <a:t> ₦ 1,648,200 </a:t>
          </a:fld>
          <a:endParaRPr lang="en-US" sz="1400">
            <a:latin typeface="Comic Sans MS" panose="030F0702030302020204" pitchFamily="66" charset="0"/>
          </a:endParaRPr>
        </a:p>
      </xdr:txBody>
    </xdr:sp>
    <xdr:clientData/>
  </xdr:twoCellAnchor>
  <xdr:twoCellAnchor>
    <xdr:from>
      <xdr:col>12</xdr:col>
      <xdr:colOff>504264</xdr:colOff>
      <xdr:row>33</xdr:row>
      <xdr:rowOff>168090</xdr:rowOff>
    </xdr:from>
    <xdr:to>
      <xdr:col>20</xdr:col>
      <xdr:colOff>481852</xdr:colOff>
      <xdr:row>48</xdr:row>
      <xdr:rowOff>53790</xdr:rowOff>
    </xdr:to>
    <xdr:graphicFrame macro="">
      <xdr:nvGraphicFramePr>
        <xdr:cNvPr id="86" name="Chart 85">
          <a:extLst>
            <a:ext uri="{FF2B5EF4-FFF2-40B4-BE49-F238E27FC236}">
              <a16:creationId xmlns:a16="http://schemas.microsoft.com/office/drawing/2014/main" id="{A23F894B-C32E-474E-BB8E-51F116350B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414618</xdr:colOff>
      <xdr:row>33</xdr:row>
      <xdr:rowOff>100854</xdr:rowOff>
    </xdr:from>
    <xdr:to>
      <xdr:col>12</xdr:col>
      <xdr:colOff>145677</xdr:colOff>
      <xdr:row>47</xdr:row>
      <xdr:rowOff>177054</xdr:rowOff>
    </xdr:to>
    <xdr:graphicFrame macro="">
      <xdr:nvGraphicFramePr>
        <xdr:cNvPr id="88" name="Chart 87">
          <a:extLst>
            <a:ext uri="{FF2B5EF4-FFF2-40B4-BE49-F238E27FC236}">
              <a16:creationId xmlns:a16="http://schemas.microsoft.com/office/drawing/2014/main" id="{EED0F299-3B69-4631-8830-4580D8D075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268941</xdr:colOff>
      <xdr:row>18</xdr:row>
      <xdr:rowOff>89643</xdr:rowOff>
    </xdr:from>
    <xdr:to>
      <xdr:col>27</xdr:col>
      <xdr:colOff>493059</xdr:colOff>
      <xdr:row>32</xdr:row>
      <xdr:rowOff>165843</xdr:rowOff>
    </xdr:to>
    <xdr:graphicFrame macro="">
      <xdr:nvGraphicFramePr>
        <xdr:cNvPr id="6" name="Chart 5">
          <a:extLst>
            <a:ext uri="{FF2B5EF4-FFF2-40B4-BE49-F238E27FC236}">
              <a16:creationId xmlns:a16="http://schemas.microsoft.com/office/drawing/2014/main" id="{7CB3A401-AA12-402B-9441-CB962C7B84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549091</xdr:colOff>
      <xdr:row>4</xdr:row>
      <xdr:rowOff>112058</xdr:rowOff>
    </xdr:from>
    <xdr:to>
      <xdr:col>14</xdr:col>
      <xdr:colOff>100856</xdr:colOff>
      <xdr:row>18</xdr:row>
      <xdr:rowOff>11205</xdr:rowOff>
    </xdr:to>
    <xdr:graphicFrame macro="">
      <xdr:nvGraphicFramePr>
        <xdr:cNvPr id="8" name="Chart 7">
          <a:extLst>
            <a:ext uri="{FF2B5EF4-FFF2-40B4-BE49-F238E27FC236}">
              <a16:creationId xmlns:a16="http://schemas.microsoft.com/office/drawing/2014/main" id="{4C6BE3E2-CD52-4EE0-8FA9-7C05360C9C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0</xdr:col>
      <xdr:colOff>477930</xdr:colOff>
      <xdr:row>22</xdr:row>
      <xdr:rowOff>40902</xdr:rowOff>
    </xdr:from>
    <xdr:to>
      <xdr:col>4</xdr:col>
      <xdr:colOff>212911</xdr:colOff>
      <xdr:row>28</xdr:row>
      <xdr:rowOff>67236</xdr:rowOff>
    </xdr:to>
    <mc:AlternateContent xmlns:mc="http://schemas.openxmlformats.org/markup-compatibility/2006" xmlns:a14="http://schemas.microsoft.com/office/drawing/2010/main">
      <mc:Choice Requires="a14">
        <xdr:graphicFrame macro="">
          <xdr:nvGraphicFramePr>
            <xdr:cNvPr id="10" name="Gender">
              <a:extLst>
                <a:ext uri="{FF2B5EF4-FFF2-40B4-BE49-F238E27FC236}">
                  <a16:creationId xmlns:a16="http://schemas.microsoft.com/office/drawing/2014/main" id="{6CCB7B61-CF0C-24DB-9CD1-00B477C3B526}"/>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477930" y="4231902"/>
              <a:ext cx="2155452" cy="11693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246529</xdr:colOff>
      <xdr:row>8</xdr:row>
      <xdr:rowOff>11206</xdr:rowOff>
    </xdr:from>
    <xdr:to>
      <xdr:col>4</xdr:col>
      <xdr:colOff>156881</xdr:colOff>
      <xdr:row>12</xdr:row>
      <xdr:rowOff>112059</xdr:rowOff>
    </xdr:to>
    <xdr:pic>
      <xdr:nvPicPr>
        <xdr:cNvPr id="26" name="Picture 25">
          <a:extLst>
            <a:ext uri="{FF2B5EF4-FFF2-40B4-BE49-F238E27FC236}">
              <a16:creationId xmlns:a16="http://schemas.microsoft.com/office/drawing/2014/main" id="{86DE6227-3D83-478B-B4EF-7DA834F87EB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51647" y="1535206"/>
          <a:ext cx="1725705" cy="862853"/>
        </a:xfrm>
        <a:prstGeom prst="rect">
          <a:avLst/>
        </a:prstGeom>
      </xdr:spPr>
    </xdr:pic>
    <xdr:clientData/>
  </xdr:twoCellAnchor>
  <xdr:twoCellAnchor editAs="oneCell">
    <xdr:from>
      <xdr:col>0</xdr:col>
      <xdr:colOff>537883</xdr:colOff>
      <xdr:row>28</xdr:row>
      <xdr:rowOff>123265</xdr:rowOff>
    </xdr:from>
    <xdr:to>
      <xdr:col>4</xdr:col>
      <xdr:colOff>212912</xdr:colOff>
      <xdr:row>47</xdr:row>
      <xdr:rowOff>168088</xdr:rowOff>
    </xdr:to>
    <mc:AlternateContent xmlns:mc="http://schemas.openxmlformats.org/markup-compatibility/2006" xmlns:a14="http://schemas.microsoft.com/office/drawing/2010/main">
      <mc:Choice Requires="a14">
        <xdr:graphicFrame macro="">
          <xdr:nvGraphicFramePr>
            <xdr:cNvPr id="37" name="Date_of_visit (Month)">
              <a:extLst>
                <a:ext uri="{FF2B5EF4-FFF2-40B4-BE49-F238E27FC236}">
                  <a16:creationId xmlns:a16="http://schemas.microsoft.com/office/drawing/2014/main" id="{039A57D7-9A24-2D6B-289B-5E4AB900041D}"/>
                </a:ext>
              </a:extLst>
            </xdr:cNvPr>
            <xdr:cNvGraphicFramePr/>
          </xdr:nvGraphicFramePr>
          <xdr:xfrm>
            <a:off x="0" y="0"/>
            <a:ext cx="0" cy="0"/>
          </xdr:xfrm>
          <a:graphic>
            <a:graphicData uri="http://schemas.microsoft.com/office/drawing/2010/slicer">
              <sle:slicer xmlns:sle="http://schemas.microsoft.com/office/drawing/2010/slicer" name="Date_of_visit (Month)"/>
            </a:graphicData>
          </a:graphic>
        </xdr:graphicFrame>
      </mc:Choice>
      <mc:Fallback xmlns="">
        <xdr:sp macro="" textlink="">
          <xdr:nvSpPr>
            <xdr:cNvPr id="0" name=""/>
            <xdr:cNvSpPr>
              <a:spLocks noTextEdit="1"/>
            </xdr:cNvSpPr>
          </xdr:nvSpPr>
          <xdr:spPr>
            <a:xfrm>
              <a:off x="537883" y="5457265"/>
              <a:ext cx="2095500" cy="36643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369794</xdr:colOff>
      <xdr:row>18</xdr:row>
      <xdr:rowOff>168087</xdr:rowOff>
    </xdr:from>
    <xdr:to>
      <xdr:col>12</xdr:col>
      <xdr:colOff>11206</xdr:colOff>
      <xdr:row>32</xdr:row>
      <xdr:rowOff>56028</xdr:rowOff>
    </xdr:to>
    <xdr:graphicFrame macro="">
      <xdr:nvGraphicFramePr>
        <xdr:cNvPr id="3" name="Chart 2">
          <a:extLst>
            <a:ext uri="{FF2B5EF4-FFF2-40B4-BE49-F238E27FC236}">
              <a16:creationId xmlns:a16="http://schemas.microsoft.com/office/drawing/2014/main" id="{86DDF645-D3DF-4D2D-90A3-E4A54ABD12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905.214828009259" backgroundQuery="1" createdVersion="8" refreshedVersion="8" minRefreshableVersion="3" recordCount="0" supportSubquery="1" supportAdvancedDrill="1" xr:uid="{9D8100AE-1953-465F-A2E0-E970A2C2079C}">
  <cacheSource type="external" connectionId="3"/>
  <cacheFields count="14">
    <cacheField name="[Measures].[Count of Patient_id]" caption="Count of Patient_id" numFmtId="0" hierarchy="25" level="32767"/>
    <cacheField name="[Measures].[Count of Visit_ID]" caption="Count of Visit_ID" numFmtId="0" hierarchy="27" level="32767"/>
    <cacheField name="[Measures].[No of male patient]" caption="No of male patient" numFmtId="0" hierarchy="44" level="32767"/>
    <cacheField name="[Measures].[No of Female patients]" caption="No of Female patients" numFmtId="0" hierarchy="45" level="32767"/>
    <cacheField name="[Measures].[Average treatment cost per patients]" caption="Average treatment cost per patients" numFmtId="0" hierarchy="46" level="32767"/>
    <cacheField name="[Measures].[Average treatment cost per visit]" caption="Average treatment cost per visit" numFmtId="0" hierarchy="47" level="32767"/>
    <cacheField name="[Measures].[Average cost per denture]" caption="Average cost per denture" numFmtId="0" hierarchy="48" level="32767"/>
    <cacheField name="[Measures].[Sum of Treatment_cost]" caption="Sum of Treatment_cost" numFmtId="0" hierarchy="28" level="32767"/>
    <cacheField name="[Measures].[Total cost of denture]" caption="Total cost of denture" numFmtId="0" hierarchy="49" level="32767"/>
    <cacheField name="[Measures].[Total cost of other treatment]" caption="Total cost of other treatment" numFmtId="0" hierarchy="50" level="32767"/>
    <cacheField name="[Measures].[total denture]" caption="total denture" numFmtId="0" hierarchy="54" level="32767"/>
    <cacheField name="[Measures].[No of patients that required admission ]" caption="No of patients that required admission " numFmtId="0" hierarchy="51" level="32767"/>
    <cacheField name="[Measures].[Average day gap]" caption="Average day gap" numFmtId="0" hierarchy="53" level="32767"/>
    <cacheField name="[dental_clinic_gh_gembu_patients_table].[Gender].[Gender]" caption="Gender" numFmtId="0" hierarchy="3" level="1">
      <sharedItems containsSemiMixedTypes="0" containsNonDate="0" containsString="0"/>
    </cacheField>
  </cacheFields>
  <cacheHierarchies count="58">
    <cacheHierarchy uniqueName="[dental_clinic_gh_gembu_patients_table].[Patient_id]" caption="Patient_id" attribute="1" defaultMemberUniqueName="[dental_clinic_gh_gembu_patients_table].[Patient_id].[All]" allUniqueName="[dental_clinic_gh_gembu_patients_table].[Patient_id].[All]" dimensionUniqueName="[dental_clinic_gh_gembu_patients_table]" displayFolder="" count="0" memberValueDatatype="130" unbalanced="0"/>
    <cacheHierarchy uniqueName="[dental_clinic_gh_gembu_patients_table].[Folder_number]" caption="Folder_number" attribute="1" defaultMemberUniqueName="[dental_clinic_gh_gembu_patients_table].[Folder_number].[All]" allUniqueName="[dental_clinic_gh_gembu_patients_table].[Folder_number].[All]" dimensionUniqueName="[dental_clinic_gh_gembu_patients_table]" displayFolder="" count="0" memberValueDatatype="130" unbalanced="0"/>
    <cacheHierarchy uniqueName="[dental_clinic_gh_gembu_patients_table].[Age]" caption="Age" attribute="1" defaultMemberUniqueName="[dental_clinic_gh_gembu_patients_table].[Age].[All]" allUniqueName="[dental_clinic_gh_gembu_patients_table].[Age].[All]" dimensionUniqueName="[dental_clinic_gh_gembu_patients_table]" displayFolder="" count="0" memberValueDatatype="5" unbalanced="0"/>
    <cacheHierarchy uniqueName="[dental_clinic_gh_gembu_patients_table].[Gender]" caption="Gender" attribute="1" defaultMemberUniqueName="[dental_clinic_gh_gembu_patients_table].[Gender].[All]" allUniqueName="[dental_clinic_gh_gembu_patients_table].[Gender].[All]" dimensionUniqueName="[dental_clinic_gh_gembu_patients_table]" displayFolder="" count="2" memberValueDatatype="130" unbalanced="0">
      <fieldsUsage count="2">
        <fieldUsage x="-1"/>
        <fieldUsage x="13"/>
      </fieldsUsage>
    </cacheHierarchy>
    <cacheHierarchy uniqueName="[dental_clinic_gh_gembu_patients_table].[Age grading]" caption="Age grading" attribute="1" defaultMemberUniqueName="[dental_clinic_gh_gembu_patients_table].[Age grading].[All]" allUniqueName="[dental_clinic_gh_gembu_patients_table].[Age grading].[All]" dimensionUniqueName="[dental_clinic_gh_gembu_patients_table]" displayFolder="" count="0" memberValueDatatype="130" unbalanced="0"/>
    <cacheHierarchy uniqueName="[dental_clinic_gh_gembu_visits_table].[Visit_ID]" caption="Visit_ID" attribute="1" defaultMemberUniqueName="[dental_clinic_gh_gembu_visits_table].[Visit_ID].[All]" allUniqueName="[dental_clinic_gh_gembu_visits_table].[Visit_ID].[All]" dimensionUniqueName="[dental_clinic_gh_gembu_visits_table]" displayFolder="" count="0" memberValueDatatype="20" unbalanced="0"/>
    <cacheHierarchy uniqueName="[dental_clinic_gh_gembu_visits_table].[Patient_ID]" caption="Patient_ID" attribute="1" defaultMemberUniqueName="[dental_clinic_gh_gembu_visits_table].[Patient_ID].[All]" allUniqueName="[dental_clinic_gh_gembu_visits_table].[Patient_ID].[All]" dimensionUniqueName="[dental_clinic_gh_gembu_visits_table]" displayFolder="" count="0" memberValueDatatype="130" unbalanced="0"/>
    <cacheHierarchy uniqueName="[dental_clinic_gh_gembu_visits_table].[Date_of_visit]" caption="Date_of_visit" attribute="1" time="1" defaultMemberUniqueName="[dental_clinic_gh_gembu_visits_table].[Date_of_visit].[All]" allUniqueName="[dental_clinic_gh_gembu_visits_table].[Date_of_visit].[All]" dimensionUniqueName="[dental_clinic_gh_gembu_visits_table]" displayFolder="" count="0" memberValueDatatype="7" unbalanced="0"/>
    <cacheHierarchy uniqueName="[dental_clinic_gh_gembu_visits_table].[Diagnosis]" caption="Diagnosis" attribute="1" defaultMemberUniqueName="[dental_clinic_gh_gembu_visits_table].[Diagnosis].[All]" allUniqueName="[dental_clinic_gh_gembu_visits_table].[Diagnosis].[All]" dimensionUniqueName="[dental_clinic_gh_gembu_visits_table]" displayFolder="" count="0" memberValueDatatype="130" unbalanced="0"/>
    <cacheHierarchy uniqueName="[dental_clinic_gh_gembu_visits_table].[Treatment_type]" caption="Treatment_type" attribute="1" defaultMemberUniqueName="[dental_clinic_gh_gembu_visits_table].[Treatment_type].[All]" allUniqueName="[dental_clinic_gh_gembu_visits_table].[Treatment_type].[All]" dimensionUniqueName="[dental_clinic_gh_gembu_visits_table]" displayFolder="" count="0" memberValueDatatype="130" unbalanced="0"/>
    <cacheHierarchy uniqueName="[dental_clinic_gh_gembu_visits_table].[Admission_Required]" caption="Admission_Required" attribute="1" defaultMemberUniqueName="[dental_clinic_gh_gembu_visits_table].[Admission_Required].[All]" allUniqueName="[dental_clinic_gh_gembu_visits_table].[Admission_Required].[All]" dimensionUniqueName="[dental_clinic_gh_gembu_visits_table]" displayFolder="" count="0" memberValueDatatype="130" unbalanced="0"/>
    <cacheHierarchy uniqueName="[dental_clinic_gh_gembu_visits_table].[Denture_on_patients_request]" caption="Denture_on_patients_request" attribute="1" defaultMemberUniqueName="[dental_clinic_gh_gembu_visits_table].[Denture_on_patients_request].[All]" allUniqueName="[dental_clinic_gh_gembu_visits_table].[Denture_on_patients_request].[All]" dimensionUniqueName="[dental_clinic_gh_gembu_visits_table]" displayFolder="" count="0" memberValueDatatype="130" unbalanced="0"/>
    <cacheHierarchy uniqueName="[dental_clinic_gh_gembu_visits_table].[Type_of_denture]" caption="Type_of_denture" attribute="1" defaultMemberUniqueName="[dental_clinic_gh_gembu_visits_table].[Type_of_denture].[All]" allUniqueName="[dental_clinic_gh_gembu_visits_table].[Type_of_denture].[All]" dimensionUniqueName="[dental_clinic_gh_gembu_visits_table]" displayFolder="" count="0" memberValueDatatype="130" unbalanced="0"/>
    <cacheHierarchy uniqueName="[dental_clinic_gh_gembu_visits_table].[Treatment_cost]" caption="Treatment_cost" attribute="1" defaultMemberUniqueName="[dental_clinic_gh_gembu_visits_table].[Treatment_cost].[All]" allUniqueName="[dental_clinic_gh_gembu_visits_table].[Treatment_cost].[All]" dimensionUniqueName="[dental_clinic_gh_gembu_visits_table]" displayFolder="" count="0" memberValueDatatype="20" unbalanced="0"/>
    <cacheHierarchy uniqueName="[dental_clinic_gh_gembu_visits_table].[Check_up]" caption="Check_up" attribute="1" defaultMemberUniqueName="[dental_clinic_gh_gembu_visits_table].[Check_up].[All]" allUniqueName="[dental_clinic_gh_gembu_visits_table].[Check_up].[All]" dimensionUniqueName="[dental_clinic_gh_gembu_visits_table]" displayFolder="" count="0" memberValueDatatype="130" unbalanced="0"/>
    <cacheHierarchy uniqueName="[dental_clinic_gh_gembu_visits_table].[Cost_of_denture]" caption="Cost_of_denture" attribute="1" defaultMemberUniqueName="[dental_clinic_gh_gembu_visits_table].[Cost_of_denture].[All]" allUniqueName="[dental_clinic_gh_gembu_visits_table].[Cost_of_denture].[All]" dimensionUniqueName="[dental_clinic_gh_gembu_visits_table]" displayFolder="" count="0" memberValueDatatype="20" unbalanced="0"/>
    <cacheHierarchy uniqueName="[dental_clinic_gh_gembu_visits_table].[Follow_up_check_up]" caption="Follow_up_check_up" attribute="1" defaultMemberUniqueName="[dental_clinic_gh_gembu_visits_table].[Follow_up_check_up].[All]" allUniqueName="[dental_clinic_gh_gembu_visits_table].[Follow_up_check_up].[All]" dimensionUniqueName="[dental_clinic_gh_gembu_visits_table]" displayFolder="" count="0" memberValueDatatype="130" unbalanced="0"/>
    <cacheHierarchy uniqueName="[dental_clinic_gh_gembu_visits_table].[Date_of_impression]" caption="Date_of_impression" attribute="1" time="1" defaultMemberUniqueName="[dental_clinic_gh_gembu_visits_table].[Date_of_impression].[All]" allUniqueName="[dental_clinic_gh_gembu_visits_table].[Date_of_impression].[All]" dimensionUniqueName="[dental_clinic_gh_gembu_visits_table]" displayFolder="" count="0" memberValueDatatype="7" unbalanced="0"/>
    <cacheHierarchy uniqueName="[dental_clinic_gh_gembu_visits_table].[Date_of_denture_fitting]" caption="Date_of_denture_fitting" attribute="1" time="1" defaultMemberUniqueName="[dental_clinic_gh_gembu_visits_table].[Date_of_denture_fitting].[All]" allUniqueName="[dental_clinic_gh_gembu_visits_table].[Date_of_denture_fitting].[All]" dimensionUniqueName="[dental_clinic_gh_gembu_visits_table]" displayFolder="" count="0" memberValueDatatype="7" unbalanced="0"/>
    <cacheHierarchy uniqueName="[dental_clinic_gh_gembu_visits_table].[Patients_satisfaction]" caption="Patients_satisfaction" attribute="1" defaultMemberUniqueName="[dental_clinic_gh_gembu_visits_table].[Patients_satisfaction].[All]" allUniqueName="[dental_clinic_gh_gembu_visits_table].[Patients_satisfaction].[All]" dimensionUniqueName="[dental_clinic_gh_gembu_visits_table]" displayFolder="" count="0" memberValueDatatype="130" unbalanced="0"/>
    <cacheHierarchy uniqueName="[dental_clinic_gh_gembu_visits_table].[Fitting gap day]" caption="Fitting gap day" attribute="1" defaultMemberUniqueName="[dental_clinic_gh_gembu_visits_table].[Fitting gap day].[All]" allUniqueName="[dental_clinic_gh_gembu_visits_table].[Fitting gap day].[All]" dimensionUniqueName="[dental_clinic_gh_gembu_visits_table]" displayFolder="" count="0" memberValueDatatype="20" unbalanced="0"/>
    <cacheHierarchy uniqueName="[dental_clinic_gh_gembu_visits_table].[Date_of_visit (Year)]" caption="Date_of_visit (Year)" attribute="1" defaultMemberUniqueName="[dental_clinic_gh_gembu_visits_table].[Date_of_visit (Year)].[All]" allUniqueName="[dental_clinic_gh_gembu_visits_table].[Date_of_visit (Year)].[All]" dimensionUniqueName="[dental_clinic_gh_gembu_visits_table]" displayFolder="" count="0" memberValueDatatype="130" unbalanced="0"/>
    <cacheHierarchy uniqueName="[dental_clinic_gh_gembu_visits_table].[Date_of_visit (Quarter)]" caption="Date_of_visit (Quarter)" attribute="1" defaultMemberUniqueName="[dental_clinic_gh_gembu_visits_table].[Date_of_visit (Quarter)].[All]" allUniqueName="[dental_clinic_gh_gembu_visits_table].[Date_of_visit (Quarter)].[All]" dimensionUniqueName="[dental_clinic_gh_gembu_visits_table]" displayFolder="" count="0" memberValueDatatype="130" unbalanced="0"/>
    <cacheHierarchy uniqueName="[dental_clinic_gh_gembu_visits_table].[Date_of_visit (Month)]" caption="Date_of_visit (Month)" attribute="1" defaultMemberUniqueName="[dental_clinic_gh_gembu_visits_table].[Date_of_visit (Month)].[All]" allUniqueName="[dental_clinic_gh_gembu_visits_table].[Date_of_visit (Month)].[All]" dimensionUniqueName="[dental_clinic_gh_gembu_visits_table]" displayFolder="" count="2" memberValueDatatype="130" unbalanced="0"/>
    <cacheHierarchy uniqueName="[dental_clinic_gh_gembu_visits_table].[Date_of_visit (Month Index)]" caption="Date_of_visit (Month Index)" attribute="1" defaultMemberUniqueName="[dental_clinic_gh_gembu_visits_table].[Date_of_visit (Month Index)].[All]" allUniqueName="[dental_clinic_gh_gembu_visits_table].[Date_of_visit (Month Index)].[All]" dimensionUniqueName="[dental_clinic_gh_gembu_visits_table]" displayFolder="" count="0" memberValueDatatype="20" unbalanced="0" hidden="1"/>
    <cacheHierarchy uniqueName="[Measures].[Count of Patient_id]" caption="Count of Patient_id" measure="1" displayFolder="" measureGroup="dental_clinic_gh_gembu_patients_table" count="0" oneField="1">
      <fieldsUsage count="1">
        <fieldUsage x="0"/>
      </fieldsUsage>
      <extLst>
        <ext xmlns:x15="http://schemas.microsoft.com/office/spreadsheetml/2010/11/main" uri="{B97F6D7D-B522-45F9-BDA1-12C45D357490}">
          <x15:cacheHierarchy aggregatedColumn="0"/>
        </ext>
      </extLst>
    </cacheHierarchy>
    <cacheHierarchy uniqueName="[Measures].[Sum of Visit_ID]" caption="Sum of Visit_ID" measure="1" displayFolder="" measureGroup="dental_clinic_gh_gembu_visits_table" count="0">
      <extLst>
        <ext xmlns:x15="http://schemas.microsoft.com/office/spreadsheetml/2010/11/main" uri="{B97F6D7D-B522-45F9-BDA1-12C45D357490}">
          <x15:cacheHierarchy aggregatedColumn="5"/>
        </ext>
      </extLst>
    </cacheHierarchy>
    <cacheHierarchy uniqueName="[Measures].[Count of Visit_ID]" caption="Count of Visit_ID" measure="1" displayFolder="" measureGroup="dental_clinic_gh_gembu_visits_table" count="0" oneField="1">
      <fieldsUsage count="1">
        <fieldUsage x="1"/>
      </fieldsUsage>
      <extLst>
        <ext xmlns:x15="http://schemas.microsoft.com/office/spreadsheetml/2010/11/main" uri="{B97F6D7D-B522-45F9-BDA1-12C45D357490}">
          <x15:cacheHierarchy aggregatedColumn="5"/>
        </ext>
      </extLst>
    </cacheHierarchy>
    <cacheHierarchy uniqueName="[Measures].[Sum of Treatment_cost]" caption="Sum of Treatment_cost" measure="1" displayFolder="" measureGroup="dental_clinic_gh_gembu_visits_table" count="0" oneField="1">
      <fieldsUsage count="1">
        <fieldUsage x="7"/>
      </fieldsUsage>
      <extLst>
        <ext xmlns:x15="http://schemas.microsoft.com/office/spreadsheetml/2010/11/main" uri="{B97F6D7D-B522-45F9-BDA1-12C45D357490}">
          <x15:cacheHierarchy aggregatedColumn="13"/>
        </ext>
      </extLst>
    </cacheHierarchy>
    <cacheHierarchy uniqueName="[Measures].[Count of Diagnosis]" caption="Count of Diagnosis" measure="1" displayFolder="" measureGroup="dental_clinic_gh_gembu_visits_table" count="0">
      <extLst>
        <ext xmlns:x15="http://schemas.microsoft.com/office/spreadsheetml/2010/11/main" uri="{B97F6D7D-B522-45F9-BDA1-12C45D357490}">
          <x15:cacheHierarchy aggregatedColumn="8"/>
        </ext>
      </extLst>
    </cacheHierarchy>
    <cacheHierarchy uniqueName="[Measures].[Count of Age grading]" caption="Count of Age grading" measure="1" displayFolder="" measureGroup="dental_clinic_gh_gembu_patients_table" count="0">
      <extLst>
        <ext xmlns:x15="http://schemas.microsoft.com/office/spreadsheetml/2010/11/main" uri="{B97F6D7D-B522-45F9-BDA1-12C45D357490}">
          <x15:cacheHierarchy aggregatedColumn="4"/>
        </ext>
      </extLst>
    </cacheHierarchy>
    <cacheHierarchy uniqueName="[Measures].[Count of Patient_ID 2]" caption="Count of Patient_ID 2" measure="1" displayFolder="" measureGroup="dental_clinic_gh_gembu_visits_table" count="0">
      <extLst>
        <ext xmlns:x15="http://schemas.microsoft.com/office/spreadsheetml/2010/11/main" uri="{B97F6D7D-B522-45F9-BDA1-12C45D357490}">
          <x15:cacheHierarchy aggregatedColumn="6"/>
        </ext>
      </extLst>
    </cacheHierarchy>
    <cacheHierarchy uniqueName="[Measures].[Count of Treatment_type]" caption="Count of Treatment_type" measure="1" displayFolder="" measureGroup="dental_clinic_gh_gembu_visits_table" count="0">
      <extLst>
        <ext xmlns:x15="http://schemas.microsoft.com/office/spreadsheetml/2010/11/main" uri="{B97F6D7D-B522-45F9-BDA1-12C45D357490}">
          <x15:cacheHierarchy aggregatedColumn="9"/>
        </ext>
      </extLst>
    </cacheHierarchy>
    <cacheHierarchy uniqueName="[Measures].[Distinct Count of Patient_ID]" caption="Distinct Count of Patient_ID" measure="1" displayFolder="" measureGroup="dental_clinic_gh_gembu_visits_table" count="0">
      <extLst>
        <ext xmlns:x15="http://schemas.microsoft.com/office/spreadsheetml/2010/11/main" uri="{B97F6D7D-B522-45F9-BDA1-12C45D357490}">
          <x15:cacheHierarchy aggregatedColumn="6"/>
        </ext>
      </extLst>
    </cacheHierarchy>
    <cacheHierarchy uniqueName="[Measures].[Count of Type_of_denture]" caption="Count of Type_of_denture" measure="1" displayFolder="" measureGroup="dental_clinic_gh_gembu_visits_table" count="0">
      <extLst>
        <ext xmlns:x15="http://schemas.microsoft.com/office/spreadsheetml/2010/11/main" uri="{B97F6D7D-B522-45F9-BDA1-12C45D357490}">
          <x15:cacheHierarchy aggregatedColumn="12"/>
        </ext>
      </extLst>
    </cacheHierarchy>
    <cacheHierarchy uniqueName="[Measures].[Distinct Count of Type_of_denture]" caption="Distinct Count of Type_of_denture" measure="1" displayFolder="" measureGroup="dental_clinic_gh_gembu_visits_table" count="0">
      <extLst>
        <ext xmlns:x15="http://schemas.microsoft.com/office/spreadsheetml/2010/11/main" uri="{B97F6D7D-B522-45F9-BDA1-12C45D357490}">
          <x15:cacheHierarchy aggregatedColumn="12"/>
        </ext>
      </extLst>
    </cacheHierarchy>
    <cacheHierarchy uniqueName="[Measures].[Distinct Count of Visit_ID]" caption="Distinct Count of Visit_ID" measure="1" displayFolder="" measureGroup="dental_clinic_gh_gembu_visits_table" count="0">
      <extLst>
        <ext xmlns:x15="http://schemas.microsoft.com/office/spreadsheetml/2010/11/main" uri="{B97F6D7D-B522-45F9-BDA1-12C45D357490}">
          <x15:cacheHierarchy aggregatedColumn="5"/>
        </ext>
      </extLst>
    </cacheHierarchy>
    <cacheHierarchy uniqueName="[Measures].[Sum of Fitting gap day]" caption="Sum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Average of Fitting gap day]" caption="Average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Count of Fitting gap day]" caption="Count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Maximum of Fitting gap day]" caption="Maximum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Minimum of Fitting gap day]" caption="Minimum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Count of Patients_satisfaction]" caption="Count of Patients_satisfaction" measure="1" displayFolder="" measureGroup="dental_clinic_gh_gembu_visits_table" count="0">
      <extLst>
        <ext xmlns:x15="http://schemas.microsoft.com/office/spreadsheetml/2010/11/main" uri="{B97F6D7D-B522-45F9-BDA1-12C45D357490}">
          <x15:cacheHierarchy aggregatedColumn="19"/>
        </ext>
      </extLst>
    </cacheHierarchy>
    <cacheHierarchy uniqueName="[Measures].[Count of Date_of_visit (Year)]" caption="Count of Date_of_visit (Year)" measure="1" displayFolder="" measureGroup="dental_clinic_gh_gembu_visits_table" count="0">
      <extLst>
        <ext xmlns:x15="http://schemas.microsoft.com/office/spreadsheetml/2010/11/main" uri="{B97F6D7D-B522-45F9-BDA1-12C45D357490}">
          <x15:cacheHierarchy aggregatedColumn="21"/>
        </ext>
      </extLst>
    </cacheHierarchy>
    <cacheHierarchy uniqueName="[Measures].[No of male patient]" caption="No of male patient" measure="1" displayFolder="" measureGroup="dental_clinic_gh_gembu_patients_table" count="0" oneField="1">
      <fieldsUsage count="1">
        <fieldUsage x="2"/>
      </fieldsUsage>
    </cacheHierarchy>
    <cacheHierarchy uniqueName="[Measures].[No of Female patients]" caption="No of Female patients" measure="1" displayFolder="" measureGroup="dental_clinic_gh_gembu_patients_table" count="0" oneField="1">
      <fieldsUsage count="1">
        <fieldUsage x="3"/>
      </fieldsUsage>
    </cacheHierarchy>
    <cacheHierarchy uniqueName="[Measures].[Average treatment cost per patients]" caption="Average treatment cost per patients" measure="1" displayFolder="" measureGroup="dental_clinic_gh_gembu_visits_table" count="0" oneField="1">
      <fieldsUsage count="1">
        <fieldUsage x="4"/>
      </fieldsUsage>
    </cacheHierarchy>
    <cacheHierarchy uniqueName="[Measures].[Average treatment cost per visit]" caption="Average treatment cost per visit" measure="1" displayFolder="" measureGroup="dental_clinic_gh_gembu_visits_table" count="0" oneField="1">
      <fieldsUsage count="1">
        <fieldUsage x="5"/>
      </fieldsUsage>
    </cacheHierarchy>
    <cacheHierarchy uniqueName="[Measures].[Average cost per denture]" caption="Average cost per denture" measure="1" displayFolder="" measureGroup="dental_clinic_gh_gembu_visits_table" count="0" oneField="1">
      <fieldsUsage count="1">
        <fieldUsage x="6"/>
      </fieldsUsage>
    </cacheHierarchy>
    <cacheHierarchy uniqueName="[Measures].[Total cost of denture]" caption="Total cost of denture" measure="1" displayFolder="" measureGroup="dental_clinic_gh_gembu_visits_table" count="0" oneField="1">
      <fieldsUsage count="1">
        <fieldUsage x="8"/>
      </fieldsUsage>
    </cacheHierarchy>
    <cacheHierarchy uniqueName="[Measures].[Total cost of other treatment]" caption="Total cost of other treatment" measure="1" displayFolder="" measureGroup="dental_clinic_gh_gembu_visits_table" count="0" oneField="1">
      <fieldsUsage count="1">
        <fieldUsage x="9"/>
      </fieldsUsage>
    </cacheHierarchy>
    <cacheHierarchy uniqueName="[Measures].[No of patients that required admission ]" caption="No of patients that required admission " measure="1" displayFolder="" measureGroup="dental_clinic_gh_gembu_visits_table" count="0" oneField="1">
      <fieldsUsage count="1">
        <fieldUsage x="11"/>
      </fieldsUsage>
    </cacheHierarchy>
    <cacheHierarchy uniqueName="[Measures].[Type of denture by age group]" caption="Type of denture by age group" measure="1" displayFolder="" measureGroup="dental_clinic_gh_gembu_visits_table" count="0"/>
    <cacheHierarchy uniqueName="[Measures].[Average day gap]" caption="Average day gap" measure="1" displayFolder="" measureGroup="dental_clinic_gh_gembu_visits_table" count="0" oneField="1">
      <fieldsUsage count="1">
        <fieldUsage x="12"/>
      </fieldsUsage>
    </cacheHierarchy>
    <cacheHierarchy uniqueName="[Measures].[total denture]" caption="total denture" measure="1" displayFolder="" measureGroup="dental_clinic_gh_gembu_visits_table" count="0" oneField="1">
      <fieldsUsage count="1">
        <fieldUsage x="10"/>
      </fieldsUsage>
    </cacheHierarchy>
    <cacheHierarchy uniqueName="[Measures].[__XL_Count dental_clinic_gh_gembu_patients_table]" caption="__XL_Count dental_clinic_gh_gembu_patients_table" measure="1" displayFolder="" measureGroup="dental_clinic_gh_gembu_patients_table" count="0" hidden="1"/>
    <cacheHierarchy uniqueName="[Measures].[__XL_Count dental_clinic_gh_gembu_visits_table]" caption="__XL_Count dental_clinic_gh_gembu_visits_table" measure="1" displayFolder="" measureGroup="dental_clinic_gh_gembu_visits_table" count="0" hidden="1"/>
    <cacheHierarchy uniqueName="[Measures].[__No measures defined]" caption="__No measures defined" measure="1" displayFolder="" count="0" hidden="1"/>
  </cacheHierarchies>
  <kpis count="0"/>
  <dimensions count="3">
    <dimension name="dental_clinic_gh_gembu_patients_table" uniqueName="[dental_clinic_gh_gembu_patients_table]" caption="dental_clinic_gh_gembu_patients_table"/>
    <dimension name="dental_clinic_gh_gembu_visits_table" uniqueName="[dental_clinic_gh_gembu_visits_table]" caption="dental_clinic_gh_gembu_visits_table"/>
    <dimension measure="1" name="Measures" uniqueName="[Measures]" caption="Measures"/>
  </dimensions>
  <measureGroups count="2">
    <measureGroup name="dental_clinic_gh_gembu_patients_table" caption="dental_clinic_gh_gembu_patients_table"/>
    <measureGroup name="dental_clinic_gh_gembu_visits_table" caption="dental_clinic_gh_gembu_visits_table"/>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905.214828356482" backgroundQuery="1" createdVersion="8" refreshedVersion="8" minRefreshableVersion="3" recordCount="0" supportSubquery="1" supportAdvancedDrill="1" xr:uid="{4DF47E17-508E-4E7A-9934-9139FA3BD233}">
  <cacheSource type="external" connectionId="3"/>
  <cacheFields count="7">
    <cacheField name="[dental_clinic_gh_gembu_visits_table].[Diagnosis].[Diagnosis]" caption="Diagnosis" numFmtId="0" hierarchy="8" level="1">
      <sharedItems count="10">
        <s v="Abscess"/>
        <s v="Bounded endentulous space"/>
        <s v="Calculus"/>
        <s v="Cavity"/>
        <s v="Cavity and oral lesion"/>
        <s v="Halitosis"/>
        <s v="Loosed denture"/>
        <s v="Periodontitis"/>
        <s v="Retained root"/>
        <s v="Routine check up"/>
      </sharedItems>
    </cacheField>
    <cacheField name="[dental_clinic_gh_gembu_visits_table].[Treatment_type].[Treatment_type]" caption="Treatment_type" numFmtId="0" hierarchy="9" level="1">
      <sharedItems count="10">
        <s v="Denture construction"/>
        <s v="Extraction and ohi"/>
        <s v="Filling and ohi"/>
        <s v="Incision and drainage/extraction/drugs"/>
        <s v="Ohi"/>
        <s v="Referral"/>
        <s v="Scaling and extraction"/>
        <s v="Scaling and filling"/>
        <s v="Scaling and ohi"/>
        <s v="Scaling/replacement"/>
      </sharedItems>
    </cacheField>
    <cacheField name="[dental_clinic_gh_gembu_visits_table].[Denture_on_patients_request].[Denture_on_patients_request]" caption="Denture_on_patients_request" numFmtId="0" hierarchy="11" level="1">
      <sharedItems count="1">
        <s v="Yes"/>
      </sharedItems>
    </cacheField>
    <cacheField name="[dental_clinic_gh_gembu_visits_table].[Date_of_visit (Month)].[Date_of_visit (Month)]" caption="Date_of_visit (Month)" numFmtId="0" hierarchy="23" level="1">
      <sharedItems count="12">
        <s v="Jan"/>
        <s v="Feb"/>
        <s v="Mar"/>
        <s v="Apr"/>
        <s v="May"/>
        <s v="Jun"/>
        <s v="Jul"/>
        <s v="Aug"/>
        <s v="Sep"/>
        <s v="Oct"/>
        <s v="Nov"/>
        <s v="Dec"/>
      </sharedItems>
    </cacheField>
    <cacheField name="[Measures].[Total cost of denture]" caption="Total cost of denture" numFmtId="0" hierarchy="49" level="32767"/>
    <cacheField name="[Measures].[Total cost of other treatment]" caption="Total cost of other treatment" numFmtId="0" hierarchy="50" level="32767"/>
    <cacheField name="[dental_clinic_gh_gembu_patients_table].[Gender].[Gender]" caption="Gender" numFmtId="0" hierarchy="3" level="1">
      <sharedItems containsSemiMixedTypes="0" containsNonDate="0" containsString="0"/>
    </cacheField>
  </cacheFields>
  <cacheHierarchies count="58">
    <cacheHierarchy uniqueName="[dental_clinic_gh_gembu_patients_table].[Patient_id]" caption="Patient_id" attribute="1" defaultMemberUniqueName="[dental_clinic_gh_gembu_patients_table].[Patient_id].[All]" allUniqueName="[dental_clinic_gh_gembu_patients_table].[Patient_id].[All]" dimensionUniqueName="[dental_clinic_gh_gembu_patients_table]" displayFolder="" count="0" memberValueDatatype="130" unbalanced="0"/>
    <cacheHierarchy uniqueName="[dental_clinic_gh_gembu_patients_table].[Folder_number]" caption="Folder_number" attribute="1" defaultMemberUniqueName="[dental_clinic_gh_gembu_patients_table].[Folder_number].[All]" allUniqueName="[dental_clinic_gh_gembu_patients_table].[Folder_number].[All]" dimensionUniqueName="[dental_clinic_gh_gembu_patients_table]" displayFolder="" count="0" memberValueDatatype="130" unbalanced="0"/>
    <cacheHierarchy uniqueName="[dental_clinic_gh_gembu_patients_table].[Age]" caption="Age" attribute="1" defaultMemberUniqueName="[dental_clinic_gh_gembu_patients_table].[Age].[All]" allUniqueName="[dental_clinic_gh_gembu_patients_table].[Age].[All]" dimensionUniqueName="[dental_clinic_gh_gembu_patients_table]" displayFolder="" count="0" memberValueDatatype="5" unbalanced="0"/>
    <cacheHierarchy uniqueName="[dental_clinic_gh_gembu_patients_table].[Gender]" caption="Gender" attribute="1" defaultMemberUniqueName="[dental_clinic_gh_gembu_patients_table].[Gender].[All]" allUniqueName="[dental_clinic_gh_gembu_patients_table].[Gender].[All]" dimensionUniqueName="[dental_clinic_gh_gembu_patients_table]" displayFolder="" count="2" memberValueDatatype="130" unbalanced="0">
      <fieldsUsage count="2">
        <fieldUsage x="-1"/>
        <fieldUsage x="6"/>
      </fieldsUsage>
    </cacheHierarchy>
    <cacheHierarchy uniqueName="[dental_clinic_gh_gembu_patients_table].[Age grading]" caption="Age grading" attribute="1" defaultMemberUniqueName="[dental_clinic_gh_gembu_patients_table].[Age grading].[All]" allUniqueName="[dental_clinic_gh_gembu_patients_table].[Age grading].[All]" dimensionUniqueName="[dental_clinic_gh_gembu_patients_table]" displayFolder="" count="0" memberValueDatatype="130" unbalanced="0"/>
    <cacheHierarchy uniqueName="[dental_clinic_gh_gembu_visits_table].[Visit_ID]" caption="Visit_ID" attribute="1" defaultMemberUniqueName="[dental_clinic_gh_gembu_visits_table].[Visit_ID].[All]" allUniqueName="[dental_clinic_gh_gembu_visits_table].[Visit_ID].[All]" dimensionUniqueName="[dental_clinic_gh_gembu_visits_table]" displayFolder="" count="0" memberValueDatatype="20" unbalanced="0"/>
    <cacheHierarchy uniqueName="[dental_clinic_gh_gembu_visits_table].[Patient_ID]" caption="Patient_ID" attribute="1" defaultMemberUniqueName="[dental_clinic_gh_gembu_visits_table].[Patient_ID].[All]" allUniqueName="[dental_clinic_gh_gembu_visits_table].[Patient_ID].[All]" dimensionUniqueName="[dental_clinic_gh_gembu_visits_table]" displayFolder="" count="0" memberValueDatatype="130" unbalanced="0"/>
    <cacheHierarchy uniqueName="[dental_clinic_gh_gembu_visits_table].[Date_of_visit]" caption="Date_of_visit" attribute="1" time="1" defaultMemberUniqueName="[dental_clinic_gh_gembu_visits_table].[Date_of_visit].[All]" allUniqueName="[dental_clinic_gh_gembu_visits_table].[Date_of_visit].[All]" dimensionUniqueName="[dental_clinic_gh_gembu_visits_table]" displayFolder="" count="0" memberValueDatatype="7" unbalanced="0"/>
    <cacheHierarchy uniqueName="[dental_clinic_gh_gembu_visits_table].[Diagnosis]" caption="Diagnosis" attribute="1" defaultMemberUniqueName="[dental_clinic_gh_gembu_visits_table].[Diagnosis].[All]" allUniqueName="[dental_clinic_gh_gembu_visits_table].[Diagnosis].[All]" dimensionUniqueName="[dental_clinic_gh_gembu_visits_table]" displayFolder="" count="2" memberValueDatatype="130" unbalanced="0">
      <fieldsUsage count="2">
        <fieldUsage x="-1"/>
        <fieldUsage x="0"/>
      </fieldsUsage>
    </cacheHierarchy>
    <cacheHierarchy uniqueName="[dental_clinic_gh_gembu_visits_table].[Treatment_type]" caption="Treatment_type" attribute="1" defaultMemberUniqueName="[dental_clinic_gh_gembu_visits_table].[Treatment_type].[All]" allUniqueName="[dental_clinic_gh_gembu_visits_table].[Treatment_type].[All]" dimensionUniqueName="[dental_clinic_gh_gembu_visits_table]" displayFolder="" count="2" memberValueDatatype="130" unbalanced="0">
      <fieldsUsage count="2">
        <fieldUsage x="-1"/>
        <fieldUsage x="1"/>
      </fieldsUsage>
    </cacheHierarchy>
    <cacheHierarchy uniqueName="[dental_clinic_gh_gembu_visits_table].[Admission_Required]" caption="Admission_Required" attribute="1" defaultMemberUniqueName="[dental_clinic_gh_gembu_visits_table].[Admission_Required].[All]" allUniqueName="[dental_clinic_gh_gembu_visits_table].[Admission_Required].[All]" dimensionUniqueName="[dental_clinic_gh_gembu_visits_table]" displayFolder="" count="0" memberValueDatatype="130" unbalanced="0"/>
    <cacheHierarchy uniqueName="[dental_clinic_gh_gembu_visits_table].[Denture_on_patients_request]" caption="Denture_on_patients_request" attribute="1" defaultMemberUniqueName="[dental_clinic_gh_gembu_visits_table].[Denture_on_patients_request].[All]" allUniqueName="[dental_clinic_gh_gembu_visits_table].[Denture_on_patients_request].[All]" dimensionUniqueName="[dental_clinic_gh_gembu_visits_table]" displayFolder="" count="2" memberValueDatatype="130" unbalanced="0">
      <fieldsUsage count="2">
        <fieldUsage x="-1"/>
        <fieldUsage x="2"/>
      </fieldsUsage>
    </cacheHierarchy>
    <cacheHierarchy uniqueName="[dental_clinic_gh_gembu_visits_table].[Type_of_denture]" caption="Type_of_denture" attribute="1" defaultMemberUniqueName="[dental_clinic_gh_gembu_visits_table].[Type_of_denture].[All]" allUniqueName="[dental_clinic_gh_gembu_visits_table].[Type_of_denture].[All]" dimensionUniqueName="[dental_clinic_gh_gembu_visits_table]" displayFolder="" count="0" memberValueDatatype="130" unbalanced="0"/>
    <cacheHierarchy uniqueName="[dental_clinic_gh_gembu_visits_table].[Treatment_cost]" caption="Treatment_cost" attribute="1" defaultMemberUniqueName="[dental_clinic_gh_gembu_visits_table].[Treatment_cost].[All]" allUniqueName="[dental_clinic_gh_gembu_visits_table].[Treatment_cost].[All]" dimensionUniqueName="[dental_clinic_gh_gembu_visits_table]" displayFolder="" count="0" memberValueDatatype="20" unbalanced="0"/>
    <cacheHierarchy uniqueName="[dental_clinic_gh_gembu_visits_table].[Check_up]" caption="Check_up" attribute="1" defaultMemberUniqueName="[dental_clinic_gh_gembu_visits_table].[Check_up].[All]" allUniqueName="[dental_clinic_gh_gembu_visits_table].[Check_up].[All]" dimensionUniqueName="[dental_clinic_gh_gembu_visits_table]" displayFolder="" count="0" memberValueDatatype="130" unbalanced="0"/>
    <cacheHierarchy uniqueName="[dental_clinic_gh_gembu_visits_table].[Cost_of_denture]" caption="Cost_of_denture" attribute="1" defaultMemberUniqueName="[dental_clinic_gh_gembu_visits_table].[Cost_of_denture].[All]" allUniqueName="[dental_clinic_gh_gembu_visits_table].[Cost_of_denture].[All]" dimensionUniqueName="[dental_clinic_gh_gembu_visits_table]" displayFolder="" count="0" memberValueDatatype="20" unbalanced="0"/>
    <cacheHierarchy uniqueName="[dental_clinic_gh_gembu_visits_table].[Follow_up_check_up]" caption="Follow_up_check_up" attribute="1" defaultMemberUniqueName="[dental_clinic_gh_gembu_visits_table].[Follow_up_check_up].[All]" allUniqueName="[dental_clinic_gh_gembu_visits_table].[Follow_up_check_up].[All]" dimensionUniqueName="[dental_clinic_gh_gembu_visits_table]" displayFolder="" count="0" memberValueDatatype="130" unbalanced="0"/>
    <cacheHierarchy uniqueName="[dental_clinic_gh_gembu_visits_table].[Date_of_impression]" caption="Date_of_impression" attribute="1" time="1" defaultMemberUniqueName="[dental_clinic_gh_gembu_visits_table].[Date_of_impression].[All]" allUniqueName="[dental_clinic_gh_gembu_visits_table].[Date_of_impression].[All]" dimensionUniqueName="[dental_clinic_gh_gembu_visits_table]" displayFolder="" count="0" memberValueDatatype="7" unbalanced="0"/>
    <cacheHierarchy uniqueName="[dental_clinic_gh_gembu_visits_table].[Date_of_denture_fitting]" caption="Date_of_denture_fitting" attribute="1" time="1" defaultMemberUniqueName="[dental_clinic_gh_gembu_visits_table].[Date_of_denture_fitting].[All]" allUniqueName="[dental_clinic_gh_gembu_visits_table].[Date_of_denture_fitting].[All]" dimensionUniqueName="[dental_clinic_gh_gembu_visits_table]" displayFolder="" count="0" memberValueDatatype="7" unbalanced="0"/>
    <cacheHierarchy uniqueName="[dental_clinic_gh_gembu_visits_table].[Patients_satisfaction]" caption="Patients_satisfaction" attribute="1" defaultMemberUniqueName="[dental_clinic_gh_gembu_visits_table].[Patients_satisfaction].[All]" allUniqueName="[dental_clinic_gh_gembu_visits_table].[Patients_satisfaction].[All]" dimensionUniqueName="[dental_clinic_gh_gembu_visits_table]" displayFolder="" count="0" memberValueDatatype="130" unbalanced="0"/>
    <cacheHierarchy uniqueName="[dental_clinic_gh_gembu_visits_table].[Fitting gap day]" caption="Fitting gap day" attribute="1" defaultMemberUniqueName="[dental_clinic_gh_gembu_visits_table].[Fitting gap day].[All]" allUniqueName="[dental_clinic_gh_gembu_visits_table].[Fitting gap day].[All]" dimensionUniqueName="[dental_clinic_gh_gembu_visits_table]" displayFolder="" count="0" memberValueDatatype="20" unbalanced="0"/>
    <cacheHierarchy uniqueName="[dental_clinic_gh_gembu_visits_table].[Date_of_visit (Year)]" caption="Date_of_visit (Year)" attribute="1" defaultMemberUniqueName="[dental_clinic_gh_gembu_visits_table].[Date_of_visit (Year)].[All]" allUniqueName="[dental_clinic_gh_gembu_visits_table].[Date_of_visit (Year)].[All]" dimensionUniqueName="[dental_clinic_gh_gembu_visits_table]" displayFolder="" count="0" memberValueDatatype="130" unbalanced="0"/>
    <cacheHierarchy uniqueName="[dental_clinic_gh_gembu_visits_table].[Date_of_visit (Quarter)]" caption="Date_of_visit (Quarter)" attribute="1" defaultMemberUniqueName="[dental_clinic_gh_gembu_visits_table].[Date_of_visit (Quarter)].[All]" allUniqueName="[dental_clinic_gh_gembu_visits_table].[Date_of_visit (Quarter)].[All]" dimensionUniqueName="[dental_clinic_gh_gembu_visits_table]" displayFolder="" count="0" memberValueDatatype="130" unbalanced="0"/>
    <cacheHierarchy uniqueName="[dental_clinic_gh_gembu_visits_table].[Date_of_visit (Month)]" caption="Date_of_visit (Month)" attribute="1" defaultMemberUniqueName="[dental_clinic_gh_gembu_visits_table].[Date_of_visit (Month)].[All]" allUniqueName="[dental_clinic_gh_gembu_visits_table].[Date_of_visit (Month)].[All]" dimensionUniqueName="[dental_clinic_gh_gembu_visits_table]" displayFolder="" count="2" memberValueDatatype="130" unbalanced="0">
      <fieldsUsage count="2">
        <fieldUsage x="-1"/>
        <fieldUsage x="3"/>
      </fieldsUsage>
    </cacheHierarchy>
    <cacheHierarchy uniqueName="[dental_clinic_gh_gembu_visits_table].[Date_of_visit (Month Index)]" caption="Date_of_visit (Month Index)" attribute="1" defaultMemberUniqueName="[dental_clinic_gh_gembu_visits_table].[Date_of_visit (Month Index)].[All]" allUniqueName="[dental_clinic_gh_gembu_visits_table].[Date_of_visit (Month Index)].[All]" dimensionUniqueName="[dental_clinic_gh_gembu_visits_table]" displayFolder="" count="0" memberValueDatatype="20" unbalanced="0" hidden="1"/>
    <cacheHierarchy uniqueName="[Measures].[Count of Patient_id]" caption="Count of Patient_id" measure="1" displayFolder="" measureGroup="dental_clinic_gh_gembu_patients_table" count="0">
      <extLst>
        <ext xmlns:x15="http://schemas.microsoft.com/office/spreadsheetml/2010/11/main" uri="{B97F6D7D-B522-45F9-BDA1-12C45D357490}">
          <x15:cacheHierarchy aggregatedColumn="0"/>
        </ext>
      </extLst>
    </cacheHierarchy>
    <cacheHierarchy uniqueName="[Measures].[Sum of Visit_ID]" caption="Sum of Visit_ID" measure="1" displayFolder="" measureGroup="dental_clinic_gh_gembu_visits_table" count="0">
      <extLst>
        <ext xmlns:x15="http://schemas.microsoft.com/office/spreadsheetml/2010/11/main" uri="{B97F6D7D-B522-45F9-BDA1-12C45D357490}">
          <x15:cacheHierarchy aggregatedColumn="5"/>
        </ext>
      </extLst>
    </cacheHierarchy>
    <cacheHierarchy uniqueName="[Measures].[Count of Visit_ID]" caption="Count of Visit_ID" measure="1" displayFolder="" measureGroup="dental_clinic_gh_gembu_visits_table" count="0">
      <extLst>
        <ext xmlns:x15="http://schemas.microsoft.com/office/spreadsheetml/2010/11/main" uri="{B97F6D7D-B522-45F9-BDA1-12C45D357490}">
          <x15:cacheHierarchy aggregatedColumn="5"/>
        </ext>
      </extLst>
    </cacheHierarchy>
    <cacheHierarchy uniqueName="[Measures].[Sum of Treatment_cost]" caption="Sum of Treatment_cost" measure="1" displayFolder="" measureGroup="dental_clinic_gh_gembu_visits_table" count="0">
      <extLst>
        <ext xmlns:x15="http://schemas.microsoft.com/office/spreadsheetml/2010/11/main" uri="{B97F6D7D-B522-45F9-BDA1-12C45D357490}">
          <x15:cacheHierarchy aggregatedColumn="13"/>
        </ext>
      </extLst>
    </cacheHierarchy>
    <cacheHierarchy uniqueName="[Measures].[Count of Diagnosis]" caption="Count of Diagnosis" measure="1" displayFolder="" measureGroup="dental_clinic_gh_gembu_visits_table" count="0">
      <extLst>
        <ext xmlns:x15="http://schemas.microsoft.com/office/spreadsheetml/2010/11/main" uri="{B97F6D7D-B522-45F9-BDA1-12C45D357490}">
          <x15:cacheHierarchy aggregatedColumn="8"/>
        </ext>
      </extLst>
    </cacheHierarchy>
    <cacheHierarchy uniqueName="[Measures].[Count of Age grading]" caption="Count of Age grading" measure="1" displayFolder="" measureGroup="dental_clinic_gh_gembu_patients_table" count="0">
      <extLst>
        <ext xmlns:x15="http://schemas.microsoft.com/office/spreadsheetml/2010/11/main" uri="{B97F6D7D-B522-45F9-BDA1-12C45D357490}">
          <x15:cacheHierarchy aggregatedColumn="4"/>
        </ext>
      </extLst>
    </cacheHierarchy>
    <cacheHierarchy uniqueName="[Measures].[Count of Patient_ID 2]" caption="Count of Patient_ID 2" measure="1" displayFolder="" measureGroup="dental_clinic_gh_gembu_visits_table" count="0">
      <extLst>
        <ext xmlns:x15="http://schemas.microsoft.com/office/spreadsheetml/2010/11/main" uri="{B97F6D7D-B522-45F9-BDA1-12C45D357490}">
          <x15:cacheHierarchy aggregatedColumn="6"/>
        </ext>
      </extLst>
    </cacheHierarchy>
    <cacheHierarchy uniqueName="[Measures].[Count of Treatment_type]" caption="Count of Treatment_type" measure="1" displayFolder="" measureGroup="dental_clinic_gh_gembu_visits_table" count="0">
      <extLst>
        <ext xmlns:x15="http://schemas.microsoft.com/office/spreadsheetml/2010/11/main" uri="{B97F6D7D-B522-45F9-BDA1-12C45D357490}">
          <x15:cacheHierarchy aggregatedColumn="9"/>
        </ext>
      </extLst>
    </cacheHierarchy>
    <cacheHierarchy uniqueName="[Measures].[Distinct Count of Patient_ID]" caption="Distinct Count of Patient_ID" measure="1" displayFolder="" measureGroup="dental_clinic_gh_gembu_visits_table" count="0">
      <extLst>
        <ext xmlns:x15="http://schemas.microsoft.com/office/spreadsheetml/2010/11/main" uri="{B97F6D7D-B522-45F9-BDA1-12C45D357490}">
          <x15:cacheHierarchy aggregatedColumn="6"/>
        </ext>
      </extLst>
    </cacheHierarchy>
    <cacheHierarchy uniqueName="[Measures].[Count of Type_of_denture]" caption="Count of Type_of_denture" measure="1" displayFolder="" measureGroup="dental_clinic_gh_gembu_visits_table" count="0">
      <extLst>
        <ext xmlns:x15="http://schemas.microsoft.com/office/spreadsheetml/2010/11/main" uri="{B97F6D7D-B522-45F9-BDA1-12C45D357490}">
          <x15:cacheHierarchy aggregatedColumn="12"/>
        </ext>
      </extLst>
    </cacheHierarchy>
    <cacheHierarchy uniqueName="[Measures].[Distinct Count of Type_of_denture]" caption="Distinct Count of Type_of_denture" measure="1" displayFolder="" measureGroup="dental_clinic_gh_gembu_visits_table" count="0">
      <extLst>
        <ext xmlns:x15="http://schemas.microsoft.com/office/spreadsheetml/2010/11/main" uri="{B97F6D7D-B522-45F9-BDA1-12C45D357490}">
          <x15:cacheHierarchy aggregatedColumn="12"/>
        </ext>
      </extLst>
    </cacheHierarchy>
    <cacheHierarchy uniqueName="[Measures].[Distinct Count of Visit_ID]" caption="Distinct Count of Visit_ID" measure="1" displayFolder="" measureGroup="dental_clinic_gh_gembu_visits_table" count="0">
      <extLst>
        <ext xmlns:x15="http://schemas.microsoft.com/office/spreadsheetml/2010/11/main" uri="{B97F6D7D-B522-45F9-BDA1-12C45D357490}">
          <x15:cacheHierarchy aggregatedColumn="5"/>
        </ext>
      </extLst>
    </cacheHierarchy>
    <cacheHierarchy uniqueName="[Measures].[Sum of Fitting gap day]" caption="Sum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Average of Fitting gap day]" caption="Average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Count of Fitting gap day]" caption="Count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Maximum of Fitting gap day]" caption="Maximum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Minimum of Fitting gap day]" caption="Minimum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Count of Patients_satisfaction]" caption="Count of Patients_satisfaction" measure="1" displayFolder="" measureGroup="dental_clinic_gh_gembu_visits_table" count="0">
      <extLst>
        <ext xmlns:x15="http://schemas.microsoft.com/office/spreadsheetml/2010/11/main" uri="{B97F6D7D-B522-45F9-BDA1-12C45D357490}">
          <x15:cacheHierarchy aggregatedColumn="19"/>
        </ext>
      </extLst>
    </cacheHierarchy>
    <cacheHierarchy uniqueName="[Measures].[Count of Date_of_visit (Year)]" caption="Count of Date_of_visit (Year)" measure="1" displayFolder="" measureGroup="dental_clinic_gh_gembu_visits_table" count="0">
      <extLst>
        <ext xmlns:x15="http://schemas.microsoft.com/office/spreadsheetml/2010/11/main" uri="{B97F6D7D-B522-45F9-BDA1-12C45D357490}">
          <x15:cacheHierarchy aggregatedColumn="21"/>
        </ext>
      </extLst>
    </cacheHierarchy>
    <cacheHierarchy uniqueName="[Measures].[No of male patient]" caption="No of male patient" measure="1" displayFolder="" measureGroup="dental_clinic_gh_gembu_patients_table" count="0"/>
    <cacheHierarchy uniqueName="[Measures].[No of Female patients]" caption="No of Female patients" measure="1" displayFolder="" measureGroup="dental_clinic_gh_gembu_patients_table" count="0"/>
    <cacheHierarchy uniqueName="[Measures].[Average treatment cost per patients]" caption="Average treatment cost per patients" measure="1" displayFolder="" measureGroup="dental_clinic_gh_gembu_visits_table" count="0"/>
    <cacheHierarchy uniqueName="[Measures].[Average treatment cost per visit]" caption="Average treatment cost per visit" measure="1" displayFolder="" measureGroup="dental_clinic_gh_gembu_visits_table" count="0"/>
    <cacheHierarchy uniqueName="[Measures].[Average cost per denture]" caption="Average cost per denture" measure="1" displayFolder="" measureGroup="dental_clinic_gh_gembu_visits_table" count="0"/>
    <cacheHierarchy uniqueName="[Measures].[Total cost of denture]" caption="Total cost of denture" measure="1" displayFolder="" measureGroup="dental_clinic_gh_gembu_visits_table" count="0" oneField="1">
      <fieldsUsage count="1">
        <fieldUsage x="4"/>
      </fieldsUsage>
    </cacheHierarchy>
    <cacheHierarchy uniqueName="[Measures].[Total cost of other treatment]" caption="Total cost of other treatment" measure="1" displayFolder="" measureGroup="dental_clinic_gh_gembu_visits_table" count="0" oneField="1">
      <fieldsUsage count="1">
        <fieldUsage x="5"/>
      </fieldsUsage>
    </cacheHierarchy>
    <cacheHierarchy uniqueName="[Measures].[No of patients that required admission ]" caption="No of patients that required admission " measure="1" displayFolder="" measureGroup="dental_clinic_gh_gembu_visits_table" count="0"/>
    <cacheHierarchy uniqueName="[Measures].[Type of denture by age group]" caption="Type of denture by age group" measure="1" displayFolder="" measureGroup="dental_clinic_gh_gembu_visits_table" count="0"/>
    <cacheHierarchy uniqueName="[Measures].[Average day gap]" caption="Average day gap" measure="1" displayFolder="" measureGroup="dental_clinic_gh_gembu_visits_table" count="0"/>
    <cacheHierarchy uniqueName="[Measures].[total denture]" caption="total denture" measure="1" displayFolder="" measureGroup="dental_clinic_gh_gembu_visits_table" count="0"/>
    <cacheHierarchy uniqueName="[Measures].[__XL_Count dental_clinic_gh_gembu_patients_table]" caption="__XL_Count dental_clinic_gh_gembu_patients_table" measure="1" displayFolder="" measureGroup="dental_clinic_gh_gembu_patients_table" count="0" hidden="1"/>
    <cacheHierarchy uniqueName="[Measures].[__XL_Count dental_clinic_gh_gembu_visits_table]" caption="__XL_Count dental_clinic_gh_gembu_visits_table" measure="1" displayFolder="" measureGroup="dental_clinic_gh_gembu_visits_table" count="0" hidden="1"/>
    <cacheHierarchy uniqueName="[Measures].[__No measures defined]" caption="__No measures defined" measure="1" displayFolder="" count="0" hidden="1"/>
  </cacheHierarchies>
  <kpis count="0"/>
  <dimensions count="3">
    <dimension name="dental_clinic_gh_gembu_patients_table" uniqueName="[dental_clinic_gh_gembu_patients_table]" caption="dental_clinic_gh_gembu_patients_table"/>
    <dimension name="dental_clinic_gh_gembu_visits_table" uniqueName="[dental_clinic_gh_gembu_visits_table]" caption="dental_clinic_gh_gembu_visits_table"/>
    <dimension measure="1" name="Measures" uniqueName="[Measures]" caption="Measures"/>
  </dimensions>
  <measureGroups count="2">
    <measureGroup name="dental_clinic_gh_gembu_patients_table" caption="dental_clinic_gh_gembu_patients_table"/>
    <measureGroup name="dental_clinic_gh_gembu_visits_table" caption="dental_clinic_gh_gembu_visits_table"/>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905.214829050929" backgroundQuery="1" createdVersion="8" refreshedVersion="8" minRefreshableVersion="3" recordCount="0" supportSubquery="1" supportAdvancedDrill="1" xr:uid="{4957049B-02B0-4390-BB8B-B122C7401B4B}">
  <cacheSource type="external" connectionId="3"/>
  <cacheFields count="3">
    <cacheField name="[Measures].[Count of Diagnosis]" caption="Count of Diagnosis" numFmtId="0" hierarchy="29" level="32767"/>
    <cacheField name="[dental_clinic_gh_gembu_visits_table].[Diagnosis].[Diagnosis]" caption="Diagnosis" numFmtId="0" hierarchy="8" level="1">
      <sharedItems count="10">
        <s v="Abscess"/>
        <s v="Bounded endentulous space"/>
        <s v="Calculus"/>
        <s v="Cavity"/>
        <s v="Cavity and oral lesion"/>
        <s v="Halitosis"/>
        <s v="Loosed denture"/>
        <s v="Periodontitis"/>
        <s v="Retained root"/>
        <s v="Routine check up"/>
      </sharedItems>
    </cacheField>
    <cacheField name="[dental_clinic_gh_gembu_patients_table].[Gender].[Gender]" caption="Gender" numFmtId="0" hierarchy="3" level="1">
      <sharedItems containsSemiMixedTypes="0" containsNonDate="0" containsString="0"/>
    </cacheField>
  </cacheFields>
  <cacheHierarchies count="58">
    <cacheHierarchy uniqueName="[dental_clinic_gh_gembu_patients_table].[Patient_id]" caption="Patient_id" attribute="1" defaultMemberUniqueName="[dental_clinic_gh_gembu_patients_table].[Patient_id].[All]" allUniqueName="[dental_clinic_gh_gembu_patients_table].[Patient_id].[All]" dimensionUniqueName="[dental_clinic_gh_gembu_patients_table]" displayFolder="" count="0" memberValueDatatype="130" unbalanced="0"/>
    <cacheHierarchy uniqueName="[dental_clinic_gh_gembu_patients_table].[Folder_number]" caption="Folder_number" attribute="1" defaultMemberUniqueName="[dental_clinic_gh_gembu_patients_table].[Folder_number].[All]" allUniqueName="[dental_clinic_gh_gembu_patients_table].[Folder_number].[All]" dimensionUniqueName="[dental_clinic_gh_gembu_patients_table]" displayFolder="" count="0" memberValueDatatype="130" unbalanced="0"/>
    <cacheHierarchy uniqueName="[dental_clinic_gh_gembu_patients_table].[Age]" caption="Age" attribute="1" defaultMemberUniqueName="[dental_clinic_gh_gembu_patients_table].[Age].[All]" allUniqueName="[dental_clinic_gh_gembu_patients_table].[Age].[All]" dimensionUniqueName="[dental_clinic_gh_gembu_patients_table]" displayFolder="" count="0" memberValueDatatype="5" unbalanced="0"/>
    <cacheHierarchy uniqueName="[dental_clinic_gh_gembu_patients_table].[Gender]" caption="Gender" attribute="1" defaultMemberUniqueName="[dental_clinic_gh_gembu_patients_table].[Gender].[All]" allUniqueName="[dental_clinic_gh_gembu_patients_table].[Gender].[All]" dimensionUniqueName="[dental_clinic_gh_gembu_patients_table]" displayFolder="" count="2" memberValueDatatype="130" unbalanced="0">
      <fieldsUsage count="2">
        <fieldUsage x="-1"/>
        <fieldUsage x="2"/>
      </fieldsUsage>
    </cacheHierarchy>
    <cacheHierarchy uniqueName="[dental_clinic_gh_gembu_patients_table].[Age grading]" caption="Age grading" attribute="1" defaultMemberUniqueName="[dental_clinic_gh_gembu_patients_table].[Age grading].[All]" allUniqueName="[dental_clinic_gh_gembu_patients_table].[Age grading].[All]" dimensionUniqueName="[dental_clinic_gh_gembu_patients_table]" displayFolder="" count="0" memberValueDatatype="130" unbalanced="0"/>
    <cacheHierarchy uniqueName="[dental_clinic_gh_gembu_visits_table].[Visit_ID]" caption="Visit_ID" attribute="1" defaultMemberUniqueName="[dental_clinic_gh_gembu_visits_table].[Visit_ID].[All]" allUniqueName="[dental_clinic_gh_gembu_visits_table].[Visit_ID].[All]" dimensionUniqueName="[dental_clinic_gh_gembu_visits_table]" displayFolder="" count="0" memberValueDatatype="20" unbalanced="0"/>
    <cacheHierarchy uniqueName="[dental_clinic_gh_gembu_visits_table].[Patient_ID]" caption="Patient_ID" attribute="1" defaultMemberUniqueName="[dental_clinic_gh_gembu_visits_table].[Patient_ID].[All]" allUniqueName="[dental_clinic_gh_gembu_visits_table].[Patient_ID].[All]" dimensionUniqueName="[dental_clinic_gh_gembu_visits_table]" displayFolder="" count="0" memberValueDatatype="130" unbalanced="0"/>
    <cacheHierarchy uniqueName="[dental_clinic_gh_gembu_visits_table].[Date_of_visit]" caption="Date_of_visit" attribute="1" time="1" defaultMemberUniqueName="[dental_clinic_gh_gembu_visits_table].[Date_of_visit].[All]" allUniqueName="[dental_clinic_gh_gembu_visits_table].[Date_of_visit].[All]" dimensionUniqueName="[dental_clinic_gh_gembu_visits_table]" displayFolder="" count="0" memberValueDatatype="7" unbalanced="0"/>
    <cacheHierarchy uniqueName="[dental_clinic_gh_gembu_visits_table].[Diagnosis]" caption="Diagnosis" attribute="1" defaultMemberUniqueName="[dental_clinic_gh_gembu_visits_table].[Diagnosis].[All]" allUniqueName="[dental_clinic_gh_gembu_visits_table].[Diagnosis].[All]" dimensionUniqueName="[dental_clinic_gh_gembu_visits_table]" displayFolder="" count="2" memberValueDatatype="130" unbalanced="0">
      <fieldsUsage count="2">
        <fieldUsage x="-1"/>
        <fieldUsage x="1"/>
      </fieldsUsage>
    </cacheHierarchy>
    <cacheHierarchy uniqueName="[dental_clinic_gh_gembu_visits_table].[Treatment_type]" caption="Treatment_type" attribute="1" defaultMemberUniqueName="[dental_clinic_gh_gembu_visits_table].[Treatment_type].[All]" allUniqueName="[dental_clinic_gh_gembu_visits_table].[Treatment_type].[All]" dimensionUniqueName="[dental_clinic_gh_gembu_visits_table]" displayFolder="" count="0" memberValueDatatype="130" unbalanced="0"/>
    <cacheHierarchy uniqueName="[dental_clinic_gh_gembu_visits_table].[Admission_Required]" caption="Admission_Required" attribute="1" defaultMemberUniqueName="[dental_clinic_gh_gembu_visits_table].[Admission_Required].[All]" allUniqueName="[dental_clinic_gh_gembu_visits_table].[Admission_Required].[All]" dimensionUniqueName="[dental_clinic_gh_gembu_visits_table]" displayFolder="" count="0" memberValueDatatype="130" unbalanced="0"/>
    <cacheHierarchy uniqueName="[dental_clinic_gh_gembu_visits_table].[Denture_on_patients_request]" caption="Denture_on_patients_request" attribute="1" defaultMemberUniqueName="[dental_clinic_gh_gembu_visits_table].[Denture_on_patients_request].[All]" allUniqueName="[dental_clinic_gh_gembu_visits_table].[Denture_on_patients_request].[All]" dimensionUniqueName="[dental_clinic_gh_gembu_visits_table]" displayFolder="" count="0" memberValueDatatype="130" unbalanced="0"/>
    <cacheHierarchy uniqueName="[dental_clinic_gh_gembu_visits_table].[Type_of_denture]" caption="Type_of_denture" attribute="1" defaultMemberUniqueName="[dental_clinic_gh_gembu_visits_table].[Type_of_denture].[All]" allUniqueName="[dental_clinic_gh_gembu_visits_table].[Type_of_denture].[All]" dimensionUniqueName="[dental_clinic_gh_gembu_visits_table]" displayFolder="" count="0" memberValueDatatype="130" unbalanced="0"/>
    <cacheHierarchy uniqueName="[dental_clinic_gh_gembu_visits_table].[Treatment_cost]" caption="Treatment_cost" attribute="1" defaultMemberUniqueName="[dental_clinic_gh_gembu_visits_table].[Treatment_cost].[All]" allUniqueName="[dental_clinic_gh_gembu_visits_table].[Treatment_cost].[All]" dimensionUniqueName="[dental_clinic_gh_gembu_visits_table]" displayFolder="" count="0" memberValueDatatype="20" unbalanced="0"/>
    <cacheHierarchy uniqueName="[dental_clinic_gh_gembu_visits_table].[Check_up]" caption="Check_up" attribute="1" defaultMemberUniqueName="[dental_clinic_gh_gembu_visits_table].[Check_up].[All]" allUniqueName="[dental_clinic_gh_gembu_visits_table].[Check_up].[All]" dimensionUniqueName="[dental_clinic_gh_gembu_visits_table]" displayFolder="" count="0" memberValueDatatype="130" unbalanced="0"/>
    <cacheHierarchy uniqueName="[dental_clinic_gh_gembu_visits_table].[Cost_of_denture]" caption="Cost_of_denture" attribute="1" defaultMemberUniqueName="[dental_clinic_gh_gembu_visits_table].[Cost_of_denture].[All]" allUniqueName="[dental_clinic_gh_gembu_visits_table].[Cost_of_denture].[All]" dimensionUniqueName="[dental_clinic_gh_gembu_visits_table]" displayFolder="" count="0" memberValueDatatype="20" unbalanced="0"/>
    <cacheHierarchy uniqueName="[dental_clinic_gh_gembu_visits_table].[Follow_up_check_up]" caption="Follow_up_check_up" attribute="1" defaultMemberUniqueName="[dental_clinic_gh_gembu_visits_table].[Follow_up_check_up].[All]" allUniqueName="[dental_clinic_gh_gembu_visits_table].[Follow_up_check_up].[All]" dimensionUniqueName="[dental_clinic_gh_gembu_visits_table]" displayFolder="" count="0" memberValueDatatype="130" unbalanced="0"/>
    <cacheHierarchy uniqueName="[dental_clinic_gh_gembu_visits_table].[Date_of_impression]" caption="Date_of_impression" attribute="1" time="1" defaultMemberUniqueName="[dental_clinic_gh_gembu_visits_table].[Date_of_impression].[All]" allUniqueName="[dental_clinic_gh_gembu_visits_table].[Date_of_impression].[All]" dimensionUniqueName="[dental_clinic_gh_gembu_visits_table]" displayFolder="" count="0" memberValueDatatype="7" unbalanced="0"/>
    <cacheHierarchy uniqueName="[dental_clinic_gh_gembu_visits_table].[Date_of_denture_fitting]" caption="Date_of_denture_fitting" attribute="1" time="1" defaultMemberUniqueName="[dental_clinic_gh_gembu_visits_table].[Date_of_denture_fitting].[All]" allUniqueName="[dental_clinic_gh_gembu_visits_table].[Date_of_denture_fitting].[All]" dimensionUniqueName="[dental_clinic_gh_gembu_visits_table]" displayFolder="" count="0" memberValueDatatype="7" unbalanced="0"/>
    <cacheHierarchy uniqueName="[dental_clinic_gh_gembu_visits_table].[Patients_satisfaction]" caption="Patients_satisfaction" attribute="1" defaultMemberUniqueName="[dental_clinic_gh_gembu_visits_table].[Patients_satisfaction].[All]" allUniqueName="[dental_clinic_gh_gembu_visits_table].[Patients_satisfaction].[All]" dimensionUniqueName="[dental_clinic_gh_gembu_visits_table]" displayFolder="" count="0" memberValueDatatype="130" unbalanced="0"/>
    <cacheHierarchy uniqueName="[dental_clinic_gh_gembu_visits_table].[Fitting gap day]" caption="Fitting gap day" attribute="1" defaultMemberUniqueName="[dental_clinic_gh_gembu_visits_table].[Fitting gap day].[All]" allUniqueName="[dental_clinic_gh_gembu_visits_table].[Fitting gap day].[All]" dimensionUniqueName="[dental_clinic_gh_gembu_visits_table]" displayFolder="" count="0" memberValueDatatype="20" unbalanced="0"/>
    <cacheHierarchy uniqueName="[dental_clinic_gh_gembu_visits_table].[Date_of_visit (Year)]" caption="Date_of_visit (Year)" attribute="1" defaultMemberUniqueName="[dental_clinic_gh_gembu_visits_table].[Date_of_visit (Year)].[All]" allUniqueName="[dental_clinic_gh_gembu_visits_table].[Date_of_visit (Year)].[All]" dimensionUniqueName="[dental_clinic_gh_gembu_visits_table]" displayFolder="" count="0" memberValueDatatype="130" unbalanced="0"/>
    <cacheHierarchy uniqueName="[dental_clinic_gh_gembu_visits_table].[Date_of_visit (Quarter)]" caption="Date_of_visit (Quarter)" attribute="1" defaultMemberUniqueName="[dental_clinic_gh_gembu_visits_table].[Date_of_visit (Quarter)].[All]" allUniqueName="[dental_clinic_gh_gembu_visits_table].[Date_of_visit (Quarter)].[All]" dimensionUniqueName="[dental_clinic_gh_gembu_visits_table]" displayFolder="" count="0" memberValueDatatype="130" unbalanced="0"/>
    <cacheHierarchy uniqueName="[dental_clinic_gh_gembu_visits_table].[Date_of_visit (Month)]" caption="Date_of_visit (Month)" attribute="1" defaultMemberUniqueName="[dental_clinic_gh_gembu_visits_table].[Date_of_visit (Month)].[All]" allUniqueName="[dental_clinic_gh_gembu_visits_table].[Date_of_visit (Month)].[All]" dimensionUniqueName="[dental_clinic_gh_gembu_visits_table]" displayFolder="" count="2" memberValueDatatype="130" unbalanced="0"/>
    <cacheHierarchy uniqueName="[dental_clinic_gh_gembu_visits_table].[Date_of_visit (Month Index)]" caption="Date_of_visit (Month Index)" attribute="1" defaultMemberUniqueName="[dental_clinic_gh_gembu_visits_table].[Date_of_visit (Month Index)].[All]" allUniqueName="[dental_clinic_gh_gembu_visits_table].[Date_of_visit (Month Index)].[All]" dimensionUniqueName="[dental_clinic_gh_gembu_visits_table]" displayFolder="" count="0" memberValueDatatype="20" unbalanced="0" hidden="1"/>
    <cacheHierarchy uniqueName="[Measures].[Count of Patient_id]" caption="Count of Patient_id" measure="1" displayFolder="" measureGroup="dental_clinic_gh_gembu_patients_table" count="0">
      <extLst>
        <ext xmlns:x15="http://schemas.microsoft.com/office/spreadsheetml/2010/11/main" uri="{B97F6D7D-B522-45F9-BDA1-12C45D357490}">
          <x15:cacheHierarchy aggregatedColumn="0"/>
        </ext>
      </extLst>
    </cacheHierarchy>
    <cacheHierarchy uniqueName="[Measures].[Sum of Visit_ID]" caption="Sum of Visit_ID" measure="1" displayFolder="" measureGroup="dental_clinic_gh_gembu_visits_table" count="0">
      <extLst>
        <ext xmlns:x15="http://schemas.microsoft.com/office/spreadsheetml/2010/11/main" uri="{B97F6D7D-B522-45F9-BDA1-12C45D357490}">
          <x15:cacheHierarchy aggregatedColumn="5"/>
        </ext>
      </extLst>
    </cacheHierarchy>
    <cacheHierarchy uniqueName="[Measures].[Count of Visit_ID]" caption="Count of Visit_ID" measure="1" displayFolder="" measureGroup="dental_clinic_gh_gembu_visits_table" count="0">
      <extLst>
        <ext xmlns:x15="http://schemas.microsoft.com/office/spreadsheetml/2010/11/main" uri="{B97F6D7D-B522-45F9-BDA1-12C45D357490}">
          <x15:cacheHierarchy aggregatedColumn="5"/>
        </ext>
      </extLst>
    </cacheHierarchy>
    <cacheHierarchy uniqueName="[Measures].[Sum of Treatment_cost]" caption="Sum of Treatment_cost" measure="1" displayFolder="" measureGroup="dental_clinic_gh_gembu_visits_table" count="0">
      <extLst>
        <ext xmlns:x15="http://schemas.microsoft.com/office/spreadsheetml/2010/11/main" uri="{B97F6D7D-B522-45F9-BDA1-12C45D357490}">
          <x15:cacheHierarchy aggregatedColumn="13"/>
        </ext>
      </extLst>
    </cacheHierarchy>
    <cacheHierarchy uniqueName="[Measures].[Count of Diagnosis]" caption="Count of Diagnosis" measure="1" displayFolder="" measureGroup="dental_clinic_gh_gembu_visits_table" count="0" oneField="1">
      <fieldsUsage count="1">
        <fieldUsage x="0"/>
      </fieldsUsage>
      <extLst>
        <ext xmlns:x15="http://schemas.microsoft.com/office/spreadsheetml/2010/11/main" uri="{B97F6D7D-B522-45F9-BDA1-12C45D357490}">
          <x15:cacheHierarchy aggregatedColumn="8"/>
        </ext>
      </extLst>
    </cacheHierarchy>
    <cacheHierarchy uniqueName="[Measures].[Count of Age grading]" caption="Count of Age grading" measure="1" displayFolder="" measureGroup="dental_clinic_gh_gembu_patients_table" count="0">
      <extLst>
        <ext xmlns:x15="http://schemas.microsoft.com/office/spreadsheetml/2010/11/main" uri="{B97F6D7D-B522-45F9-BDA1-12C45D357490}">
          <x15:cacheHierarchy aggregatedColumn="4"/>
        </ext>
      </extLst>
    </cacheHierarchy>
    <cacheHierarchy uniqueName="[Measures].[Count of Patient_ID 2]" caption="Count of Patient_ID 2" measure="1" displayFolder="" measureGroup="dental_clinic_gh_gembu_visits_table" count="0">
      <extLst>
        <ext xmlns:x15="http://schemas.microsoft.com/office/spreadsheetml/2010/11/main" uri="{B97F6D7D-B522-45F9-BDA1-12C45D357490}">
          <x15:cacheHierarchy aggregatedColumn="6"/>
        </ext>
      </extLst>
    </cacheHierarchy>
    <cacheHierarchy uniqueName="[Measures].[Count of Treatment_type]" caption="Count of Treatment_type" measure="1" displayFolder="" measureGroup="dental_clinic_gh_gembu_visits_table" count="0">
      <extLst>
        <ext xmlns:x15="http://schemas.microsoft.com/office/spreadsheetml/2010/11/main" uri="{B97F6D7D-B522-45F9-BDA1-12C45D357490}">
          <x15:cacheHierarchy aggregatedColumn="9"/>
        </ext>
      </extLst>
    </cacheHierarchy>
    <cacheHierarchy uniqueName="[Measures].[Distinct Count of Patient_ID]" caption="Distinct Count of Patient_ID" measure="1" displayFolder="" measureGroup="dental_clinic_gh_gembu_visits_table" count="0">
      <extLst>
        <ext xmlns:x15="http://schemas.microsoft.com/office/spreadsheetml/2010/11/main" uri="{B97F6D7D-B522-45F9-BDA1-12C45D357490}">
          <x15:cacheHierarchy aggregatedColumn="6"/>
        </ext>
      </extLst>
    </cacheHierarchy>
    <cacheHierarchy uniqueName="[Measures].[Count of Type_of_denture]" caption="Count of Type_of_denture" measure="1" displayFolder="" measureGroup="dental_clinic_gh_gembu_visits_table" count="0">
      <extLst>
        <ext xmlns:x15="http://schemas.microsoft.com/office/spreadsheetml/2010/11/main" uri="{B97F6D7D-B522-45F9-BDA1-12C45D357490}">
          <x15:cacheHierarchy aggregatedColumn="12"/>
        </ext>
      </extLst>
    </cacheHierarchy>
    <cacheHierarchy uniqueName="[Measures].[Distinct Count of Type_of_denture]" caption="Distinct Count of Type_of_denture" measure="1" displayFolder="" measureGroup="dental_clinic_gh_gembu_visits_table" count="0">
      <extLst>
        <ext xmlns:x15="http://schemas.microsoft.com/office/spreadsheetml/2010/11/main" uri="{B97F6D7D-B522-45F9-BDA1-12C45D357490}">
          <x15:cacheHierarchy aggregatedColumn="12"/>
        </ext>
      </extLst>
    </cacheHierarchy>
    <cacheHierarchy uniqueName="[Measures].[Distinct Count of Visit_ID]" caption="Distinct Count of Visit_ID" measure="1" displayFolder="" measureGroup="dental_clinic_gh_gembu_visits_table" count="0">
      <extLst>
        <ext xmlns:x15="http://schemas.microsoft.com/office/spreadsheetml/2010/11/main" uri="{B97F6D7D-B522-45F9-BDA1-12C45D357490}">
          <x15:cacheHierarchy aggregatedColumn="5"/>
        </ext>
      </extLst>
    </cacheHierarchy>
    <cacheHierarchy uniqueName="[Measures].[Sum of Fitting gap day]" caption="Sum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Average of Fitting gap day]" caption="Average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Count of Fitting gap day]" caption="Count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Maximum of Fitting gap day]" caption="Maximum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Minimum of Fitting gap day]" caption="Minimum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Count of Patients_satisfaction]" caption="Count of Patients_satisfaction" measure="1" displayFolder="" measureGroup="dental_clinic_gh_gembu_visits_table" count="0">
      <extLst>
        <ext xmlns:x15="http://schemas.microsoft.com/office/spreadsheetml/2010/11/main" uri="{B97F6D7D-B522-45F9-BDA1-12C45D357490}">
          <x15:cacheHierarchy aggregatedColumn="19"/>
        </ext>
      </extLst>
    </cacheHierarchy>
    <cacheHierarchy uniqueName="[Measures].[Count of Date_of_visit (Year)]" caption="Count of Date_of_visit (Year)" measure="1" displayFolder="" measureGroup="dental_clinic_gh_gembu_visits_table" count="0">
      <extLst>
        <ext xmlns:x15="http://schemas.microsoft.com/office/spreadsheetml/2010/11/main" uri="{B97F6D7D-B522-45F9-BDA1-12C45D357490}">
          <x15:cacheHierarchy aggregatedColumn="21"/>
        </ext>
      </extLst>
    </cacheHierarchy>
    <cacheHierarchy uniqueName="[Measures].[No of male patient]" caption="No of male patient" measure="1" displayFolder="" measureGroup="dental_clinic_gh_gembu_patients_table" count="0"/>
    <cacheHierarchy uniqueName="[Measures].[No of Female patients]" caption="No of Female patients" measure="1" displayFolder="" measureGroup="dental_clinic_gh_gembu_patients_table" count="0"/>
    <cacheHierarchy uniqueName="[Measures].[Average treatment cost per patients]" caption="Average treatment cost per patients" measure="1" displayFolder="" measureGroup="dental_clinic_gh_gembu_visits_table" count="0"/>
    <cacheHierarchy uniqueName="[Measures].[Average treatment cost per visit]" caption="Average treatment cost per visit" measure="1" displayFolder="" measureGroup="dental_clinic_gh_gembu_visits_table" count="0"/>
    <cacheHierarchy uniqueName="[Measures].[Average cost per denture]" caption="Average cost per denture" measure="1" displayFolder="" measureGroup="dental_clinic_gh_gembu_visits_table" count="0"/>
    <cacheHierarchy uniqueName="[Measures].[Total cost of denture]" caption="Total cost of denture" measure="1" displayFolder="" measureGroup="dental_clinic_gh_gembu_visits_table" count="0"/>
    <cacheHierarchy uniqueName="[Measures].[Total cost of other treatment]" caption="Total cost of other treatment" measure="1" displayFolder="" measureGroup="dental_clinic_gh_gembu_visits_table" count="0"/>
    <cacheHierarchy uniqueName="[Measures].[No of patients that required admission ]" caption="No of patients that required admission " measure="1" displayFolder="" measureGroup="dental_clinic_gh_gembu_visits_table" count="0"/>
    <cacheHierarchy uniqueName="[Measures].[Type of denture by age group]" caption="Type of denture by age group" measure="1" displayFolder="" measureGroup="dental_clinic_gh_gembu_visits_table" count="0"/>
    <cacheHierarchy uniqueName="[Measures].[Average day gap]" caption="Average day gap" measure="1" displayFolder="" measureGroup="dental_clinic_gh_gembu_visits_table" count="0"/>
    <cacheHierarchy uniqueName="[Measures].[total denture]" caption="total denture" measure="1" displayFolder="" measureGroup="dental_clinic_gh_gembu_visits_table" count="0"/>
    <cacheHierarchy uniqueName="[Measures].[__XL_Count dental_clinic_gh_gembu_patients_table]" caption="__XL_Count dental_clinic_gh_gembu_patients_table" measure="1" displayFolder="" measureGroup="dental_clinic_gh_gembu_patients_table" count="0" hidden="1"/>
    <cacheHierarchy uniqueName="[Measures].[__XL_Count dental_clinic_gh_gembu_visits_table]" caption="__XL_Count dental_clinic_gh_gembu_visits_table" measure="1" displayFolder="" measureGroup="dental_clinic_gh_gembu_visits_table" count="0" hidden="1"/>
    <cacheHierarchy uniqueName="[Measures].[__No measures defined]" caption="__No measures defined" measure="1" displayFolder="" count="0" hidden="1"/>
  </cacheHierarchies>
  <kpis count="0"/>
  <dimensions count="3">
    <dimension name="dental_clinic_gh_gembu_patients_table" uniqueName="[dental_clinic_gh_gembu_patients_table]" caption="dental_clinic_gh_gembu_patients_table"/>
    <dimension name="dental_clinic_gh_gembu_visits_table" uniqueName="[dental_clinic_gh_gembu_visits_table]" caption="dental_clinic_gh_gembu_visits_table"/>
    <dimension measure="1" name="Measures" uniqueName="[Measures]" caption="Measures"/>
  </dimensions>
  <measureGroups count="2">
    <measureGroup name="dental_clinic_gh_gembu_patients_table" caption="dental_clinic_gh_gembu_patients_table"/>
    <measureGroup name="dental_clinic_gh_gembu_visits_table" caption="dental_clinic_gh_gembu_visits_table"/>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905.214829745368" backgroundQuery="1" createdVersion="8" refreshedVersion="8" minRefreshableVersion="3" recordCount="0" supportSubquery="1" supportAdvancedDrill="1" xr:uid="{536DB567-EF79-4618-949F-E0B49EACE3A6}">
  <cacheSource type="external" connectionId="3"/>
  <cacheFields count="4">
    <cacheField name="[dental_clinic_gh_gembu_visits_table].[Diagnosis].[Diagnosis]" caption="Diagnosis" numFmtId="0" hierarchy="8" level="1">
      <sharedItems count="10">
        <s v="Abscess"/>
        <s v="Bounded endentulous space"/>
        <s v="Calculus"/>
        <s v="Cavity"/>
        <s v="Cavity and oral lesion"/>
        <s v="Halitosis"/>
        <s v="Loosed denture"/>
        <s v="Periodontitis"/>
        <s v="Retained root"/>
        <s v="Routine check up"/>
      </sharedItems>
    </cacheField>
    <cacheField name="[dental_clinic_gh_gembu_patients_table].[Age grading].[Age grading]" caption="Age grading" numFmtId="0" hierarchy="4" level="1">
      <sharedItems count="4">
        <s v="Middle age"/>
        <s v="Senior"/>
        <s v="Teens"/>
        <s v="Young Adult"/>
      </sharedItems>
    </cacheField>
    <cacheField name="[Measures].[Count of Patient_ID 2]" caption="Count of Patient_ID 2" numFmtId="0" hierarchy="31" level="32767"/>
    <cacheField name="[dental_clinic_gh_gembu_patients_table].[Gender].[Gender]" caption="Gender" numFmtId="0" hierarchy="3" level="1">
      <sharedItems containsSemiMixedTypes="0" containsNonDate="0" containsString="0"/>
    </cacheField>
  </cacheFields>
  <cacheHierarchies count="58">
    <cacheHierarchy uniqueName="[dental_clinic_gh_gembu_patients_table].[Patient_id]" caption="Patient_id" attribute="1" defaultMemberUniqueName="[dental_clinic_gh_gembu_patients_table].[Patient_id].[All]" allUniqueName="[dental_clinic_gh_gembu_patients_table].[Patient_id].[All]" dimensionUniqueName="[dental_clinic_gh_gembu_patients_table]" displayFolder="" count="0" memberValueDatatype="130" unbalanced="0"/>
    <cacheHierarchy uniqueName="[dental_clinic_gh_gembu_patients_table].[Folder_number]" caption="Folder_number" attribute="1" defaultMemberUniqueName="[dental_clinic_gh_gembu_patients_table].[Folder_number].[All]" allUniqueName="[dental_clinic_gh_gembu_patients_table].[Folder_number].[All]" dimensionUniqueName="[dental_clinic_gh_gembu_patients_table]" displayFolder="" count="0" memberValueDatatype="130" unbalanced="0"/>
    <cacheHierarchy uniqueName="[dental_clinic_gh_gembu_patients_table].[Age]" caption="Age" attribute="1" defaultMemberUniqueName="[dental_clinic_gh_gembu_patients_table].[Age].[All]" allUniqueName="[dental_clinic_gh_gembu_patients_table].[Age].[All]" dimensionUniqueName="[dental_clinic_gh_gembu_patients_table]" displayFolder="" count="0" memberValueDatatype="5" unbalanced="0"/>
    <cacheHierarchy uniqueName="[dental_clinic_gh_gembu_patients_table].[Gender]" caption="Gender" attribute="1" defaultMemberUniqueName="[dental_clinic_gh_gembu_patients_table].[Gender].[All]" allUniqueName="[dental_clinic_gh_gembu_patients_table].[Gender].[All]" dimensionUniqueName="[dental_clinic_gh_gembu_patients_table]" displayFolder="" count="2" memberValueDatatype="130" unbalanced="0">
      <fieldsUsage count="2">
        <fieldUsage x="-1"/>
        <fieldUsage x="3"/>
      </fieldsUsage>
    </cacheHierarchy>
    <cacheHierarchy uniqueName="[dental_clinic_gh_gembu_patients_table].[Age grading]" caption="Age grading" attribute="1" defaultMemberUniqueName="[dental_clinic_gh_gembu_patients_table].[Age grading].[All]" allUniqueName="[dental_clinic_gh_gembu_patients_table].[Age grading].[All]" dimensionUniqueName="[dental_clinic_gh_gembu_patients_table]" displayFolder="" count="2" memberValueDatatype="130" unbalanced="0">
      <fieldsUsage count="2">
        <fieldUsage x="-1"/>
        <fieldUsage x="1"/>
      </fieldsUsage>
    </cacheHierarchy>
    <cacheHierarchy uniqueName="[dental_clinic_gh_gembu_visits_table].[Visit_ID]" caption="Visit_ID" attribute="1" defaultMemberUniqueName="[dental_clinic_gh_gembu_visits_table].[Visit_ID].[All]" allUniqueName="[dental_clinic_gh_gembu_visits_table].[Visit_ID].[All]" dimensionUniqueName="[dental_clinic_gh_gembu_visits_table]" displayFolder="" count="0" memberValueDatatype="20" unbalanced="0"/>
    <cacheHierarchy uniqueName="[dental_clinic_gh_gembu_visits_table].[Patient_ID]" caption="Patient_ID" attribute="1" defaultMemberUniqueName="[dental_clinic_gh_gembu_visits_table].[Patient_ID].[All]" allUniqueName="[dental_clinic_gh_gembu_visits_table].[Patient_ID].[All]" dimensionUniqueName="[dental_clinic_gh_gembu_visits_table]" displayFolder="" count="0" memberValueDatatype="130" unbalanced="0"/>
    <cacheHierarchy uniqueName="[dental_clinic_gh_gembu_visits_table].[Date_of_visit]" caption="Date_of_visit" attribute="1" time="1" defaultMemberUniqueName="[dental_clinic_gh_gembu_visits_table].[Date_of_visit].[All]" allUniqueName="[dental_clinic_gh_gembu_visits_table].[Date_of_visit].[All]" dimensionUniqueName="[dental_clinic_gh_gembu_visits_table]" displayFolder="" count="0" memberValueDatatype="7" unbalanced="0"/>
    <cacheHierarchy uniqueName="[dental_clinic_gh_gembu_visits_table].[Diagnosis]" caption="Diagnosis" attribute="1" defaultMemberUniqueName="[dental_clinic_gh_gembu_visits_table].[Diagnosis].[All]" allUniqueName="[dental_clinic_gh_gembu_visits_table].[Diagnosis].[All]" dimensionUniqueName="[dental_clinic_gh_gembu_visits_table]" displayFolder="" count="2" memberValueDatatype="130" unbalanced="0">
      <fieldsUsage count="2">
        <fieldUsage x="-1"/>
        <fieldUsage x="0"/>
      </fieldsUsage>
    </cacheHierarchy>
    <cacheHierarchy uniqueName="[dental_clinic_gh_gembu_visits_table].[Treatment_type]" caption="Treatment_type" attribute="1" defaultMemberUniqueName="[dental_clinic_gh_gembu_visits_table].[Treatment_type].[All]" allUniqueName="[dental_clinic_gh_gembu_visits_table].[Treatment_type].[All]" dimensionUniqueName="[dental_clinic_gh_gembu_visits_table]" displayFolder="" count="0" memberValueDatatype="130" unbalanced="0"/>
    <cacheHierarchy uniqueName="[dental_clinic_gh_gembu_visits_table].[Admission_Required]" caption="Admission_Required" attribute="1" defaultMemberUniqueName="[dental_clinic_gh_gembu_visits_table].[Admission_Required].[All]" allUniqueName="[dental_clinic_gh_gembu_visits_table].[Admission_Required].[All]" dimensionUniqueName="[dental_clinic_gh_gembu_visits_table]" displayFolder="" count="0" memberValueDatatype="130" unbalanced="0"/>
    <cacheHierarchy uniqueName="[dental_clinic_gh_gembu_visits_table].[Denture_on_patients_request]" caption="Denture_on_patients_request" attribute="1" defaultMemberUniqueName="[dental_clinic_gh_gembu_visits_table].[Denture_on_patients_request].[All]" allUniqueName="[dental_clinic_gh_gembu_visits_table].[Denture_on_patients_request].[All]" dimensionUniqueName="[dental_clinic_gh_gembu_visits_table]" displayFolder="" count="0" memberValueDatatype="130" unbalanced="0"/>
    <cacheHierarchy uniqueName="[dental_clinic_gh_gembu_visits_table].[Type_of_denture]" caption="Type_of_denture" attribute="1" defaultMemberUniqueName="[dental_clinic_gh_gembu_visits_table].[Type_of_denture].[All]" allUniqueName="[dental_clinic_gh_gembu_visits_table].[Type_of_denture].[All]" dimensionUniqueName="[dental_clinic_gh_gembu_visits_table]" displayFolder="" count="0" memberValueDatatype="130" unbalanced="0"/>
    <cacheHierarchy uniqueName="[dental_clinic_gh_gembu_visits_table].[Treatment_cost]" caption="Treatment_cost" attribute="1" defaultMemberUniqueName="[dental_clinic_gh_gembu_visits_table].[Treatment_cost].[All]" allUniqueName="[dental_clinic_gh_gembu_visits_table].[Treatment_cost].[All]" dimensionUniqueName="[dental_clinic_gh_gembu_visits_table]" displayFolder="" count="0" memberValueDatatype="20" unbalanced="0"/>
    <cacheHierarchy uniqueName="[dental_clinic_gh_gembu_visits_table].[Check_up]" caption="Check_up" attribute="1" defaultMemberUniqueName="[dental_clinic_gh_gembu_visits_table].[Check_up].[All]" allUniqueName="[dental_clinic_gh_gembu_visits_table].[Check_up].[All]" dimensionUniqueName="[dental_clinic_gh_gembu_visits_table]" displayFolder="" count="0" memberValueDatatype="130" unbalanced="0"/>
    <cacheHierarchy uniqueName="[dental_clinic_gh_gembu_visits_table].[Cost_of_denture]" caption="Cost_of_denture" attribute="1" defaultMemberUniqueName="[dental_clinic_gh_gembu_visits_table].[Cost_of_denture].[All]" allUniqueName="[dental_clinic_gh_gembu_visits_table].[Cost_of_denture].[All]" dimensionUniqueName="[dental_clinic_gh_gembu_visits_table]" displayFolder="" count="0" memberValueDatatype="20" unbalanced="0"/>
    <cacheHierarchy uniqueName="[dental_clinic_gh_gembu_visits_table].[Follow_up_check_up]" caption="Follow_up_check_up" attribute="1" defaultMemberUniqueName="[dental_clinic_gh_gembu_visits_table].[Follow_up_check_up].[All]" allUniqueName="[dental_clinic_gh_gembu_visits_table].[Follow_up_check_up].[All]" dimensionUniqueName="[dental_clinic_gh_gembu_visits_table]" displayFolder="" count="0" memberValueDatatype="130" unbalanced="0"/>
    <cacheHierarchy uniqueName="[dental_clinic_gh_gembu_visits_table].[Date_of_impression]" caption="Date_of_impression" attribute="1" time="1" defaultMemberUniqueName="[dental_clinic_gh_gembu_visits_table].[Date_of_impression].[All]" allUniqueName="[dental_clinic_gh_gembu_visits_table].[Date_of_impression].[All]" dimensionUniqueName="[dental_clinic_gh_gembu_visits_table]" displayFolder="" count="0" memberValueDatatype="7" unbalanced="0"/>
    <cacheHierarchy uniqueName="[dental_clinic_gh_gembu_visits_table].[Date_of_denture_fitting]" caption="Date_of_denture_fitting" attribute="1" time="1" defaultMemberUniqueName="[dental_clinic_gh_gembu_visits_table].[Date_of_denture_fitting].[All]" allUniqueName="[dental_clinic_gh_gembu_visits_table].[Date_of_denture_fitting].[All]" dimensionUniqueName="[dental_clinic_gh_gembu_visits_table]" displayFolder="" count="0" memberValueDatatype="7" unbalanced="0"/>
    <cacheHierarchy uniqueName="[dental_clinic_gh_gembu_visits_table].[Patients_satisfaction]" caption="Patients_satisfaction" attribute="1" defaultMemberUniqueName="[dental_clinic_gh_gembu_visits_table].[Patients_satisfaction].[All]" allUniqueName="[dental_clinic_gh_gembu_visits_table].[Patients_satisfaction].[All]" dimensionUniqueName="[dental_clinic_gh_gembu_visits_table]" displayFolder="" count="0" memberValueDatatype="130" unbalanced="0"/>
    <cacheHierarchy uniqueName="[dental_clinic_gh_gembu_visits_table].[Fitting gap day]" caption="Fitting gap day" attribute="1" defaultMemberUniqueName="[dental_clinic_gh_gembu_visits_table].[Fitting gap day].[All]" allUniqueName="[dental_clinic_gh_gembu_visits_table].[Fitting gap day].[All]" dimensionUniqueName="[dental_clinic_gh_gembu_visits_table]" displayFolder="" count="0" memberValueDatatype="20" unbalanced="0"/>
    <cacheHierarchy uniqueName="[dental_clinic_gh_gembu_visits_table].[Date_of_visit (Year)]" caption="Date_of_visit (Year)" attribute="1" defaultMemberUniqueName="[dental_clinic_gh_gembu_visits_table].[Date_of_visit (Year)].[All]" allUniqueName="[dental_clinic_gh_gembu_visits_table].[Date_of_visit (Year)].[All]" dimensionUniqueName="[dental_clinic_gh_gembu_visits_table]" displayFolder="" count="0" memberValueDatatype="130" unbalanced="0"/>
    <cacheHierarchy uniqueName="[dental_clinic_gh_gembu_visits_table].[Date_of_visit (Quarter)]" caption="Date_of_visit (Quarter)" attribute="1" defaultMemberUniqueName="[dental_clinic_gh_gembu_visits_table].[Date_of_visit (Quarter)].[All]" allUniqueName="[dental_clinic_gh_gembu_visits_table].[Date_of_visit (Quarter)].[All]" dimensionUniqueName="[dental_clinic_gh_gembu_visits_table]" displayFolder="" count="0" memberValueDatatype="130" unbalanced="0"/>
    <cacheHierarchy uniqueName="[dental_clinic_gh_gembu_visits_table].[Date_of_visit (Month)]" caption="Date_of_visit (Month)" attribute="1" defaultMemberUniqueName="[dental_clinic_gh_gembu_visits_table].[Date_of_visit (Month)].[All]" allUniqueName="[dental_clinic_gh_gembu_visits_table].[Date_of_visit (Month)].[All]" dimensionUniqueName="[dental_clinic_gh_gembu_visits_table]" displayFolder="" count="2" memberValueDatatype="130" unbalanced="0"/>
    <cacheHierarchy uniqueName="[dental_clinic_gh_gembu_visits_table].[Date_of_visit (Month Index)]" caption="Date_of_visit (Month Index)" attribute="1" defaultMemberUniqueName="[dental_clinic_gh_gembu_visits_table].[Date_of_visit (Month Index)].[All]" allUniqueName="[dental_clinic_gh_gembu_visits_table].[Date_of_visit (Month Index)].[All]" dimensionUniqueName="[dental_clinic_gh_gembu_visits_table]" displayFolder="" count="0" memberValueDatatype="20" unbalanced="0" hidden="1"/>
    <cacheHierarchy uniqueName="[Measures].[Count of Patient_id]" caption="Count of Patient_id" measure="1" displayFolder="" measureGroup="dental_clinic_gh_gembu_patients_table" count="0">
      <extLst>
        <ext xmlns:x15="http://schemas.microsoft.com/office/spreadsheetml/2010/11/main" uri="{B97F6D7D-B522-45F9-BDA1-12C45D357490}">
          <x15:cacheHierarchy aggregatedColumn="0"/>
        </ext>
      </extLst>
    </cacheHierarchy>
    <cacheHierarchy uniqueName="[Measures].[Sum of Visit_ID]" caption="Sum of Visit_ID" measure="1" displayFolder="" measureGroup="dental_clinic_gh_gembu_visits_table" count="0">
      <extLst>
        <ext xmlns:x15="http://schemas.microsoft.com/office/spreadsheetml/2010/11/main" uri="{B97F6D7D-B522-45F9-BDA1-12C45D357490}">
          <x15:cacheHierarchy aggregatedColumn="5"/>
        </ext>
      </extLst>
    </cacheHierarchy>
    <cacheHierarchy uniqueName="[Measures].[Count of Visit_ID]" caption="Count of Visit_ID" measure="1" displayFolder="" measureGroup="dental_clinic_gh_gembu_visits_table" count="0">
      <extLst>
        <ext xmlns:x15="http://schemas.microsoft.com/office/spreadsheetml/2010/11/main" uri="{B97F6D7D-B522-45F9-BDA1-12C45D357490}">
          <x15:cacheHierarchy aggregatedColumn="5"/>
        </ext>
      </extLst>
    </cacheHierarchy>
    <cacheHierarchy uniqueName="[Measures].[Sum of Treatment_cost]" caption="Sum of Treatment_cost" measure="1" displayFolder="" measureGroup="dental_clinic_gh_gembu_visits_table" count="0">
      <extLst>
        <ext xmlns:x15="http://schemas.microsoft.com/office/spreadsheetml/2010/11/main" uri="{B97F6D7D-B522-45F9-BDA1-12C45D357490}">
          <x15:cacheHierarchy aggregatedColumn="13"/>
        </ext>
      </extLst>
    </cacheHierarchy>
    <cacheHierarchy uniqueName="[Measures].[Count of Diagnosis]" caption="Count of Diagnosis" measure="1" displayFolder="" measureGroup="dental_clinic_gh_gembu_visits_table" count="0">
      <extLst>
        <ext xmlns:x15="http://schemas.microsoft.com/office/spreadsheetml/2010/11/main" uri="{B97F6D7D-B522-45F9-BDA1-12C45D357490}">
          <x15:cacheHierarchy aggregatedColumn="8"/>
        </ext>
      </extLst>
    </cacheHierarchy>
    <cacheHierarchy uniqueName="[Measures].[Count of Age grading]" caption="Count of Age grading" measure="1" displayFolder="" measureGroup="dental_clinic_gh_gembu_patients_table" count="0">
      <extLst>
        <ext xmlns:x15="http://schemas.microsoft.com/office/spreadsheetml/2010/11/main" uri="{B97F6D7D-B522-45F9-BDA1-12C45D357490}">
          <x15:cacheHierarchy aggregatedColumn="4"/>
        </ext>
      </extLst>
    </cacheHierarchy>
    <cacheHierarchy uniqueName="[Measures].[Count of Patient_ID 2]" caption="Count of Patient_ID 2" measure="1" displayFolder="" measureGroup="dental_clinic_gh_gembu_visits_table" count="0" oneField="1">
      <fieldsUsage count="1">
        <fieldUsage x="2"/>
      </fieldsUsage>
      <extLst>
        <ext xmlns:x15="http://schemas.microsoft.com/office/spreadsheetml/2010/11/main" uri="{B97F6D7D-B522-45F9-BDA1-12C45D357490}">
          <x15:cacheHierarchy aggregatedColumn="6"/>
        </ext>
      </extLst>
    </cacheHierarchy>
    <cacheHierarchy uniqueName="[Measures].[Count of Treatment_type]" caption="Count of Treatment_type" measure="1" displayFolder="" measureGroup="dental_clinic_gh_gembu_visits_table" count="0">
      <extLst>
        <ext xmlns:x15="http://schemas.microsoft.com/office/spreadsheetml/2010/11/main" uri="{B97F6D7D-B522-45F9-BDA1-12C45D357490}">
          <x15:cacheHierarchy aggregatedColumn="9"/>
        </ext>
      </extLst>
    </cacheHierarchy>
    <cacheHierarchy uniqueName="[Measures].[Distinct Count of Patient_ID]" caption="Distinct Count of Patient_ID" measure="1" displayFolder="" measureGroup="dental_clinic_gh_gembu_visits_table" count="0">
      <extLst>
        <ext xmlns:x15="http://schemas.microsoft.com/office/spreadsheetml/2010/11/main" uri="{B97F6D7D-B522-45F9-BDA1-12C45D357490}">
          <x15:cacheHierarchy aggregatedColumn="6"/>
        </ext>
      </extLst>
    </cacheHierarchy>
    <cacheHierarchy uniqueName="[Measures].[Count of Type_of_denture]" caption="Count of Type_of_denture" measure="1" displayFolder="" measureGroup="dental_clinic_gh_gembu_visits_table" count="0">
      <extLst>
        <ext xmlns:x15="http://schemas.microsoft.com/office/spreadsheetml/2010/11/main" uri="{B97F6D7D-B522-45F9-BDA1-12C45D357490}">
          <x15:cacheHierarchy aggregatedColumn="12"/>
        </ext>
      </extLst>
    </cacheHierarchy>
    <cacheHierarchy uniqueName="[Measures].[Distinct Count of Type_of_denture]" caption="Distinct Count of Type_of_denture" measure="1" displayFolder="" measureGroup="dental_clinic_gh_gembu_visits_table" count="0">
      <extLst>
        <ext xmlns:x15="http://schemas.microsoft.com/office/spreadsheetml/2010/11/main" uri="{B97F6D7D-B522-45F9-BDA1-12C45D357490}">
          <x15:cacheHierarchy aggregatedColumn="12"/>
        </ext>
      </extLst>
    </cacheHierarchy>
    <cacheHierarchy uniqueName="[Measures].[Distinct Count of Visit_ID]" caption="Distinct Count of Visit_ID" measure="1" displayFolder="" measureGroup="dental_clinic_gh_gembu_visits_table" count="0">
      <extLst>
        <ext xmlns:x15="http://schemas.microsoft.com/office/spreadsheetml/2010/11/main" uri="{B97F6D7D-B522-45F9-BDA1-12C45D357490}">
          <x15:cacheHierarchy aggregatedColumn="5"/>
        </ext>
      </extLst>
    </cacheHierarchy>
    <cacheHierarchy uniqueName="[Measures].[Sum of Fitting gap day]" caption="Sum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Average of Fitting gap day]" caption="Average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Count of Fitting gap day]" caption="Count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Maximum of Fitting gap day]" caption="Maximum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Minimum of Fitting gap day]" caption="Minimum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Count of Patients_satisfaction]" caption="Count of Patients_satisfaction" measure="1" displayFolder="" measureGroup="dental_clinic_gh_gembu_visits_table" count="0">
      <extLst>
        <ext xmlns:x15="http://schemas.microsoft.com/office/spreadsheetml/2010/11/main" uri="{B97F6D7D-B522-45F9-BDA1-12C45D357490}">
          <x15:cacheHierarchy aggregatedColumn="19"/>
        </ext>
      </extLst>
    </cacheHierarchy>
    <cacheHierarchy uniqueName="[Measures].[Count of Date_of_visit (Year)]" caption="Count of Date_of_visit (Year)" measure="1" displayFolder="" measureGroup="dental_clinic_gh_gembu_visits_table" count="0">
      <extLst>
        <ext xmlns:x15="http://schemas.microsoft.com/office/spreadsheetml/2010/11/main" uri="{B97F6D7D-B522-45F9-BDA1-12C45D357490}">
          <x15:cacheHierarchy aggregatedColumn="21"/>
        </ext>
      </extLst>
    </cacheHierarchy>
    <cacheHierarchy uniqueName="[Measures].[No of male patient]" caption="No of male patient" measure="1" displayFolder="" measureGroup="dental_clinic_gh_gembu_patients_table" count="0"/>
    <cacheHierarchy uniqueName="[Measures].[No of Female patients]" caption="No of Female patients" measure="1" displayFolder="" measureGroup="dental_clinic_gh_gembu_patients_table" count="0"/>
    <cacheHierarchy uniqueName="[Measures].[Average treatment cost per patients]" caption="Average treatment cost per patients" measure="1" displayFolder="" measureGroup="dental_clinic_gh_gembu_visits_table" count="0"/>
    <cacheHierarchy uniqueName="[Measures].[Average treatment cost per visit]" caption="Average treatment cost per visit" measure="1" displayFolder="" measureGroup="dental_clinic_gh_gembu_visits_table" count="0"/>
    <cacheHierarchy uniqueName="[Measures].[Average cost per denture]" caption="Average cost per denture" measure="1" displayFolder="" measureGroup="dental_clinic_gh_gembu_visits_table" count="0"/>
    <cacheHierarchy uniqueName="[Measures].[Total cost of denture]" caption="Total cost of denture" measure="1" displayFolder="" measureGroup="dental_clinic_gh_gembu_visits_table" count="0"/>
    <cacheHierarchy uniqueName="[Measures].[Total cost of other treatment]" caption="Total cost of other treatment" measure="1" displayFolder="" measureGroup="dental_clinic_gh_gembu_visits_table" count="0"/>
    <cacheHierarchy uniqueName="[Measures].[No of patients that required admission ]" caption="No of patients that required admission " measure="1" displayFolder="" measureGroup="dental_clinic_gh_gembu_visits_table" count="0"/>
    <cacheHierarchy uniqueName="[Measures].[Type of denture by age group]" caption="Type of denture by age group" measure="1" displayFolder="" measureGroup="dental_clinic_gh_gembu_visits_table" count="0"/>
    <cacheHierarchy uniqueName="[Measures].[Average day gap]" caption="Average day gap" measure="1" displayFolder="" measureGroup="dental_clinic_gh_gembu_visits_table" count="0"/>
    <cacheHierarchy uniqueName="[Measures].[total denture]" caption="total denture" measure="1" displayFolder="" measureGroup="dental_clinic_gh_gembu_visits_table" count="0"/>
    <cacheHierarchy uniqueName="[Measures].[__XL_Count dental_clinic_gh_gembu_patients_table]" caption="__XL_Count dental_clinic_gh_gembu_patients_table" measure="1" displayFolder="" measureGroup="dental_clinic_gh_gembu_patients_table" count="0" hidden="1"/>
    <cacheHierarchy uniqueName="[Measures].[__XL_Count dental_clinic_gh_gembu_visits_table]" caption="__XL_Count dental_clinic_gh_gembu_visits_table" measure="1" displayFolder="" measureGroup="dental_clinic_gh_gembu_visits_table" count="0" hidden="1"/>
    <cacheHierarchy uniqueName="[Measures].[__No measures defined]" caption="__No measures defined" measure="1" displayFolder="" count="0" hidden="1"/>
  </cacheHierarchies>
  <kpis count="0"/>
  <dimensions count="3">
    <dimension name="dental_clinic_gh_gembu_patients_table" uniqueName="[dental_clinic_gh_gembu_patients_table]" caption="dental_clinic_gh_gembu_patients_table"/>
    <dimension name="dental_clinic_gh_gembu_visits_table" uniqueName="[dental_clinic_gh_gembu_visits_table]" caption="dental_clinic_gh_gembu_visits_table"/>
    <dimension measure="1" name="Measures" uniqueName="[Measures]" caption="Measures"/>
  </dimensions>
  <measureGroups count="2">
    <measureGroup name="dental_clinic_gh_gembu_patients_table" caption="dental_clinic_gh_gembu_patients_table"/>
    <measureGroup name="dental_clinic_gh_gembu_visits_table" caption="dental_clinic_gh_gembu_visits_table"/>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905.214830092591" backgroundQuery="1" createdVersion="8" refreshedVersion="8" minRefreshableVersion="3" recordCount="0" supportSubquery="1" supportAdvancedDrill="1" xr:uid="{45736B9F-8C50-45AF-8150-5F4FED5F24FE}">
  <cacheSource type="external" connectionId="3"/>
  <cacheFields count="4">
    <cacheField name="[dental_clinic_gh_gembu_visits_table].[Diagnosis].[Diagnosis]" caption="Diagnosis" numFmtId="0" hierarchy="8" level="1">
      <sharedItems count="10">
        <s v="Abscess"/>
        <s v="Bounded endentulous space"/>
        <s v="Calculus"/>
        <s v="Cavity"/>
        <s v="Cavity and oral lesion"/>
        <s v="Halitosis"/>
        <s v="Loosed denture"/>
        <s v="Periodontitis"/>
        <s v="Retained root"/>
        <s v="Routine check up"/>
      </sharedItems>
    </cacheField>
    <cacheField name="[dental_clinic_gh_gembu_visits_table].[Treatment_type].[Treatment_type]" caption="Treatment_type" numFmtId="0" hierarchy="9" level="1">
      <sharedItems count="10">
        <s v="Denture construction"/>
        <s v="Extraction and ohi"/>
        <s v="Filling and ohi"/>
        <s v="Incision and drainage/extraction/drugs"/>
        <s v="Ohi"/>
        <s v="Referral"/>
        <s v="Scaling and extraction"/>
        <s v="Scaling and filling"/>
        <s v="Scaling and ohi"/>
        <s v="Scaling/replacement"/>
      </sharedItems>
    </cacheField>
    <cacheField name="[Measures].[Count of Treatment_type]" caption="Count of Treatment_type" numFmtId="0" hierarchy="32" level="32767"/>
    <cacheField name="[dental_clinic_gh_gembu_patients_table].[Gender].[Gender]" caption="Gender" numFmtId="0" hierarchy="3" level="1">
      <sharedItems containsSemiMixedTypes="0" containsNonDate="0" containsString="0"/>
    </cacheField>
  </cacheFields>
  <cacheHierarchies count="58">
    <cacheHierarchy uniqueName="[dental_clinic_gh_gembu_patients_table].[Patient_id]" caption="Patient_id" attribute="1" defaultMemberUniqueName="[dental_clinic_gh_gembu_patients_table].[Patient_id].[All]" allUniqueName="[dental_clinic_gh_gembu_patients_table].[Patient_id].[All]" dimensionUniqueName="[dental_clinic_gh_gembu_patients_table]" displayFolder="" count="0" memberValueDatatype="130" unbalanced="0"/>
    <cacheHierarchy uniqueName="[dental_clinic_gh_gembu_patients_table].[Folder_number]" caption="Folder_number" attribute="1" defaultMemberUniqueName="[dental_clinic_gh_gembu_patients_table].[Folder_number].[All]" allUniqueName="[dental_clinic_gh_gembu_patients_table].[Folder_number].[All]" dimensionUniqueName="[dental_clinic_gh_gembu_patients_table]" displayFolder="" count="0" memberValueDatatype="130" unbalanced="0"/>
    <cacheHierarchy uniqueName="[dental_clinic_gh_gembu_patients_table].[Age]" caption="Age" attribute="1" defaultMemberUniqueName="[dental_clinic_gh_gembu_patients_table].[Age].[All]" allUniqueName="[dental_clinic_gh_gembu_patients_table].[Age].[All]" dimensionUniqueName="[dental_clinic_gh_gembu_patients_table]" displayFolder="" count="0" memberValueDatatype="5" unbalanced="0"/>
    <cacheHierarchy uniqueName="[dental_clinic_gh_gembu_patients_table].[Gender]" caption="Gender" attribute="1" defaultMemberUniqueName="[dental_clinic_gh_gembu_patients_table].[Gender].[All]" allUniqueName="[dental_clinic_gh_gembu_patients_table].[Gender].[All]" dimensionUniqueName="[dental_clinic_gh_gembu_patients_table]" displayFolder="" count="2" memberValueDatatype="130" unbalanced="0">
      <fieldsUsage count="2">
        <fieldUsage x="-1"/>
        <fieldUsage x="3"/>
      </fieldsUsage>
    </cacheHierarchy>
    <cacheHierarchy uniqueName="[dental_clinic_gh_gembu_patients_table].[Age grading]" caption="Age grading" attribute="1" defaultMemberUniqueName="[dental_clinic_gh_gembu_patients_table].[Age grading].[All]" allUniqueName="[dental_clinic_gh_gembu_patients_table].[Age grading].[All]" dimensionUniqueName="[dental_clinic_gh_gembu_patients_table]" displayFolder="" count="0" memberValueDatatype="130" unbalanced="0"/>
    <cacheHierarchy uniqueName="[dental_clinic_gh_gembu_visits_table].[Visit_ID]" caption="Visit_ID" attribute="1" defaultMemberUniqueName="[dental_clinic_gh_gembu_visits_table].[Visit_ID].[All]" allUniqueName="[dental_clinic_gh_gembu_visits_table].[Visit_ID].[All]" dimensionUniqueName="[dental_clinic_gh_gembu_visits_table]" displayFolder="" count="0" memberValueDatatype="20" unbalanced="0"/>
    <cacheHierarchy uniqueName="[dental_clinic_gh_gembu_visits_table].[Patient_ID]" caption="Patient_ID" attribute="1" defaultMemberUniqueName="[dental_clinic_gh_gembu_visits_table].[Patient_ID].[All]" allUniqueName="[dental_clinic_gh_gembu_visits_table].[Patient_ID].[All]" dimensionUniqueName="[dental_clinic_gh_gembu_visits_table]" displayFolder="" count="0" memberValueDatatype="130" unbalanced="0"/>
    <cacheHierarchy uniqueName="[dental_clinic_gh_gembu_visits_table].[Date_of_visit]" caption="Date_of_visit" attribute="1" time="1" defaultMemberUniqueName="[dental_clinic_gh_gembu_visits_table].[Date_of_visit].[All]" allUniqueName="[dental_clinic_gh_gembu_visits_table].[Date_of_visit].[All]" dimensionUniqueName="[dental_clinic_gh_gembu_visits_table]" displayFolder="" count="0" memberValueDatatype="7" unbalanced="0"/>
    <cacheHierarchy uniqueName="[dental_clinic_gh_gembu_visits_table].[Diagnosis]" caption="Diagnosis" attribute="1" defaultMemberUniqueName="[dental_clinic_gh_gembu_visits_table].[Diagnosis].[All]" allUniqueName="[dental_clinic_gh_gembu_visits_table].[Diagnosis].[All]" dimensionUniqueName="[dental_clinic_gh_gembu_visits_table]" displayFolder="" count="2" memberValueDatatype="130" unbalanced="0">
      <fieldsUsage count="2">
        <fieldUsage x="-1"/>
        <fieldUsage x="0"/>
      </fieldsUsage>
    </cacheHierarchy>
    <cacheHierarchy uniqueName="[dental_clinic_gh_gembu_visits_table].[Treatment_type]" caption="Treatment_type" attribute="1" defaultMemberUniqueName="[dental_clinic_gh_gembu_visits_table].[Treatment_type].[All]" allUniqueName="[dental_clinic_gh_gembu_visits_table].[Treatment_type].[All]" dimensionUniqueName="[dental_clinic_gh_gembu_visits_table]" displayFolder="" count="2" memberValueDatatype="130" unbalanced="0">
      <fieldsUsage count="2">
        <fieldUsage x="-1"/>
        <fieldUsage x="1"/>
      </fieldsUsage>
    </cacheHierarchy>
    <cacheHierarchy uniqueName="[dental_clinic_gh_gembu_visits_table].[Admission_Required]" caption="Admission_Required" attribute="1" defaultMemberUniqueName="[dental_clinic_gh_gembu_visits_table].[Admission_Required].[All]" allUniqueName="[dental_clinic_gh_gembu_visits_table].[Admission_Required].[All]" dimensionUniqueName="[dental_clinic_gh_gembu_visits_table]" displayFolder="" count="0" memberValueDatatype="130" unbalanced="0"/>
    <cacheHierarchy uniqueName="[dental_clinic_gh_gembu_visits_table].[Denture_on_patients_request]" caption="Denture_on_patients_request" attribute="1" defaultMemberUniqueName="[dental_clinic_gh_gembu_visits_table].[Denture_on_patients_request].[All]" allUniqueName="[dental_clinic_gh_gembu_visits_table].[Denture_on_patients_request].[All]" dimensionUniqueName="[dental_clinic_gh_gembu_visits_table]" displayFolder="" count="0" memberValueDatatype="130" unbalanced="0"/>
    <cacheHierarchy uniqueName="[dental_clinic_gh_gembu_visits_table].[Type_of_denture]" caption="Type_of_denture" attribute="1" defaultMemberUniqueName="[dental_clinic_gh_gembu_visits_table].[Type_of_denture].[All]" allUniqueName="[dental_clinic_gh_gembu_visits_table].[Type_of_denture].[All]" dimensionUniqueName="[dental_clinic_gh_gembu_visits_table]" displayFolder="" count="0" memberValueDatatype="130" unbalanced="0"/>
    <cacheHierarchy uniqueName="[dental_clinic_gh_gembu_visits_table].[Treatment_cost]" caption="Treatment_cost" attribute="1" defaultMemberUniqueName="[dental_clinic_gh_gembu_visits_table].[Treatment_cost].[All]" allUniqueName="[dental_clinic_gh_gembu_visits_table].[Treatment_cost].[All]" dimensionUniqueName="[dental_clinic_gh_gembu_visits_table]" displayFolder="" count="0" memberValueDatatype="20" unbalanced="0"/>
    <cacheHierarchy uniqueName="[dental_clinic_gh_gembu_visits_table].[Check_up]" caption="Check_up" attribute="1" defaultMemberUniqueName="[dental_clinic_gh_gembu_visits_table].[Check_up].[All]" allUniqueName="[dental_clinic_gh_gembu_visits_table].[Check_up].[All]" dimensionUniqueName="[dental_clinic_gh_gembu_visits_table]" displayFolder="" count="0" memberValueDatatype="130" unbalanced="0"/>
    <cacheHierarchy uniqueName="[dental_clinic_gh_gembu_visits_table].[Cost_of_denture]" caption="Cost_of_denture" attribute="1" defaultMemberUniqueName="[dental_clinic_gh_gembu_visits_table].[Cost_of_denture].[All]" allUniqueName="[dental_clinic_gh_gembu_visits_table].[Cost_of_denture].[All]" dimensionUniqueName="[dental_clinic_gh_gembu_visits_table]" displayFolder="" count="0" memberValueDatatype="20" unbalanced="0"/>
    <cacheHierarchy uniqueName="[dental_clinic_gh_gembu_visits_table].[Follow_up_check_up]" caption="Follow_up_check_up" attribute="1" defaultMemberUniqueName="[dental_clinic_gh_gembu_visits_table].[Follow_up_check_up].[All]" allUniqueName="[dental_clinic_gh_gembu_visits_table].[Follow_up_check_up].[All]" dimensionUniqueName="[dental_clinic_gh_gembu_visits_table]" displayFolder="" count="0" memberValueDatatype="130" unbalanced="0"/>
    <cacheHierarchy uniqueName="[dental_clinic_gh_gembu_visits_table].[Date_of_impression]" caption="Date_of_impression" attribute="1" time="1" defaultMemberUniqueName="[dental_clinic_gh_gembu_visits_table].[Date_of_impression].[All]" allUniqueName="[dental_clinic_gh_gembu_visits_table].[Date_of_impression].[All]" dimensionUniqueName="[dental_clinic_gh_gembu_visits_table]" displayFolder="" count="0" memberValueDatatype="7" unbalanced="0"/>
    <cacheHierarchy uniqueName="[dental_clinic_gh_gembu_visits_table].[Date_of_denture_fitting]" caption="Date_of_denture_fitting" attribute="1" time="1" defaultMemberUniqueName="[dental_clinic_gh_gembu_visits_table].[Date_of_denture_fitting].[All]" allUniqueName="[dental_clinic_gh_gembu_visits_table].[Date_of_denture_fitting].[All]" dimensionUniqueName="[dental_clinic_gh_gembu_visits_table]" displayFolder="" count="0" memberValueDatatype="7" unbalanced="0"/>
    <cacheHierarchy uniqueName="[dental_clinic_gh_gembu_visits_table].[Patients_satisfaction]" caption="Patients_satisfaction" attribute="1" defaultMemberUniqueName="[dental_clinic_gh_gembu_visits_table].[Patients_satisfaction].[All]" allUniqueName="[dental_clinic_gh_gembu_visits_table].[Patients_satisfaction].[All]" dimensionUniqueName="[dental_clinic_gh_gembu_visits_table]" displayFolder="" count="0" memberValueDatatype="130" unbalanced="0"/>
    <cacheHierarchy uniqueName="[dental_clinic_gh_gembu_visits_table].[Fitting gap day]" caption="Fitting gap day" attribute="1" defaultMemberUniqueName="[dental_clinic_gh_gembu_visits_table].[Fitting gap day].[All]" allUniqueName="[dental_clinic_gh_gembu_visits_table].[Fitting gap day].[All]" dimensionUniqueName="[dental_clinic_gh_gembu_visits_table]" displayFolder="" count="0" memberValueDatatype="20" unbalanced="0"/>
    <cacheHierarchy uniqueName="[dental_clinic_gh_gembu_visits_table].[Date_of_visit (Year)]" caption="Date_of_visit (Year)" attribute="1" defaultMemberUniqueName="[dental_clinic_gh_gembu_visits_table].[Date_of_visit (Year)].[All]" allUniqueName="[dental_clinic_gh_gembu_visits_table].[Date_of_visit (Year)].[All]" dimensionUniqueName="[dental_clinic_gh_gembu_visits_table]" displayFolder="" count="0" memberValueDatatype="130" unbalanced="0"/>
    <cacheHierarchy uniqueName="[dental_clinic_gh_gembu_visits_table].[Date_of_visit (Quarter)]" caption="Date_of_visit (Quarter)" attribute="1" defaultMemberUniqueName="[dental_clinic_gh_gembu_visits_table].[Date_of_visit (Quarter)].[All]" allUniqueName="[dental_clinic_gh_gembu_visits_table].[Date_of_visit (Quarter)].[All]" dimensionUniqueName="[dental_clinic_gh_gembu_visits_table]" displayFolder="" count="0" memberValueDatatype="130" unbalanced="0"/>
    <cacheHierarchy uniqueName="[dental_clinic_gh_gembu_visits_table].[Date_of_visit (Month)]" caption="Date_of_visit (Month)" attribute="1" defaultMemberUniqueName="[dental_clinic_gh_gembu_visits_table].[Date_of_visit (Month)].[All]" allUniqueName="[dental_clinic_gh_gembu_visits_table].[Date_of_visit (Month)].[All]" dimensionUniqueName="[dental_clinic_gh_gembu_visits_table]" displayFolder="" count="2" memberValueDatatype="130" unbalanced="0"/>
    <cacheHierarchy uniqueName="[dental_clinic_gh_gembu_visits_table].[Date_of_visit (Month Index)]" caption="Date_of_visit (Month Index)" attribute="1" defaultMemberUniqueName="[dental_clinic_gh_gembu_visits_table].[Date_of_visit (Month Index)].[All]" allUniqueName="[dental_clinic_gh_gembu_visits_table].[Date_of_visit (Month Index)].[All]" dimensionUniqueName="[dental_clinic_gh_gembu_visits_table]" displayFolder="" count="0" memberValueDatatype="20" unbalanced="0" hidden="1"/>
    <cacheHierarchy uniqueName="[Measures].[Count of Patient_id]" caption="Count of Patient_id" measure="1" displayFolder="" measureGroup="dental_clinic_gh_gembu_patients_table" count="0">
      <extLst>
        <ext xmlns:x15="http://schemas.microsoft.com/office/spreadsheetml/2010/11/main" uri="{B97F6D7D-B522-45F9-BDA1-12C45D357490}">
          <x15:cacheHierarchy aggregatedColumn="0"/>
        </ext>
      </extLst>
    </cacheHierarchy>
    <cacheHierarchy uniqueName="[Measures].[Sum of Visit_ID]" caption="Sum of Visit_ID" measure="1" displayFolder="" measureGroup="dental_clinic_gh_gembu_visits_table" count="0">
      <extLst>
        <ext xmlns:x15="http://schemas.microsoft.com/office/spreadsheetml/2010/11/main" uri="{B97F6D7D-B522-45F9-BDA1-12C45D357490}">
          <x15:cacheHierarchy aggregatedColumn="5"/>
        </ext>
      </extLst>
    </cacheHierarchy>
    <cacheHierarchy uniqueName="[Measures].[Count of Visit_ID]" caption="Count of Visit_ID" measure="1" displayFolder="" measureGroup="dental_clinic_gh_gembu_visits_table" count="0">
      <extLst>
        <ext xmlns:x15="http://schemas.microsoft.com/office/spreadsheetml/2010/11/main" uri="{B97F6D7D-B522-45F9-BDA1-12C45D357490}">
          <x15:cacheHierarchy aggregatedColumn="5"/>
        </ext>
      </extLst>
    </cacheHierarchy>
    <cacheHierarchy uniqueName="[Measures].[Sum of Treatment_cost]" caption="Sum of Treatment_cost" measure="1" displayFolder="" measureGroup="dental_clinic_gh_gembu_visits_table" count="0">
      <extLst>
        <ext xmlns:x15="http://schemas.microsoft.com/office/spreadsheetml/2010/11/main" uri="{B97F6D7D-B522-45F9-BDA1-12C45D357490}">
          <x15:cacheHierarchy aggregatedColumn="13"/>
        </ext>
      </extLst>
    </cacheHierarchy>
    <cacheHierarchy uniqueName="[Measures].[Count of Diagnosis]" caption="Count of Diagnosis" measure="1" displayFolder="" measureGroup="dental_clinic_gh_gembu_visits_table" count="0">
      <extLst>
        <ext xmlns:x15="http://schemas.microsoft.com/office/spreadsheetml/2010/11/main" uri="{B97F6D7D-B522-45F9-BDA1-12C45D357490}">
          <x15:cacheHierarchy aggregatedColumn="8"/>
        </ext>
      </extLst>
    </cacheHierarchy>
    <cacheHierarchy uniqueName="[Measures].[Count of Age grading]" caption="Count of Age grading" measure="1" displayFolder="" measureGroup="dental_clinic_gh_gembu_patients_table" count="0">
      <extLst>
        <ext xmlns:x15="http://schemas.microsoft.com/office/spreadsheetml/2010/11/main" uri="{B97F6D7D-B522-45F9-BDA1-12C45D357490}">
          <x15:cacheHierarchy aggregatedColumn="4"/>
        </ext>
      </extLst>
    </cacheHierarchy>
    <cacheHierarchy uniqueName="[Measures].[Count of Patient_ID 2]" caption="Count of Patient_ID 2" measure="1" displayFolder="" measureGroup="dental_clinic_gh_gembu_visits_table" count="0">
      <extLst>
        <ext xmlns:x15="http://schemas.microsoft.com/office/spreadsheetml/2010/11/main" uri="{B97F6D7D-B522-45F9-BDA1-12C45D357490}">
          <x15:cacheHierarchy aggregatedColumn="6"/>
        </ext>
      </extLst>
    </cacheHierarchy>
    <cacheHierarchy uniqueName="[Measures].[Count of Treatment_type]" caption="Count of Treatment_type" measure="1" displayFolder="" measureGroup="dental_clinic_gh_gembu_visits_table" count="0" oneField="1">
      <fieldsUsage count="1">
        <fieldUsage x="2"/>
      </fieldsUsage>
      <extLst>
        <ext xmlns:x15="http://schemas.microsoft.com/office/spreadsheetml/2010/11/main" uri="{B97F6D7D-B522-45F9-BDA1-12C45D357490}">
          <x15:cacheHierarchy aggregatedColumn="9"/>
        </ext>
      </extLst>
    </cacheHierarchy>
    <cacheHierarchy uniqueName="[Measures].[Distinct Count of Patient_ID]" caption="Distinct Count of Patient_ID" measure="1" displayFolder="" measureGroup="dental_clinic_gh_gembu_visits_table" count="0">
      <extLst>
        <ext xmlns:x15="http://schemas.microsoft.com/office/spreadsheetml/2010/11/main" uri="{B97F6D7D-B522-45F9-BDA1-12C45D357490}">
          <x15:cacheHierarchy aggregatedColumn="6"/>
        </ext>
      </extLst>
    </cacheHierarchy>
    <cacheHierarchy uniqueName="[Measures].[Count of Type_of_denture]" caption="Count of Type_of_denture" measure="1" displayFolder="" measureGroup="dental_clinic_gh_gembu_visits_table" count="0">
      <extLst>
        <ext xmlns:x15="http://schemas.microsoft.com/office/spreadsheetml/2010/11/main" uri="{B97F6D7D-B522-45F9-BDA1-12C45D357490}">
          <x15:cacheHierarchy aggregatedColumn="12"/>
        </ext>
      </extLst>
    </cacheHierarchy>
    <cacheHierarchy uniqueName="[Measures].[Distinct Count of Type_of_denture]" caption="Distinct Count of Type_of_denture" measure="1" displayFolder="" measureGroup="dental_clinic_gh_gembu_visits_table" count="0">
      <extLst>
        <ext xmlns:x15="http://schemas.microsoft.com/office/spreadsheetml/2010/11/main" uri="{B97F6D7D-B522-45F9-BDA1-12C45D357490}">
          <x15:cacheHierarchy aggregatedColumn="12"/>
        </ext>
      </extLst>
    </cacheHierarchy>
    <cacheHierarchy uniqueName="[Measures].[Distinct Count of Visit_ID]" caption="Distinct Count of Visit_ID" measure="1" displayFolder="" measureGroup="dental_clinic_gh_gembu_visits_table" count="0">
      <extLst>
        <ext xmlns:x15="http://schemas.microsoft.com/office/spreadsheetml/2010/11/main" uri="{B97F6D7D-B522-45F9-BDA1-12C45D357490}">
          <x15:cacheHierarchy aggregatedColumn="5"/>
        </ext>
      </extLst>
    </cacheHierarchy>
    <cacheHierarchy uniqueName="[Measures].[Sum of Fitting gap day]" caption="Sum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Average of Fitting gap day]" caption="Average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Count of Fitting gap day]" caption="Count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Maximum of Fitting gap day]" caption="Maximum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Minimum of Fitting gap day]" caption="Minimum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Count of Patients_satisfaction]" caption="Count of Patients_satisfaction" measure="1" displayFolder="" measureGroup="dental_clinic_gh_gembu_visits_table" count="0">
      <extLst>
        <ext xmlns:x15="http://schemas.microsoft.com/office/spreadsheetml/2010/11/main" uri="{B97F6D7D-B522-45F9-BDA1-12C45D357490}">
          <x15:cacheHierarchy aggregatedColumn="19"/>
        </ext>
      </extLst>
    </cacheHierarchy>
    <cacheHierarchy uniqueName="[Measures].[Count of Date_of_visit (Year)]" caption="Count of Date_of_visit (Year)" measure="1" displayFolder="" measureGroup="dental_clinic_gh_gembu_visits_table" count="0">
      <extLst>
        <ext xmlns:x15="http://schemas.microsoft.com/office/spreadsheetml/2010/11/main" uri="{B97F6D7D-B522-45F9-BDA1-12C45D357490}">
          <x15:cacheHierarchy aggregatedColumn="21"/>
        </ext>
      </extLst>
    </cacheHierarchy>
    <cacheHierarchy uniqueName="[Measures].[No of male patient]" caption="No of male patient" measure="1" displayFolder="" measureGroup="dental_clinic_gh_gembu_patients_table" count="0"/>
    <cacheHierarchy uniqueName="[Measures].[No of Female patients]" caption="No of Female patients" measure="1" displayFolder="" measureGroup="dental_clinic_gh_gembu_patients_table" count="0"/>
    <cacheHierarchy uniqueName="[Measures].[Average treatment cost per patients]" caption="Average treatment cost per patients" measure="1" displayFolder="" measureGroup="dental_clinic_gh_gembu_visits_table" count="0"/>
    <cacheHierarchy uniqueName="[Measures].[Average treatment cost per visit]" caption="Average treatment cost per visit" measure="1" displayFolder="" measureGroup="dental_clinic_gh_gembu_visits_table" count="0"/>
    <cacheHierarchy uniqueName="[Measures].[Average cost per denture]" caption="Average cost per denture" measure="1" displayFolder="" measureGroup="dental_clinic_gh_gembu_visits_table" count="0"/>
    <cacheHierarchy uniqueName="[Measures].[Total cost of denture]" caption="Total cost of denture" measure="1" displayFolder="" measureGroup="dental_clinic_gh_gembu_visits_table" count="0"/>
    <cacheHierarchy uniqueName="[Measures].[Total cost of other treatment]" caption="Total cost of other treatment" measure="1" displayFolder="" measureGroup="dental_clinic_gh_gembu_visits_table" count="0"/>
    <cacheHierarchy uniqueName="[Measures].[No of patients that required admission ]" caption="No of patients that required admission " measure="1" displayFolder="" measureGroup="dental_clinic_gh_gembu_visits_table" count="0"/>
    <cacheHierarchy uniqueName="[Measures].[Type of denture by age group]" caption="Type of denture by age group" measure="1" displayFolder="" measureGroup="dental_clinic_gh_gembu_visits_table" count="0"/>
    <cacheHierarchy uniqueName="[Measures].[Average day gap]" caption="Average day gap" measure="1" displayFolder="" measureGroup="dental_clinic_gh_gembu_visits_table" count="0"/>
    <cacheHierarchy uniqueName="[Measures].[total denture]" caption="total denture" measure="1" displayFolder="" measureGroup="dental_clinic_gh_gembu_visits_table" count="0"/>
    <cacheHierarchy uniqueName="[Measures].[__XL_Count dental_clinic_gh_gembu_patients_table]" caption="__XL_Count dental_clinic_gh_gembu_patients_table" measure="1" displayFolder="" measureGroup="dental_clinic_gh_gembu_patients_table" count="0" hidden="1"/>
    <cacheHierarchy uniqueName="[Measures].[__XL_Count dental_clinic_gh_gembu_visits_table]" caption="__XL_Count dental_clinic_gh_gembu_visits_table" measure="1" displayFolder="" measureGroup="dental_clinic_gh_gembu_visits_table" count="0" hidden="1"/>
    <cacheHierarchy uniqueName="[Measures].[__No measures defined]" caption="__No measures defined" measure="1" displayFolder="" count="0" hidden="1"/>
  </cacheHierarchies>
  <kpis count="0"/>
  <dimensions count="3">
    <dimension name="dental_clinic_gh_gembu_patients_table" uniqueName="[dental_clinic_gh_gembu_patients_table]" caption="dental_clinic_gh_gembu_patients_table"/>
    <dimension name="dental_clinic_gh_gembu_visits_table" uniqueName="[dental_clinic_gh_gembu_visits_table]" caption="dental_clinic_gh_gembu_visits_table"/>
    <dimension measure="1" name="Measures" uniqueName="[Measures]" caption="Measures"/>
  </dimensions>
  <measureGroups count="2">
    <measureGroup name="dental_clinic_gh_gembu_patients_table" caption="dental_clinic_gh_gembu_patients_table"/>
    <measureGroup name="dental_clinic_gh_gembu_visits_table" caption="dental_clinic_gh_gembu_visits_table"/>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905.214830439814" backgroundQuery="1" createdVersion="8" refreshedVersion="8" minRefreshableVersion="3" recordCount="0" supportSubquery="1" supportAdvancedDrill="1" xr:uid="{1CEA24DC-9B8B-4644-BCBB-18792935655C}">
  <cacheSource type="external" connectionId="3"/>
  <cacheFields count="5">
    <cacheField name="[dental_clinic_gh_gembu_visits_table].[Diagnosis].[Diagnosis]" caption="Diagnosis" numFmtId="0" hierarchy="8" level="1">
      <sharedItems count="10">
        <s v="Abscess"/>
        <s v="Bounded endentulous space"/>
        <s v="Calculus"/>
        <s v="Cavity"/>
        <s v="Cavity and oral lesion"/>
        <s v="Halitosis"/>
        <s v="Loosed denture"/>
        <s v="Periodontitis"/>
        <s v="Retained root"/>
        <s v="Routine check up"/>
      </sharedItems>
    </cacheField>
    <cacheField name="[dental_clinic_gh_gembu_visits_table].[Treatment_type].[Treatment_type]" caption="Treatment_type" numFmtId="0" hierarchy="9" level="1">
      <sharedItems count="10">
        <s v="Denture construction"/>
        <s v="Extraction and ohi"/>
        <s v="Filling and ohi"/>
        <s v="Incision and drainage/extraction/drugs"/>
        <s v="Ohi"/>
        <s v="Referral"/>
        <s v="Scaling and extraction"/>
        <s v="Scaling and filling"/>
        <s v="Scaling and ohi"/>
        <s v="Scaling/replacement"/>
      </sharedItems>
    </cacheField>
    <cacheField name="[dental_clinic_gh_gembu_visits_table].[Date_of_visit (Month)].[Date_of_visit (Month)]" caption="Date_of_visit (Month)" numFmtId="0" hierarchy="23" level="1">
      <sharedItems count="12">
        <s v="Jan"/>
        <s v="Feb"/>
        <s v="Mar"/>
        <s v="Apr"/>
        <s v="May"/>
        <s v="Jun"/>
        <s v="Jul"/>
        <s v="Aug"/>
        <s v="Sep"/>
        <s v="Oct"/>
        <s v="Nov"/>
        <s v="Dec"/>
      </sharedItems>
    </cacheField>
    <cacheField name="[Measures].[Sum of Treatment_cost]" caption="Sum of Treatment_cost" numFmtId="0" hierarchy="28" level="32767"/>
    <cacheField name="[dental_clinic_gh_gembu_patients_table].[Gender].[Gender]" caption="Gender" numFmtId="0" hierarchy="3" level="1">
      <sharedItems containsSemiMixedTypes="0" containsNonDate="0" containsString="0"/>
    </cacheField>
  </cacheFields>
  <cacheHierarchies count="58">
    <cacheHierarchy uniqueName="[dental_clinic_gh_gembu_patients_table].[Patient_id]" caption="Patient_id" attribute="1" defaultMemberUniqueName="[dental_clinic_gh_gembu_patients_table].[Patient_id].[All]" allUniqueName="[dental_clinic_gh_gembu_patients_table].[Patient_id].[All]" dimensionUniqueName="[dental_clinic_gh_gembu_patients_table]" displayFolder="" count="0" memberValueDatatype="130" unbalanced="0"/>
    <cacheHierarchy uniqueName="[dental_clinic_gh_gembu_patients_table].[Folder_number]" caption="Folder_number" attribute="1" defaultMemberUniqueName="[dental_clinic_gh_gembu_patients_table].[Folder_number].[All]" allUniqueName="[dental_clinic_gh_gembu_patients_table].[Folder_number].[All]" dimensionUniqueName="[dental_clinic_gh_gembu_patients_table]" displayFolder="" count="0" memberValueDatatype="130" unbalanced="0"/>
    <cacheHierarchy uniqueName="[dental_clinic_gh_gembu_patients_table].[Age]" caption="Age" attribute="1" defaultMemberUniqueName="[dental_clinic_gh_gembu_patients_table].[Age].[All]" allUniqueName="[dental_clinic_gh_gembu_patients_table].[Age].[All]" dimensionUniqueName="[dental_clinic_gh_gembu_patients_table]" displayFolder="" count="0" memberValueDatatype="5" unbalanced="0"/>
    <cacheHierarchy uniqueName="[dental_clinic_gh_gembu_patients_table].[Gender]" caption="Gender" attribute="1" defaultMemberUniqueName="[dental_clinic_gh_gembu_patients_table].[Gender].[All]" allUniqueName="[dental_clinic_gh_gembu_patients_table].[Gender].[All]" dimensionUniqueName="[dental_clinic_gh_gembu_patients_table]" displayFolder="" count="2" memberValueDatatype="130" unbalanced="0">
      <fieldsUsage count="2">
        <fieldUsage x="-1"/>
        <fieldUsage x="4"/>
      </fieldsUsage>
    </cacheHierarchy>
    <cacheHierarchy uniqueName="[dental_clinic_gh_gembu_patients_table].[Age grading]" caption="Age grading" attribute="1" defaultMemberUniqueName="[dental_clinic_gh_gembu_patients_table].[Age grading].[All]" allUniqueName="[dental_clinic_gh_gembu_patients_table].[Age grading].[All]" dimensionUniqueName="[dental_clinic_gh_gembu_patients_table]" displayFolder="" count="0" memberValueDatatype="130" unbalanced="0"/>
    <cacheHierarchy uniqueName="[dental_clinic_gh_gembu_visits_table].[Visit_ID]" caption="Visit_ID" attribute="1" defaultMemberUniqueName="[dental_clinic_gh_gembu_visits_table].[Visit_ID].[All]" allUniqueName="[dental_clinic_gh_gembu_visits_table].[Visit_ID].[All]" dimensionUniqueName="[dental_clinic_gh_gembu_visits_table]" displayFolder="" count="0" memberValueDatatype="20" unbalanced="0"/>
    <cacheHierarchy uniqueName="[dental_clinic_gh_gembu_visits_table].[Patient_ID]" caption="Patient_ID" attribute="1" defaultMemberUniqueName="[dental_clinic_gh_gembu_visits_table].[Patient_ID].[All]" allUniqueName="[dental_clinic_gh_gembu_visits_table].[Patient_ID].[All]" dimensionUniqueName="[dental_clinic_gh_gembu_visits_table]" displayFolder="" count="0" memberValueDatatype="130" unbalanced="0"/>
    <cacheHierarchy uniqueName="[dental_clinic_gh_gembu_visits_table].[Date_of_visit]" caption="Date_of_visit" attribute="1" time="1" defaultMemberUniqueName="[dental_clinic_gh_gembu_visits_table].[Date_of_visit].[All]" allUniqueName="[dental_clinic_gh_gembu_visits_table].[Date_of_visit].[All]" dimensionUniqueName="[dental_clinic_gh_gembu_visits_table]" displayFolder="" count="0" memberValueDatatype="7" unbalanced="0"/>
    <cacheHierarchy uniqueName="[dental_clinic_gh_gembu_visits_table].[Diagnosis]" caption="Diagnosis" attribute="1" defaultMemberUniqueName="[dental_clinic_gh_gembu_visits_table].[Diagnosis].[All]" allUniqueName="[dental_clinic_gh_gembu_visits_table].[Diagnosis].[All]" dimensionUniqueName="[dental_clinic_gh_gembu_visits_table]" displayFolder="" count="2" memberValueDatatype="130" unbalanced="0">
      <fieldsUsage count="2">
        <fieldUsage x="-1"/>
        <fieldUsage x="0"/>
      </fieldsUsage>
    </cacheHierarchy>
    <cacheHierarchy uniqueName="[dental_clinic_gh_gembu_visits_table].[Treatment_type]" caption="Treatment_type" attribute="1" defaultMemberUniqueName="[dental_clinic_gh_gembu_visits_table].[Treatment_type].[All]" allUniqueName="[dental_clinic_gh_gembu_visits_table].[Treatment_type].[All]" dimensionUniqueName="[dental_clinic_gh_gembu_visits_table]" displayFolder="" count="2" memberValueDatatype="130" unbalanced="0">
      <fieldsUsage count="2">
        <fieldUsage x="-1"/>
        <fieldUsage x="1"/>
      </fieldsUsage>
    </cacheHierarchy>
    <cacheHierarchy uniqueName="[dental_clinic_gh_gembu_visits_table].[Admission_Required]" caption="Admission_Required" attribute="1" defaultMemberUniqueName="[dental_clinic_gh_gembu_visits_table].[Admission_Required].[All]" allUniqueName="[dental_clinic_gh_gembu_visits_table].[Admission_Required].[All]" dimensionUniqueName="[dental_clinic_gh_gembu_visits_table]" displayFolder="" count="0" memberValueDatatype="130" unbalanced="0"/>
    <cacheHierarchy uniqueName="[dental_clinic_gh_gembu_visits_table].[Denture_on_patients_request]" caption="Denture_on_patients_request" attribute="1" defaultMemberUniqueName="[dental_clinic_gh_gembu_visits_table].[Denture_on_patients_request].[All]" allUniqueName="[dental_clinic_gh_gembu_visits_table].[Denture_on_patients_request].[All]" dimensionUniqueName="[dental_clinic_gh_gembu_visits_table]" displayFolder="" count="0" memberValueDatatype="130" unbalanced="0"/>
    <cacheHierarchy uniqueName="[dental_clinic_gh_gembu_visits_table].[Type_of_denture]" caption="Type_of_denture" attribute="1" defaultMemberUniqueName="[dental_clinic_gh_gembu_visits_table].[Type_of_denture].[All]" allUniqueName="[dental_clinic_gh_gembu_visits_table].[Type_of_denture].[All]" dimensionUniqueName="[dental_clinic_gh_gembu_visits_table]" displayFolder="" count="0" memberValueDatatype="130" unbalanced="0"/>
    <cacheHierarchy uniqueName="[dental_clinic_gh_gembu_visits_table].[Treatment_cost]" caption="Treatment_cost" attribute="1" defaultMemberUniqueName="[dental_clinic_gh_gembu_visits_table].[Treatment_cost].[All]" allUniqueName="[dental_clinic_gh_gembu_visits_table].[Treatment_cost].[All]" dimensionUniqueName="[dental_clinic_gh_gembu_visits_table]" displayFolder="" count="0" memberValueDatatype="20" unbalanced="0"/>
    <cacheHierarchy uniqueName="[dental_clinic_gh_gembu_visits_table].[Check_up]" caption="Check_up" attribute="1" defaultMemberUniqueName="[dental_clinic_gh_gembu_visits_table].[Check_up].[All]" allUniqueName="[dental_clinic_gh_gembu_visits_table].[Check_up].[All]" dimensionUniqueName="[dental_clinic_gh_gembu_visits_table]" displayFolder="" count="0" memberValueDatatype="130" unbalanced="0"/>
    <cacheHierarchy uniqueName="[dental_clinic_gh_gembu_visits_table].[Cost_of_denture]" caption="Cost_of_denture" attribute="1" defaultMemberUniqueName="[dental_clinic_gh_gembu_visits_table].[Cost_of_denture].[All]" allUniqueName="[dental_clinic_gh_gembu_visits_table].[Cost_of_denture].[All]" dimensionUniqueName="[dental_clinic_gh_gembu_visits_table]" displayFolder="" count="0" memberValueDatatype="20" unbalanced="0"/>
    <cacheHierarchy uniqueName="[dental_clinic_gh_gembu_visits_table].[Follow_up_check_up]" caption="Follow_up_check_up" attribute="1" defaultMemberUniqueName="[dental_clinic_gh_gembu_visits_table].[Follow_up_check_up].[All]" allUniqueName="[dental_clinic_gh_gembu_visits_table].[Follow_up_check_up].[All]" dimensionUniqueName="[dental_clinic_gh_gembu_visits_table]" displayFolder="" count="0" memberValueDatatype="130" unbalanced="0"/>
    <cacheHierarchy uniqueName="[dental_clinic_gh_gembu_visits_table].[Date_of_impression]" caption="Date_of_impression" attribute="1" time="1" defaultMemberUniqueName="[dental_clinic_gh_gembu_visits_table].[Date_of_impression].[All]" allUniqueName="[dental_clinic_gh_gembu_visits_table].[Date_of_impression].[All]" dimensionUniqueName="[dental_clinic_gh_gembu_visits_table]" displayFolder="" count="0" memberValueDatatype="7" unbalanced="0"/>
    <cacheHierarchy uniqueName="[dental_clinic_gh_gembu_visits_table].[Date_of_denture_fitting]" caption="Date_of_denture_fitting" attribute="1" time="1" defaultMemberUniqueName="[dental_clinic_gh_gembu_visits_table].[Date_of_denture_fitting].[All]" allUniqueName="[dental_clinic_gh_gembu_visits_table].[Date_of_denture_fitting].[All]" dimensionUniqueName="[dental_clinic_gh_gembu_visits_table]" displayFolder="" count="0" memberValueDatatype="7" unbalanced="0"/>
    <cacheHierarchy uniqueName="[dental_clinic_gh_gembu_visits_table].[Patients_satisfaction]" caption="Patients_satisfaction" attribute="1" defaultMemberUniqueName="[dental_clinic_gh_gembu_visits_table].[Patients_satisfaction].[All]" allUniqueName="[dental_clinic_gh_gembu_visits_table].[Patients_satisfaction].[All]" dimensionUniqueName="[dental_clinic_gh_gembu_visits_table]" displayFolder="" count="0" memberValueDatatype="130" unbalanced="0"/>
    <cacheHierarchy uniqueName="[dental_clinic_gh_gembu_visits_table].[Fitting gap day]" caption="Fitting gap day" attribute="1" defaultMemberUniqueName="[dental_clinic_gh_gembu_visits_table].[Fitting gap day].[All]" allUniqueName="[dental_clinic_gh_gembu_visits_table].[Fitting gap day].[All]" dimensionUniqueName="[dental_clinic_gh_gembu_visits_table]" displayFolder="" count="0" memberValueDatatype="20" unbalanced="0"/>
    <cacheHierarchy uniqueName="[dental_clinic_gh_gembu_visits_table].[Date_of_visit (Year)]" caption="Date_of_visit (Year)" attribute="1" defaultMemberUniqueName="[dental_clinic_gh_gembu_visits_table].[Date_of_visit (Year)].[All]" allUniqueName="[dental_clinic_gh_gembu_visits_table].[Date_of_visit (Year)].[All]" dimensionUniqueName="[dental_clinic_gh_gembu_visits_table]" displayFolder="" count="0" memberValueDatatype="130" unbalanced="0"/>
    <cacheHierarchy uniqueName="[dental_clinic_gh_gembu_visits_table].[Date_of_visit (Quarter)]" caption="Date_of_visit (Quarter)" attribute="1" defaultMemberUniqueName="[dental_clinic_gh_gembu_visits_table].[Date_of_visit (Quarter)].[All]" allUniqueName="[dental_clinic_gh_gembu_visits_table].[Date_of_visit (Quarter)].[All]" dimensionUniqueName="[dental_clinic_gh_gembu_visits_table]" displayFolder="" count="0" memberValueDatatype="130" unbalanced="0"/>
    <cacheHierarchy uniqueName="[dental_clinic_gh_gembu_visits_table].[Date_of_visit (Month)]" caption="Date_of_visit (Month)" attribute="1" defaultMemberUniqueName="[dental_clinic_gh_gembu_visits_table].[Date_of_visit (Month)].[All]" allUniqueName="[dental_clinic_gh_gembu_visits_table].[Date_of_visit (Month)].[All]" dimensionUniqueName="[dental_clinic_gh_gembu_visits_table]" displayFolder="" count="2" memberValueDatatype="130" unbalanced="0">
      <fieldsUsage count="2">
        <fieldUsage x="-1"/>
        <fieldUsage x="2"/>
      </fieldsUsage>
    </cacheHierarchy>
    <cacheHierarchy uniqueName="[dental_clinic_gh_gembu_visits_table].[Date_of_visit (Month Index)]" caption="Date_of_visit (Month Index)" attribute="1" defaultMemberUniqueName="[dental_clinic_gh_gembu_visits_table].[Date_of_visit (Month Index)].[All]" allUniqueName="[dental_clinic_gh_gembu_visits_table].[Date_of_visit (Month Index)].[All]" dimensionUniqueName="[dental_clinic_gh_gembu_visits_table]" displayFolder="" count="0" memberValueDatatype="20" unbalanced="0" hidden="1"/>
    <cacheHierarchy uniqueName="[Measures].[Count of Patient_id]" caption="Count of Patient_id" measure="1" displayFolder="" measureGroup="dental_clinic_gh_gembu_patients_table" count="0">
      <extLst>
        <ext xmlns:x15="http://schemas.microsoft.com/office/spreadsheetml/2010/11/main" uri="{B97F6D7D-B522-45F9-BDA1-12C45D357490}">
          <x15:cacheHierarchy aggregatedColumn="0"/>
        </ext>
      </extLst>
    </cacheHierarchy>
    <cacheHierarchy uniqueName="[Measures].[Sum of Visit_ID]" caption="Sum of Visit_ID" measure="1" displayFolder="" measureGroup="dental_clinic_gh_gembu_visits_table" count="0">
      <extLst>
        <ext xmlns:x15="http://schemas.microsoft.com/office/spreadsheetml/2010/11/main" uri="{B97F6D7D-B522-45F9-BDA1-12C45D357490}">
          <x15:cacheHierarchy aggregatedColumn="5"/>
        </ext>
      </extLst>
    </cacheHierarchy>
    <cacheHierarchy uniqueName="[Measures].[Count of Visit_ID]" caption="Count of Visit_ID" measure="1" displayFolder="" measureGroup="dental_clinic_gh_gembu_visits_table" count="0">
      <extLst>
        <ext xmlns:x15="http://schemas.microsoft.com/office/spreadsheetml/2010/11/main" uri="{B97F6D7D-B522-45F9-BDA1-12C45D357490}">
          <x15:cacheHierarchy aggregatedColumn="5"/>
        </ext>
      </extLst>
    </cacheHierarchy>
    <cacheHierarchy uniqueName="[Measures].[Sum of Treatment_cost]" caption="Sum of Treatment_cost" measure="1" displayFolder="" measureGroup="dental_clinic_gh_gembu_visits_table" count="0" oneField="1">
      <fieldsUsage count="1">
        <fieldUsage x="3"/>
      </fieldsUsage>
      <extLst>
        <ext xmlns:x15="http://schemas.microsoft.com/office/spreadsheetml/2010/11/main" uri="{B97F6D7D-B522-45F9-BDA1-12C45D357490}">
          <x15:cacheHierarchy aggregatedColumn="13"/>
        </ext>
      </extLst>
    </cacheHierarchy>
    <cacheHierarchy uniqueName="[Measures].[Count of Diagnosis]" caption="Count of Diagnosis" measure="1" displayFolder="" measureGroup="dental_clinic_gh_gembu_visits_table" count="0">
      <extLst>
        <ext xmlns:x15="http://schemas.microsoft.com/office/spreadsheetml/2010/11/main" uri="{B97F6D7D-B522-45F9-BDA1-12C45D357490}">
          <x15:cacheHierarchy aggregatedColumn="8"/>
        </ext>
      </extLst>
    </cacheHierarchy>
    <cacheHierarchy uniqueName="[Measures].[Count of Age grading]" caption="Count of Age grading" measure="1" displayFolder="" measureGroup="dental_clinic_gh_gembu_patients_table" count="0">
      <extLst>
        <ext xmlns:x15="http://schemas.microsoft.com/office/spreadsheetml/2010/11/main" uri="{B97F6D7D-B522-45F9-BDA1-12C45D357490}">
          <x15:cacheHierarchy aggregatedColumn="4"/>
        </ext>
      </extLst>
    </cacheHierarchy>
    <cacheHierarchy uniqueName="[Measures].[Count of Patient_ID 2]" caption="Count of Patient_ID 2" measure="1" displayFolder="" measureGroup="dental_clinic_gh_gembu_visits_table" count="0">
      <extLst>
        <ext xmlns:x15="http://schemas.microsoft.com/office/spreadsheetml/2010/11/main" uri="{B97F6D7D-B522-45F9-BDA1-12C45D357490}">
          <x15:cacheHierarchy aggregatedColumn="6"/>
        </ext>
      </extLst>
    </cacheHierarchy>
    <cacheHierarchy uniqueName="[Measures].[Count of Treatment_type]" caption="Count of Treatment_type" measure="1" displayFolder="" measureGroup="dental_clinic_gh_gembu_visits_table" count="0">
      <extLst>
        <ext xmlns:x15="http://schemas.microsoft.com/office/spreadsheetml/2010/11/main" uri="{B97F6D7D-B522-45F9-BDA1-12C45D357490}">
          <x15:cacheHierarchy aggregatedColumn="9"/>
        </ext>
      </extLst>
    </cacheHierarchy>
    <cacheHierarchy uniqueName="[Measures].[Distinct Count of Patient_ID]" caption="Distinct Count of Patient_ID" measure="1" displayFolder="" measureGroup="dental_clinic_gh_gembu_visits_table" count="0">
      <extLst>
        <ext xmlns:x15="http://schemas.microsoft.com/office/spreadsheetml/2010/11/main" uri="{B97F6D7D-B522-45F9-BDA1-12C45D357490}">
          <x15:cacheHierarchy aggregatedColumn="6"/>
        </ext>
      </extLst>
    </cacheHierarchy>
    <cacheHierarchy uniqueName="[Measures].[Count of Type_of_denture]" caption="Count of Type_of_denture" measure="1" displayFolder="" measureGroup="dental_clinic_gh_gembu_visits_table" count="0">
      <extLst>
        <ext xmlns:x15="http://schemas.microsoft.com/office/spreadsheetml/2010/11/main" uri="{B97F6D7D-B522-45F9-BDA1-12C45D357490}">
          <x15:cacheHierarchy aggregatedColumn="12"/>
        </ext>
      </extLst>
    </cacheHierarchy>
    <cacheHierarchy uniqueName="[Measures].[Distinct Count of Type_of_denture]" caption="Distinct Count of Type_of_denture" measure="1" displayFolder="" measureGroup="dental_clinic_gh_gembu_visits_table" count="0">
      <extLst>
        <ext xmlns:x15="http://schemas.microsoft.com/office/spreadsheetml/2010/11/main" uri="{B97F6D7D-B522-45F9-BDA1-12C45D357490}">
          <x15:cacheHierarchy aggregatedColumn="12"/>
        </ext>
      </extLst>
    </cacheHierarchy>
    <cacheHierarchy uniqueName="[Measures].[Distinct Count of Visit_ID]" caption="Distinct Count of Visit_ID" measure="1" displayFolder="" measureGroup="dental_clinic_gh_gembu_visits_table" count="0">
      <extLst>
        <ext xmlns:x15="http://schemas.microsoft.com/office/spreadsheetml/2010/11/main" uri="{B97F6D7D-B522-45F9-BDA1-12C45D357490}">
          <x15:cacheHierarchy aggregatedColumn="5"/>
        </ext>
      </extLst>
    </cacheHierarchy>
    <cacheHierarchy uniqueName="[Measures].[Sum of Fitting gap day]" caption="Sum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Average of Fitting gap day]" caption="Average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Count of Fitting gap day]" caption="Count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Maximum of Fitting gap day]" caption="Maximum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Minimum of Fitting gap day]" caption="Minimum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Count of Patients_satisfaction]" caption="Count of Patients_satisfaction" measure="1" displayFolder="" measureGroup="dental_clinic_gh_gembu_visits_table" count="0">
      <extLst>
        <ext xmlns:x15="http://schemas.microsoft.com/office/spreadsheetml/2010/11/main" uri="{B97F6D7D-B522-45F9-BDA1-12C45D357490}">
          <x15:cacheHierarchy aggregatedColumn="19"/>
        </ext>
      </extLst>
    </cacheHierarchy>
    <cacheHierarchy uniqueName="[Measures].[Count of Date_of_visit (Year)]" caption="Count of Date_of_visit (Year)" measure="1" displayFolder="" measureGroup="dental_clinic_gh_gembu_visits_table" count="0">
      <extLst>
        <ext xmlns:x15="http://schemas.microsoft.com/office/spreadsheetml/2010/11/main" uri="{B97F6D7D-B522-45F9-BDA1-12C45D357490}">
          <x15:cacheHierarchy aggregatedColumn="21"/>
        </ext>
      </extLst>
    </cacheHierarchy>
    <cacheHierarchy uniqueName="[Measures].[No of male patient]" caption="No of male patient" measure="1" displayFolder="" measureGroup="dental_clinic_gh_gembu_patients_table" count="0"/>
    <cacheHierarchy uniqueName="[Measures].[No of Female patients]" caption="No of Female patients" measure="1" displayFolder="" measureGroup="dental_clinic_gh_gembu_patients_table" count="0"/>
    <cacheHierarchy uniqueName="[Measures].[Average treatment cost per patients]" caption="Average treatment cost per patients" measure="1" displayFolder="" measureGroup="dental_clinic_gh_gembu_visits_table" count="0"/>
    <cacheHierarchy uniqueName="[Measures].[Average treatment cost per visit]" caption="Average treatment cost per visit" measure="1" displayFolder="" measureGroup="dental_clinic_gh_gembu_visits_table" count="0"/>
    <cacheHierarchy uniqueName="[Measures].[Average cost per denture]" caption="Average cost per denture" measure="1" displayFolder="" measureGroup="dental_clinic_gh_gembu_visits_table" count="0"/>
    <cacheHierarchy uniqueName="[Measures].[Total cost of denture]" caption="Total cost of denture" measure="1" displayFolder="" measureGroup="dental_clinic_gh_gembu_visits_table" count="0"/>
    <cacheHierarchy uniqueName="[Measures].[Total cost of other treatment]" caption="Total cost of other treatment" measure="1" displayFolder="" measureGroup="dental_clinic_gh_gembu_visits_table" count="0"/>
    <cacheHierarchy uniqueName="[Measures].[No of patients that required admission ]" caption="No of patients that required admission " measure="1" displayFolder="" measureGroup="dental_clinic_gh_gembu_visits_table" count="0"/>
    <cacheHierarchy uniqueName="[Measures].[Type of denture by age group]" caption="Type of denture by age group" measure="1" displayFolder="" measureGroup="dental_clinic_gh_gembu_visits_table" count="0"/>
    <cacheHierarchy uniqueName="[Measures].[Average day gap]" caption="Average day gap" measure="1" displayFolder="" measureGroup="dental_clinic_gh_gembu_visits_table" count="0"/>
    <cacheHierarchy uniqueName="[Measures].[total denture]" caption="total denture" measure="1" displayFolder="" measureGroup="dental_clinic_gh_gembu_visits_table" count="0"/>
    <cacheHierarchy uniqueName="[Measures].[__XL_Count dental_clinic_gh_gembu_patients_table]" caption="__XL_Count dental_clinic_gh_gembu_patients_table" measure="1" displayFolder="" measureGroup="dental_clinic_gh_gembu_patients_table" count="0" hidden="1"/>
    <cacheHierarchy uniqueName="[Measures].[__XL_Count dental_clinic_gh_gembu_visits_table]" caption="__XL_Count dental_clinic_gh_gembu_visits_table" measure="1" displayFolder="" measureGroup="dental_clinic_gh_gembu_visits_table" count="0" hidden="1"/>
    <cacheHierarchy uniqueName="[Measures].[__No measures defined]" caption="__No measures defined" measure="1" displayFolder="" count="0" hidden="1"/>
  </cacheHierarchies>
  <kpis count="0"/>
  <dimensions count="3">
    <dimension name="dental_clinic_gh_gembu_patients_table" uniqueName="[dental_clinic_gh_gembu_patients_table]" caption="dental_clinic_gh_gembu_patients_table"/>
    <dimension name="dental_clinic_gh_gembu_visits_table" uniqueName="[dental_clinic_gh_gembu_visits_table]" caption="dental_clinic_gh_gembu_visits_table"/>
    <dimension measure="1" name="Measures" uniqueName="[Measures]" caption="Measures"/>
  </dimensions>
  <measureGroups count="2">
    <measureGroup name="dental_clinic_gh_gembu_patients_table" caption="dental_clinic_gh_gembu_patients_table"/>
    <measureGroup name="dental_clinic_gh_gembu_visits_table" caption="dental_clinic_gh_gembu_visits_table"/>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905.214830902776" backgroundQuery="1" createdVersion="8" refreshedVersion="8" minRefreshableVersion="3" recordCount="0" supportSubquery="1" supportAdvancedDrill="1" xr:uid="{14B21788-679C-4338-BD4A-1AF875912AE3}">
  <cacheSource type="external" connectionId="3"/>
  <cacheFields count="6">
    <cacheField name="[dental_clinic_gh_gembu_visits_table].[Diagnosis].[Diagnosis]" caption="Diagnosis" numFmtId="0" hierarchy="8" level="1">
      <sharedItems count="10">
        <s v="Abscess"/>
        <s v="Bounded endentulous space"/>
        <s v="Calculus"/>
        <s v="Cavity"/>
        <s v="Cavity and oral lesion"/>
        <s v="Halitosis"/>
        <s v="Loosed denture"/>
        <s v="Periodontitis"/>
        <s v="Retained root"/>
        <s v="Routine check up"/>
      </sharedItems>
    </cacheField>
    <cacheField name="[dental_clinic_gh_gembu_visits_table].[Treatment_type].[Treatment_type]" caption="Treatment_type" numFmtId="0" hierarchy="9" level="1">
      <sharedItems count="10">
        <s v="Denture construction"/>
        <s v="Extraction and ohi"/>
        <s v="Filling and ohi"/>
        <s v="Incision and drainage/extraction/drugs"/>
        <s v="Ohi"/>
        <s v="Referral"/>
        <s v="Scaling and extraction"/>
        <s v="Scaling and filling"/>
        <s v="Scaling and ohi"/>
        <s v="Scaling/replacement"/>
      </sharedItems>
    </cacheField>
    <cacheField name="[dental_clinic_gh_gembu_visits_table].[Type_of_denture].[Type_of_denture]" caption="Type_of_denture" numFmtId="0" hierarchy="12" level="1">
      <sharedItems count="4">
        <s v="Full lower"/>
        <s v="Full upper"/>
        <s v="Full upper/partial lower"/>
        <s v="Partial"/>
      </sharedItems>
    </cacheField>
    <cacheField name="[Measures].[Distinct Count of Visit_ID]" caption="Distinct Count of Visit_ID" numFmtId="0" hierarchy="36" level="32767"/>
    <cacheField name="[dental_clinic_gh_gembu_patients_table].[Age grading].[Age grading]" caption="Age grading" numFmtId="0" hierarchy="4" level="1">
      <sharedItems count="5">
        <s v="Elderly"/>
        <s v="Middle age"/>
        <s v="Senior"/>
        <s v="Teens"/>
        <s v="Young Adult"/>
      </sharedItems>
    </cacheField>
    <cacheField name="[dental_clinic_gh_gembu_patients_table].[Gender].[Gender]" caption="Gender" numFmtId="0" hierarchy="3" level="1">
      <sharedItems containsSemiMixedTypes="0" containsNonDate="0" containsString="0"/>
    </cacheField>
  </cacheFields>
  <cacheHierarchies count="58">
    <cacheHierarchy uniqueName="[dental_clinic_gh_gembu_patients_table].[Patient_id]" caption="Patient_id" attribute="1" defaultMemberUniqueName="[dental_clinic_gh_gembu_patients_table].[Patient_id].[All]" allUniqueName="[dental_clinic_gh_gembu_patients_table].[Patient_id].[All]" dimensionUniqueName="[dental_clinic_gh_gembu_patients_table]" displayFolder="" count="0" memberValueDatatype="130" unbalanced="0"/>
    <cacheHierarchy uniqueName="[dental_clinic_gh_gembu_patients_table].[Folder_number]" caption="Folder_number" attribute="1" defaultMemberUniqueName="[dental_clinic_gh_gembu_patients_table].[Folder_number].[All]" allUniqueName="[dental_clinic_gh_gembu_patients_table].[Folder_number].[All]" dimensionUniqueName="[dental_clinic_gh_gembu_patients_table]" displayFolder="" count="0" memberValueDatatype="130" unbalanced="0"/>
    <cacheHierarchy uniqueName="[dental_clinic_gh_gembu_patients_table].[Age]" caption="Age" attribute="1" defaultMemberUniqueName="[dental_clinic_gh_gembu_patients_table].[Age].[All]" allUniqueName="[dental_clinic_gh_gembu_patients_table].[Age].[All]" dimensionUniqueName="[dental_clinic_gh_gembu_patients_table]" displayFolder="" count="0" memberValueDatatype="5" unbalanced="0"/>
    <cacheHierarchy uniqueName="[dental_clinic_gh_gembu_patients_table].[Gender]" caption="Gender" attribute="1" defaultMemberUniqueName="[dental_clinic_gh_gembu_patients_table].[Gender].[All]" allUniqueName="[dental_clinic_gh_gembu_patients_table].[Gender].[All]" dimensionUniqueName="[dental_clinic_gh_gembu_patients_table]" displayFolder="" count="2" memberValueDatatype="130" unbalanced="0">
      <fieldsUsage count="2">
        <fieldUsage x="-1"/>
        <fieldUsage x="5"/>
      </fieldsUsage>
    </cacheHierarchy>
    <cacheHierarchy uniqueName="[dental_clinic_gh_gembu_patients_table].[Age grading]" caption="Age grading" attribute="1" defaultMemberUniqueName="[dental_clinic_gh_gembu_patients_table].[Age grading].[All]" allUniqueName="[dental_clinic_gh_gembu_patients_table].[Age grading].[All]" dimensionUniqueName="[dental_clinic_gh_gembu_patients_table]" displayFolder="" count="2" memberValueDatatype="130" unbalanced="0">
      <fieldsUsage count="2">
        <fieldUsage x="-1"/>
        <fieldUsage x="4"/>
      </fieldsUsage>
    </cacheHierarchy>
    <cacheHierarchy uniqueName="[dental_clinic_gh_gembu_visits_table].[Visit_ID]" caption="Visit_ID" attribute="1" defaultMemberUniqueName="[dental_clinic_gh_gembu_visits_table].[Visit_ID].[All]" allUniqueName="[dental_clinic_gh_gembu_visits_table].[Visit_ID].[All]" dimensionUniqueName="[dental_clinic_gh_gembu_visits_table]" displayFolder="" count="0" memberValueDatatype="20" unbalanced="0"/>
    <cacheHierarchy uniqueName="[dental_clinic_gh_gembu_visits_table].[Patient_ID]" caption="Patient_ID" attribute="1" defaultMemberUniqueName="[dental_clinic_gh_gembu_visits_table].[Patient_ID].[All]" allUniqueName="[dental_clinic_gh_gembu_visits_table].[Patient_ID].[All]" dimensionUniqueName="[dental_clinic_gh_gembu_visits_table]" displayFolder="" count="0" memberValueDatatype="130" unbalanced="0"/>
    <cacheHierarchy uniqueName="[dental_clinic_gh_gembu_visits_table].[Date_of_visit]" caption="Date_of_visit" attribute="1" time="1" defaultMemberUniqueName="[dental_clinic_gh_gembu_visits_table].[Date_of_visit].[All]" allUniqueName="[dental_clinic_gh_gembu_visits_table].[Date_of_visit].[All]" dimensionUniqueName="[dental_clinic_gh_gembu_visits_table]" displayFolder="" count="0" memberValueDatatype="7" unbalanced="0"/>
    <cacheHierarchy uniqueName="[dental_clinic_gh_gembu_visits_table].[Diagnosis]" caption="Diagnosis" attribute="1" defaultMemberUniqueName="[dental_clinic_gh_gembu_visits_table].[Diagnosis].[All]" allUniqueName="[dental_clinic_gh_gembu_visits_table].[Diagnosis].[All]" dimensionUniqueName="[dental_clinic_gh_gembu_visits_table]" displayFolder="" count="2" memberValueDatatype="130" unbalanced="0">
      <fieldsUsage count="2">
        <fieldUsage x="-1"/>
        <fieldUsage x="0"/>
      </fieldsUsage>
    </cacheHierarchy>
    <cacheHierarchy uniqueName="[dental_clinic_gh_gembu_visits_table].[Treatment_type]" caption="Treatment_type" attribute="1" defaultMemberUniqueName="[dental_clinic_gh_gembu_visits_table].[Treatment_type].[All]" allUniqueName="[dental_clinic_gh_gembu_visits_table].[Treatment_type].[All]" dimensionUniqueName="[dental_clinic_gh_gembu_visits_table]" displayFolder="" count="2" memberValueDatatype="130" unbalanced="0">
      <fieldsUsage count="2">
        <fieldUsage x="-1"/>
        <fieldUsage x="1"/>
      </fieldsUsage>
    </cacheHierarchy>
    <cacheHierarchy uniqueName="[dental_clinic_gh_gembu_visits_table].[Admission_Required]" caption="Admission_Required" attribute="1" defaultMemberUniqueName="[dental_clinic_gh_gembu_visits_table].[Admission_Required].[All]" allUniqueName="[dental_clinic_gh_gembu_visits_table].[Admission_Required].[All]" dimensionUniqueName="[dental_clinic_gh_gembu_visits_table]" displayFolder="" count="0" memberValueDatatype="130" unbalanced="0"/>
    <cacheHierarchy uniqueName="[dental_clinic_gh_gembu_visits_table].[Denture_on_patients_request]" caption="Denture_on_patients_request" attribute="1" defaultMemberUniqueName="[dental_clinic_gh_gembu_visits_table].[Denture_on_patients_request].[All]" allUniqueName="[dental_clinic_gh_gembu_visits_table].[Denture_on_patients_request].[All]" dimensionUniqueName="[dental_clinic_gh_gembu_visits_table]" displayFolder="" count="0" memberValueDatatype="130" unbalanced="0"/>
    <cacheHierarchy uniqueName="[dental_clinic_gh_gembu_visits_table].[Type_of_denture]" caption="Type_of_denture" attribute="1" defaultMemberUniqueName="[dental_clinic_gh_gembu_visits_table].[Type_of_denture].[All]" allUniqueName="[dental_clinic_gh_gembu_visits_table].[Type_of_denture].[All]" dimensionUniqueName="[dental_clinic_gh_gembu_visits_table]" displayFolder="" count="2" memberValueDatatype="130" unbalanced="0">
      <fieldsUsage count="2">
        <fieldUsage x="-1"/>
        <fieldUsage x="2"/>
      </fieldsUsage>
    </cacheHierarchy>
    <cacheHierarchy uniqueName="[dental_clinic_gh_gembu_visits_table].[Treatment_cost]" caption="Treatment_cost" attribute="1" defaultMemberUniqueName="[dental_clinic_gh_gembu_visits_table].[Treatment_cost].[All]" allUniqueName="[dental_clinic_gh_gembu_visits_table].[Treatment_cost].[All]" dimensionUniqueName="[dental_clinic_gh_gembu_visits_table]" displayFolder="" count="0" memberValueDatatype="20" unbalanced="0"/>
    <cacheHierarchy uniqueName="[dental_clinic_gh_gembu_visits_table].[Check_up]" caption="Check_up" attribute="1" defaultMemberUniqueName="[dental_clinic_gh_gembu_visits_table].[Check_up].[All]" allUniqueName="[dental_clinic_gh_gembu_visits_table].[Check_up].[All]" dimensionUniqueName="[dental_clinic_gh_gembu_visits_table]" displayFolder="" count="0" memberValueDatatype="130" unbalanced="0"/>
    <cacheHierarchy uniqueName="[dental_clinic_gh_gembu_visits_table].[Cost_of_denture]" caption="Cost_of_denture" attribute="1" defaultMemberUniqueName="[dental_clinic_gh_gembu_visits_table].[Cost_of_denture].[All]" allUniqueName="[dental_clinic_gh_gembu_visits_table].[Cost_of_denture].[All]" dimensionUniqueName="[dental_clinic_gh_gembu_visits_table]" displayFolder="" count="0" memberValueDatatype="20" unbalanced="0"/>
    <cacheHierarchy uniqueName="[dental_clinic_gh_gembu_visits_table].[Follow_up_check_up]" caption="Follow_up_check_up" attribute="1" defaultMemberUniqueName="[dental_clinic_gh_gembu_visits_table].[Follow_up_check_up].[All]" allUniqueName="[dental_clinic_gh_gembu_visits_table].[Follow_up_check_up].[All]" dimensionUniqueName="[dental_clinic_gh_gembu_visits_table]" displayFolder="" count="0" memberValueDatatype="130" unbalanced="0"/>
    <cacheHierarchy uniqueName="[dental_clinic_gh_gembu_visits_table].[Date_of_impression]" caption="Date_of_impression" attribute="1" time="1" defaultMemberUniqueName="[dental_clinic_gh_gembu_visits_table].[Date_of_impression].[All]" allUniqueName="[dental_clinic_gh_gembu_visits_table].[Date_of_impression].[All]" dimensionUniqueName="[dental_clinic_gh_gembu_visits_table]" displayFolder="" count="0" memberValueDatatype="7" unbalanced="0"/>
    <cacheHierarchy uniqueName="[dental_clinic_gh_gembu_visits_table].[Date_of_denture_fitting]" caption="Date_of_denture_fitting" attribute="1" time="1" defaultMemberUniqueName="[dental_clinic_gh_gembu_visits_table].[Date_of_denture_fitting].[All]" allUniqueName="[dental_clinic_gh_gembu_visits_table].[Date_of_denture_fitting].[All]" dimensionUniqueName="[dental_clinic_gh_gembu_visits_table]" displayFolder="" count="0" memberValueDatatype="7" unbalanced="0"/>
    <cacheHierarchy uniqueName="[dental_clinic_gh_gembu_visits_table].[Patients_satisfaction]" caption="Patients_satisfaction" attribute="1" defaultMemberUniqueName="[dental_clinic_gh_gembu_visits_table].[Patients_satisfaction].[All]" allUniqueName="[dental_clinic_gh_gembu_visits_table].[Patients_satisfaction].[All]" dimensionUniqueName="[dental_clinic_gh_gembu_visits_table]" displayFolder="" count="0" memberValueDatatype="130" unbalanced="0"/>
    <cacheHierarchy uniqueName="[dental_clinic_gh_gembu_visits_table].[Fitting gap day]" caption="Fitting gap day" attribute="1" defaultMemberUniqueName="[dental_clinic_gh_gembu_visits_table].[Fitting gap day].[All]" allUniqueName="[dental_clinic_gh_gembu_visits_table].[Fitting gap day].[All]" dimensionUniqueName="[dental_clinic_gh_gembu_visits_table]" displayFolder="" count="0" memberValueDatatype="20" unbalanced="0"/>
    <cacheHierarchy uniqueName="[dental_clinic_gh_gembu_visits_table].[Date_of_visit (Year)]" caption="Date_of_visit (Year)" attribute="1" defaultMemberUniqueName="[dental_clinic_gh_gembu_visits_table].[Date_of_visit (Year)].[All]" allUniqueName="[dental_clinic_gh_gembu_visits_table].[Date_of_visit (Year)].[All]" dimensionUniqueName="[dental_clinic_gh_gembu_visits_table]" displayFolder="" count="0" memberValueDatatype="130" unbalanced="0"/>
    <cacheHierarchy uniqueName="[dental_clinic_gh_gembu_visits_table].[Date_of_visit (Quarter)]" caption="Date_of_visit (Quarter)" attribute="1" defaultMemberUniqueName="[dental_clinic_gh_gembu_visits_table].[Date_of_visit (Quarter)].[All]" allUniqueName="[dental_clinic_gh_gembu_visits_table].[Date_of_visit (Quarter)].[All]" dimensionUniqueName="[dental_clinic_gh_gembu_visits_table]" displayFolder="" count="0" memberValueDatatype="130" unbalanced="0"/>
    <cacheHierarchy uniqueName="[dental_clinic_gh_gembu_visits_table].[Date_of_visit (Month)]" caption="Date_of_visit (Month)" attribute="1" defaultMemberUniqueName="[dental_clinic_gh_gembu_visits_table].[Date_of_visit (Month)].[All]" allUniqueName="[dental_clinic_gh_gembu_visits_table].[Date_of_visit (Month)].[All]" dimensionUniqueName="[dental_clinic_gh_gembu_visits_table]" displayFolder="" count="2" memberValueDatatype="130" unbalanced="0"/>
    <cacheHierarchy uniqueName="[dental_clinic_gh_gembu_visits_table].[Date_of_visit (Month Index)]" caption="Date_of_visit (Month Index)" attribute="1" defaultMemberUniqueName="[dental_clinic_gh_gembu_visits_table].[Date_of_visit (Month Index)].[All]" allUniqueName="[dental_clinic_gh_gembu_visits_table].[Date_of_visit (Month Index)].[All]" dimensionUniqueName="[dental_clinic_gh_gembu_visits_table]" displayFolder="" count="0" memberValueDatatype="20" unbalanced="0" hidden="1"/>
    <cacheHierarchy uniqueName="[Measures].[Count of Patient_id]" caption="Count of Patient_id" measure="1" displayFolder="" measureGroup="dental_clinic_gh_gembu_patients_table" count="0">
      <extLst>
        <ext xmlns:x15="http://schemas.microsoft.com/office/spreadsheetml/2010/11/main" uri="{B97F6D7D-B522-45F9-BDA1-12C45D357490}">
          <x15:cacheHierarchy aggregatedColumn="0"/>
        </ext>
      </extLst>
    </cacheHierarchy>
    <cacheHierarchy uniqueName="[Measures].[Sum of Visit_ID]" caption="Sum of Visit_ID" measure="1" displayFolder="" measureGroup="dental_clinic_gh_gembu_visits_table" count="0">
      <extLst>
        <ext xmlns:x15="http://schemas.microsoft.com/office/spreadsheetml/2010/11/main" uri="{B97F6D7D-B522-45F9-BDA1-12C45D357490}">
          <x15:cacheHierarchy aggregatedColumn="5"/>
        </ext>
      </extLst>
    </cacheHierarchy>
    <cacheHierarchy uniqueName="[Measures].[Count of Visit_ID]" caption="Count of Visit_ID" measure="1" displayFolder="" measureGroup="dental_clinic_gh_gembu_visits_table" count="0">
      <extLst>
        <ext xmlns:x15="http://schemas.microsoft.com/office/spreadsheetml/2010/11/main" uri="{B97F6D7D-B522-45F9-BDA1-12C45D357490}">
          <x15:cacheHierarchy aggregatedColumn="5"/>
        </ext>
      </extLst>
    </cacheHierarchy>
    <cacheHierarchy uniqueName="[Measures].[Sum of Treatment_cost]" caption="Sum of Treatment_cost" measure="1" displayFolder="" measureGroup="dental_clinic_gh_gembu_visits_table" count="0">
      <extLst>
        <ext xmlns:x15="http://schemas.microsoft.com/office/spreadsheetml/2010/11/main" uri="{B97F6D7D-B522-45F9-BDA1-12C45D357490}">
          <x15:cacheHierarchy aggregatedColumn="13"/>
        </ext>
      </extLst>
    </cacheHierarchy>
    <cacheHierarchy uniqueName="[Measures].[Count of Diagnosis]" caption="Count of Diagnosis" measure="1" displayFolder="" measureGroup="dental_clinic_gh_gembu_visits_table" count="0">
      <extLst>
        <ext xmlns:x15="http://schemas.microsoft.com/office/spreadsheetml/2010/11/main" uri="{B97F6D7D-B522-45F9-BDA1-12C45D357490}">
          <x15:cacheHierarchy aggregatedColumn="8"/>
        </ext>
      </extLst>
    </cacheHierarchy>
    <cacheHierarchy uniqueName="[Measures].[Count of Age grading]" caption="Count of Age grading" measure="1" displayFolder="" measureGroup="dental_clinic_gh_gembu_patients_table" count="0">
      <extLst>
        <ext xmlns:x15="http://schemas.microsoft.com/office/spreadsheetml/2010/11/main" uri="{B97F6D7D-B522-45F9-BDA1-12C45D357490}">
          <x15:cacheHierarchy aggregatedColumn="4"/>
        </ext>
      </extLst>
    </cacheHierarchy>
    <cacheHierarchy uniqueName="[Measures].[Count of Patient_ID 2]" caption="Count of Patient_ID 2" measure="1" displayFolder="" measureGroup="dental_clinic_gh_gembu_visits_table" count="0">
      <extLst>
        <ext xmlns:x15="http://schemas.microsoft.com/office/spreadsheetml/2010/11/main" uri="{B97F6D7D-B522-45F9-BDA1-12C45D357490}">
          <x15:cacheHierarchy aggregatedColumn="6"/>
        </ext>
      </extLst>
    </cacheHierarchy>
    <cacheHierarchy uniqueName="[Measures].[Count of Treatment_type]" caption="Count of Treatment_type" measure="1" displayFolder="" measureGroup="dental_clinic_gh_gembu_visits_table" count="0">
      <extLst>
        <ext xmlns:x15="http://schemas.microsoft.com/office/spreadsheetml/2010/11/main" uri="{B97F6D7D-B522-45F9-BDA1-12C45D357490}">
          <x15:cacheHierarchy aggregatedColumn="9"/>
        </ext>
      </extLst>
    </cacheHierarchy>
    <cacheHierarchy uniqueName="[Measures].[Distinct Count of Patient_ID]" caption="Distinct Count of Patient_ID" measure="1" displayFolder="" measureGroup="dental_clinic_gh_gembu_visits_table" count="0">
      <extLst>
        <ext xmlns:x15="http://schemas.microsoft.com/office/spreadsheetml/2010/11/main" uri="{B97F6D7D-B522-45F9-BDA1-12C45D357490}">
          <x15:cacheHierarchy aggregatedColumn="6"/>
        </ext>
      </extLst>
    </cacheHierarchy>
    <cacheHierarchy uniqueName="[Measures].[Count of Type_of_denture]" caption="Count of Type_of_denture" measure="1" displayFolder="" measureGroup="dental_clinic_gh_gembu_visits_table" count="0">
      <extLst>
        <ext xmlns:x15="http://schemas.microsoft.com/office/spreadsheetml/2010/11/main" uri="{B97F6D7D-B522-45F9-BDA1-12C45D357490}">
          <x15:cacheHierarchy aggregatedColumn="12"/>
        </ext>
      </extLst>
    </cacheHierarchy>
    <cacheHierarchy uniqueName="[Measures].[Distinct Count of Type_of_denture]" caption="Distinct Count of Type_of_denture" measure="1" displayFolder="" measureGroup="dental_clinic_gh_gembu_visits_table" count="0">
      <extLst>
        <ext xmlns:x15="http://schemas.microsoft.com/office/spreadsheetml/2010/11/main" uri="{B97F6D7D-B522-45F9-BDA1-12C45D357490}">
          <x15:cacheHierarchy aggregatedColumn="12"/>
        </ext>
      </extLst>
    </cacheHierarchy>
    <cacheHierarchy uniqueName="[Measures].[Distinct Count of Visit_ID]" caption="Distinct Count of Visit_ID" measure="1" displayFolder="" measureGroup="dental_clinic_gh_gembu_visits_table" count="0" oneField="1">
      <fieldsUsage count="1">
        <fieldUsage x="3"/>
      </fieldsUsage>
      <extLst>
        <ext xmlns:x15="http://schemas.microsoft.com/office/spreadsheetml/2010/11/main" uri="{B97F6D7D-B522-45F9-BDA1-12C45D357490}">
          <x15:cacheHierarchy aggregatedColumn="5"/>
        </ext>
      </extLst>
    </cacheHierarchy>
    <cacheHierarchy uniqueName="[Measures].[Sum of Fitting gap day]" caption="Sum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Average of Fitting gap day]" caption="Average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Count of Fitting gap day]" caption="Count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Maximum of Fitting gap day]" caption="Maximum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Minimum of Fitting gap day]" caption="Minimum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Count of Patients_satisfaction]" caption="Count of Patients_satisfaction" measure="1" displayFolder="" measureGroup="dental_clinic_gh_gembu_visits_table" count="0">
      <extLst>
        <ext xmlns:x15="http://schemas.microsoft.com/office/spreadsheetml/2010/11/main" uri="{B97F6D7D-B522-45F9-BDA1-12C45D357490}">
          <x15:cacheHierarchy aggregatedColumn="19"/>
        </ext>
      </extLst>
    </cacheHierarchy>
    <cacheHierarchy uniqueName="[Measures].[Count of Date_of_visit (Year)]" caption="Count of Date_of_visit (Year)" measure="1" displayFolder="" measureGroup="dental_clinic_gh_gembu_visits_table" count="0">
      <extLst>
        <ext xmlns:x15="http://schemas.microsoft.com/office/spreadsheetml/2010/11/main" uri="{B97F6D7D-B522-45F9-BDA1-12C45D357490}">
          <x15:cacheHierarchy aggregatedColumn="21"/>
        </ext>
      </extLst>
    </cacheHierarchy>
    <cacheHierarchy uniqueName="[Measures].[No of male patient]" caption="No of male patient" measure="1" displayFolder="" measureGroup="dental_clinic_gh_gembu_patients_table" count="0"/>
    <cacheHierarchy uniqueName="[Measures].[No of Female patients]" caption="No of Female patients" measure="1" displayFolder="" measureGroup="dental_clinic_gh_gembu_patients_table" count="0"/>
    <cacheHierarchy uniqueName="[Measures].[Average treatment cost per patients]" caption="Average treatment cost per patients" measure="1" displayFolder="" measureGroup="dental_clinic_gh_gembu_visits_table" count="0"/>
    <cacheHierarchy uniqueName="[Measures].[Average treatment cost per visit]" caption="Average treatment cost per visit" measure="1" displayFolder="" measureGroup="dental_clinic_gh_gembu_visits_table" count="0"/>
    <cacheHierarchy uniqueName="[Measures].[Average cost per denture]" caption="Average cost per denture" measure="1" displayFolder="" measureGroup="dental_clinic_gh_gembu_visits_table" count="0"/>
    <cacheHierarchy uniqueName="[Measures].[Total cost of denture]" caption="Total cost of denture" measure="1" displayFolder="" measureGroup="dental_clinic_gh_gembu_visits_table" count="0"/>
    <cacheHierarchy uniqueName="[Measures].[Total cost of other treatment]" caption="Total cost of other treatment" measure="1" displayFolder="" measureGroup="dental_clinic_gh_gembu_visits_table" count="0"/>
    <cacheHierarchy uniqueName="[Measures].[No of patients that required admission ]" caption="No of patients that required admission " measure="1" displayFolder="" measureGroup="dental_clinic_gh_gembu_visits_table" count="0"/>
    <cacheHierarchy uniqueName="[Measures].[Type of denture by age group]" caption="Type of denture by age group" measure="1" displayFolder="" measureGroup="dental_clinic_gh_gembu_visits_table" count="0"/>
    <cacheHierarchy uniqueName="[Measures].[Average day gap]" caption="Average day gap" measure="1" displayFolder="" measureGroup="dental_clinic_gh_gembu_visits_table" count="0"/>
    <cacheHierarchy uniqueName="[Measures].[total denture]" caption="total denture" measure="1" displayFolder="" measureGroup="dental_clinic_gh_gembu_visits_table" count="0"/>
    <cacheHierarchy uniqueName="[Measures].[__XL_Count dental_clinic_gh_gembu_patients_table]" caption="__XL_Count dental_clinic_gh_gembu_patients_table" measure="1" displayFolder="" measureGroup="dental_clinic_gh_gembu_patients_table" count="0" hidden="1"/>
    <cacheHierarchy uniqueName="[Measures].[__XL_Count dental_clinic_gh_gembu_visits_table]" caption="__XL_Count dental_clinic_gh_gembu_visits_table" measure="1" displayFolder="" measureGroup="dental_clinic_gh_gembu_visits_table" count="0" hidden="1"/>
    <cacheHierarchy uniqueName="[Measures].[__No measures defined]" caption="__No measures defined" measure="1" displayFolder="" count="0" hidden="1"/>
  </cacheHierarchies>
  <kpis count="0"/>
  <dimensions count="3">
    <dimension name="dental_clinic_gh_gembu_patients_table" uniqueName="[dental_clinic_gh_gembu_patients_table]" caption="dental_clinic_gh_gembu_patients_table"/>
    <dimension name="dental_clinic_gh_gembu_visits_table" uniqueName="[dental_clinic_gh_gembu_visits_table]" caption="dental_clinic_gh_gembu_visits_table"/>
    <dimension measure="1" name="Measures" uniqueName="[Measures]" caption="Measures"/>
  </dimensions>
  <measureGroups count="2">
    <measureGroup name="dental_clinic_gh_gembu_patients_table" caption="dental_clinic_gh_gembu_patients_table"/>
    <measureGroup name="dental_clinic_gh_gembu_visits_table" caption="dental_clinic_gh_gembu_visits_table"/>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905.214831249999" backgroundQuery="1" createdVersion="8" refreshedVersion="8" minRefreshableVersion="3" recordCount="0" supportSubquery="1" supportAdvancedDrill="1" xr:uid="{2133B30F-C452-44E6-9762-AC5BEC857F5E}">
  <cacheSource type="external" connectionId="3"/>
  <cacheFields count="6">
    <cacheField name="[dental_clinic_gh_gembu_visits_table].[Diagnosis].[Diagnosis]" caption="Diagnosis" numFmtId="0" hierarchy="8" level="1">
      <sharedItems count="10">
        <s v="Abscess"/>
        <s v="Bounded endentulous space"/>
        <s v="Calculus"/>
        <s v="Cavity"/>
        <s v="Cavity and oral lesion"/>
        <s v="Halitosis"/>
        <s v="Loosed denture"/>
        <s v="Periodontitis"/>
        <s v="Retained root"/>
        <s v="Routine check up"/>
      </sharedItems>
    </cacheField>
    <cacheField name="[dental_clinic_gh_gembu_visits_table].[Treatment_type].[Treatment_type]" caption="Treatment_type" numFmtId="0" hierarchy="9" level="1">
      <sharedItems count="10">
        <s v="Denture construction"/>
        <s v="Extraction and ohi"/>
        <s v="Filling and ohi"/>
        <s v="Incision and drainage/extraction/drugs"/>
        <s v="Ohi"/>
        <s v="Referral"/>
        <s v="Scaling and extraction"/>
        <s v="Scaling and filling"/>
        <s v="Scaling and ohi"/>
        <s v="Scaling/replacement"/>
      </sharedItems>
    </cacheField>
    <cacheField name="[dental_clinic_gh_gembu_visits_table].[Denture_on_patients_request].[Denture_on_patients_request]" caption="Denture_on_patients_request" numFmtId="0" hierarchy="11" level="1">
      <sharedItems count="1">
        <s v="Yes"/>
      </sharedItems>
    </cacheField>
    <cacheField name="[dental_clinic_gh_gembu_visits_table].[Patients_satisfaction].[Patients_satisfaction]" caption="Patients_satisfaction" numFmtId="0" hierarchy="19" level="1">
      <sharedItems count="5">
        <s v="Good"/>
        <s v="Okay"/>
        <s v="Pending"/>
        <s v="Satisfied"/>
        <s v="Very satisfied"/>
      </sharedItems>
    </cacheField>
    <cacheField name="[Measures].[Count of Patients_satisfaction]" caption="Count of Patients_satisfaction" numFmtId="0" hierarchy="42" level="32767"/>
    <cacheField name="[dental_clinic_gh_gembu_patients_table].[Gender].[Gender]" caption="Gender" numFmtId="0" hierarchy="3" level="1">
      <sharedItems containsSemiMixedTypes="0" containsNonDate="0" containsString="0"/>
    </cacheField>
  </cacheFields>
  <cacheHierarchies count="58">
    <cacheHierarchy uniqueName="[dental_clinic_gh_gembu_patients_table].[Patient_id]" caption="Patient_id" attribute="1" defaultMemberUniqueName="[dental_clinic_gh_gembu_patients_table].[Patient_id].[All]" allUniqueName="[dental_clinic_gh_gembu_patients_table].[Patient_id].[All]" dimensionUniqueName="[dental_clinic_gh_gembu_patients_table]" displayFolder="" count="0" memberValueDatatype="130" unbalanced="0"/>
    <cacheHierarchy uniqueName="[dental_clinic_gh_gembu_patients_table].[Folder_number]" caption="Folder_number" attribute="1" defaultMemberUniqueName="[dental_clinic_gh_gembu_patients_table].[Folder_number].[All]" allUniqueName="[dental_clinic_gh_gembu_patients_table].[Folder_number].[All]" dimensionUniqueName="[dental_clinic_gh_gembu_patients_table]" displayFolder="" count="0" memberValueDatatype="130" unbalanced="0"/>
    <cacheHierarchy uniqueName="[dental_clinic_gh_gembu_patients_table].[Age]" caption="Age" attribute="1" defaultMemberUniqueName="[dental_clinic_gh_gembu_patients_table].[Age].[All]" allUniqueName="[dental_clinic_gh_gembu_patients_table].[Age].[All]" dimensionUniqueName="[dental_clinic_gh_gembu_patients_table]" displayFolder="" count="0" memberValueDatatype="5" unbalanced="0"/>
    <cacheHierarchy uniqueName="[dental_clinic_gh_gembu_patients_table].[Gender]" caption="Gender" attribute="1" defaultMemberUniqueName="[dental_clinic_gh_gembu_patients_table].[Gender].[All]" allUniqueName="[dental_clinic_gh_gembu_patients_table].[Gender].[All]" dimensionUniqueName="[dental_clinic_gh_gembu_patients_table]" displayFolder="" count="2" memberValueDatatype="130" unbalanced="0">
      <fieldsUsage count="2">
        <fieldUsage x="-1"/>
        <fieldUsage x="5"/>
      </fieldsUsage>
    </cacheHierarchy>
    <cacheHierarchy uniqueName="[dental_clinic_gh_gembu_patients_table].[Age grading]" caption="Age grading" attribute="1" defaultMemberUniqueName="[dental_clinic_gh_gembu_patients_table].[Age grading].[All]" allUniqueName="[dental_clinic_gh_gembu_patients_table].[Age grading].[All]" dimensionUniqueName="[dental_clinic_gh_gembu_patients_table]" displayFolder="" count="0" memberValueDatatype="130" unbalanced="0"/>
    <cacheHierarchy uniqueName="[dental_clinic_gh_gembu_visits_table].[Visit_ID]" caption="Visit_ID" attribute="1" defaultMemberUniqueName="[dental_clinic_gh_gembu_visits_table].[Visit_ID].[All]" allUniqueName="[dental_clinic_gh_gembu_visits_table].[Visit_ID].[All]" dimensionUniqueName="[dental_clinic_gh_gembu_visits_table]" displayFolder="" count="0" memberValueDatatype="20" unbalanced="0"/>
    <cacheHierarchy uniqueName="[dental_clinic_gh_gembu_visits_table].[Patient_ID]" caption="Patient_ID" attribute="1" defaultMemberUniqueName="[dental_clinic_gh_gembu_visits_table].[Patient_ID].[All]" allUniqueName="[dental_clinic_gh_gembu_visits_table].[Patient_ID].[All]" dimensionUniqueName="[dental_clinic_gh_gembu_visits_table]" displayFolder="" count="0" memberValueDatatype="130" unbalanced="0"/>
    <cacheHierarchy uniqueName="[dental_clinic_gh_gembu_visits_table].[Date_of_visit]" caption="Date_of_visit" attribute="1" time="1" defaultMemberUniqueName="[dental_clinic_gh_gembu_visits_table].[Date_of_visit].[All]" allUniqueName="[dental_clinic_gh_gembu_visits_table].[Date_of_visit].[All]" dimensionUniqueName="[dental_clinic_gh_gembu_visits_table]" displayFolder="" count="0" memberValueDatatype="7" unbalanced="0"/>
    <cacheHierarchy uniqueName="[dental_clinic_gh_gembu_visits_table].[Diagnosis]" caption="Diagnosis" attribute="1" defaultMemberUniqueName="[dental_clinic_gh_gembu_visits_table].[Diagnosis].[All]" allUniqueName="[dental_clinic_gh_gembu_visits_table].[Diagnosis].[All]" dimensionUniqueName="[dental_clinic_gh_gembu_visits_table]" displayFolder="" count="2" memberValueDatatype="130" unbalanced="0">
      <fieldsUsage count="2">
        <fieldUsage x="-1"/>
        <fieldUsage x="0"/>
      </fieldsUsage>
    </cacheHierarchy>
    <cacheHierarchy uniqueName="[dental_clinic_gh_gembu_visits_table].[Treatment_type]" caption="Treatment_type" attribute="1" defaultMemberUniqueName="[dental_clinic_gh_gembu_visits_table].[Treatment_type].[All]" allUniqueName="[dental_clinic_gh_gembu_visits_table].[Treatment_type].[All]" dimensionUniqueName="[dental_clinic_gh_gembu_visits_table]" displayFolder="" count="2" memberValueDatatype="130" unbalanced="0">
      <fieldsUsage count="2">
        <fieldUsage x="-1"/>
        <fieldUsage x="1"/>
      </fieldsUsage>
    </cacheHierarchy>
    <cacheHierarchy uniqueName="[dental_clinic_gh_gembu_visits_table].[Admission_Required]" caption="Admission_Required" attribute="1" defaultMemberUniqueName="[dental_clinic_gh_gembu_visits_table].[Admission_Required].[All]" allUniqueName="[dental_clinic_gh_gembu_visits_table].[Admission_Required].[All]" dimensionUniqueName="[dental_clinic_gh_gembu_visits_table]" displayFolder="" count="0" memberValueDatatype="130" unbalanced="0"/>
    <cacheHierarchy uniqueName="[dental_clinic_gh_gembu_visits_table].[Denture_on_patients_request]" caption="Denture_on_patients_request" attribute="1" defaultMemberUniqueName="[dental_clinic_gh_gembu_visits_table].[Denture_on_patients_request].[All]" allUniqueName="[dental_clinic_gh_gembu_visits_table].[Denture_on_patients_request].[All]" dimensionUniqueName="[dental_clinic_gh_gembu_visits_table]" displayFolder="" count="2" memberValueDatatype="130" unbalanced="0">
      <fieldsUsage count="2">
        <fieldUsage x="-1"/>
        <fieldUsage x="2"/>
      </fieldsUsage>
    </cacheHierarchy>
    <cacheHierarchy uniqueName="[dental_clinic_gh_gembu_visits_table].[Type_of_denture]" caption="Type_of_denture" attribute="1" defaultMemberUniqueName="[dental_clinic_gh_gembu_visits_table].[Type_of_denture].[All]" allUniqueName="[dental_clinic_gh_gembu_visits_table].[Type_of_denture].[All]" dimensionUniqueName="[dental_clinic_gh_gembu_visits_table]" displayFolder="" count="0" memberValueDatatype="130" unbalanced="0"/>
    <cacheHierarchy uniqueName="[dental_clinic_gh_gembu_visits_table].[Treatment_cost]" caption="Treatment_cost" attribute="1" defaultMemberUniqueName="[dental_clinic_gh_gembu_visits_table].[Treatment_cost].[All]" allUniqueName="[dental_clinic_gh_gembu_visits_table].[Treatment_cost].[All]" dimensionUniqueName="[dental_clinic_gh_gembu_visits_table]" displayFolder="" count="0" memberValueDatatype="20" unbalanced="0"/>
    <cacheHierarchy uniqueName="[dental_clinic_gh_gembu_visits_table].[Check_up]" caption="Check_up" attribute="1" defaultMemberUniqueName="[dental_clinic_gh_gembu_visits_table].[Check_up].[All]" allUniqueName="[dental_clinic_gh_gembu_visits_table].[Check_up].[All]" dimensionUniqueName="[dental_clinic_gh_gembu_visits_table]" displayFolder="" count="0" memberValueDatatype="130" unbalanced="0"/>
    <cacheHierarchy uniqueName="[dental_clinic_gh_gembu_visits_table].[Cost_of_denture]" caption="Cost_of_denture" attribute="1" defaultMemberUniqueName="[dental_clinic_gh_gembu_visits_table].[Cost_of_denture].[All]" allUniqueName="[dental_clinic_gh_gembu_visits_table].[Cost_of_denture].[All]" dimensionUniqueName="[dental_clinic_gh_gembu_visits_table]" displayFolder="" count="0" memberValueDatatype="20" unbalanced="0"/>
    <cacheHierarchy uniqueName="[dental_clinic_gh_gembu_visits_table].[Follow_up_check_up]" caption="Follow_up_check_up" attribute="1" defaultMemberUniqueName="[dental_clinic_gh_gembu_visits_table].[Follow_up_check_up].[All]" allUniqueName="[dental_clinic_gh_gembu_visits_table].[Follow_up_check_up].[All]" dimensionUniqueName="[dental_clinic_gh_gembu_visits_table]" displayFolder="" count="0" memberValueDatatype="130" unbalanced="0"/>
    <cacheHierarchy uniqueName="[dental_clinic_gh_gembu_visits_table].[Date_of_impression]" caption="Date_of_impression" attribute="1" time="1" defaultMemberUniqueName="[dental_clinic_gh_gembu_visits_table].[Date_of_impression].[All]" allUniqueName="[dental_clinic_gh_gembu_visits_table].[Date_of_impression].[All]" dimensionUniqueName="[dental_clinic_gh_gembu_visits_table]" displayFolder="" count="0" memberValueDatatype="7" unbalanced="0"/>
    <cacheHierarchy uniqueName="[dental_clinic_gh_gembu_visits_table].[Date_of_denture_fitting]" caption="Date_of_denture_fitting" attribute="1" time="1" defaultMemberUniqueName="[dental_clinic_gh_gembu_visits_table].[Date_of_denture_fitting].[All]" allUniqueName="[dental_clinic_gh_gembu_visits_table].[Date_of_denture_fitting].[All]" dimensionUniqueName="[dental_clinic_gh_gembu_visits_table]" displayFolder="" count="0" memberValueDatatype="7" unbalanced="0"/>
    <cacheHierarchy uniqueName="[dental_clinic_gh_gembu_visits_table].[Patients_satisfaction]" caption="Patients_satisfaction" attribute="1" defaultMemberUniqueName="[dental_clinic_gh_gembu_visits_table].[Patients_satisfaction].[All]" allUniqueName="[dental_clinic_gh_gembu_visits_table].[Patients_satisfaction].[All]" dimensionUniqueName="[dental_clinic_gh_gembu_visits_table]" displayFolder="" count="2" memberValueDatatype="130" unbalanced="0">
      <fieldsUsage count="2">
        <fieldUsage x="-1"/>
        <fieldUsage x="3"/>
      </fieldsUsage>
    </cacheHierarchy>
    <cacheHierarchy uniqueName="[dental_clinic_gh_gembu_visits_table].[Fitting gap day]" caption="Fitting gap day" attribute="1" defaultMemberUniqueName="[dental_clinic_gh_gembu_visits_table].[Fitting gap day].[All]" allUniqueName="[dental_clinic_gh_gembu_visits_table].[Fitting gap day].[All]" dimensionUniqueName="[dental_clinic_gh_gembu_visits_table]" displayFolder="" count="0" memberValueDatatype="20" unbalanced="0"/>
    <cacheHierarchy uniqueName="[dental_clinic_gh_gembu_visits_table].[Date_of_visit (Year)]" caption="Date_of_visit (Year)" attribute="1" defaultMemberUniqueName="[dental_clinic_gh_gembu_visits_table].[Date_of_visit (Year)].[All]" allUniqueName="[dental_clinic_gh_gembu_visits_table].[Date_of_visit (Year)].[All]" dimensionUniqueName="[dental_clinic_gh_gembu_visits_table]" displayFolder="" count="0" memberValueDatatype="130" unbalanced="0"/>
    <cacheHierarchy uniqueName="[dental_clinic_gh_gembu_visits_table].[Date_of_visit (Quarter)]" caption="Date_of_visit (Quarter)" attribute="1" defaultMemberUniqueName="[dental_clinic_gh_gembu_visits_table].[Date_of_visit (Quarter)].[All]" allUniqueName="[dental_clinic_gh_gembu_visits_table].[Date_of_visit (Quarter)].[All]" dimensionUniqueName="[dental_clinic_gh_gembu_visits_table]" displayFolder="" count="0" memberValueDatatype="130" unbalanced="0"/>
    <cacheHierarchy uniqueName="[dental_clinic_gh_gembu_visits_table].[Date_of_visit (Month)]" caption="Date_of_visit (Month)" attribute="1" defaultMemberUniqueName="[dental_clinic_gh_gembu_visits_table].[Date_of_visit (Month)].[All]" allUniqueName="[dental_clinic_gh_gembu_visits_table].[Date_of_visit (Month)].[All]" dimensionUniqueName="[dental_clinic_gh_gembu_visits_table]" displayFolder="" count="2" memberValueDatatype="130" unbalanced="0"/>
    <cacheHierarchy uniqueName="[dental_clinic_gh_gembu_visits_table].[Date_of_visit (Month Index)]" caption="Date_of_visit (Month Index)" attribute="1" defaultMemberUniqueName="[dental_clinic_gh_gembu_visits_table].[Date_of_visit (Month Index)].[All]" allUniqueName="[dental_clinic_gh_gembu_visits_table].[Date_of_visit (Month Index)].[All]" dimensionUniqueName="[dental_clinic_gh_gembu_visits_table]" displayFolder="" count="0" memberValueDatatype="20" unbalanced="0" hidden="1"/>
    <cacheHierarchy uniqueName="[Measures].[Count of Patient_id]" caption="Count of Patient_id" measure="1" displayFolder="" measureGroup="dental_clinic_gh_gembu_patients_table" count="0">
      <extLst>
        <ext xmlns:x15="http://schemas.microsoft.com/office/spreadsheetml/2010/11/main" uri="{B97F6D7D-B522-45F9-BDA1-12C45D357490}">
          <x15:cacheHierarchy aggregatedColumn="0"/>
        </ext>
      </extLst>
    </cacheHierarchy>
    <cacheHierarchy uniqueName="[Measures].[Sum of Visit_ID]" caption="Sum of Visit_ID" measure="1" displayFolder="" measureGroup="dental_clinic_gh_gembu_visits_table" count="0">
      <extLst>
        <ext xmlns:x15="http://schemas.microsoft.com/office/spreadsheetml/2010/11/main" uri="{B97F6D7D-B522-45F9-BDA1-12C45D357490}">
          <x15:cacheHierarchy aggregatedColumn="5"/>
        </ext>
      </extLst>
    </cacheHierarchy>
    <cacheHierarchy uniqueName="[Measures].[Count of Visit_ID]" caption="Count of Visit_ID" measure="1" displayFolder="" measureGroup="dental_clinic_gh_gembu_visits_table" count="0">
      <extLst>
        <ext xmlns:x15="http://schemas.microsoft.com/office/spreadsheetml/2010/11/main" uri="{B97F6D7D-B522-45F9-BDA1-12C45D357490}">
          <x15:cacheHierarchy aggregatedColumn="5"/>
        </ext>
      </extLst>
    </cacheHierarchy>
    <cacheHierarchy uniqueName="[Measures].[Sum of Treatment_cost]" caption="Sum of Treatment_cost" measure="1" displayFolder="" measureGroup="dental_clinic_gh_gembu_visits_table" count="0">
      <extLst>
        <ext xmlns:x15="http://schemas.microsoft.com/office/spreadsheetml/2010/11/main" uri="{B97F6D7D-B522-45F9-BDA1-12C45D357490}">
          <x15:cacheHierarchy aggregatedColumn="13"/>
        </ext>
      </extLst>
    </cacheHierarchy>
    <cacheHierarchy uniqueName="[Measures].[Count of Diagnosis]" caption="Count of Diagnosis" measure="1" displayFolder="" measureGroup="dental_clinic_gh_gembu_visits_table" count="0">
      <extLst>
        <ext xmlns:x15="http://schemas.microsoft.com/office/spreadsheetml/2010/11/main" uri="{B97F6D7D-B522-45F9-BDA1-12C45D357490}">
          <x15:cacheHierarchy aggregatedColumn="8"/>
        </ext>
      </extLst>
    </cacheHierarchy>
    <cacheHierarchy uniqueName="[Measures].[Count of Age grading]" caption="Count of Age grading" measure="1" displayFolder="" measureGroup="dental_clinic_gh_gembu_patients_table" count="0">
      <extLst>
        <ext xmlns:x15="http://schemas.microsoft.com/office/spreadsheetml/2010/11/main" uri="{B97F6D7D-B522-45F9-BDA1-12C45D357490}">
          <x15:cacheHierarchy aggregatedColumn="4"/>
        </ext>
      </extLst>
    </cacheHierarchy>
    <cacheHierarchy uniqueName="[Measures].[Count of Patient_ID 2]" caption="Count of Patient_ID 2" measure="1" displayFolder="" measureGroup="dental_clinic_gh_gembu_visits_table" count="0">
      <extLst>
        <ext xmlns:x15="http://schemas.microsoft.com/office/spreadsheetml/2010/11/main" uri="{B97F6D7D-B522-45F9-BDA1-12C45D357490}">
          <x15:cacheHierarchy aggregatedColumn="6"/>
        </ext>
      </extLst>
    </cacheHierarchy>
    <cacheHierarchy uniqueName="[Measures].[Count of Treatment_type]" caption="Count of Treatment_type" measure="1" displayFolder="" measureGroup="dental_clinic_gh_gembu_visits_table" count="0">
      <extLst>
        <ext xmlns:x15="http://schemas.microsoft.com/office/spreadsheetml/2010/11/main" uri="{B97F6D7D-B522-45F9-BDA1-12C45D357490}">
          <x15:cacheHierarchy aggregatedColumn="9"/>
        </ext>
      </extLst>
    </cacheHierarchy>
    <cacheHierarchy uniqueName="[Measures].[Distinct Count of Patient_ID]" caption="Distinct Count of Patient_ID" measure="1" displayFolder="" measureGroup="dental_clinic_gh_gembu_visits_table" count="0">
      <extLst>
        <ext xmlns:x15="http://schemas.microsoft.com/office/spreadsheetml/2010/11/main" uri="{B97F6D7D-B522-45F9-BDA1-12C45D357490}">
          <x15:cacheHierarchy aggregatedColumn="6"/>
        </ext>
      </extLst>
    </cacheHierarchy>
    <cacheHierarchy uniqueName="[Measures].[Count of Type_of_denture]" caption="Count of Type_of_denture" measure="1" displayFolder="" measureGroup="dental_clinic_gh_gembu_visits_table" count="0">
      <extLst>
        <ext xmlns:x15="http://schemas.microsoft.com/office/spreadsheetml/2010/11/main" uri="{B97F6D7D-B522-45F9-BDA1-12C45D357490}">
          <x15:cacheHierarchy aggregatedColumn="12"/>
        </ext>
      </extLst>
    </cacheHierarchy>
    <cacheHierarchy uniqueName="[Measures].[Distinct Count of Type_of_denture]" caption="Distinct Count of Type_of_denture" measure="1" displayFolder="" measureGroup="dental_clinic_gh_gembu_visits_table" count="0">
      <extLst>
        <ext xmlns:x15="http://schemas.microsoft.com/office/spreadsheetml/2010/11/main" uri="{B97F6D7D-B522-45F9-BDA1-12C45D357490}">
          <x15:cacheHierarchy aggregatedColumn="12"/>
        </ext>
      </extLst>
    </cacheHierarchy>
    <cacheHierarchy uniqueName="[Measures].[Distinct Count of Visit_ID]" caption="Distinct Count of Visit_ID" measure="1" displayFolder="" measureGroup="dental_clinic_gh_gembu_visits_table" count="0">
      <extLst>
        <ext xmlns:x15="http://schemas.microsoft.com/office/spreadsheetml/2010/11/main" uri="{B97F6D7D-B522-45F9-BDA1-12C45D357490}">
          <x15:cacheHierarchy aggregatedColumn="5"/>
        </ext>
      </extLst>
    </cacheHierarchy>
    <cacheHierarchy uniqueName="[Measures].[Sum of Fitting gap day]" caption="Sum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Average of Fitting gap day]" caption="Average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Count of Fitting gap day]" caption="Count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Maximum of Fitting gap day]" caption="Maximum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Minimum of Fitting gap day]" caption="Minimum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Count of Patients_satisfaction]" caption="Count of Patients_satisfaction" measure="1" displayFolder="" measureGroup="dental_clinic_gh_gembu_visits_table" count="0" oneField="1">
      <fieldsUsage count="1">
        <fieldUsage x="4"/>
      </fieldsUsage>
      <extLst>
        <ext xmlns:x15="http://schemas.microsoft.com/office/spreadsheetml/2010/11/main" uri="{B97F6D7D-B522-45F9-BDA1-12C45D357490}">
          <x15:cacheHierarchy aggregatedColumn="19"/>
        </ext>
      </extLst>
    </cacheHierarchy>
    <cacheHierarchy uniqueName="[Measures].[Count of Date_of_visit (Year)]" caption="Count of Date_of_visit (Year)" measure="1" displayFolder="" measureGroup="dental_clinic_gh_gembu_visits_table" count="0">
      <extLst>
        <ext xmlns:x15="http://schemas.microsoft.com/office/spreadsheetml/2010/11/main" uri="{B97F6D7D-B522-45F9-BDA1-12C45D357490}">
          <x15:cacheHierarchy aggregatedColumn="21"/>
        </ext>
      </extLst>
    </cacheHierarchy>
    <cacheHierarchy uniqueName="[Measures].[No of male patient]" caption="No of male patient" measure="1" displayFolder="" measureGroup="dental_clinic_gh_gembu_patients_table" count="0"/>
    <cacheHierarchy uniqueName="[Measures].[No of Female patients]" caption="No of Female patients" measure="1" displayFolder="" measureGroup="dental_clinic_gh_gembu_patients_table" count="0"/>
    <cacheHierarchy uniqueName="[Measures].[Average treatment cost per patients]" caption="Average treatment cost per patients" measure="1" displayFolder="" measureGroup="dental_clinic_gh_gembu_visits_table" count="0"/>
    <cacheHierarchy uniqueName="[Measures].[Average treatment cost per visit]" caption="Average treatment cost per visit" measure="1" displayFolder="" measureGroup="dental_clinic_gh_gembu_visits_table" count="0"/>
    <cacheHierarchy uniqueName="[Measures].[Average cost per denture]" caption="Average cost per denture" measure="1" displayFolder="" measureGroup="dental_clinic_gh_gembu_visits_table" count="0"/>
    <cacheHierarchy uniqueName="[Measures].[Total cost of denture]" caption="Total cost of denture" measure="1" displayFolder="" measureGroup="dental_clinic_gh_gembu_visits_table" count="0"/>
    <cacheHierarchy uniqueName="[Measures].[Total cost of other treatment]" caption="Total cost of other treatment" measure="1" displayFolder="" measureGroup="dental_clinic_gh_gembu_visits_table" count="0"/>
    <cacheHierarchy uniqueName="[Measures].[No of patients that required admission ]" caption="No of patients that required admission " measure="1" displayFolder="" measureGroup="dental_clinic_gh_gembu_visits_table" count="0"/>
    <cacheHierarchy uniqueName="[Measures].[Type of denture by age group]" caption="Type of denture by age group" measure="1" displayFolder="" measureGroup="dental_clinic_gh_gembu_visits_table" count="0"/>
    <cacheHierarchy uniqueName="[Measures].[Average day gap]" caption="Average day gap" measure="1" displayFolder="" measureGroup="dental_clinic_gh_gembu_visits_table" count="0"/>
    <cacheHierarchy uniqueName="[Measures].[total denture]" caption="total denture" measure="1" displayFolder="" measureGroup="dental_clinic_gh_gembu_visits_table" count="0"/>
    <cacheHierarchy uniqueName="[Measures].[__XL_Count dental_clinic_gh_gembu_patients_table]" caption="__XL_Count dental_clinic_gh_gembu_patients_table" measure="1" displayFolder="" measureGroup="dental_clinic_gh_gembu_patients_table" count="0" hidden="1"/>
    <cacheHierarchy uniqueName="[Measures].[__XL_Count dental_clinic_gh_gembu_visits_table]" caption="__XL_Count dental_clinic_gh_gembu_visits_table" measure="1" displayFolder="" measureGroup="dental_clinic_gh_gembu_visits_table" count="0" hidden="1"/>
    <cacheHierarchy uniqueName="[Measures].[__No measures defined]" caption="__No measures defined" measure="1" displayFolder="" count="0" hidden="1"/>
  </cacheHierarchies>
  <kpis count="0"/>
  <dimensions count="3">
    <dimension name="dental_clinic_gh_gembu_patients_table" uniqueName="[dental_clinic_gh_gembu_patients_table]" caption="dental_clinic_gh_gembu_patients_table"/>
    <dimension name="dental_clinic_gh_gembu_visits_table" uniqueName="[dental_clinic_gh_gembu_visits_table]" caption="dental_clinic_gh_gembu_visits_table"/>
    <dimension measure="1" name="Measures" uniqueName="[Measures]" caption="Measures"/>
  </dimensions>
  <measureGroups count="2">
    <measureGroup name="dental_clinic_gh_gembu_patients_table" caption="dental_clinic_gh_gembu_patients_table"/>
    <measureGroup name="dental_clinic_gh_gembu_visits_table" caption="dental_clinic_gh_gembu_visits_table"/>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905.214831597223" backgroundQuery="1" createdVersion="8" refreshedVersion="8" minRefreshableVersion="3" recordCount="0" supportSubquery="1" supportAdvancedDrill="1" xr:uid="{93C39CC6-F384-4375-A0D6-10B171A49918}">
  <cacheSource type="external" connectionId="3"/>
  <cacheFields count="6">
    <cacheField name="[dental_clinic_gh_gembu_visits_table].[Diagnosis].[Diagnosis]" caption="Diagnosis" numFmtId="0" hierarchy="8" level="1">
      <sharedItems count="10">
        <s v="Abscess"/>
        <s v="Bounded endentulous space"/>
        <s v="Calculus"/>
        <s v="Cavity"/>
        <s v="Cavity and oral lesion"/>
        <s v="Halitosis"/>
        <s v="Loosed denture"/>
        <s v="Periodontitis"/>
        <s v="Retained root"/>
        <s v="Routine check up"/>
      </sharedItems>
    </cacheField>
    <cacheField name="[dental_clinic_gh_gembu_visits_table].[Treatment_type].[Treatment_type]" caption="Treatment_type" numFmtId="0" hierarchy="9" level="1">
      <sharedItems count="10">
        <s v="Denture construction"/>
        <s v="Extraction and ohi"/>
        <s v="Filling and ohi"/>
        <s v="Incision and drainage/extraction/drugs"/>
        <s v="Ohi"/>
        <s v="Referral"/>
        <s v="Scaling and extraction"/>
        <s v="Scaling and filling"/>
        <s v="Scaling and ohi"/>
        <s v="Scaling/replacement"/>
      </sharedItems>
    </cacheField>
    <cacheField name="[dental_clinic_gh_gembu_patients_table].[Age grading].[Age grading]" caption="Age grading" numFmtId="0" hierarchy="4" level="1">
      <sharedItems count="4">
        <s v="Middle age"/>
        <s v="Senior"/>
        <s v="Teens"/>
        <s v="Young Adult"/>
      </sharedItems>
    </cacheField>
    <cacheField name="[dental_clinic_gh_gembu_visits_table].[Denture_on_patients_request].[Denture_on_patients_request]" caption="Denture_on_patients_request" numFmtId="0" hierarchy="11" level="1">
      <sharedItems count="1">
        <s v="Yes"/>
      </sharedItems>
    </cacheField>
    <cacheField name="[Measures].[Distinct Count of Patient_ID]" caption="Distinct Count of Patient_ID" numFmtId="0" hierarchy="33" level="32767"/>
    <cacheField name="[dental_clinic_gh_gembu_patients_table].[Gender].[Gender]" caption="Gender" numFmtId="0" hierarchy="3" level="1">
      <sharedItems containsSemiMixedTypes="0" containsNonDate="0" containsString="0"/>
    </cacheField>
  </cacheFields>
  <cacheHierarchies count="58">
    <cacheHierarchy uniqueName="[dental_clinic_gh_gembu_patients_table].[Patient_id]" caption="Patient_id" attribute="1" defaultMemberUniqueName="[dental_clinic_gh_gembu_patients_table].[Patient_id].[All]" allUniqueName="[dental_clinic_gh_gembu_patients_table].[Patient_id].[All]" dimensionUniqueName="[dental_clinic_gh_gembu_patients_table]" displayFolder="" count="0" memberValueDatatype="130" unbalanced="0"/>
    <cacheHierarchy uniqueName="[dental_clinic_gh_gembu_patients_table].[Folder_number]" caption="Folder_number" attribute="1" defaultMemberUniqueName="[dental_clinic_gh_gembu_patients_table].[Folder_number].[All]" allUniqueName="[dental_clinic_gh_gembu_patients_table].[Folder_number].[All]" dimensionUniqueName="[dental_clinic_gh_gembu_patients_table]" displayFolder="" count="0" memberValueDatatype="130" unbalanced="0"/>
    <cacheHierarchy uniqueName="[dental_clinic_gh_gembu_patients_table].[Age]" caption="Age" attribute="1" defaultMemberUniqueName="[dental_clinic_gh_gembu_patients_table].[Age].[All]" allUniqueName="[dental_clinic_gh_gembu_patients_table].[Age].[All]" dimensionUniqueName="[dental_clinic_gh_gembu_patients_table]" displayFolder="" count="0" memberValueDatatype="5" unbalanced="0"/>
    <cacheHierarchy uniqueName="[dental_clinic_gh_gembu_patients_table].[Gender]" caption="Gender" attribute="1" defaultMemberUniqueName="[dental_clinic_gh_gembu_patients_table].[Gender].[All]" allUniqueName="[dental_clinic_gh_gembu_patients_table].[Gender].[All]" dimensionUniqueName="[dental_clinic_gh_gembu_patients_table]" displayFolder="" count="2" memberValueDatatype="130" unbalanced="0">
      <fieldsUsage count="2">
        <fieldUsage x="-1"/>
        <fieldUsage x="5"/>
      </fieldsUsage>
    </cacheHierarchy>
    <cacheHierarchy uniqueName="[dental_clinic_gh_gembu_patients_table].[Age grading]" caption="Age grading" attribute="1" defaultMemberUniqueName="[dental_clinic_gh_gembu_patients_table].[Age grading].[All]" allUniqueName="[dental_clinic_gh_gembu_patients_table].[Age grading].[All]" dimensionUniqueName="[dental_clinic_gh_gembu_patients_table]" displayFolder="" count="2" memberValueDatatype="130" unbalanced="0">
      <fieldsUsage count="2">
        <fieldUsage x="-1"/>
        <fieldUsage x="2"/>
      </fieldsUsage>
    </cacheHierarchy>
    <cacheHierarchy uniqueName="[dental_clinic_gh_gembu_visits_table].[Visit_ID]" caption="Visit_ID" attribute="1" defaultMemberUniqueName="[dental_clinic_gh_gembu_visits_table].[Visit_ID].[All]" allUniqueName="[dental_clinic_gh_gembu_visits_table].[Visit_ID].[All]" dimensionUniqueName="[dental_clinic_gh_gembu_visits_table]" displayFolder="" count="0" memberValueDatatype="20" unbalanced="0"/>
    <cacheHierarchy uniqueName="[dental_clinic_gh_gembu_visits_table].[Patient_ID]" caption="Patient_ID" attribute="1" defaultMemberUniqueName="[dental_clinic_gh_gembu_visits_table].[Patient_ID].[All]" allUniqueName="[dental_clinic_gh_gembu_visits_table].[Patient_ID].[All]" dimensionUniqueName="[dental_clinic_gh_gembu_visits_table]" displayFolder="" count="0" memberValueDatatype="130" unbalanced="0"/>
    <cacheHierarchy uniqueName="[dental_clinic_gh_gembu_visits_table].[Date_of_visit]" caption="Date_of_visit" attribute="1" time="1" defaultMemberUniqueName="[dental_clinic_gh_gembu_visits_table].[Date_of_visit].[All]" allUniqueName="[dental_clinic_gh_gembu_visits_table].[Date_of_visit].[All]" dimensionUniqueName="[dental_clinic_gh_gembu_visits_table]" displayFolder="" count="0" memberValueDatatype="7" unbalanced="0"/>
    <cacheHierarchy uniqueName="[dental_clinic_gh_gembu_visits_table].[Diagnosis]" caption="Diagnosis" attribute="1" defaultMemberUniqueName="[dental_clinic_gh_gembu_visits_table].[Diagnosis].[All]" allUniqueName="[dental_clinic_gh_gembu_visits_table].[Diagnosis].[All]" dimensionUniqueName="[dental_clinic_gh_gembu_visits_table]" displayFolder="" count="2" memberValueDatatype="130" unbalanced="0">
      <fieldsUsage count="2">
        <fieldUsage x="-1"/>
        <fieldUsage x="0"/>
      </fieldsUsage>
    </cacheHierarchy>
    <cacheHierarchy uniqueName="[dental_clinic_gh_gembu_visits_table].[Treatment_type]" caption="Treatment_type" attribute="1" defaultMemberUniqueName="[dental_clinic_gh_gembu_visits_table].[Treatment_type].[All]" allUniqueName="[dental_clinic_gh_gembu_visits_table].[Treatment_type].[All]" dimensionUniqueName="[dental_clinic_gh_gembu_visits_table]" displayFolder="" count="2" memberValueDatatype="130" unbalanced="0">
      <fieldsUsage count="2">
        <fieldUsage x="-1"/>
        <fieldUsage x="1"/>
      </fieldsUsage>
    </cacheHierarchy>
    <cacheHierarchy uniqueName="[dental_clinic_gh_gembu_visits_table].[Admission_Required]" caption="Admission_Required" attribute="1" defaultMemberUniqueName="[dental_clinic_gh_gembu_visits_table].[Admission_Required].[All]" allUniqueName="[dental_clinic_gh_gembu_visits_table].[Admission_Required].[All]" dimensionUniqueName="[dental_clinic_gh_gembu_visits_table]" displayFolder="" count="0" memberValueDatatype="130" unbalanced="0"/>
    <cacheHierarchy uniqueName="[dental_clinic_gh_gembu_visits_table].[Denture_on_patients_request]" caption="Denture_on_patients_request" attribute="1" defaultMemberUniqueName="[dental_clinic_gh_gembu_visits_table].[Denture_on_patients_request].[All]" allUniqueName="[dental_clinic_gh_gembu_visits_table].[Denture_on_patients_request].[All]" dimensionUniqueName="[dental_clinic_gh_gembu_visits_table]" displayFolder="" count="2" memberValueDatatype="130" unbalanced="0">
      <fieldsUsage count="2">
        <fieldUsage x="-1"/>
        <fieldUsage x="3"/>
      </fieldsUsage>
    </cacheHierarchy>
    <cacheHierarchy uniqueName="[dental_clinic_gh_gembu_visits_table].[Type_of_denture]" caption="Type_of_denture" attribute="1" defaultMemberUniqueName="[dental_clinic_gh_gembu_visits_table].[Type_of_denture].[All]" allUniqueName="[dental_clinic_gh_gembu_visits_table].[Type_of_denture].[All]" dimensionUniqueName="[dental_clinic_gh_gembu_visits_table]" displayFolder="" count="0" memberValueDatatype="130" unbalanced="0"/>
    <cacheHierarchy uniqueName="[dental_clinic_gh_gembu_visits_table].[Treatment_cost]" caption="Treatment_cost" attribute="1" defaultMemberUniqueName="[dental_clinic_gh_gembu_visits_table].[Treatment_cost].[All]" allUniqueName="[dental_clinic_gh_gembu_visits_table].[Treatment_cost].[All]" dimensionUniqueName="[dental_clinic_gh_gembu_visits_table]" displayFolder="" count="0" memberValueDatatype="20" unbalanced="0"/>
    <cacheHierarchy uniqueName="[dental_clinic_gh_gembu_visits_table].[Check_up]" caption="Check_up" attribute="1" defaultMemberUniqueName="[dental_clinic_gh_gembu_visits_table].[Check_up].[All]" allUniqueName="[dental_clinic_gh_gembu_visits_table].[Check_up].[All]" dimensionUniqueName="[dental_clinic_gh_gembu_visits_table]" displayFolder="" count="0" memberValueDatatype="130" unbalanced="0"/>
    <cacheHierarchy uniqueName="[dental_clinic_gh_gembu_visits_table].[Cost_of_denture]" caption="Cost_of_denture" attribute="1" defaultMemberUniqueName="[dental_clinic_gh_gembu_visits_table].[Cost_of_denture].[All]" allUniqueName="[dental_clinic_gh_gembu_visits_table].[Cost_of_denture].[All]" dimensionUniqueName="[dental_clinic_gh_gembu_visits_table]" displayFolder="" count="0" memberValueDatatype="20" unbalanced="0"/>
    <cacheHierarchy uniqueName="[dental_clinic_gh_gembu_visits_table].[Follow_up_check_up]" caption="Follow_up_check_up" attribute="1" defaultMemberUniqueName="[dental_clinic_gh_gembu_visits_table].[Follow_up_check_up].[All]" allUniqueName="[dental_clinic_gh_gembu_visits_table].[Follow_up_check_up].[All]" dimensionUniqueName="[dental_clinic_gh_gembu_visits_table]" displayFolder="" count="0" memberValueDatatype="130" unbalanced="0"/>
    <cacheHierarchy uniqueName="[dental_clinic_gh_gembu_visits_table].[Date_of_impression]" caption="Date_of_impression" attribute="1" time="1" defaultMemberUniqueName="[dental_clinic_gh_gembu_visits_table].[Date_of_impression].[All]" allUniqueName="[dental_clinic_gh_gembu_visits_table].[Date_of_impression].[All]" dimensionUniqueName="[dental_clinic_gh_gembu_visits_table]" displayFolder="" count="0" memberValueDatatype="7" unbalanced="0"/>
    <cacheHierarchy uniqueName="[dental_clinic_gh_gembu_visits_table].[Date_of_denture_fitting]" caption="Date_of_denture_fitting" attribute="1" time="1" defaultMemberUniqueName="[dental_clinic_gh_gembu_visits_table].[Date_of_denture_fitting].[All]" allUniqueName="[dental_clinic_gh_gembu_visits_table].[Date_of_denture_fitting].[All]" dimensionUniqueName="[dental_clinic_gh_gembu_visits_table]" displayFolder="" count="0" memberValueDatatype="7" unbalanced="0"/>
    <cacheHierarchy uniqueName="[dental_clinic_gh_gembu_visits_table].[Patients_satisfaction]" caption="Patients_satisfaction" attribute="1" defaultMemberUniqueName="[dental_clinic_gh_gembu_visits_table].[Patients_satisfaction].[All]" allUniqueName="[dental_clinic_gh_gembu_visits_table].[Patients_satisfaction].[All]" dimensionUniqueName="[dental_clinic_gh_gembu_visits_table]" displayFolder="" count="0" memberValueDatatype="130" unbalanced="0"/>
    <cacheHierarchy uniqueName="[dental_clinic_gh_gembu_visits_table].[Fitting gap day]" caption="Fitting gap day" attribute="1" defaultMemberUniqueName="[dental_clinic_gh_gembu_visits_table].[Fitting gap day].[All]" allUniqueName="[dental_clinic_gh_gembu_visits_table].[Fitting gap day].[All]" dimensionUniqueName="[dental_clinic_gh_gembu_visits_table]" displayFolder="" count="0" memberValueDatatype="20" unbalanced="0"/>
    <cacheHierarchy uniqueName="[dental_clinic_gh_gembu_visits_table].[Date_of_visit (Year)]" caption="Date_of_visit (Year)" attribute="1" defaultMemberUniqueName="[dental_clinic_gh_gembu_visits_table].[Date_of_visit (Year)].[All]" allUniqueName="[dental_clinic_gh_gembu_visits_table].[Date_of_visit (Year)].[All]" dimensionUniqueName="[dental_clinic_gh_gembu_visits_table]" displayFolder="" count="0" memberValueDatatype="130" unbalanced="0"/>
    <cacheHierarchy uniqueName="[dental_clinic_gh_gembu_visits_table].[Date_of_visit (Quarter)]" caption="Date_of_visit (Quarter)" attribute="1" defaultMemberUniqueName="[dental_clinic_gh_gembu_visits_table].[Date_of_visit (Quarter)].[All]" allUniqueName="[dental_clinic_gh_gembu_visits_table].[Date_of_visit (Quarter)].[All]" dimensionUniqueName="[dental_clinic_gh_gembu_visits_table]" displayFolder="" count="0" memberValueDatatype="130" unbalanced="0"/>
    <cacheHierarchy uniqueName="[dental_clinic_gh_gembu_visits_table].[Date_of_visit (Month)]" caption="Date_of_visit (Month)" attribute="1" defaultMemberUniqueName="[dental_clinic_gh_gembu_visits_table].[Date_of_visit (Month)].[All]" allUniqueName="[dental_clinic_gh_gembu_visits_table].[Date_of_visit (Month)].[All]" dimensionUniqueName="[dental_clinic_gh_gembu_visits_table]" displayFolder="" count="2" memberValueDatatype="130" unbalanced="0"/>
    <cacheHierarchy uniqueName="[dental_clinic_gh_gembu_visits_table].[Date_of_visit (Month Index)]" caption="Date_of_visit (Month Index)" attribute="1" defaultMemberUniqueName="[dental_clinic_gh_gembu_visits_table].[Date_of_visit (Month Index)].[All]" allUniqueName="[dental_clinic_gh_gembu_visits_table].[Date_of_visit (Month Index)].[All]" dimensionUniqueName="[dental_clinic_gh_gembu_visits_table]" displayFolder="" count="0" memberValueDatatype="20" unbalanced="0" hidden="1"/>
    <cacheHierarchy uniqueName="[Measures].[Count of Patient_id]" caption="Count of Patient_id" measure="1" displayFolder="" measureGroup="dental_clinic_gh_gembu_patients_table" count="0">
      <extLst>
        <ext xmlns:x15="http://schemas.microsoft.com/office/spreadsheetml/2010/11/main" uri="{B97F6D7D-B522-45F9-BDA1-12C45D357490}">
          <x15:cacheHierarchy aggregatedColumn="0"/>
        </ext>
      </extLst>
    </cacheHierarchy>
    <cacheHierarchy uniqueName="[Measures].[Sum of Visit_ID]" caption="Sum of Visit_ID" measure="1" displayFolder="" measureGroup="dental_clinic_gh_gembu_visits_table" count="0">
      <extLst>
        <ext xmlns:x15="http://schemas.microsoft.com/office/spreadsheetml/2010/11/main" uri="{B97F6D7D-B522-45F9-BDA1-12C45D357490}">
          <x15:cacheHierarchy aggregatedColumn="5"/>
        </ext>
      </extLst>
    </cacheHierarchy>
    <cacheHierarchy uniqueName="[Measures].[Count of Visit_ID]" caption="Count of Visit_ID" measure="1" displayFolder="" measureGroup="dental_clinic_gh_gembu_visits_table" count="0">
      <extLst>
        <ext xmlns:x15="http://schemas.microsoft.com/office/spreadsheetml/2010/11/main" uri="{B97F6D7D-B522-45F9-BDA1-12C45D357490}">
          <x15:cacheHierarchy aggregatedColumn="5"/>
        </ext>
      </extLst>
    </cacheHierarchy>
    <cacheHierarchy uniqueName="[Measures].[Sum of Treatment_cost]" caption="Sum of Treatment_cost" measure="1" displayFolder="" measureGroup="dental_clinic_gh_gembu_visits_table" count="0">
      <extLst>
        <ext xmlns:x15="http://schemas.microsoft.com/office/spreadsheetml/2010/11/main" uri="{B97F6D7D-B522-45F9-BDA1-12C45D357490}">
          <x15:cacheHierarchy aggregatedColumn="13"/>
        </ext>
      </extLst>
    </cacheHierarchy>
    <cacheHierarchy uniqueName="[Measures].[Count of Diagnosis]" caption="Count of Diagnosis" measure="1" displayFolder="" measureGroup="dental_clinic_gh_gembu_visits_table" count="0">
      <extLst>
        <ext xmlns:x15="http://schemas.microsoft.com/office/spreadsheetml/2010/11/main" uri="{B97F6D7D-B522-45F9-BDA1-12C45D357490}">
          <x15:cacheHierarchy aggregatedColumn="8"/>
        </ext>
      </extLst>
    </cacheHierarchy>
    <cacheHierarchy uniqueName="[Measures].[Count of Age grading]" caption="Count of Age grading" measure="1" displayFolder="" measureGroup="dental_clinic_gh_gembu_patients_table" count="0">
      <extLst>
        <ext xmlns:x15="http://schemas.microsoft.com/office/spreadsheetml/2010/11/main" uri="{B97F6D7D-B522-45F9-BDA1-12C45D357490}">
          <x15:cacheHierarchy aggregatedColumn="4"/>
        </ext>
      </extLst>
    </cacheHierarchy>
    <cacheHierarchy uniqueName="[Measures].[Count of Patient_ID 2]" caption="Count of Patient_ID 2" measure="1" displayFolder="" measureGroup="dental_clinic_gh_gembu_visits_table" count="0">
      <extLst>
        <ext xmlns:x15="http://schemas.microsoft.com/office/spreadsheetml/2010/11/main" uri="{B97F6D7D-B522-45F9-BDA1-12C45D357490}">
          <x15:cacheHierarchy aggregatedColumn="6"/>
        </ext>
      </extLst>
    </cacheHierarchy>
    <cacheHierarchy uniqueName="[Measures].[Count of Treatment_type]" caption="Count of Treatment_type" measure="1" displayFolder="" measureGroup="dental_clinic_gh_gembu_visits_table" count="0">
      <extLst>
        <ext xmlns:x15="http://schemas.microsoft.com/office/spreadsheetml/2010/11/main" uri="{B97F6D7D-B522-45F9-BDA1-12C45D357490}">
          <x15:cacheHierarchy aggregatedColumn="9"/>
        </ext>
      </extLst>
    </cacheHierarchy>
    <cacheHierarchy uniqueName="[Measures].[Distinct Count of Patient_ID]" caption="Distinct Count of Patient_ID" measure="1" displayFolder="" measureGroup="dental_clinic_gh_gembu_visits_table" count="0" oneField="1">
      <fieldsUsage count="1">
        <fieldUsage x="4"/>
      </fieldsUsage>
      <extLst>
        <ext xmlns:x15="http://schemas.microsoft.com/office/spreadsheetml/2010/11/main" uri="{B97F6D7D-B522-45F9-BDA1-12C45D357490}">
          <x15:cacheHierarchy aggregatedColumn="6"/>
        </ext>
      </extLst>
    </cacheHierarchy>
    <cacheHierarchy uniqueName="[Measures].[Count of Type_of_denture]" caption="Count of Type_of_denture" measure="1" displayFolder="" measureGroup="dental_clinic_gh_gembu_visits_table" count="0">
      <extLst>
        <ext xmlns:x15="http://schemas.microsoft.com/office/spreadsheetml/2010/11/main" uri="{B97F6D7D-B522-45F9-BDA1-12C45D357490}">
          <x15:cacheHierarchy aggregatedColumn="12"/>
        </ext>
      </extLst>
    </cacheHierarchy>
    <cacheHierarchy uniqueName="[Measures].[Distinct Count of Type_of_denture]" caption="Distinct Count of Type_of_denture" measure="1" displayFolder="" measureGroup="dental_clinic_gh_gembu_visits_table" count="0">
      <extLst>
        <ext xmlns:x15="http://schemas.microsoft.com/office/spreadsheetml/2010/11/main" uri="{B97F6D7D-B522-45F9-BDA1-12C45D357490}">
          <x15:cacheHierarchy aggregatedColumn="12"/>
        </ext>
      </extLst>
    </cacheHierarchy>
    <cacheHierarchy uniqueName="[Measures].[Distinct Count of Visit_ID]" caption="Distinct Count of Visit_ID" measure="1" displayFolder="" measureGroup="dental_clinic_gh_gembu_visits_table" count="0">
      <extLst>
        <ext xmlns:x15="http://schemas.microsoft.com/office/spreadsheetml/2010/11/main" uri="{B97F6D7D-B522-45F9-BDA1-12C45D357490}">
          <x15:cacheHierarchy aggregatedColumn="5"/>
        </ext>
      </extLst>
    </cacheHierarchy>
    <cacheHierarchy uniqueName="[Measures].[Sum of Fitting gap day]" caption="Sum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Average of Fitting gap day]" caption="Average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Count of Fitting gap day]" caption="Count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Maximum of Fitting gap day]" caption="Maximum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Minimum of Fitting gap day]" caption="Minimum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Count of Patients_satisfaction]" caption="Count of Patients_satisfaction" measure="1" displayFolder="" measureGroup="dental_clinic_gh_gembu_visits_table" count="0">
      <extLst>
        <ext xmlns:x15="http://schemas.microsoft.com/office/spreadsheetml/2010/11/main" uri="{B97F6D7D-B522-45F9-BDA1-12C45D357490}">
          <x15:cacheHierarchy aggregatedColumn="19"/>
        </ext>
      </extLst>
    </cacheHierarchy>
    <cacheHierarchy uniqueName="[Measures].[Count of Date_of_visit (Year)]" caption="Count of Date_of_visit (Year)" measure="1" displayFolder="" measureGroup="dental_clinic_gh_gembu_visits_table" count="0">
      <extLst>
        <ext xmlns:x15="http://schemas.microsoft.com/office/spreadsheetml/2010/11/main" uri="{B97F6D7D-B522-45F9-BDA1-12C45D357490}">
          <x15:cacheHierarchy aggregatedColumn="21"/>
        </ext>
      </extLst>
    </cacheHierarchy>
    <cacheHierarchy uniqueName="[Measures].[No of male patient]" caption="No of male patient" measure="1" displayFolder="" measureGroup="dental_clinic_gh_gembu_patients_table" count="0"/>
    <cacheHierarchy uniqueName="[Measures].[No of Female patients]" caption="No of Female patients" measure="1" displayFolder="" measureGroup="dental_clinic_gh_gembu_patients_table" count="0"/>
    <cacheHierarchy uniqueName="[Measures].[Average treatment cost per patients]" caption="Average treatment cost per patients" measure="1" displayFolder="" measureGroup="dental_clinic_gh_gembu_visits_table" count="0"/>
    <cacheHierarchy uniqueName="[Measures].[Average treatment cost per visit]" caption="Average treatment cost per visit" measure="1" displayFolder="" measureGroup="dental_clinic_gh_gembu_visits_table" count="0"/>
    <cacheHierarchy uniqueName="[Measures].[Average cost per denture]" caption="Average cost per denture" measure="1" displayFolder="" measureGroup="dental_clinic_gh_gembu_visits_table" count="0"/>
    <cacheHierarchy uniqueName="[Measures].[Total cost of denture]" caption="Total cost of denture" measure="1" displayFolder="" measureGroup="dental_clinic_gh_gembu_visits_table" count="0"/>
    <cacheHierarchy uniqueName="[Measures].[Total cost of other treatment]" caption="Total cost of other treatment" measure="1" displayFolder="" measureGroup="dental_clinic_gh_gembu_visits_table" count="0"/>
    <cacheHierarchy uniqueName="[Measures].[No of patients that required admission ]" caption="No of patients that required admission " measure="1" displayFolder="" measureGroup="dental_clinic_gh_gembu_visits_table" count="0"/>
    <cacheHierarchy uniqueName="[Measures].[Type of denture by age group]" caption="Type of denture by age group" measure="1" displayFolder="" measureGroup="dental_clinic_gh_gembu_visits_table" count="0"/>
    <cacheHierarchy uniqueName="[Measures].[Average day gap]" caption="Average day gap" measure="1" displayFolder="" measureGroup="dental_clinic_gh_gembu_visits_table" count="0"/>
    <cacheHierarchy uniqueName="[Measures].[total denture]" caption="total denture" measure="1" displayFolder="" measureGroup="dental_clinic_gh_gembu_visits_table" count="0"/>
    <cacheHierarchy uniqueName="[Measures].[__XL_Count dental_clinic_gh_gembu_patients_table]" caption="__XL_Count dental_clinic_gh_gembu_patients_table" measure="1" displayFolder="" measureGroup="dental_clinic_gh_gembu_patients_table" count="0" hidden="1"/>
    <cacheHierarchy uniqueName="[Measures].[__XL_Count dental_clinic_gh_gembu_visits_table]" caption="__XL_Count dental_clinic_gh_gembu_visits_table" measure="1" displayFolder="" measureGroup="dental_clinic_gh_gembu_visits_table" count="0" hidden="1"/>
    <cacheHierarchy uniqueName="[Measures].[__No measures defined]" caption="__No measures defined" measure="1" displayFolder="" count="0" hidden="1"/>
  </cacheHierarchies>
  <kpis count="0"/>
  <dimensions count="3">
    <dimension name="dental_clinic_gh_gembu_patients_table" uniqueName="[dental_clinic_gh_gembu_patients_table]" caption="dental_clinic_gh_gembu_patients_table"/>
    <dimension name="dental_clinic_gh_gembu_visits_table" uniqueName="[dental_clinic_gh_gembu_visits_table]" caption="dental_clinic_gh_gembu_visits_table"/>
    <dimension measure="1" name="Measures" uniqueName="[Measures]" caption="Measures"/>
  </dimensions>
  <measureGroups count="2">
    <measureGroup name="dental_clinic_gh_gembu_patients_table" caption="dental_clinic_gh_gembu_patients_table"/>
    <measureGroup name="dental_clinic_gh_gembu_visits_table" caption="dental_clinic_gh_gembu_visits_table"/>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905.214831944446" backgroundQuery="1" createdVersion="8" refreshedVersion="8" minRefreshableVersion="3" recordCount="0" supportSubquery="1" supportAdvancedDrill="1" xr:uid="{61F71A33-41F7-4BFE-95F4-2F4D4AE11753}">
  <cacheSource type="external" connectionId="3"/>
  <cacheFields count="6">
    <cacheField name="[dental_clinic_gh_gembu_visits_table].[Diagnosis].[Diagnosis]" caption="Diagnosis" numFmtId="0" hierarchy="8" level="1">
      <sharedItems count="10">
        <s v="Abscess"/>
        <s v="Bounded endentulous space"/>
        <s v="Calculus"/>
        <s v="Cavity"/>
        <s v="Cavity and oral lesion"/>
        <s v="Halitosis"/>
        <s v="Loosed denture"/>
        <s v="Periodontitis"/>
        <s v="Retained root"/>
        <s v="Routine check up"/>
      </sharedItems>
    </cacheField>
    <cacheField name="[dental_clinic_gh_gembu_visits_table].[Treatment_type].[Treatment_type]" caption="Treatment_type" numFmtId="0" hierarchy="9" level="1">
      <sharedItems count="10">
        <s v="Denture construction"/>
        <s v="Extraction and ohi"/>
        <s v="Filling and ohi"/>
        <s v="Incision and drainage/extraction/drugs"/>
        <s v="Ohi"/>
        <s v="Referral"/>
        <s v="Scaling and extraction"/>
        <s v="Scaling and filling"/>
        <s v="Scaling and ohi"/>
        <s v="Scaling/replacement"/>
      </sharedItems>
    </cacheField>
    <cacheField name="[dental_clinic_gh_gembu_visits_table].[Date_of_visit (Month)].[Date_of_visit (Month)]" caption="Date_of_visit (Month)" numFmtId="0" hierarchy="23" level="1">
      <sharedItems count="12">
        <s v="Jan"/>
        <s v="Feb"/>
        <s v="Mar"/>
        <s v="Apr"/>
        <s v="May"/>
        <s v="Jun"/>
        <s v="Jul"/>
        <s v="Aug"/>
        <s v="Sep"/>
        <s v="Oct"/>
        <s v="Nov"/>
        <s v="Dec"/>
      </sharedItems>
    </cacheField>
    <cacheField name="[Measures].[Count of Visit_ID]" caption="Count of Visit_ID" numFmtId="0" hierarchy="27" level="32767"/>
    <cacheField name="[Measures].[Distinct Count of Patient_ID]" caption="Distinct Count of Patient_ID" numFmtId="0" hierarchy="33" level="32767"/>
    <cacheField name="[dental_clinic_gh_gembu_patients_table].[Gender].[Gender]" caption="Gender" numFmtId="0" hierarchy="3" level="1">
      <sharedItems containsSemiMixedTypes="0" containsNonDate="0" containsString="0"/>
    </cacheField>
  </cacheFields>
  <cacheHierarchies count="58">
    <cacheHierarchy uniqueName="[dental_clinic_gh_gembu_patients_table].[Patient_id]" caption="Patient_id" attribute="1" defaultMemberUniqueName="[dental_clinic_gh_gembu_patients_table].[Patient_id].[All]" allUniqueName="[dental_clinic_gh_gembu_patients_table].[Patient_id].[All]" dimensionUniqueName="[dental_clinic_gh_gembu_patients_table]" displayFolder="" count="0" memberValueDatatype="130" unbalanced="0"/>
    <cacheHierarchy uniqueName="[dental_clinic_gh_gembu_patients_table].[Folder_number]" caption="Folder_number" attribute="1" defaultMemberUniqueName="[dental_clinic_gh_gembu_patients_table].[Folder_number].[All]" allUniqueName="[dental_clinic_gh_gembu_patients_table].[Folder_number].[All]" dimensionUniqueName="[dental_clinic_gh_gembu_patients_table]" displayFolder="" count="0" memberValueDatatype="130" unbalanced="0"/>
    <cacheHierarchy uniqueName="[dental_clinic_gh_gembu_patients_table].[Age]" caption="Age" attribute="1" defaultMemberUniqueName="[dental_clinic_gh_gembu_patients_table].[Age].[All]" allUniqueName="[dental_clinic_gh_gembu_patients_table].[Age].[All]" dimensionUniqueName="[dental_clinic_gh_gembu_patients_table]" displayFolder="" count="0" memberValueDatatype="5" unbalanced="0"/>
    <cacheHierarchy uniqueName="[dental_clinic_gh_gembu_patients_table].[Gender]" caption="Gender" attribute="1" defaultMemberUniqueName="[dental_clinic_gh_gembu_patients_table].[Gender].[All]" allUniqueName="[dental_clinic_gh_gembu_patients_table].[Gender].[All]" dimensionUniqueName="[dental_clinic_gh_gembu_patients_table]" displayFolder="" count="2" memberValueDatatype="130" unbalanced="0">
      <fieldsUsage count="2">
        <fieldUsage x="-1"/>
        <fieldUsage x="5"/>
      </fieldsUsage>
    </cacheHierarchy>
    <cacheHierarchy uniqueName="[dental_clinic_gh_gembu_patients_table].[Age grading]" caption="Age grading" attribute="1" defaultMemberUniqueName="[dental_clinic_gh_gembu_patients_table].[Age grading].[All]" allUniqueName="[dental_clinic_gh_gembu_patients_table].[Age grading].[All]" dimensionUniqueName="[dental_clinic_gh_gembu_patients_table]" displayFolder="" count="0" memberValueDatatype="130" unbalanced="0"/>
    <cacheHierarchy uniqueName="[dental_clinic_gh_gembu_visits_table].[Visit_ID]" caption="Visit_ID" attribute="1" defaultMemberUniqueName="[dental_clinic_gh_gembu_visits_table].[Visit_ID].[All]" allUniqueName="[dental_clinic_gh_gembu_visits_table].[Visit_ID].[All]" dimensionUniqueName="[dental_clinic_gh_gembu_visits_table]" displayFolder="" count="0" memberValueDatatype="20" unbalanced="0"/>
    <cacheHierarchy uniqueName="[dental_clinic_gh_gembu_visits_table].[Patient_ID]" caption="Patient_ID" attribute="1" defaultMemberUniqueName="[dental_clinic_gh_gembu_visits_table].[Patient_ID].[All]" allUniqueName="[dental_clinic_gh_gembu_visits_table].[Patient_ID].[All]" dimensionUniqueName="[dental_clinic_gh_gembu_visits_table]" displayFolder="" count="0" memberValueDatatype="130" unbalanced="0"/>
    <cacheHierarchy uniqueName="[dental_clinic_gh_gembu_visits_table].[Date_of_visit]" caption="Date_of_visit" attribute="1" time="1" defaultMemberUniqueName="[dental_clinic_gh_gembu_visits_table].[Date_of_visit].[All]" allUniqueName="[dental_clinic_gh_gembu_visits_table].[Date_of_visit].[All]" dimensionUniqueName="[dental_clinic_gh_gembu_visits_table]" displayFolder="" count="0" memberValueDatatype="7" unbalanced="0"/>
    <cacheHierarchy uniqueName="[dental_clinic_gh_gembu_visits_table].[Diagnosis]" caption="Diagnosis" attribute="1" defaultMemberUniqueName="[dental_clinic_gh_gembu_visits_table].[Diagnosis].[All]" allUniqueName="[dental_clinic_gh_gembu_visits_table].[Diagnosis].[All]" dimensionUniqueName="[dental_clinic_gh_gembu_visits_table]" displayFolder="" count="2" memberValueDatatype="130" unbalanced="0">
      <fieldsUsage count="2">
        <fieldUsage x="-1"/>
        <fieldUsage x="0"/>
      </fieldsUsage>
    </cacheHierarchy>
    <cacheHierarchy uniqueName="[dental_clinic_gh_gembu_visits_table].[Treatment_type]" caption="Treatment_type" attribute="1" defaultMemberUniqueName="[dental_clinic_gh_gembu_visits_table].[Treatment_type].[All]" allUniqueName="[dental_clinic_gh_gembu_visits_table].[Treatment_type].[All]" dimensionUniqueName="[dental_clinic_gh_gembu_visits_table]" displayFolder="" count="2" memberValueDatatype="130" unbalanced="0">
      <fieldsUsage count="2">
        <fieldUsage x="-1"/>
        <fieldUsage x="1"/>
      </fieldsUsage>
    </cacheHierarchy>
    <cacheHierarchy uniqueName="[dental_clinic_gh_gembu_visits_table].[Admission_Required]" caption="Admission_Required" attribute="1" defaultMemberUniqueName="[dental_clinic_gh_gembu_visits_table].[Admission_Required].[All]" allUniqueName="[dental_clinic_gh_gembu_visits_table].[Admission_Required].[All]" dimensionUniqueName="[dental_clinic_gh_gembu_visits_table]" displayFolder="" count="0" memberValueDatatype="130" unbalanced="0"/>
    <cacheHierarchy uniqueName="[dental_clinic_gh_gembu_visits_table].[Denture_on_patients_request]" caption="Denture_on_patients_request" attribute="1" defaultMemberUniqueName="[dental_clinic_gh_gembu_visits_table].[Denture_on_patients_request].[All]" allUniqueName="[dental_clinic_gh_gembu_visits_table].[Denture_on_patients_request].[All]" dimensionUniqueName="[dental_clinic_gh_gembu_visits_table]" displayFolder="" count="0" memberValueDatatype="130" unbalanced="0"/>
    <cacheHierarchy uniqueName="[dental_clinic_gh_gembu_visits_table].[Type_of_denture]" caption="Type_of_denture" attribute="1" defaultMemberUniqueName="[dental_clinic_gh_gembu_visits_table].[Type_of_denture].[All]" allUniqueName="[dental_clinic_gh_gembu_visits_table].[Type_of_denture].[All]" dimensionUniqueName="[dental_clinic_gh_gembu_visits_table]" displayFolder="" count="0" memberValueDatatype="130" unbalanced="0"/>
    <cacheHierarchy uniqueName="[dental_clinic_gh_gembu_visits_table].[Treatment_cost]" caption="Treatment_cost" attribute="1" defaultMemberUniqueName="[dental_clinic_gh_gembu_visits_table].[Treatment_cost].[All]" allUniqueName="[dental_clinic_gh_gembu_visits_table].[Treatment_cost].[All]" dimensionUniqueName="[dental_clinic_gh_gembu_visits_table]" displayFolder="" count="0" memberValueDatatype="20" unbalanced="0"/>
    <cacheHierarchy uniqueName="[dental_clinic_gh_gembu_visits_table].[Check_up]" caption="Check_up" attribute="1" defaultMemberUniqueName="[dental_clinic_gh_gembu_visits_table].[Check_up].[All]" allUniqueName="[dental_clinic_gh_gembu_visits_table].[Check_up].[All]" dimensionUniqueName="[dental_clinic_gh_gembu_visits_table]" displayFolder="" count="0" memberValueDatatype="130" unbalanced="0"/>
    <cacheHierarchy uniqueName="[dental_clinic_gh_gembu_visits_table].[Cost_of_denture]" caption="Cost_of_denture" attribute="1" defaultMemberUniqueName="[dental_clinic_gh_gembu_visits_table].[Cost_of_denture].[All]" allUniqueName="[dental_clinic_gh_gembu_visits_table].[Cost_of_denture].[All]" dimensionUniqueName="[dental_clinic_gh_gembu_visits_table]" displayFolder="" count="0" memberValueDatatype="20" unbalanced="0"/>
    <cacheHierarchy uniqueName="[dental_clinic_gh_gembu_visits_table].[Follow_up_check_up]" caption="Follow_up_check_up" attribute="1" defaultMemberUniqueName="[dental_clinic_gh_gembu_visits_table].[Follow_up_check_up].[All]" allUniqueName="[dental_clinic_gh_gembu_visits_table].[Follow_up_check_up].[All]" dimensionUniqueName="[dental_clinic_gh_gembu_visits_table]" displayFolder="" count="0" memberValueDatatype="130" unbalanced="0"/>
    <cacheHierarchy uniqueName="[dental_clinic_gh_gembu_visits_table].[Date_of_impression]" caption="Date_of_impression" attribute="1" time="1" defaultMemberUniqueName="[dental_clinic_gh_gembu_visits_table].[Date_of_impression].[All]" allUniqueName="[dental_clinic_gh_gembu_visits_table].[Date_of_impression].[All]" dimensionUniqueName="[dental_clinic_gh_gembu_visits_table]" displayFolder="" count="0" memberValueDatatype="7" unbalanced="0"/>
    <cacheHierarchy uniqueName="[dental_clinic_gh_gembu_visits_table].[Date_of_denture_fitting]" caption="Date_of_denture_fitting" attribute="1" time="1" defaultMemberUniqueName="[dental_clinic_gh_gembu_visits_table].[Date_of_denture_fitting].[All]" allUniqueName="[dental_clinic_gh_gembu_visits_table].[Date_of_denture_fitting].[All]" dimensionUniqueName="[dental_clinic_gh_gembu_visits_table]" displayFolder="" count="0" memberValueDatatype="7" unbalanced="0"/>
    <cacheHierarchy uniqueName="[dental_clinic_gh_gembu_visits_table].[Patients_satisfaction]" caption="Patients_satisfaction" attribute="1" defaultMemberUniqueName="[dental_clinic_gh_gembu_visits_table].[Patients_satisfaction].[All]" allUniqueName="[dental_clinic_gh_gembu_visits_table].[Patients_satisfaction].[All]" dimensionUniqueName="[dental_clinic_gh_gembu_visits_table]" displayFolder="" count="0" memberValueDatatype="130" unbalanced="0"/>
    <cacheHierarchy uniqueName="[dental_clinic_gh_gembu_visits_table].[Fitting gap day]" caption="Fitting gap day" attribute="1" defaultMemberUniqueName="[dental_clinic_gh_gembu_visits_table].[Fitting gap day].[All]" allUniqueName="[dental_clinic_gh_gembu_visits_table].[Fitting gap day].[All]" dimensionUniqueName="[dental_clinic_gh_gembu_visits_table]" displayFolder="" count="0" memberValueDatatype="20" unbalanced="0"/>
    <cacheHierarchy uniqueName="[dental_clinic_gh_gembu_visits_table].[Date_of_visit (Year)]" caption="Date_of_visit (Year)" attribute="1" defaultMemberUniqueName="[dental_clinic_gh_gembu_visits_table].[Date_of_visit (Year)].[All]" allUniqueName="[dental_clinic_gh_gembu_visits_table].[Date_of_visit (Year)].[All]" dimensionUniqueName="[dental_clinic_gh_gembu_visits_table]" displayFolder="" count="0" memberValueDatatype="130" unbalanced="0"/>
    <cacheHierarchy uniqueName="[dental_clinic_gh_gembu_visits_table].[Date_of_visit (Quarter)]" caption="Date_of_visit (Quarter)" attribute="1" defaultMemberUniqueName="[dental_clinic_gh_gembu_visits_table].[Date_of_visit (Quarter)].[All]" allUniqueName="[dental_clinic_gh_gembu_visits_table].[Date_of_visit (Quarter)].[All]" dimensionUniqueName="[dental_clinic_gh_gembu_visits_table]" displayFolder="" count="0" memberValueDatatype="130" unbalanced="0"/>
    <cacheHierarchy uniqueName="[dental_clinic_gh_gembu_visits_table].[Date_of_visit (Month)]" caption="Date_of_visit (Month)" attribute="1" defaultMemberUniqueName="[dental_clinic_gh_gembu_visits_table].[Date_of_visit (Month)].[All]" allUniqueName="[dental_clinic_gh_gembu_visits_table].[Date_of_visit (Month)].[All]" dimensionUniqueName="[dental_clinic_gh_gembu_visits_table]" displayFolder="" count="2" memberValueDatatype="130" unbalanced="0">
      <fieldsUsage count="2">
        <fieldUsage x="-1"/>
        <fieldUsage x="2"/>
      </fieldsUsage>
    </cacheHierarchy>
    <cacheHierarchy uniqueName="[dental_clinic_gh_gembu_visits_table].[Date_of_visit (Month Index)]" caption="Date_of_visit (Month Index)" attribute="1" defaultMemberUniqueName="[dental_clinic_gh_gembu_visits_table].[Date_of_visit (Month Index)].[All]" allUniqueName="[dental_clinic_gh_gembu_visits_table].[Date_of_visit (Month Index)].[All]" dimensionUniqueName="[dental_clinic_gh_gembu_visits_table]" displayFolder="" count="0" memberValueDatatype="20" unbalanced="0" hidden="1"/>
    <cacheHierarchy uniqueName="[Measures].[Count of Patient_id]" caption="Count of Patient_id" measure="1" displayFolder="" measureGroup="dental_clinic_gh_gembu_patients_table" count="0">
      <extLst>
        <ext xmlns:x15="http://schemas.microsoft.com/office/spreadsheetml/2010/11/main" uri="{B97F6D7D-B522-45F9-BDA1-12C45D357490}">
          <x15:cacheHierarchy aggregatedColumn="0"/>
        </ext>
      </extLst>
    </cacheHierarchy>
    <cacheHierarchy uniqueName="[Measures].[Sum of Visit_ID]" caption="Sum of Visit_ID" measure="1" displayFolder="" measureGroup="dental_clinic_gh_gembu_visits_table" count="0">
      <extLst>
        <ext xmlns:x15="http://schemas.microsoft.com/office/spreadsheetml/2010/11/main" uri="{B97F6D7D-B522-45F9-BDA1-12C45D357490}">
          <x15:cacheHierarchy aggregatedColumn="5"/>
        </ext>
      </extLst>
    </cacheHierarchy>
    <cacheHierarchy uniqueName="[Measures].[Count of Visit_ID]" caption="Count of Visit_ID" measure="1" displayFolder="" measureGroup="dental_clinic_gh_gembu_visits_table" count="0" oneField="1">
      <fieldsUsage count="1">
        <fieldUsage x="3"/>
      </fieldsUsage>
      <extLst>
        <ext xmlns:x15="http://schemas.microsoft.com/office/spreadsheetml/2010/11/main" uri="{B97F6D7D-B522-45F9-BDA1-12C45D357490}">
          <x15:cacheHierarchy aggregatedColumn="5"/>
        </ext>
      </extLst>
    </cacheHierarchy>
    <cacheHierarchy uniqueName="[Measures].[Sum of Treatment_cost]" caption="Sum of Treatment_cost" measure="1" displayFolder="" measureGroup="dental_clinic_gh_gembu_visits_table" count="0">
      <extLst>
        <ext xmlns:x15="http://schemas.microsoft.com/office/spreadsheetml/2010/11/main" uri="{B97F6D7D-B522-45F9-BDA1-12C45D357490}">
          <x15:cacheHierarchy aggregatedColumn="13"/>
        </ext>
      </extLst>
    </cacheHierarchy>
    <cacheHierarchy uniqueName="[Measures].[Count of Diagnosis]" caption="Count of Diagnosis" measure="1" displayFolder="" measureGroup="dental_clinic_gh_gembu_visits_table" count="0">
      <extLst>
        <ext xmlns:x15="http://schemas.microsoft.com/office/spreadsheetml/2010/11/main" uri="{B97F6D7D-B522-45F9-BDA1-12C45D357490}">
          <x15:cacheHierarchy aggregatedColumn="8"/>
        </ext>
      </extLst>
    </cacheHierarchy>
    <cacheHierarchy uniqueName="[Measures].[Count of Age grading]" caption="Count of Age grading" measure="1" displayFolder="" measureGroup="dental_clinic_gh_gembu_patients_table" count="0">
      <extLst>
        <ext xmlns:x15="http://schemas.microsoft.com/office/spreadsheetml/2010/11/main" uri="{B97F6D7D-B522-45F9-BDA1-12C45D357490}">
          <x15:cacheHierarchy aggregatedColumn="4"/>
        </ext>
      </extLst>
    </cacheHierarchy>
    <cacheHierarchy uniqueName="[Measures].[Count of Patient_ID 2]" caption="Count of Patient_ID 2" measure="1" displayFolder="" measureGroup="dental_clinic_gh_gembu_visits_table" count="0">
      <extLst>
        <ext xmlns:x15="http://schemas.microsoft.com/office/spreadsheetml/2010/11/main" uri="{B97F6D7D-B522-45F9-BDA1-12C45D357490}">
          <x15:cacheHierarchy aggregatedColumn="6"/>
        </ext>
      </extLst>
    </cacheHierarchy>
    <cacheHierarchy uniqueName="[Measures].[Count of Treatment_type]" caption="Count of Treatment_type" measure="1" displayFolder="" measureGroup="dental_clinic_gh_gembu_visits_table" count="0">
      <extLst>
        <ext xmlns:x15="http://schemas.microsoft.com/office/spreadsheetml/2010/11/main" uri="{B97F6D7D-B522-45F9-BDA1-12C45D357490}">
          <x15:cacheHierarchy aggregatedColumn="9"/>
        </ext>
      </extLst>
    </cacheHierarchy>
    <cacheHierarchy uniqueName="[Measures].[Distinct Count of Patient_ID]" caption="Distinct Count of Patient_ID" measure="1" displayFolder="" measureGroup="dental_clinic_gh_gembu_visits_table" count="0" oneField="1">
      <fieldsUsage count="1">
        <fieldUsage x="4"/>
      </fieldsUsage>
      <extLst>
        <ext xmlns:x15="http://schemas.microsoft.com/office/spreadsheetml/2010/11/main" uri="{B97F6D7D-B522-45F9-BDA1-12C45D357490}">
          <x15:cacheHierarchy aggregatedColumn="6"/>
        </ext>
      </extLst>
    </cacheHierarchy>
    <cacheHierarchy uniqueName="[Measures].[Count of Type_of_denture]" caption="Count of Type_of_denture" measure="1" displayFolder="" measureGroup="dental_clinic_gh_gembu_visits_table" count="0">
      <extLst>
        <ext xmlns:x15="http://schemas.microsoft.com/office/spreadsheetml/2010/11/main" uri="{B97F6D7D-B522-45F9-BDA1-12C45D357490}">
          <x15:cacheHierarchy aggregatedColumn="12"/>
        </ext>
      </extLst>
    </cacheHierarchy>
    <cacheHierarchy uniqueName="[Measures].[Distinct Count of Type_of_denture]" caption="Distinct Count of Type_of_denture" measure="1" displayFolder="" measureGroup="dental_clinic_gh_gembu_visits_table" count="0">
      <extLst>
        <ext xmlns:x15="http://schemas.microsoft.com/office/spreadsheetml/2010/11/main" uri="{B97F6D7D-B522-45F9-BDA1-12C45D357490}">
          <x15:cacheHierarchy aggregatedColumn="12"/>
        </ext>
      </extLst>
    </cacheHierarchy>
    <cacheHierarchy uniqueName="[Measures].[Distinct Count of Visit_ID]" caption="Distinct Count of Visit_ID" measure="1" displayFolder="" measureGroup="dental_clinic_gh_gembu_visits_table" count="0">
      <extLst>
        <ext xmlns:x15="http://schemas.microsoft.com/office/spreadsheetml/2010/11/main" uri="{B97F6D7D-B522-45F9-BDA1-12C45D357490}">
          <x15:cacheHierarchy aggregatedColumn="5"/>
        </ext>
      </extLst>
    </cacheHierarchy>
    <cacheHierarchy uniqueName="[Measures].[Sum of Fitting gap day]" caption="Sum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Average of Fitting gap day]" caption="Average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Count of Fitting gap day]" caption="Count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Maximum of Fitting gap day]" caption="Maximum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Minimum of Fitting gap day]" caption="Minimum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Count of Patients_satisfaction]" caption="Count of Patients_satisfaction" measure="1" displayFolder="" measureGroup="dental_clinic_gh_gembu_visits_table" count="0">
      <extLst>
        <ext xmlns:x15="http://schemas.microsoft.com/office/spreadsheetml/2010/11/main" uri="{B97F6D7D-B522-45F9-BDA1-12C45D357490}">
          <x15:cacheHierarchy aggregatedColumn="19"/>
        </ext>
      </extLst>
    </cacheHierarchy>
    <cacheHierarchy uniqueName="[Measures].[Count of Date_of_visit (Year)]" caption="Count of Date_of_visit (Year)" measure="1" displayFolder="" measureGroup="dental_clinic_gh_gembu_visits_table" count="0">
      <extLst>
        <ext xmlns:x15="http://schemas.microsoft.com/office/spreadsheetml/2010/11/main" uri="{B97F6D7D-B522-45F9-BDA1-12C45D357490}">
          <x15:cacheHierarchy aggregatedColumn="21"/>
        </ext>
      </extLst>
    </cacheHierarchy>
    <cacheHierarchy uniqueName="[Measures].[No of male patient]" caption="No of male patient" measure="1" displayFolder="" measureGroup="dental_clinic_gh_gembu_patients_table" count="0"/>
    <cacheHierarchy uniqueName="[Measures].[No of Female patients]" caption="No of Female patients" measure="1" displayFolder="" measureGroup="dental_clinic_gh_gembu_patients_table" count="0"/>
    <cacheHierarchy uniqueName="[Measures].[Average treatment cost per patients]" caption="Average treatment cost per patients" measure="1" displayFolder="" measureGroup="dental_clinic_gh_gembu_visits_table" count="0"/>
    <cacheHierarchy uniqueName="[Measures].[Average treatment cost per visit]" caption="Average treatment cost per visit" measure="1" displayFolder="" measureGroup="dental_clinic_gh_gembu_visits_table" count="0"/>
    <cacheHierarchy uniqueName="[Measures].[Average cost per denture]" caption="Average cost per denture" measure="1" displayFolder="" measureGroup="dental_clinic_gh_gembu_visits_table" count="0"/>
    <cacheHierarchy uniqueName="[Measures].[Total cost of denture]" caption="Total cost of denture" measure="1" displayFolder="" measureGroup="dental_clinic_gh_gembu_visits_table" count="0"/>
    <cacheHierarchy uniqueName="[Measures].[Total cost of other treatment]" caption="Total cost of other treatment" measure="1" displayFolder="" measureGroup="dental_clinic_gh_gembu_visits_table" count="0"/>
    <cacheHierarchy uniqueName="[Measures].[No of patients that required admission ]" caption="No of patients that required admission " measure="1" displayFolder="" measureGroup="dental_clinic_gh_gembu_visits_table" count="0"/>
    <cacheHierarchy uniqueName="[Measures].[Type of denture by age group]" caption="Type of denture by age group" measure="1" displayFolder="" measureGroup="dental_clinic_gh_gembu_visits_table" count="0"/>
    <cacheHierarchy uniqueName="[Measures].[Average day gap]" caption="Average day gap" measure="1" displayFolder="" measureGroup="dental_clinic_gh_gembu_visits_table" count="0"/>
    <cacheHierarchy uniqueName="[Measures].[total denture]" caption="total denture" measure="1" displayFolder="" measureGroup="dental_clinic_gh_gembu_visits_table" count="0"/>
    <cacheHierarchy uniqueName="[Measures].[__XL_Count dental_clinic_gh_gembu_patients_table]" caption="__XL_Count dental_clinic_gh_gembu_patients_table" measure="1" displayFolder="" measureGroup="dental_clinic_gh_gembu_patients_table" count="0" hidden="1"/>
    <cacheHierarchy uniqueName="[Measures].[__XL_Count dental_clinic_gh_gembu_visits_table]" caption="__XL_Count dental_clinic_gh_gembu_visits_table" measure="1" displayFolder="" measureGroup="dental_clinic_gh_gembu_visits_table" count="0" hidden="1"/>
    <cacheHierarchy uniqueName="[Measures].[__No measures defined]" caption="__No measures defined" measure="1" displayFolder="" count="0" hidden="1"/>
  </cacheHierarchies>
  <kpis count="0"/>
  <dimensions count="3">
    <dimension name="dental_clinic_gh_gembu_patients_table" uniqueName="[dental_clinic_gh_gembu_patients_table]" caption="dental_clinic_gh_gembu_patients_table"/>
    <dimension name="dental_clinic_gh_gembu_visits_table" uniqueName="[dental_clinic_gh_gembu_visits_table]" caption="dental_clinic_gh_gembu_visits_table"/>
    <dimension measure="1" name="Measures" uniqueName="[Measures]" caption="Measures"/>
  </dimensions>
  <measureGroups count="2">
    <measureGroup name="dental_clinic_gh_gembu_patients_table" caption="dental_clinic_gh_gembu_patients_table"/>
    <measureGroup name="dental_clinic_gh_gembu_visits_table" caption="dental_clinic_gh_gembu_visits_table"/>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905.214832291669" backgroundQuery="1" createdVersion="8" refreshedVersion="8" minRefreshableVersion="3" recordCount="0" supportSubquery="1" supportAdvancedDrill="1" xr:uid="{8CB2F0FE-A86F-4D51-8A66-A147043E2A46}">
  <cacheSource type="external" connectionId="3"/>
  <cacheFields count="6">
    <cacheField name="[dental_clinic_gh_gembu_visits_table].[Diagnosis].[Diagnosis]" caption="Diagnosis" numFmtId="0" hierarchy="8" level="1">
      <sharedItems count="10">
        <s v="Abscess"/>
        <s v="Bounded endentulous space"/>
        <s v="Calculus"/>
        <s v="Cavity"/>
        <s v="Cavity and oral lesion"/>
        <s v="Halitosis"/>
        <s v="Loosed denture"/>
        <s v="Periodontitis"/>
        <s v="Retained root"/>
        <s v="Routine check up"/>
      </sharedItems>
    </cacheField>
    <cacheField name="[dental_clinic_gh_gembu_visits_table].[Treatment_type].[Treatment_type]" caption="Treatment_type" numFmtId="0" hierarchy="9" level="1">
      <sharedItems count="10">
        <s v="Denture construction"/>
        <s v="Extraction and ohi"/>
        <s v="Filling and ohi"/>
        <s v="Incision and drainage/extraction/drugs"/>
        <s v="Ohi"/>
        <s v="Referral"/>
        <s v="Scaling and extraction"/>
        <s v="Scaling and filling"/>
        <s v="Scaling and ohi"/>
        <s v="Scaling/replacement"/>
      </sharedItems>
    </cacheField>
    <cacheField name="[dental_clinic_gh_gembu_visits_table].[Denture_on_patients_request].[Denture_on_patients_request]" caption="Denture_on_patients_request" numFmtId="0" hierarchy="11" level="1">
      <sharedItems count="1">
        <s v="Yes"/>
      </sharedItems>
    </cacheField>
    <cacheField name="[dental_clinic_gh_gembu_patients_table].[Age grading].[Age grading]" caption="Age grading" numFmtId="0" hierarchy="4" level="1">
      <sharedItems count="7">
        <s v="Children"/>
        <s v="Elderly"/>
        <s v="Infant"/>
        <s v="Middle age"/>
        <s v="Senior"/>
        <s v="Teens"/>
        <s v="Young Adult"/>
      </sharedItems>
    </cacheField>
    <cacheField name="[Measures].[Count of Age grading]" caption="Count of Age grading" numFmtId="0" hierarchy="30" level="32767"/>
    <cacheField name="[dental_clinic_gh_gembu_patients_table].[Gender].[Gender]" caption="Gender" numFmtId="0" hierarchy="3" level="1">
      <sharedItems containsSemiMixedTypes="0" containsNonDate="0" containsString="0"/>
    </cacheField>
  </cacheFields>
  <cacheHierarchies count="58">
    <cacheHierarchy uniqueName="[dental_clinic_gh_gembu_patients_table].[Patient_id]" caption="Patient_id" attribute="1" defaultMemberUniqueName="[dental_clinic_gh_gembu_patients_table].[Patient_id].[All]" allUniqueName="[dental_clinic_gh_gembu_patients_table].[Patient_id].[All]" dimensionUniqueName="[dental_clinic_gh_gembu_patients_table]" displayFolder="" count="0" memberValueDatatype="130" unbalanced="0"/>
    <cacheHierarchy uniqueName="[dental_clinic_gh_gembu_patients_table].[Folder_number]" caption="Folder_number" attribute="1" defaultMemberUniqueName="[dental_clinic_gh_gembu_patients_table].[Folder_number].[All]" allUniqueName="[dental_clinic_gh_gembu_patients_table].[Folder_number].[All]" dimensionUniqueName="[dental_clinic_gh_gembu_patients_table]" displayFolder="" count="0" memberValueDatatype="130" unbalanced="0"/>
    <cacheHierarchy uniqueName="[dental_clinic_gh_gembu_patients_table].[Age]" caption="Age" attribute="1" defaultMemberUniqueName="[dental_clinic_gh_gembu_patients_table].[Age].[All]" allUniqueName="[dental_clinic_gh_gembu_patients_table].[Age].[All]" dimensionUniqueName="[dental_clinic_gh_gembu_patients_table]" displayFolder="" count="0" memberValueDatatype="5" unbalanced="0"/>
    <cacheHierarchy uniqueName="[dental_clinic_gh_gembu_patients_table].[Gender]" caption="Gender" attribute="1" defaultMemberUniqueName="[dental_clinic_gh_gembu_patients_table].[Gender].[All]" allUniqueName="[dental_clinic_gh_gembu_patients_table].[Gender].[All]" dimensionUniqueName="[dental_clinic_gh_gembu_patients_table]" displayFolder="" count="2" memberValueDatatype="130" unbalanced="0">
      <fieldsUsage count="2">
        <fieldUsage x="-1"/>
        <fieldUsage x="5"/>
      </fieldsUsage>
    </cacheHierarchy>
    <cacheHierarchy uniqueName="[dental_clinic_gh_gembu_patients_table].[Age grading]" caption="Age grading" attribute="1" defaultMemberUniqueName="[dental_clinic_gh_gembu_patients_table].[Age grading].[All]" allUniqueName="[dental_clinic_gh_gembu_patients_table].[Age grading].[All]" dimensionUniqueName="[dental_clinic_gh_gembu_patients_table]" displayFolder="" count="2" memberValueDatatype="130" unbalanced="0">
      <fieldsUsage count="2">
        <fieldUsage x="-1"/>
        <fieldUsage x="3"/>
      </fieldsUsage>
    </cacheHierarchy>
    <cacheHierarchy uniqueName="[dental_clinic_gh_gembu_visits_table].[Visit_ID]" caption="Visit_ID" attribute="1" defaultMemberUniqueName="[dental_clinic_gh_gembu_visits_table].[Visit_ID].[All]" allUniqueName="[dental_clinic_gh_gembu_visits_table].[Visit_ID].[All]" dimensionUniqueName="[dental_clinic_gh_gembu_visits_table]" displayFolder="" count="0" memberValueDatatype="20" unbalanced="0"/>
    <cacheHierarchy uniqueName="[dental_clinic_gh_gembu_visits_table].[Patient_ID]" caption="Patient_ID" attribute="1" defaultMemberUniqueName="[dental_clinic_gh_gembu_visits_table].[Patient_ID].[All]" allUniqueName="[dental_clinic_gh_gembu_visits_table].[Patient_ID].[All]" dimensionUniqueName="[dental_clinic_gh_gembu_visits_table]" displayFolder="" count="0" memberValueDatatype="130" unbalanced="0"/>
    <cacheHierarchy uniqueName="[dental_clinic_gh_gembu_visits_table].[Date_of_visit]" caption="Date_of_visit" attribute="1" time="1" defaultMemberUniqueName="[dental_clinic_gh_gembu_visits_table].[Date_of_visit].[All]" allUniqueName="[dental_clinic_gh_gembu_visits_table].[Date_of_visit].[All]" dimensionUniqueName="[dental_clinic_gh_gembu_visits_table]" displayFolder="" count="0" memberValueDatatype="7" unbalanced="0"/>
    <cacheHierarchy uniqueName="[dental_clinic_gh_gembu_visits_table].[Diagnosis]" caption="Diagnosis" attribute="1" defaultMemberUniqueName="[dental_clinic_gh_gembu_visits_table].[Diagnosis].[All]" allUniqueName="[dental_clinic_gh_gembu_visits_table].[Diagnosis].[All]" dimensionUniqueName="[dental_clinic_gh_gembu_visits_table]" displayFolder="" count="2" memberValueDatatype="130" unbalanced="0">
      <fieldsUsage count="2">
        <fieldUsage x="-1"/>
        <fieldUsage x="0"/>
      </fieldsUsage>
    </cacheHierarchy>
    <cacheHierarchy uniqueName="[dental_clinic_gh_gembu_visits_table].[Treatment_type]" caption="Treatment_type" attribute="1" defaultMemberUniqueName="[dental_clinic_gh_gembu_visits_table].[Treatment_type].[All]" allUniqueName="[dental_clinic_gh_gembu_visits_table].[Treatment_type].[All]" dimensionUniqueName="[dental_clinic_gh_gembu_visits_table]" displayFolder="" count="2" memberValueDatatype="130" unbalanced="0">
      <fieldsUsage count="2">
        <fieldUsage x="-1"/>
        <fieldUsage x="1"/>
      </fieldsUsage>
    </cacheHierarchy>
    <cacheHierarchy uniqueName="[dental_clinic_gh_gembu_visits_table].[Admission_Required]" caption="Admission_Required" attribute="1" defaultMemberUniqueName="[dental_clinic_gh_gembu_visits_table].[Admission_Required].[All]" allUniqueName="[dental_clinic_gh_gembu_visits_table].[Admission_Required].[All]" dimensionUniqueName="[dental_clinic_gh_gembu_visits_table]" displayFolder="" count="0" memberValueDatatype="130" unbalanced="0"/>
    <cacheHierarchy uniqueName="[dental_clinic_gh_gembu_visits_table].[Denture_on_patients_request]" caption="Denture_on_patients_request" attribute="1" defaultMemberUniqueName="[dental_clinic_gh_gembu_visits_table].[Denture_on_patients_request].[All]" allUniqueName="[dental_clinic_gh_gembu_visits_table].[Denture_on_patients_request].[All]" dimensionUniqueName="[dental_clinic_gh_gembu_visits_table]" displayFolder="" count="2" memberValueDatatype="130" unbalanced="0">
      <fieldsUsage count="2">
        <fieldUsage x="-1"/>
        <fieldUsage x="2"/>
      </fieldsUsage>
    </cacheHierarchy>
    <cacheHierarchy uniqueName="[dental_clinic_gh_gembu_visits_table].[Type_of_denture]" caption="Type_of_denture" attribute="1" defaultMemberUniqueName="[dental_clinic_gh_gembu_visits_table].[Type_of_denture].[All]" allUniqueName="[dental_clinic_gh_gembu_visits_table].[Type_of_denture].[All]" dimensionUniqueName="[dental_clinic_gh_gembu_visits_table]" displayFolder="" count="0" memberValueDatatype="130" unbalanced="0"/>
    <cacheHierarchy uniqueName="[dental_clinic_gh_gembu_visits_table].[Treatment_cost]" caption="Treatment_cost" attribute="1" defaultMemberUniqueName="[dental_clinic_gh_gembu_visits_table].[Treatment_cost].[All]" allUniqueName="[dental_clinic_gh_gembu_visits_table].[Treatment_cost].[All]" dimensionUniqueName="[dental_clinic_gh_gembu_visits_table]" displayFolder="" count="0" memberValueDatatype="20" unbalanced="0"/>
    <cacheHierarchy uniqueName="[dental_clinic_gh_gembu_visits_table].[Check_up]" caption="Check_up" attribute="1" defaultMemberUniqueName="[dental_clinic_gh_gembu_visits_table].[Check_up].[All]" allUniqueName="[dental_clinic_gh_gembu_visits_table].[Check_up].[All]" dimensionUniqueName="[dental_clinic_gh_gembu_visits_table]" displayFolder="" count="0" memberValueDatatype="130" unbalanced="0"/>
    <cacheHierarchy uniqueName="[dental_clinic_gh_gembu_visits_table].[Cost_of_denture]" caption="Cost_of_denture" attribute="1" defaultMemberUniqueName="[dental_clinic_gh_gembu_visits_table].[Cost_of_denture].[All]" allUniqueName="[dental_clinic_gh_gembu_visits_table].[Cost_of_denture].[All]" dimensionUniqueName="[dental_clinic_gh_gembu_visits_table]" displayFolder="" count="0" memberValueDatatype="20" unbalanced="0"/>
    <cacheHierarchy uniqueName="[dental_clinic_gh_gembu_visits_table].[Follow_up_check_up]" caption="Follow_up_check_up" attribute="1" defaultMemberUniqueName="[dental_clinic_gh_gembu_visits_table].[Follow_up_check_up].[All]" allUniqueName="[dental_clinic_gh_gembu_visits_table].[Follow_up_check_up].[All]" dimensionUniqueName="[dental_clinic_gh_gembu_visits_table]" displayFolder="" count="0" memberValueDatatype="130" unbalanced="0"/>
    <cacheHierarchy uniqueName="[dental_clinic_gh_gembu_visits_table].[Date_of_impression]" caption="Date_of_impression" attribute="1" time="1" defaultMemberUniqueName="[dental_clinic_gh_gembu_visits_table].[Date_of_impression].[All]" allUniqueName="[dental_clinic_gh_gembu_visits_table].[Date_of_impression].[All]" dimensionUniqueName="[dental_clinic_gh_gembu_visits_table]" displayFolder="" count="0" memberValueDatatype="7" unbalanced="0"/>
    <cacheHierarchy uniqueName="[dental_clinic_gh_gembu_visits_table].[Date_of_denture_fitting]" caption="Date_of_denture_fitting" attribute="1" time="1" defaultMemberUniqueName="[dental_clinic_gh_gembu_visits_table].[Date_of_denture_fitting].[All]" allUniqueName="[dental_clinic_gh_gembu_visits_table].[Date_of_denture_fitting].[All]" dimensionUniqueName="[dental_clinic_gh_gembu_visits_table]" displayFolder="" count="0" memberValueDatatype="7" unbalanced="0"/>
    <cacheHierarchy uniqueName="[dental_clinic_gh_gembu_visits_table].[Patients_satisfaction]" caption="Patients_satisfaction" attribute="1" defaultMemberUniqueName="[dental_clinic_gh_gembu_visits_table].[Patients_satisfaction].[All]" allUniqueName="[dental_clinic_gh_gembu_visits_table].[Patients_satisfaction].[All]" dimensionUniqueName="[dental_clinic_gh_gembu_visits_table]" displayFolder="" count="0" memberValueDatatype="130" unbalanced="0"/>
    <cacheHierarchy uniqueName="[dental_clinic_gh_gembu_visits_table].[Fitting gap day]" caption="Fitting gap day" attribute="1" defaultMemberUniqueName="[dental_clinic_gh_gembu_visits_table].[Fitting gap day].[All]" allUniqueName="[dental_clinic_gh_gembu_visits_table].[Fitting gap day].[All]" dimensionUniqueName="[dental_clinic_gh_gembu_visits_table]" displayFolder="" count="0" memberValueDatatype="20" unbalanced="0"/>
    <cacheHierarchy uniqueName="[dental_clinic_gh_gembu_visits_table].[Date_of_visit (Year)]" caption="Date_of_visit (Year)" attribute="1" defaultMemberUniqueName="[dental_clinic_gh_gembu_visits_table].[Date_of_visit (Year)].[All]" allUniqueName="[dental_clinic_gh_gembu_visits_table].[Date_of_visit (Year)].[All]" dimensionUniqueName="[dental_clinic_gh_gembu_visits_table]" displayFolder="" count="0" memberValueDatatype="130" unbalanced="0"/>
    <cacheHierarchy uniqueName="[dental_clinic_gh_gembu_visits_table].[Date_of_visit (Quarter)]" caption="Date_of_visit (Quarter)" attribute="1" defaultMemberUniqueName="[dental_clinic_gh_gembu_visits_table].[Date_of_visit (Quarter)].[All]" allUniqueName="[dental_clinic_gh_gembu_visits_table].[Date_of_visit (Quarter)].[All]" dimensionUniqueName="[dental_clinic_gh_gembu_visits_table]" displayFolder="" count="0" memberValueDatatype="130" unbalanced="0"/>
    <cacheHierarchy uniqueName="[dental_clinic_gh_gembu_visits_table].[Date_of_visit (Month)]" caption="Date_of_visit (Month)" attribute="1" defaultMemberUniqueName="[dental_clinic_gh_gembu_visits_table].[Date_of_visit (Month)].[All]" allUniqueName="[dental_clinic_gh_gembu_visits_table].[Date_of_visit (Month)].[All]" dimensionUniqueName="[dental_clinic_gh_gembu_visits_table]" displayFolder="" count="2" memberValueDatatype="130" unbalanced="0"/>
    <cacheHierarchy uniqueName="[dental_clinic_gh_gembu_visits_table].[Date_of_visit (Month Index)]" caption="Date_of_visit (Month Index)" attribute="1" defaultMemberUniqueName="[dental_clinic_gh_gembu_visits_table].[Date_of_visit (Month Index)].[All]" allUniqueName="[dental_clinic_gh_gembu_visits_table].[Date_of_visit (Month Index)].[All]" dimensionUniqueName="[dental_clinic_gh_gembu_visits_table]" displayFolder="" count="0" memberValueDatatype="20" unbalanced="0" hidden="1"/>
    <cacheHierarchy uniqueName="[Measures].[Count of Patient_id]" caption="Count of Patient_id" measure="1" displayFolder="" measureGroup="dental_clinic_gh_gembu_patients_table" count="0">
      <extLst>
        <ext xmlns:x15="http://schemas.microsoft.com/office/spreadsheetml/2010/11/main" uri="{B97F6D7D-B522-45F9-BDA1-12C45D357490}">
          <x15:cacheHierarchy aggregatedColumn="0"/>
        </ext>
      </extLst>
    </cacheHierarchy>
    <cacheHierarchy uniqueName="[Measures].[Sum of Visit_ID]" caption="Sum of Visit_ID" measure="1" displayFolder="" measureGroup="dental_clinic_gh_gembu_visits_table" count="0">
      <extLst>
        <ext xmlns:x15="http://schemas.microsoft.com/office/spreadsheetml/2010/11/main" uri="{B97F6D7D-B522-45F9-BDA1-12C45D357490}">
          <x15:cacheHierarchy aggregatedColumn="5"/>
        </ext>
      </extLst>
    </cacheHierarchy>
    <cacheHierarchy uniqueName="[Measures].[Count of Visit_ID]" caption="Count of Visit_ID" measure="1" displayFolder="" measureGroup="dental_clinic_gh_gembu_visits_table" count="0">
      <extLst>
        <ext xmlns:x15="http://schemas.microsoft.com/office/spreadsheetml/2010/11/main" uri="{B97F6D7D-B522-45F9-BDA1-12C45D357490}">
          <x15:cacheHierarchy aggregatedColumn="5"/>
        </ext>
      </extLst>
    </cacheHierarchy>
    <cacheHierarchy uniqueName="[Measures].[Sum of Treatment_cost]" caption="Sum of Treatment_cost" measure="1" displayFolder="" measureGroup="dental_clinic_gh_gembu_visits_table" count="0">
      <extLst>
        <ext xmlns:x15="http://schemas.microsoft.com/office/spreadsheetml/2010/11/main" uri="{B97F6D7D-B522-45F9-BDA1-12C45D357490}">
          <x15:cacheHierarchy aggregatedColumn="13"/>
        </ext>
      </extLst>
    </cacheHierarchy>
    <cacheHierarchy uniqueName="[Measures].[Count of Diagnosis]" caption="Count of Diagnosis" measure="1" displayFolder="" measureGroup="dental_clinic_gh_gembu_visits_table" count="0">
      <extLst>
        <ext xmlns:x15="http://schemas.microsoft.com/office/spreadsheetml/2010/11/main" uri="{B97F6D7D-B522-45F9-BDA1-12C45D357490}">
          <x15:cacheHierarchy aggregatedColumn="8"/>
        </ext>
      </extLst>
    </cacheHierarchy>
    <cacheHierarchy uniqueName="[Measures].[Count of Age grading]" caption="Count of Age grading" measure="1" displayFolder="" measureGroup="dental_clinic_gh_gembu_patients_table" count="0" oneField="1">
      <fieldsUsage count="1">
        <fieldUsage x="4"/>
      </fieldsUsage>
      <extLst>
        <ext xmlns:x15="http://schemas.microsoft.com/office/spreadsheetml/2010/11/main" uri="{B97F6D7D-B522-45F9-BDA1-12C45D357490}">
          <x15:cacheHierarchy aggregatedColumn="4"/>
        </ext>
      </extLst>
    </cacheHierarchy>
    <cacheHierarchy uniqueName="[Measures].[Count of Patient_ID 2]" caption="Count of Patient_ID 2" measure="1" displayFolder="" measureGroup="dental_clinic_gh_gembu_visits_table" count="0">
      <extLst>
        <ext xmlns:x15="http://schemas.microsoft.com/office/spreadsheetml/2010/11/main" uri="{B97F6D7D-B522-45F9-BDA1-12C45D357490}">
          <x15:cacheHierarchy aggregatedColumn="6"/>
        </ext>
      </extLst>
    </cacheHierarchy>
    <cacheHierarchy uniqueName="[Measures].[Count of Treatment_type]" caption="Count of Treatment_type" measure="1" displayFolder="" measureGroup="dental_clinic_gh_gembu_visits_table" count="0">
      <extLst>
        <ext xmlns:x15="http://schemas.microsoft.com/office/spreadsheetml/2010/11/main" uri="{B97F6D7D-B522-45F9-BDA1-12C45D357490}">
          <x15:cacheHierarchy aggregatedColumn="9"/>
        </ext>
      </extLst>
    </cacheHierarchy>
    <cacheHierarchy uniqueName="[Measures].[Distinct Count of Patient_ID]" caption="Distinct Count of Patient_ID" measure="1" displayFolder="" measureGroup="dental_clinic_gh_gembu_visits_table" count="0">
      <extLst>
        <ext xmlns:x15="http://schemas.microsoft.com/office/spreadsheetml/2010/11/main" uri="{B97F6D7D-B522-45F9-BDA1-12C45D357490}">
          <x15:cacheHierarchy aggregatedColumn="6"/>
        </ext>
      </extLst>
    </cacheHierarchy>
    <cacheHierarchy uniqueName="[Measures].[Count of Type_of_denture]" caption="Count of Type_of_denture" measure="1" displayFolder="" measureGroup="dental_clinic_gh_gembu_visits_table" count="0">
      <extLst>
        <ext xmlns:x15="http://schemas.microsoft.com/office/spreadsheetml/2010/11/main" uri="{B97F6D7D-B522-45F9-BDA1-12C45D357490}">
          <x15:cacheHierarchy aggregatedColumn="12"/>
        </ext>
      </extLst>
    </cacheHierarchy>
    <cacheHierarchy uniqueName="[Measures].[Distinct Count of Type_of_denture]" caption="Distinct Count of Type_of_denture" measure="1" displayFolder="" measureGroup="dental_clinic_gh_gembu_visits_table" count="0">
      <extLst>
        <ext xmlns:x15="http://schemas.microsoft.com/office/spreadsheetml/2010/11/main" uri="{B97F6D7D-B522-45F9-BDA1-12C45D357490}">
          <x15:cacheHierarchy aggregatedColumn="12"/>
        </ext>
      </extLst>
    </cacheHierarchy>
    <cacheHierarchy uniqueName="[Measures].[Distinct Count of Visit_ID]" caption="Distinct Count of Visit_ID" measure="1" displayFolder="" measureGroup="dental_clinic_gh_gembu_visits_table" count="0">
      <extLst>
        <ext xmlns:x15="http://schemas.microsoft.com/office/spreadsheetml/2010/11/main" uri="{B97F6D7D-B522-45F9-BDA1-12C45D357490}">
          <x15:cacheHierarchy aggregatedColumn="5"/>
        </ext>
      </extLst>
    </cacheHierarchy>
    <cacheHierarchy uniqueName="[Measures].[Sum of Fitting gap day]" caption="Sum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Average of Fitting gap day]" caption="Average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Count of Fitting gap day]" caption="Count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Maximum of Fitting gap day]" caption="Maximum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Minimum of Fitting gap day]" caption="Minimum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Count of Patients_satisfaction]" caption="Count of Patients_satisfaction" measure="1" displayFolder="" measureGroup="dental_clinic_gh_gembu_visits_table" count="0">
      <extLst>
        <ext xmlns:x15="http://schemas.microsoft.com/office/spreadsheetml/2010/11/main" uri="{B97F6D7D-B522-45F9-BDA1-12C45D357490}">
          <x15:cacheHierarchy aggregatedColumn="19"/>
        </ext>
      </extLst>
    </cacheHierarchy>
    <cacheHierarchy uniqueName="[Measures].[Count of Date_of_visit (Year)]" caption="Count of Date_of_visit (Year)" measure="1" displayFolder="" measureGroup="dental_clinic_gh_gembu_visits_table" count="0">
      <extLst>
        <ext xmlns:x15="http://schemas.microsoft.com/office/spreadsheetml/2010/11/main" uri="{B97F6D7D-B522-45F9-BDA1-12C45D357490}">
          <x15:cacheHierarchy aggregatedColumn="21"/>
        </ext>
      </extLst>
    </cacheHierarchy>
    <cacheHierarchy uniqueName="[Measures].[No of male patient]" caption="No of male patient" measure="1" displayFolder="" measureGroup="dental_clinic_gh_gembu_patients_table" count="0"/>
    <cacheHierarchy uniqueName="[Measures].[No of Female patients]" caption="No of Female patients" measure="1" displayFolder="" measureGroup="dental_clinic_gh_gembu_patients_table" count="0"/>
    <cacheHierarchy uniqueName="[Measures].[Average treatment cost per patients]" caption="Average treatment cost per patients" measure="1" displayFolder="" measureGroup="dental_clinic_gh_gembu_visits_table" count="0"/>
    <cacheHierarchy uniqueName="[Measures].[Average treatment cost per visit]" caption="Average treatment cost per visit" measure="1" displayFolder="" measureGroup="dental_clinic_gh_gembu_visits_table" count="0"/>
    <cacheHierarchy uniqueName="[Measures].[Average cost per denture]" caption="Average cost per denture" measure="1" displayFolder="" measureGroup="dental_clinic_gh_gembu_visits_table" count="0"/>
    <cacheHierarchy uniqueName="[Measures].[Total cost of denture]" caption="Total cost of denture" measure="1" displayFolder="" measureGroup="dental_clinic_gh_gembu_visits_table" count="0"/>
    <cacheHierarchy uniqueName="[Measures].[Total cost of other treatment]" caption="Total cost of other treatment" measure="1" displayFolder="" measureGroup="dental_clinic_gh_gembu_visits_table" count="0"/>
    <cacheHierarchy uniqueName="[Measures].[No of patients that required admission ]" caption="No of patients that required admission " measure="1" displayFolder="" measureGroup="dental_clinic_gh_gembu_visits_table" count="0"/>
    <cacheHierarchy uniqueName="[Measures].[Type of denture by age group]" caption="Type of denture by age group" measure="1" displayFolder="" measureGroup="dental_clinic_gh_gembu_visits_table" count="0"/>
    <cacheHierarchy uniqueName="[Measures].[Average day gap]" caption="Average day gap" measure="1" displayFolder="" measureGroup="dental_clinic_gh_gembu_visits_table" count="0"/>
    <cacheHierarchy uniqueName="[Measures].[total denture]" caption="total denture" measure="1" displayFolder="" measureGroup="dental_clinic_gh_gembu_visits_table" count="0"/>
    <cacheHierarchy uniqueName="[Measures].[__XL_Count dental_clinic_gh_gembu_patients_table]" caption="__XL_Count dental_clinic_gh_gembu_patients_table" measure="1" displayFolder="" measureGroup="dental_clinic_gh_gembu_patients_table" count="0" hidden="1"/>
    <cacheHierarchy uniqueName="[Measures].[__XL_Count dental_clinic_gh_gembu_visits_table]" caption="__XL_Count dental_clinic_gh_gembu_visits_table" measure="1" displayFolder="" measureGroup="dental_clinic_gh_gembu_visits_table" count="0" hidden="1"/>
    <cacheHierarchy uniqueName="[Measures].[__No measures defined]" caption="__No measures defined" measure="1" displayFolder="" count="0" hidden="1"/>
  </cacheHierarchies>
  <kpis count="0"/>
  <dimensions count="3">
    <dimension name="dental_clinic_gh_gembu_patients_table" uniqueName="[dental_clinic_gh_gembu_patients_table]" caption="dental_clinic_gh_gembu_patients_table"/>
    <dimension name="dental_clinic_gh_gembu_visits_table" uniqueName="[dental_clinic_gh_gembu_visits_table]" caption="dental_clinic_gh_gembu_visits_table"/>
    <dimension measure="1" name="Measures" uniqueName="[Measures]" caption="Measures"/>
  </dimensions>
  <measureGroups count="2">
    <measureGroup name="dental_clinic_gh_gembu_patients_table" caption="dental_clinic_gh_gembu_patients_table"/>
    <measureGroup name="dental_clinic_gh_gembu_visits_table" caption="dental_clinic_gh_gembu_visits_table"/>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904.460990277781" backgroundQuery="1" createdVersion="3" refreshedVersion="8" minRefreshableVersion="3" recordCount="0" supportSubquery="1" supportAdvancedDrill="1" xr:uid="{8CDF7029-0967-409A-A7B2-443208DE1152}">
  <cacheSource type="external" connectionId="3">
    <extLst>
      <ext xmlns:x14="http://schemas.microsoft.com/office/spreadsheetml/2009/9/main" uri="{F057638F-6D5F-4e77-A914-E7F072B9BCA8}">
        <x14:sourceConnection name="ThisWorkbookDataModel"/>
      </ext>
    </extLst>
  </cacheSource>
  <cacheFields count="0"/>
  <cacheHierarchies count="58">
    <cacheHierarchy uniqueName="[dental_clinic_gh_gembu_patients_table].[Patient_id]" caption="Patient_id" attribute="1" defaultMemberUniqueName="[dental_clinic_gh_gembu_patients_table].[Patient_id].[All]" allUniqueName="[dental_clinic_gh_gembu_patients_table].[Patient_id].[All]" dimensionUniqueName="[dental_clinic_gh_gembu_patients_table]" displayFolder="" count="0" memberValueDatatype="130" unbalanced="0"/>
    <cacheHierarchy uniqueName="[dental_clinic_gh_gembu_patients_table].[Folder_number]" caption="Folder_number" attribute="1" defaultMemberUniqueName="[dental_clinic_gh_gembu_patients_table].[Folder_number].[All]" allUniqueName="[dental_clinic_gh_gembu_patients_table].[Folder_number].[All]" dimensionUniqueName="[dental_clinic_gh_gembu_patients_table]" displayFolder="" count="0" memberValueDatatype="130" unbalanced="0"/>
    <cacheHierarchy uniqueName="[dental_clinic_gh_gembu_patients_table].[Age]" caption="Age" attribute="1" defaultMemberUniqueName="[dental_clinic_gh_gembu_patients_table].[Age].[All]" allUniqueName="[dental_clinic_gh_gembu_patients_table].[Age].[All]" dimensionUniqueName="[dental_clinic_gh_gembu_patients_table]" displayFolder="" count="0" memberValueDatatype="5" unbalanced="0"/>
    <cacheHierarchy uniqueName="[dental_clinic_gh_gembu_patients_table].[Gender]" caption="Gender" attribute="1" defaultMemberUniqueName="[dental_clinic_gh_gembu_patients_table].[Gender].[All]" allUniqueName="[dental_clinic_gh_gembu_patients_table].[Gender].[All]" dimensionUniqueName="[dental_clinic_gh_gembu_patients_table]" displayFolder="" count="2" memberValueDatatype="130" unbalanced="0"/>
    <cacheHierarchy uniqueName="[dental_clinic_gh_gembu_patients_table].[Age grading]" caption="Age grading" attribute="1" defaultMemberUniqueName="[dental_clinic_gh_gembu_patients_table].[Age grading].[All]" allUniqueName="[dental_clinic_gh_gembu_patients_table].[Age grading].[All]" dimensionUniqueName="[dental_clinic_gh_gembu_patients_table]" displayFolder="" count="0" memberValueDatatype="130" unbalanced="0"/>
    <cacheHierarchy uniqueName="[dental_clinic_gh_gembu_visits_table].[Visit_ID]" caption="Visit_ID" attribute="1" defaultMemberUniqueName="[dental_clinic_gh_gembu_visits_table].[Visit_ID].[All]" allUniqueName="[dental_clinic_gh_gembu_visits_table].[Visit_ID].[All]" dimensionUniqueName="[dental_clinic_gh_gembu_visits_table]" displayFolder="" count="0" memberValueDatatype="20" unbalanced="0"/>
    <cacheHierarchy uniqueName="[dental_clinic_gh_gembu_visits_table].[Patient_ID]" caption="Patient_ID" attribute="1" defaultMemberUniqueName="[dental_clinic_gh_gembu_visits_table].[Patient_ID].[All]" allUniqueName="[dental_clinic_gh_gembu_visits_table].[Patient_ID].[All]" dimensionUniqueName="[dental_clinic_gh_gembu_visits_table]" displayFolder="" count="0" memberValueDatatype="130" unbalanced="0"/>
    <cacheHierarchy uniqueName="[dental_clinic_gh_gembu_visits_table].[Date_of_visit]" caption="Date_of_visit" attribute="1" time="1" defaultMemberUniqueName="[dental_clinic_gh_gembu_visits_table].[Date_of_visit].[All]" allUniqueName="[dental_clinic_gh_gembu_visits_table].[Date_of_visit].[All]" dimensionUniqueName="[dental_clinic_gh_gembu_visits_table]" displayFolder="" count="0" memberValueDatatype="7" unbalanced="0"/>
    <cacheHierarchy uniqueName="[dental_clinic_gh_gembu_visits_table].[Diagnosis]" caption="Diagnosis" attribute="1" defaultMemberUniqueName="[dental_clinic_gh_gembu_visits_table].[Diagnosis].[All]" allUniqueName="[dental_clinic_gh_gembu_visits_table].[Diagnosis].[All]" dimensionUniqueName="[dental_clinic_gh_gembu_visits_table]" displayFolder="" count="0" memberValueDatatype="130" unbalanced="0"/>
    <cacheHierarchy uniqueName="[dental_clinic_gh_gembu_visits_table].[Treatment_type]" caption="Treatment_type" attribute="1" defaultMemberUniqueName="[dental_clinic_gh_gembu_visits_table].[Treatment_type].[All]" allUniqueName="[dental_clinic_gh_gembu_visits_table].[Treatment_type].[All]" dimensionUniqueName="[dental_clinic_gh_gembu_visits_table]" displayFolder="" count="0" memberValueDatatype="130" unbalanced="0"/>
    <cacheHierarchy uniqueName="[dental_clinic_gh_gembu_visits_table].[Admission_Required]" caption="Admission_Required" attribute="1" defaultMemberUniqueName="[dental_clinic_gh_gembu_visits_table].[Admission_Required].[All]" allUniqueName="[dental_clinic_gh_gembu_visits_table].[Admission_Required].[All]" dimensionUniqueName="[dental_clinic_gh_gembu_visits_table]" displayFolder="" count="0" memberValueDatatype="130" unbalanced="0"/>
    <cacheHierarchy uniqueName="[dental_clinic_gh_gembu_visits_table].[Denture_on_patients_request]" caption="Denture_on_patients_request" attribute="1" defaultMemberUniqueName="[dental_clinic_gh_gembu_visits_table].[Denture_on_patients_request].[All]" allUniqueName="[dental_clinic_gh_gembu_visits_table].[Denture_on_patients_request].[All]" dimensionUniqueName="[dental_clinic_gh_gembu_visits_table]" displayFolder="" count="0" memberValueDatatype="130" unbalanced="0"/>
    <cacheHierarchy uniqueName="[dental_clinic_gh_gembu_visits_table].[Type_of_denture]" caption="Type_of_denture" attribute="1" defaultMemberUniqueName="[dental_clinic_gh_gembu_visits_table].[Type_of_denture].[All]" allUniqueName="[dental_clinic_gh_gembu_visits_table].[Type_of_denture].[All]" dimensionUniqueName="[dental_clinic_gh_gembu_visits_table]" displayFolder="" count="0" memberValueDatatype="130" unbalanced="0"/>
    <cacheHierarchy uniqueName="[dental_clinic_gh_gembu_visits_table].[Treatment_cost]" caption="Treatment_cost" attribute="1" defaultMemberUniqueName="[dental_clinic_gh_gembu_visits_table].[Treatment_cost].[All]" allUniqueName="[dental_clinic_gh_gembu_visits_table].[Treatment_cost].[All]" dimensionUniqueName="[dental_clinic_gh_gembu_visits_table]" displayFolder="" count="0" memberValueDatatype="20" unbalanced="0"/>
    <cacheHierarchy uniqueName="[dental_clinic_gh_gembu_visits_table].[Check_up]" caption="Check_up" attribute="1" defaultMemberUniqueName="[dental_clinic_gh_gembu_visits_table].[Check_up].[All]" allUniqueName="[dental_clinic_gh_gembu_visits_table].[Check_up].[All]" dimensionUniqueName="[dental_clinic_gh_gembu_visits_table]" displayFolder="" count="0" memberValueDatatype="130" unbalanced="0"/>
    <cacheHierarchy uniqueName="[dental_clinic_gh_gembu_visits_table].[Cost_of_denture]" caption="Cost_of_denture" attribute="1" defaultMemberUniqueName="[dental_clinic_gh_gembu_visits_table].[Cost_of_denture].[All]" allUniqueName="[dental_clinic_gh_gembu_visits_table].[Cost_of_denture].[All]" dimensionUniqueName="[dental_clinic_gh_gembu_visits_table]" displayFolder="" count="0" memberValueDatatype="20" unbalanced="0"/>
    <cacheHierarchy uniqueName="[dental_clinic_gh_gembu_visits_table].[Follow_up_check_up]" caption="Follow_up_check_up" attribute="1" defaultMemberUniqueName="[dental_clinic_gh_gembu_visits_table].[Follow_up_check_up].[All]" allUniqueName="[dental_clinic_gh_gembu_visits_table].[Follow_up_check_up].[All]" dimensionUniqueName="[dental_clinic_gh_gembu_visits_table]" displayFolder="" count="0" memberValueDatatype="130" unbalanced="0"/>
    <cacheHierarchy uniqueName="[dental_clinic_gh_gembu_visits_table].[Date_of_impression]" caption="Date_of_impression" attribute="1" time="1" defaultMemberUniqueName="[dental_clinic_gh_gembu_visits_table].[Date_of_impression].[All]" allUniqueName="[dental_clinic_gh_gembu_visits_table].[Date_of_impression].[All]" dimensionUniqueName="[dental_clinic_gh_gembu_visits_table]" displayFolder="" count="0" memberValueDatatype="7" unbalanced="0"/>
    <cacheHierarchy uniqueName="[dental_clinic_gh_gembu_visits_table].[Date_of_denture_fitting]" caption="Date_of_denture_fitting" attribute="1" time="1" defaultMemberUniqueName="[dental_clinic_gh_gembu_visits_table].[Date_of_denture_fitting].[All]" allUniqueName="[dental_clinic_gh_gembu_visits_table].[Date_of_denture_fitting].[All]" dimensionUniqueName="[dental_clinic_gh_gembu_visits_table]" displayFolder="" count="0" memberValueDatatype="7" unbalanced="0"/>
    <cacheHierarchy uniqueName="[dental_clinic_gh_gembu_visits_table].[Patients_satisfaction]" caption="Patients_satisfaction" attribute="1" defaultMemberUniqueName="[dental_clinic_gh_gembu_visits_table].[Patients_satisfaction].[All]" allUniqueName="[dental_clinic_gh_gembu_visits_table].[Patients_satisfaction].[All]" dimensionUniqueName="[dental_clinic_gh_gembu_visits_table]" displayFolder="" count="0" memberValueDatatype="130" unbalanced="0"/>
    <cacheHierarchy uniqueName="[dental_clinic_gh_gembu_visits_table].[Fitting gap day]" caption="Fitting gap day" attribute="1" defaultMemberUniqueName="[dental_clinic_gh_gembu_visits_table].[Fitting gap day].[All]" allUniqueName="[dental_clinic_gh_gembu_visits_table].[Fitting gap day].[All]" dimensionUniqueName="[dental_clinic_gh_gembu_visits_table]" displayFolder="" count="0" memberValueDatatype="20" unbalanced="0"/>
    <cacheHierarchy uniqueName="[dental_clinic_gh_gembu_visits_table].[Date_of_visit (Year)]" caption="Date_of_visit (Year)" attribute="1" defaultMemberUniqueName="[dental_clinic_gh_gembu_visits_table].[Date_of_visit (Year)].[All]" allUniqueName="[dental_clinic_gh_gembu_visits_table].[Date_of_visit (Year)].[All]" dimensionUniqueName="[dental_clinic_gh_gembu_visits_table]" displayFolder="" count="0" memberValueDatatype="130" unbalanced="0"/>
    <cacheHierarchy uniqueName="[dental_clinic_gh_gembu_visits_table].[Date_of_visit (Quarter)]" caption="Date_of_visit (Quarter)" attribute="1" defaultMemberUniqueName="[dental_clinic_gh_gembu_visits_table].[Date_of_visit (Quarter)].[All]" allUniqueName="[dental_clinic_gh_gembu_visits_table].[Date_of_visit (Quarter)].[All]" dimensionUniqueName="[dental_clinic_gh_gembu_visits_table]" displayFolder="" count="0" memberValueDatatype="130" unbalanced="0"/>
    <cacheHierarchy uniqueName="[dental_clinic_gh_gembu_visits_table].[Date_of_visit (Month)]" caption="Date_of_visit (Month)" attribute="1" defaultMemberUniqueName="[dental_clinic_gh_gembu_visits_table].[Date_of_visit (Month)].[All]" allUniqueName="[dental_clinic_gh_gembu_visits_table].[Date_of_visit (Month)].[All]" dimensionUniqueName="[dental_clinic_gh_gembu_visits_table]" displayFolder="" count="2" memberValueDatatype="130" unbalanced="0"/>
    <cacheHierarchy uniqueName="[dental_clinic_gh_gembu_visits_table].[Date_of_visit (Month Index)]" caption="Date_of_visit (Month Index)" attribute="1" defaultMemberUniqueName="[dental_clinic_gh_gembu_visits_table].[Date_of_visit (Month Index)].[All]" allUniqueName="[dental_clinic_gh_gembu_visits_table].[Date_of_visit (Month Index)].[All]" dimensionUniqueName="[dental_clinic_gh_gembu_visits_table]" displayFolder="" count="0" memberValueDatatype="20" unbalanced="0" hidden="1"/>
    <cacheHierarchy uniqueName="[Measures].[Count of Patient_id]" caption="Count of Patient_id" measure="1" displayFolder="" measureGroup="dental_clinic_gh_gembu_patients_table" count="0">
      <extLst>
        <ext xmlns:x15="http://schemas.microsoft.com/office/spreadsheetml/2010/11/main" uri="{B97F6D7D-B522-45F9-BDA1-12C45D357490}">
          <x15:cacheHierarchy aggregatedColumn="0"/>
        </ext>
      </extLst>
    </cacheHierarchy>
    <cacheHierarchy uniqueName="[Measures].[Sum of Visit_ID]" caption="Sum of Visit_ID" measure="1" displayFolder="" measureGroup="dental_clinic_gh_gembu_visits_table" count="0">
      <extLst>
        <ext xmlns:x15="http://schemas.microsoft.com/office/spreadsheetml/2010/11/main" uri="{B97F6D7D-B522-45F9-BDA1-12C45D357490}">
          <x15:cacheHierarchy aggregatedColumn="5"/>
        </ext>
      </extLst>
    </cacheHierarchy>
    <cacheHierarchy uniqueName="[Measures].[Count of Visit_ID]" caption="Count of Visit_ID" measure="1" displayFolder="" measureGroup="dental_clinic_gh_gembu_visits_table" count="0">
      <extLst>
        <ext xmlns:x15="http://schemas.microsoft.com/office/spreadsheetml/2010/11/main" uri="{B97F6D7D-B522-45F9-BDA1-12C45D357490}">
          <x15:cacheHierarchy aggregatedColumn="5"/>
        </ext>
      </extLst>
    </cacheHierarchy>
    <cacheHierarchy uniqueName="[Measures].[Sum of Treatment_cost]" caption="Sum of Treatment_cost" measure="1" displayFolder="" measureGroup="dental_clinic_gh_gembu_visits_table" count="0">
      <extLst>
        <ext xmlns:x15="http://schemas.microsoft.com/office/spreadsheetml/2010/11/main" uri="{B97F6D7D-B522-45F9-BDA1-12C45D357490}">
          <x15:cacheHierarchy aggregatedColumn="13"/>
        </ext>
      </extLst>
    </cacheHierarchy>
    <cacheHierarchy uniqueName="[Measures].[Count of Diagnosis]" caption="Count of Diagnosis" measure="1" displayFolder="" measureGroup="dental_clinic_gh_gembu_visits_table" count="0">
      <extLst>
        <ext xmlns:x15="http://schemas.microsoft.com/office/spreadsheetml/2010/11/main" uri="{B97F6D7D-B522-45F9-BDA1-12C45D357490}">
          <x15:cacheHierarchy aggregatedColumn="8"/>
        </ext>
      </extLst>
    </cacheHierarchy>
    <cacheHierarchy uniqueName="[Measures].[Count of Age grading]" caption="Count of Age grading" measure="1" displayFolder="" measureGroup="dental_clinic_gh_gembu_patients_table" count="0">
      <extLst>
        <ext xmlns:x15="http://schemas.microsoft.com/office/spreadsheetml/2010/11/main" uri="{B97F6D7D-B522-45F9-BDA1-12C45D357490}">
          <x15:cacheHierarchy aggregatedColumn="4"/>
        </ext>
      </extLst>
    </cacheHierarchy>
    <cacheHierarchy uniqueName="[Measures].[Count of Patient_ID 2]" caption="Count of Patient_ID 2" measure="1" displayFolder="" measureGroup="dental_clinic_gh_gembu_visits_table" count="0">
      <extLst>
        <ext xmlns:x15="http://schemas.microsoft.com/office/spreadsheetml/2010/11/main" uri="{B97F6D7D-B522-45F9-BDA1-12C45D357490}">
          <x15:cacheHierarchy aggregatedColumn="6"/>
        </ext>
      </extLst>
    </cacheHierarchy>
    <cacheHierarchy uniqueName="[Measures].[Count of Treatment_type]" caption="Count of Treatment_type" measure="1" displayFolder="" measureGroup="dental_clinic_gh_gembu_visits_table" count="0">
      <extLst>
        <ext xmlns:x15="http://schemas.microsoft.com/office/spreadsheetml/2010/11/main" uri="{B97F6D7D-B522-45F9-BDA1-12C45D357490}">
          <x15:cacheHierarchy aggregatedColumn="9"/>
        </ext>
      </extLst>
    </cacheHierarchy>
    <cacheHierarchy uniqueName="[Measures].[Distinct Count of Patient_ID]" caption="Distinct Count of Patient_ID" measure="1" displayFolder="" measureGroup="dental_clinic_gh_gembu_visits_table" count="0">
      <extLst>
        <ext xmlns:x15="http://schemas.microsoft.com/office/spreadsheetml/2010/11/main" uri="{B97F6D7D-B522-45F9-BDA1-12C45D357490}">
          <x15:cacheHierarchy aggregatedColumn="6"/>
        </ext>
      </extLst>
    </cacheHierarchy>
    <cacheHierarchy uniqueName="[Measures].[Count of Type_of_denture]" caption="Count of Type_of_denture" measure="1" displayFolder="" measureGroup="dental_clinic_gh_gembu_visits_table" count="0">
      <extLst>
        <ext xmlns:x15="http://schemas.microsoft.com/office/spreadsheetml/2010/11/main" uri="{B97F6D7D-B522-45F9-BDA1-12C45D357490}">
          <x15:cacheHierarchy aggregatedColumn="12"/>
        </ext>
      </extLst>
    </cacheHierarchy>
    <cacheHierarchy uniqueName="[Measures].[Distinct Count of Type_of_denture]" caption="Distinct Count of Type_of_denture" measure="1" displayFolder="" measureGroup="dental_clinic_gh_gembu_visits_table" count="0">
      <extLst>
        <ext xmlns:x15="http://schemas.microsoft.com/office/spreadsheetml/2010/11/main" uri="{B97F6D7D-B522-45F9-BDA1-12C45D357490}">
          <x15:cacheHierarchy aggregatedColumn="12"/>
        </ext>
      </extLst>
    </cacheHierarchy>
    <cacheHierarchy uniqueName="[Measures].[Distinct Count of Visit_ID]" caption="Distinct Count of Visit_ID" measure="1" displayFolder="" measureGroup="dental_clinic_gh_gembu_visits_table" count="0">
      <extLst>
        <ext xmlns:x15="http://schemas.microsoft.com/office/spreadsheetml/2010/11/main" uri="{B97F6D7D-B522-45F9-BDA1-12C45D357490}">
          <x15:cacheHierarchy aggregatedColumn="5"/>
        </ext>
      </extLst>
    </cacheHierarchy>
    <cacheHierarchy uniqueName="[Measures].[Sum of Fitting gap day]" caption="Sum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Average of Fitting gap day]" caption="Average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Count of Fitting gap day]" caption="Count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Maximum of Fitting gap day]" caption="Maximum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Minimum of Fitting gap day]" caption="Minimum of Fitting gap day" measure="1" displayFolder="" measureGroup="dental_clinic_gh_gembu_visits_table" count="0">
      <extLst>
        <ext xmlns:x15="http://schemas.microsoft.com/office/spreadsheetml/2010/11/main" uri="{B97F6D7D-B522-45F9-BDA1-12C45D357490}">
          <x15:cacheHierarchy aggregatedColumn="20"/>
        </ext>
      </extLst>
    </cacheHierarchy>
    <cacheHierarchy uniqueName="[Measures].[Count of Patients_satisfaction]" caption="Count of Patients_satisfaction" measure="1" displayFolder="" measureGroup="dental_clinic_gh_gembu_visits_table" count="0">
      <extLst>
        <ext xmlns:x15="http://schemas.microsoft.com/office/spreadsheetml/2010/11/main" uri="{B97F6D7D-B522-45F9-BDA1-12C45D357490}">
          <x15:cacheHierarchy aggregatedColumn="19"/>
        </ext>
      </extLst>
    </cacheHierarchy>
    <cacheHierarchy uniqueName="[Measures].[Count of Date_of_visit (Year)]" caption="Count of Date_of_visit (Year)" measure="1" displayFolder="" measureGroup="dental_clinic_gh_gembu_visits_table" count="0">
      <extLst>
        <ext xmlns:x15="http://schemas.microsoft.com/office/spreadsheetml/2010/11/main" uri="{B97F6D7D-B522-45F9-BDA1-12C45D357490}">
          <x15:cacheHierarchy aggregatedColumn="21"/>
        </ext>
      </extLst>
    </cacheHierarchy>
    <cacheHierarchy uniqueName="[Measures].[No of male patient]" caption="No of male patient" measure="1" displayFolder="" measureGroup="dental_clinic_gh_gembu_patients_table" count="0"/>
    <cacheHierarchy uniqueName="[Measures].[No of Female patients]" caption="No of Female patients" measure="1" displayFolder="" measureGroup="dental_clinic_gh_gembu_patients_table" count="0"/>
    <cacheHierarchy uniqueName="[Measures].[Average treatment cost per patients]" caption="Average treatment cost per patients" measure="1" displayFolder="" measureGroup="dental_clinic_gh_gembu_visits_table" count="0"/>
    <cacheHierarchy uniqueName="[Measures].[Average treatment cost per visit]" caption="Average treatment cost per visit" measure="1" displayFolder="" measureGroup="dental_clinic_gh_gembu_visits_table" count="0"/>
    <cacheHierarchy uniqueName="[Measures].[Average cost per denture]" caption="Average cost per denture" measure="1" displayFolder="" measureGroup="dental_clinic_gh_gembu_visits_table" count="0"/>
    <cacheHierarchy uniqueName="[Measures].[Total cost of denture]" caption="Total cost of denture" measure="1" displayFolder="" measureGroup="dental_clinic_gh_gembu_visits_table" count="0"/>
    <cacheHierarchy uniqueName="[Measures].[Total cost of other treatment]" caption="Total cost of other treatment" measure="1" displayFolder="" measureGroup="dental_clinic_gh_gembu_visits_table" count="0"/>
    <cacheHierarchy uniqueName="[Measures].[No of patients that required admission ]" caption="No of patients that required admission " measure="1" displayFolder="" measureGroup="dental_clinic_gh_gembu_visits_table" count="0"/>
    <cacheHierarchy uniqueName="[Measures].[Type of denture by age group]" caption="Type of denture by age group" measure="1" displayFolder="" measureGroup="dental_clinic_gh_gembu_visits_table" count="0"/>
    <cacheHierarchy uniqueName="[Measures].[Average day gap]" caption="Average day gap" measure="1" displayFolder="" measureGroup="dental_clinic_gh_gembu_visits_table" count="0"/>
    <cacheHierarchy uniqueName="[Measures].[total denture]" caption="total denture" measure="1" displayFolder="" measureGroup="dental_clinic_gh_gembu_visits_table" count="0"/>
    <cacheHierarchy uniqueName="[Measures].[__XL_Count dental_clinic_gh_gembu_patients_table]" caption="__XL_Count dental_clinic_gh_gembu_patients_table" measure="1" displayFolder="" measureGroup="dental_clinic_gh_gembu_patients_table" count="0" hidden="1"/>
    <cacheHierarchy uniqueName="[Measures].[__XL_Count dental_clinic_gh_gembu_visits_table]" caption="__XL_Count dental_clinic_gh_gembu_visits_table" measure="1" displayFolder="" measureGroup="dental_clinic_gh_gembu_visits_table"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66060701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147C63D-DF12-4390-9396-117EA7659256}" name="PivotTable2" cacheId="80" applyNumberFormats="0" applyBorderFormats="0" applyFontFormats="0" applyPatternFormats="0" applyAlignmentFormats="0" applyWidthHeightFormats="1" dataCaption="Values" tag="a2f6a47a-8a6d-48c7-88b9-cf8af7c0936a" updatedVersion="8" minRefreshableVersion="3" useAutoFormatting="1" subtotalHiddenItems="1" itemPrintTitles="1" createdVersion="8" indent="0" outline="1" outlineData="1" multipleFieldFilters="0">
  <location ref="A3:M4" firstHeaderRow="0" firstDataRow="1" firstDataCol="0"/>
  <pivotFields count="14">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13">
    <i>
      <x/>
    </i>
    <i i="1">
      <x v="1"/>
    </i>
    <i i="2">
      <x v="2"/>
    </i>
    <i i="3">
      <x v="3"/>
    </i>
    <i i="4">
      <x v="4"/>
    </i>
    <i i="5">
      <x v="5"/>
    </i>
    <i i="6">
      <x v="6"/>
    </i>
    <i i="7">
      <x v="7"/>
    </i>
    <i i="8">
      <x v="8"/>
    </i>
    <i i="9">
      <x v="9"/>
    </i>
    <i i="10">
      <x v="10"/>
    </i>
    <i i="11">
      <x v="11"/>
    </i>
    <i i="12">
      <x v="12"/>
    </i>
  </colItems>
  <dataFields count="13">
    <dataField name="Sum of Treatment_cost" fld="7" baseField="0" baseItem="0"/>
    <dataField fld="11" subtotal="count" baseField="0" baseItem="0"/>
    <dataField name="Count of Patient_id" fld="0" subtotal="count" baseField="0" baseItem="0"/>
    <dataField fld="5" subtotal="count" baseField="0" baseItem="0" numFmtId="1"/>
    <dataField fld="4" subtotal="count" baseField="0" baseItem="1" numFmtId="1"/>
    <dataField fld="3" subtotal="count" baseField="0" baseItem="0"/>
    <dataField fld="2" subtotal="count" baseField="0" baseItem="0"/>
    <dataField name="Count of Visit_ID" fld="1" subtotal="count" baseField="0" baseItem="1"/>
    <dataField fld="6" subtotal="count" baseField="0" baseItem="0" numFmtId="1"/>
    <dataField fld="8" subtotal="count" baseField="0" baseItem="0"/>
    <dataField fld="9" subtotal="count" baseField="0" baseItem="0"/>
    <dataField fld="10" subtotal="count" baseField="0" baseItem="0"/>
    <dataField fld="12" subtotal="count" baseField="0" baseItem="0" numFmtId="1"/>
  </dataFields>
  <formats count="2">
    <format dxfId="10">
      <pivotArea outline="0" collapsedLevelsAreSubtotals="1" fieldPosition="0">
        <references count="1">
          <reference field="4294967294" count="1" selected="0">
            <x v="6"/>
          </reference>
        </references>
      </pivotArea>
    </format>
    <format dxfId="9">
      <pivotArea outline="0" collapsedLevelsAreSubtotals="1" fieldPosition="0">
        <references count="1">
          <reference field="4294967294" count="1" selected="0">
            <x v="12"/>
          </reference>
        </references>
      </pivotArea>
    </format>
  </formats>
  <pivotHierarchies count="5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caption="Count of Visit_ID"/>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ental_clinic_gh_gembu_patients_table]"/>
        <x15:activeTabTopLevelEntity name="[dental_clinic_gh_gembu_visits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E833F78-9187-48D6-B1F7-F3F40D24599F}" name="PivotTable95" cacheId="107" applyNumberFormats="0" applyBorderFormats="0" applyFontFormats="0" applyPatternFormats="0" applyAlignmentFormats="0" applyWidthHeightFormats="1" dataCaption="Values" tag="ce5cb92c-b86b-4ebf-bd88-841326f42d82" updatedVersion="8" minRefreshableVersion="3" useAutoFormatting="1" subtotalHiddenItems="1" rowGrandTotals="0" itemPrintTitles="1" createdVersion="8" indent="0" outline="1" outlineData="1" multipleFieldFilters="0" chartFormat="8">
  <location ref="Q2:S14" firstHeaderRow="0" firstDataRow="1" firstDataCol="1"/>
  <pivotFields count="6">
    <pivotField allDrilled="1" subtotalTop="0" showAll="0" measureFilter="1" defaultSubtotal="0" defaultAttributeDrillState="1">
      <items count="10">
        <item x="0"/>
        <item x="1"/>
        <item x="2"/>
        <item x="3"/>
        <item x="4"/>
        <item x="5"/>
        <item x="6"/>
        <item x="7"/>
        <item x="8"/>
        <item x="9"/>
      </items>
    </pivotField>
    <pivotField allDrilled="1" subtotalTop="0" showAll="0" measureFilter="1" defaultSubtotal="0" defaultAttributeDrillState="1">
      <items count="10">
        <item x="0"/>
        <item x="1"/>
        <item x="2"/>
        <item x="3"/>
        <item x="4"/>
        <item x="5"/>
        <item x="6"/>
        <item x="7"/>
        <item x="8"/>
        <item x="9"/>
      </items>
    </pivotField>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12">
    <i>
      <x/>
    </i>
    <i>
      <x v="1"/>
    </i>
    <i>
      <x v="2"/>
    </i>
    <i>
      <x v="3"/>
    </i>
    <i>
      <x v="4"/>
    </i>
    <i>
      <x v="5"/>
    </i>
    <i>
      <x v="6"/>
    </i>
    <i>
      <x v="7"/>
    </i>
    <i>
      <x v="8"/>
    </i>
    <i>
      <x v="9"/>
    </i>
    <i>
      <x v="10"/>
    </i>
    <i>
      <x v="11"/>
    </i>
  </rowItems>
  <colFields count="1">
    <field x="-2"/>
  </colFields>
  <colItems count="2">
    <i>
      <x/>
    </i>
    <i i="1">
      <x v="1"/>
    </i>
  </colItems>
  <dataFields count="2">
    <dataField name="Distinct Count of Patient_ID" fld="4" subtotal="count" baseField="2" baseItem="0">
      <extLst>
        <ext xmlns:x15="http://schemas.microsoft.com/office/spreadsheetml/2010/11/main" uri="{FABC7310-3BB5-11E1-824E-6D434824019B}">
          <x15:dataField isCountDistinct="1"/>
        </ext>
      </extLst>
    </dataField>
    <dataField name="Count of Visit_ID" fld="3" subtotal="count" baseField="2" baseItem="0"/>
  </dataFields>
  <chartFormats count="2">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Hierarchies count="5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caption="Count of Visit_ID"/>
    <pivotHierarchy dragToData="1"/>
    <pivotHierarchy dragToData="1"/>
    <pivotHierarchy dragToData="1"/>
    <pivotHierarchy dragToData="1"/>
    <pivotHierarchy dragToData="1"/>
    <pivotHierarchy dragToData="1" caption="Distinct Count of Patient_ID"/>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2">
    <filter fld="0" type="count" id="1" iMeasureHier="29">
      <autoFilter ref="A1">
        <filterColumn colId="0">
          <top10 val="10" filterVal="10"/>
        </filterColumn>
      </autoFilter>
    </filter>
    <filter fld="1" type="count" id="2" iMeasureHier="32">
      <autoFilter ref="A1">
        <filterColumn colId="0">
          <top10 val="10" filterVal="10"/>
        </filterColumn>
      </autoFilter>
    </filter>
  </filters>
  <rowHierarchiesUsage count="1">
    <rowHierarchyUsage hierarchyUsage="2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ental_clinic_gh_gembu_patients_table]"/>
        <x15:activeTabTopLevelEntity name="[dental_clinic_gh_gembu_visits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BDAE3A-8881-4399-9A0F-CD6E2DA1DEC3}" name="PivotTable79" cacheId="92" applyNumberFormats="0" applyBorderFormats="0" applyFontFormats="0" applyPatternFormats="0" applyAlignmentFormats="0" applyWidthHeightFormats="1" dataCaption="Values" tag="8c4d3cbd-5333-49fa-88fc-d76349a0c273" updatedVersion="8" minRefreshableVersion="3" useAutoFormatting="1" subtotalHiddenItems="1" rowGrandTotals="0" itemPrintTitles="1" createdVersion="8" indent="0" outline="1" outlineData="1" multipleFieldFilters="0" chartFormat="13">
  <location ref="J2:K12" firstHeaderRow="1" firstDataRow="1" firstDataCol="1"/>
  <pivotFields count="4">
    <pivotField allDrilled="1" subtotalTop="0" showAll="0" measureFilter="1" defaultSubtotal="0" defaultAttributeDrillState="1">
      <items count="10">
        <item x="0"/>
        <item x="1"/>
        <item x="2"/>
        <item x="3"/>
        <item x="4"/>
        <item x="5"/>
        <item x="6"/>
        <item x="7"/>
        <item x="8"/>
        <item x="9"/>
      </items>
    </pivotField>
    <pivotField axis="axisRow" allDrilled="1" subtotalTop="0" showAll="0" measureFilter="1" sortType="de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1"/>
  </rowFields>
  <rowItems count="10">
    <i>
      <x v="1"/>
    </i>
    <i>
      <x v="8"/>
    </i>
    <i>
      <x v="5"/>
    </i>
    <i>
      <x v="2"/>
    </i>
    <i>
      <x/>
    </i>
    <i>
      <x v="3"/>
    </i>
    <i>
      <x v="7"/>
    </i>
    <i>
      <x v="6"/>
    </i>
    <i>
      <x v="9"/>
    </i>
    <i>
      <x v="4"/>
    </i>
  </rowItems>
  <colItems count="1">
    <i/>
  </colItems>
  <dataFields count="1">
    <dataField name="Count of Treatment_type" fld="2" subtotal="count" baseField="0" baseItem="0"/>
  </dataFields>
  <chartFormats count="2">
    <chartFormat chart="8"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Hierarchies count="5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2">
    <filter fld="0" type="count" id="1" iMeasureHier="29">
      <autoFilter ref="A1">
        <filterColumn colId="0">
          <top10 val="10" filterVal="10"/>
        </filterColumn>
      </autoFilter>
    </filter>
    <filter fld="1" type="count" id="2" iMeasureHier="32">
      <autoFilter ref="A1">
        <filterColumn colId="0">
          <top10 val="10" filterVal="10"/>
        </filterColumn>
      </autoFilter>
    </filter>
  </filters>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ental_clinic_gh_gembu_patients_table]"/>
        <x15:activeTabTopLevelEntity name="[dental_clinic_gh_gembu_visits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725B5C2-4F1D-4C89-8E50-1A5A9E4259F0}" name="PivotTable1" cacheId="83" applyNumberFormats="0" applyBorderFormats="0" applyFontFormats="0" applyPatternFormats="0" applyAlignmentFormats="0" applyWidthHeightFormats="1" dataCaption="Values" tag="3a8af90b-db20-421a-a7b0-9b074d9540e5" updatedVersion="8" minRefreshableVersion="3" useAutoFormatting="1" subtotalHiddenItems="1" rowGrandTotals="0" colGrandTotals="0" itemPrintTitles="1" createdVersion="8" indent="0" outline="1" outlineData="1" multipleFieldFilters="0" chartFormat="48">
  <location ref="Q19:S31" firstHeaderRow="0" firstDataRow="1" firstDataCol="1"/>
  <pivotFields count="7">
    <pivotField allDrilled="1" subtotalTop="0" showAll="0" measureFilter="1" defaultSubtotal="0" defaultAttributeDrillState="1">
      <items count="10">
        <item x="0"/>
        <item x="1"/>
        <item x="2"/>
        <item x="3"/>
        <item x="4"/>
        <item x="5"/>
        <item x="6"/>
        <item x="7"/>
        <item x="8"/>
        <item x="9"/>
      </items>
    </pivotField>
    <pivotField allDrilled="1" subtotalTop="0" showAll="0" measureFilter="1" defaultSubtotal="0" defaultAttributeDrillState="1">
      <items count="10">
        <item x="0"/>
        <item x="1"/>
        <item x="2"/>
        <item x="3"/>
        <item x="4"/>
        <item x="5"/>
        <item x="6"/>
        <item x="7"/>
        <item x="8"/>
        <item x="9"/>
      </items>
    </pivotField>
    <pivotField allDrilled="1" subtotalTop="0" showAll="0" dataSourceSort="1" defaultSubtotal="0" defaultAttributeDrillState="1">
      <items count="1">
        <item s="1" x="0"/>
      </items>
    </pivotField>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3"/>
  </rowFields>
  <rowItems count="12">
    <i>
      <x/>
    </i>
    <i>
      <x v="1"/>
    </i>
    <i>
      <x v="2"/>
    </i>
    <i>
      <x v="3"/>
    </i>
    <i>
      <x v="4"/>
    </i>
    <i>
      <x v="5"/>
    </i>
    <i>
      <x v="6"/>
    </i>
    <i>
      <x v="7"/>
    </i>
    <i>
      <x v="8"/>
    </i>
    <i>
      <x v="9"/>
    </i>
    <i>
      <x v="10"/>
    </i>
    <i>
      <x v="11"/>
    </i>
  </rowItems>
  <colFields count="1">
    <field x="-2"/>
  </colFields>
  <colItems count="2">
    <i>
      <x/>
    </i>
    <i i="1">
      <x v="1"/>
    </i>
  </colItems>
  <dataFields count="2">
    <dataField fld="4" subtotal="count" baseField="0" baseItem="0"/>
    <dataField fld="5" subtotal="count" baseField="0" baseItem="0"/>
  </dataFields>
  <chartFormats count="4">
    <chartFormat chart="39" format="2" series="1">
      <pivotArea type="data" outline="0" fieldPosition="0">
        <references count="1">
          <reference field="4294967294" count="1" selected="0">
            <x v="0"/>
          </reference>
        </references>
      </pivotArea>
    </chartFormat>
    <chartFormat chart="39" format="3" series="1">
      <pivotArea type="data" outline="0" fieldPosition="0">
        <references count="1">
          <reference field="4294967294" count="1" selected="0">
            <x v="1"/>
          </reference>
        </references>
      </pivotArea>
    </chartFormat>
    <chartFormat chart="40" format="4" series="1">
      <pivotArea type="data" outline="0" fieldPosition="0">
        <references count="1">
          <reference field="4294967294" count="1" selected="0">
            <x v="0"/>
          </reference>
        </references>
      </pivotArea>
    </chartFormat>
    <chartFormat chart="40" format="5" series="1">
      <pivotArea type="data" outline="0" fieldPosition="0">
        <references count="1">
          <reference field="4294967294" count="1" selected="0">
            <x v="1"/>
          </reference>
        </references>
      </pivotArea>
    </chartFormat>
  </chartFormats>
  <pivotHierarchies count="5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Distinct Count of Patient_ID"/>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2">
    <filter fld="0" type="count" id="1" iMeasureHier="29">
      <autoFilter ref="A1">
        <filterColumn colId="0">
          <top10 val="10" filterVal="10"/>
        </filterColumn>
      </autoFilter>
    </filter>
    <filter fld="1" type="count" id="2" iMeasureHier="32">
      <autoFilter ref="A1">
        <filterColumn colId="0">
          <top10 val="10" filterVal="10"/>
        </filterColumn>
      </autoFilter>
    </filter>
  </filters>
  <rowHierarchiesUsage count="1">
    <rowHierarchyUsage hierarchyUsage="2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ental_clinic_gh_gembu_patients_table]"/>
        <x15:activeTabTopLevelEntity name="[dental_clinic_gh_gembu_visits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2B5A645-8AA1-4D4C-925B-8F7EFCC14CD4}" name="PivotTable83" cacheId="98" applyNumberFormats="0" applyBorderFormats="0" applyFontFormats="0" applyPatternFormats="0" applyAlignmentFormats="0" applyWidthHeightFormats="1" dataCaption="Values" tag="6bef3c77-45e7-4bdf-b17b-f07b673e3e5b" updatedVersion="8" minRefreshableVersion="3" useAutoFormatting="1" subtotalHiddenItems="1" rowGrandTotals="0" colGrandTotals="0" itemPrintTitles="1" createdVersion="8" indent="0" outline="1" outlineData="1" multipleFieldFilters="0" chartFormat="9">
  <location ref="D20:H26" firstHeaderRow="1" firstDataRow="2" firstDataCol="1"/>
  <pivotFields count="6">
    <pivotField allDrilled="1" subtotalTop="0" showAll="0" measureFilter="1" defaultSubtotal="0" defaultAttributeDrillState="1">
      <items count="10">
        <item x="0"/>
        <item x="1"/>
        <item x="2"/>
        <item x="3"/>
        <item x="4"/>
        <item x="5"/>
        <item x="6"/>
        <item x="7"/>
        <item x="8"/>
        <item x="9"/>
      </items>
    </pivotField>
    <pivotField allDrilled="1" subtotalTop="0" showAll="0" measureFilter="1" defaultSubtotal="0" defaultAttributeDrillState="1">
      <items count="10">
        <item x="0"/>
        <item x="1"/>
        <item x="2"/>
        <item x="3"/>
        <item x="4"/>
        <item x="5"/>
        <item x="6"/>
        <item x="7"/>
        <item x="8"/>
        <item x="9"/>
      </items>
    </pivotField>
    <pivotField axis="axisCol" allDrilled="1" subtotalTop="0" showAll="0" dataSourceSort="1" defaultSubtotal="0" defaultAttributeDrillState="1">
      <items count="4">
        <item s="1" x="0"/>
        <item s="1" x="1"/>
        <item s="1" x="2"/>
        <item s="1" x="3"/>
      </items>
    </pivotField>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4"/>
  </rowFields>
  <rowItems count="5">
    <i>
      <x/>
    </i>
    <i>
      <x v="1"/>
    </i>
    <i>
      <x v="2"/>
    </i>
    <i>
      <x v="3"/>
    </i>
    <i>
      <x v="4"/>
    </i>
  </rowItems>
  <colFields count="1">
    <field x="2"/>
  </colFields>
  <colItems count="4">
    <i>
      <x/>
    </i>
    <i>
      <x v="1"/>
    </i>
    <i>
      <x v="2"/>
    </i>
    <i>
      <x v="3"/>
    </i>
  </colItems>
  <dataFields count="1">
    <dataField name="Distinct Count of Visit_ID" fld="3" subtotal="count" baseField="0" baseItem="0">
      <extLst>
        <ext xmlns:x15="http://schemas.microsoft.com/office/spreadsheetml/2010/11/main" uri="{FABC7310-3BB5-11E1-824E-6D434824019B}">
          <x15:dataField isCountDistinct="1"/>
        </ext>
      </extLst>
    </dataField>
  </dataFields>
  <chartFormats count="9">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3" format="8" series="1">
      <pivotArea type="data" outline="0" fieldPosition="0">
        <references count="2">
          <reference field="4294967294" count="1" selected="0">
            <x v="0"/>
          </reference>
          <reference field="2" count="1" selected="0">
            <x v="0"/>
          </reference>
        </references>
      </pivotArea>
    </chartFormat>
    <chartFormat chart="3" format="9" series="1">
      <pivotArea type="data" outline="0" fieldPosition="0">
        <references count="2">
          <reference field="4294967294" count="1" selected="0">
            <x v="0"/>
          </reference>
          <reference field="2" count="1" selected="0">
            <x v="1"/>
          </reference>
        </references>
      </pivotArea>
    </chartFormat>
    <chartFormat chart="3" format="10" series="1">
      <pivotArea type="data" outline="0" fieldPosition="0">
        <references count="2">
          <reference field="4294967294" count="1" selected="0">
            <x v="0"/>
          </reference>
          <reference field="2" count="1" selected="0">
            <x v="2"/>
          </reference>
        </references>
      </pivotArea>
    </chartFormat>
    <chartFormat chart="3" format="11" series="1">
      <pivotArea type="data" outline="0" fieldPosition="0">
        <references count="2">
          <reference field="4294967294" count="1" selected="0">
            <x v="0"/>
          </reference>
          <reference field="2" count="1" selected="0">
            <x v="3"/>
          </reference>
        </references>
      </pivotArea>
    </chartFormat>
    <chartFormat chart="3" format="12" series="1">
      <pivotArea type="data" outline="0" fieldPosition="0">
        <references count="1">
          <reference field="4294967294" count="1" selected="0">
            <x v="0"/>
          </reference>
        </references>
      </pivotArea>
    </chartFormat>
  </chartFormats>
  <pivotHierarchies count="5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Distinct Count of Type_of_denture"/>
    <pivotHierarchy dragToData="1" caption="Distinct Count of Visit_ID"/>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2">
    <filter fld="0" type="count" id="1" iMeasureHier="29">
      <autoFilter ref="A1">
        <filterColumn colId="0">
          <top10 val="10" filterVal="10"/>
        </filterColumn>
      </autoFilter>
    </filter>
    <filter fld="1" type="count" id="2" iMeasureHier="32">
      <autoFilter ref="A1">
        <filterColumn colId="0">
          <top10 val="10" filterVal="10"/>
        </filterColumn>
      </autoFilter>
    </filter>
  </filters>
  <rowHierarchiesUsage count="1">
    <rowHierarchyUsage hierarchyUsage="4"/>
  </rowHierarchiesUsage>
  <colHierarchiesUsage count="1">
    <colHierarchyUsage hierarchyUsage="1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ental_clinic_gh_gembu_patients_table]"/>
        <x15:activeTabTopLevelEntity name="[dental_clinic_gh_gembu_visits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DEB3671-49A9-4877-9EC3-83DEE9ED37AF}" name="PivotTable78" cacheId="89" applyNumberFormats="0" applyBorderFormats="0" applyFontFormats="0" applyPatternFormats="0" applyAlignmentFormats="0" applyWidthHeightFormats="1" dataCaption="Values" tag="09b0e8a3-1945-47be-8f48-080fb4226f06" updatedVersion="8" minRefreshableVersion="3" useAutoFormatting="1" subtotalHiddenItems="1" colGrandTotals="0" itemPrintTitles="1" createdVersion="8" indent="0" outline="1" outlineData="1" multipleFieldFilters="0" chartFormat="41">
  <location ref="D2:H14" firstHeaderRow="1" firstDataRow="2" firstDataCol="1"/>
  <pivotFields count="4">
    <pivotField axis="axisRow" allDrilled="1" subtotalTop="0" showAll="0" measureFilter="1" defaultSubtotal="0" defaultAttributeDrillState="1">
      <items count="10">
        <item x="3"/>
        <item x="1"/>
        <item x="0"/>
        <item x="5"/>
        <item x="2"/>
        <item x="6"/>
        <item x="7"/>
        <item x="8"/>
        <item x="9"/>
        <item x="4"/>
      </items>
    </pivotField>
    <pivotField axis="axisCol"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s>
  <rowFields count="1">
    <field x="0"/>
  </rowFields>
  <rowItems count="11">
    <i>
      <x/>
    </i>
    <i>
      <x v="1"/>
    </i>
    <i>
      <x v="2"/>
    </i>
    <i>
      <x v="3"/>
    </i>
    <i>
      <x v="4"/>
    </i>
    <i>
      <x v="5"/>
    </i>
    <i>
      <x v="6"/>
    </i>
    <i>
      <x v="7"/>
    </i>
    <i>
      <x v="8"/>
    </i>
    <i>
      <x v="9"/>
    </i>
    <i t="grand">
      <x/>
    </i>
  </rowItems>
  <colFields count="1">
    <field x="1"/>
  </colFields>
  <colItems count="4">
    <i>
      <x/>
    </i>
    <i>
      <x v="1"/>
    </i>
    <i>
      <x v="2"/>
    </i>
    <i>
      <x v="3"/>
    </i>
  </colItems>
  <dataFields count="1">
    <dataField name="Count of Patient_ID" fld="2" subtotal="count" baseField="0" baseItem="0"/>
  </dataFields>
  <chartFormats count="3">
    <chartFormat chart="33" format="8" series="1">
      <pivotArea type="data" outline="0" fieldPosition="0">
        <references count="2">
          <reference field="4294967294" count="1" selected="0">
            <x v="0"/>
          </reference>
          <reference field="1" count="1" selected="0">
            <x v="0"/>
          </reference>
        </references>
      </pivotArea>
    </chartFormat>
    <chartFormat chart="33" format="9" series="1">
      <pivotArea type="data" outline="0" fieldPosition="0">
        <references count="2">
          <reference field="4294967294" count="1" selected="0">
            <x v="0"/>
          </reference>
          <reference field="1" count="1" selected="0">
            <x v="1"/>
          </reference>
        </references>
      </pivotArea>
    </chartFormat>
    <chartFormat chart="33" format="10" series="1">
      <pivotArea type="data" outline="0" fieldPosition="0">
        <references count="2">
          <reference field="4294967294" count="1" selected="0">
            <x v="0"/>
          </reference>
          <reference field="1" count="1" selected="0">
            <x v="2"/>
          </reference>
        </references>
      </pivotArea>
    </chartFormat>
  </chartFormats>
  <pivotHierarchies count="5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29">
      <autoFilter ref="A1">
        <filterColumn colId="0">
          <top10 val="10" filterVal="10"/>
        </filterColumn>
      </autoFilter>
    </filter>
  </filters>
  <rowHierarchiesUsage count="1">
    <rowHierarchyUsage hierarchyUsage="8"/>
  </rowHierarchiesUsage>
  <colHierarchiesUsage count="1">
    <colHierarchyUsage hierarchyUsage="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ental_clinic_gh_gembu_patients_table]"/>
        <x15:activeTabTopLevelEntity name="[dental_clinic_gh_gembu_visits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ED70C34-7C16-4756-8EAA-6DA5083DFA94}" name="PivotTable99" cacheId="110" applyNumberFormats="0" applyBorderFormats="0" applyFontFormats="0" applyPatternFormats="0" applyAlignmentFormats="0" applyWidthHeightFormats="1" dataCaption="Values" tag="ba3ab14c-2642-40d4-8394-78b40037a599" updatedVersion="8" minRefreshableVersion="3" showDrill="0" useAutoFormatting="1" subtotalHiddenItems="1" rowGrandTotals="0" colGrandTotals="0" itemPrintTitles="1" createdVersion="8" indent="0" outline="1" outlineData="1" multipleFieldFilters="0" chartFormat="16">
  <location ref="A20:B27" firstHeaderRow="1" firstDataRow="1" firstDataCol="1"/>
  <pivotFields count="6">
    <pivotField allDrilled="1" subtotalTop="0" showAll="0" measureFilter="1" defaultSubtotal="0" defaultAttributeDrillState="1">
      <items count="10">
        <item x="0"/>
        <item x="1"/>
        <item x="2"/>
        <item x="3"/>
        <item x="4"/>
        <item x="5"/>
        <item x="6"/>
        <item x="7"/>
        <item x="8"/>
        <item x="9"/>
      </items>
    </pivotField>
    <pivotField allDrilled="1" subtotalTop="0" showAll="0" measureFilter="1" defaultSubtotal="0" defaultAttributeDrillState="1">
      <items count="10">
        <item x="0"/>
        <item x="1"/>
        <item x="2"/>
        <item x="3"/>
        <item x="4"/>
        <item x="5"/>
        <item x="6"/>
        <item x="7"/>
        <item x="8"/>
        <item x="9"/>
      </items>
    </pivotField>
    <pivotField allDrilled="1" subtotalTop="0" showAll="0" dataSourceSort="1" defaultSubtotal="0" defaultAttributeDrillState="1">
      <items count="1">
        <item s="1" x="0"/>
      </items>
    </pivotField>
    <pivotField axis="axisRow" allDrilled="1" subtotalTop="0" showAll="0" dataSourceSort="1" defaultSubtotal="0" defaultAttributeDrillState="1">
      <items count="7">
        <item x="0"/>
        <item x="1"/>
        <item x="2"/>
        <item x="3"/>
        <item x="4"/>
        <item x="5"/>
        <item x="6"/>
      </items>
    </pivotField>
    <pivotField dataField="1" subtotalTop="0" showAll="0" defaultSubtotal="0"/>
    <pivotField allDrilled="1" subtotalTop="0" showAll="0" dataSourceSort="1" defaultSubtotal="0" defaultAttributeDrillState="1"/>
  </pivotFields>
  <rowFields count="1">
    <field x="3"/>
  </rowFields>
  <rowItems count="7">
    <i>
      <x/>
    </i>
    <i>
      <x v="1"/>
    </i>
    <i>
      <x v="2"/>
    </i>
    <i>
      <x v="3"/>
    </i>
    <i>
      <x v="4"/>
    </i>
    <i>
      <x v="5"/>
    </i>
    <i>
      <x v="6"/>
    </i>
  </rowItems>
  <colItems count="1">
    <i/>
  </colItems>
  <dataFields count="1">
    <dataField name="Count of Age grading" fld="4" subtotal="count" baseField="0" baseItem="0"/>
  </dataFields>
  <chartFormats count="1">
    <chartFormat chart="10" format="3" series="1">
      <pivotArea type="data" outline="0" fieldPosition="0">
        <references count="1">
          <reference field="4294967294" count="1" selected="0">
            <x v="0"/>
          </reference>
        </references>
      </pivotArea>
    </chartFormat>
  </chartFormats>
  <pivotHierarchies count="5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Distinct Count of Patient_ID"/>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2">
    <filter fld="0" type="count" id="1" iMeasureHier="29">
      <autoFilter ref="A1">
        <filterColumn colId="0">
          <top10 val="10" filterVal="10"/>
        </filterColumn>
      </autoFilter>
    </filter>
    <filter fld="1" type="count" id="2" iMeasureHier="32">
      <autoFilter ref="A1">
        <filterColumn colId="0">
          <top10 val="10" filterVal="10"/>
        </filterColumn>
      </autoFilter>
    </filter>
  </filters>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relNeededHidden="1">
        <x15:activeTabTopLevelEntity name="[dental_clinic_gh_gembu_patients_table]"/>
        <x15:activeTabTopLevelEntity name="[dental_clinic_gh_gembu_visits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AAC19E1-645F-447C-B097-5902B96F8419}" name="PivotTable85" cacheId="101" applyNumberFormats="0" applyBorderFormats="0" applyFontFormats="0" applyPatternFormats="0" applyAlignmentFormats="0" applyWidthHeightFormats="1" dataCaption="Values" tag="8b00eca7-3b92-4a44-ad84-d24f8afa09e9" updatedVersion="8" minRefreshableVersion="3" useAutoFormatting="1" subtotalHiddenItems="1" rowGrandTotals="0" colGrandTotals="0" itemPrintTitles="1" createdVersion="8" indent="0" outline="1" outlineData="1" multipleFieldFilters="0" chartFormat="12">
  <location ref="J20:K25" firstHeaderRow="1" firstDataRow="1" firstDataCol="1"/>
  <pivotFields count="6">
    <pivotField allDrilled="1" subtotalTop="0" showAll="0" measureFilter="1" defaultSubtotal="0" defaultAttributeDrillState="1">
      <items count="10">
        <item x="0"/>
        <item x="1"/>
        <item x="2"/>
        <item x="3"/>
        <item x="4"/>
        <item x="5"/>
        <item x="6"/>
        <item x="7"/>
        <item x="8"/>
        <item x="9"/>
      </items>
    </pivotField>
    <pivotField allDrilled="1" subtotalTop="0" showAll="0" measureFilter="1" defaultSubtotal="0" defaultAttributeDrillState="1">
      <items count="10">
        <item x="0"/>
        <item x="1"/>
        <item x="2"/>
        <item x="3"/>
        <item x="4"/>
        <item x="5"/>
        <item x="6"/>
        <item x="7"/>
        <item x="8"/>
        <item x="9"/>
      </items>
    </pivotField>
    <pivotField allDrilled="1" subtotalTop="0" showAll="0" dataSourceSort="1" defaultSubtotal="0" defaultAttributeDrillState="1">
      <items count="1">
        <item s="1" x="0"/>
      </items>
    </pivotField>
    <pivotField axis="axisRow" allDrilled="1" subtotalTop="0" showAll="0" defaultSubtotal="0" defaultAttributeDrillState="1">
      <items count="5">
        <item x="0"/>
        <item x="1"/>
        <item x="3"/>
        <item x="4"/>
        <item x="2"/>
      </items>
    </pivotField>
    <pivotField dataField="1" subtotalTop="0" showAll="0" defaultSubtotal="0"/>
    <pivotField allDrilled="1" subtotalTop="0" showAll="0" dataSourceSort="1" defaultSubtotal="0" defaultAttributeDrillState="1"/>
  </pivotFields>
  <rowFields count="1">
    <field x="3"/>
  </rowFields>
  <rowItems count="5">
    <i>
      <x/>
    </i>
    <i>
      <x v="1"/>
    </i>
    <i>
      <x v="2"/>
    </i>
    <i>
      <x v="3"/>
    </i>
    <i>
      <x v="4"/>
    </i>
  </rowItems>
  <colItems count="1">
    <i/>
  </colItems>
  <dataFields count="1">
    <dataField name="Count of Patients_satisfaction" fld="4" subtotal="count" baseField="0" baseItem="0"/>
  </dataFields>
  <chartFormats count="4">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3" count="1" selected="0">
            <x v="2"/>
          </reference>
        </references>
      </pivotArea>
    </chartFormat>
    <chartFormat chart="5" format="4">
      <pivotArea type="data" outline="0" fieldPosition="0">
        <references count="2">
          <reference field="4294967294" count="1" selected="0">
            <x v="0"/>
          </reference>
          <reference field="3" count="1" selected="0">
            <x v="1"/>
          </reference>
        </references>
      </pivotArea>
    </chartFormat>
    <chartFormat chart="5" format="5">
      <pivotArea type="data" outline="0" fieldPosition="0">
        <references count="2">
          <reference field="4294967294" count="1" selected="0">
            <x v="0"/>
          </reference>
          <reference field="3" count="1" selected="0">
            <x v="0"/>
          </reference>
        </references>
      </pivotArea>
    </chartFormat>
  </chartFormats>
  <pivotHierarchies count="5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Distinct Count of Patient_ID"/>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2">
    <filter fld="0" type="count" id="1" iMeasureHier="29">
      <autoFilter ref="A1">
        <filterColumn colId="0">
          <top10 val="10" filterVal="10"/>
        </filterColumn>
      </autoFilter>
    </filter>
    <filter fld="1" type="count" id="2" iMeasureHier="32">
      <autoFilter ref="A1">
        <filterColumn colId="0">
          <top10 val="10" filterVal="10"/>
        </filterColumn>
      </autoFilter>
    </filter>
  </filters>
  <rowHierarchiesUsage count="1">
    <rowHierarchyUsage hierarchyUsage="1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ental_clinic_gh_gembu_patients_table]"/>
        <x15:activeTabTopLevelEntity name="[dental_clinic_gh_gembu_visits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CB94718-ECEC-4F4B-BD9A-29B6600F2B99}" name="PivotTable77" cacheId="86" applyNumberFormats="0" applyBorderFormats="0" applyFontFormats="0" applyPatternFormats="0" applyAlignmentFormats="0" applyWidthHeightFormats="1" dataCaption="Values" tag="2444ae78-1b35-4339-90b7-a541f403b18c" updatedVersion="8" minRefreshableVersion="3" useAutoFormatting="1" subtotalHiddenItems="1" rowGrandTotals="0" itemPrintTitles="1" createdVersion="8" indent="0" outline="1" outlineData="1" multipleFieldFilters="0" chartFormat="24">
  <location ref="A2:B12" firstHeaderRow="1" firstDataRow="1" firstDataCol="1"/>
  <pivotFields count="3">
    <pivotField dataField="1" subtotalTop="0" showAll="0" defaultSubtotal="0"/>
    <pivotField axis="axisRow" allDrilled="1" subtotalTop="0" showAll="0" measureFilter="1" sortType="de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allDrilled="1" subtotalTop="0" showAll="0" dataSourceSort="1" defaultSubtotal="0" defaultAttributeDrillState="1"/>
  </pivotFields>
  <rowFields count="1">
    <field x="1"/>
  </rowFields>
  <rowItems count="10">
    <i>
      <x v="3"/>
    </i>
    <i>
      <x v="7"/>
    </i>
    <i>
      <x v="2"/>
    </i>
    <i>
      <x v="1"/>
    </i>
    <i>
      <x v="8"/>
    </i>
    <i>
      <x/>
    </i>
    <i>
      <x v="6"/>
    </i>
    <i>
      <x v="5"/>
    </i>
    <i>
      <x v="9"/>
    </i>
    <i>
      <x v="4"/>
    </i>
  </rowItems>
  <colItems count="1">
    <i/>
  </colItems>
  <dataFields count="1">
    <dataField name="Count of Diagnosis" fld="0" subtotal="count" baseField="0" baseItem="0"/>
  </dataFields>
  <chartFormats count="1">
    <chartFormat chart="4" format="2" series="1">
      <pivotArea type="data" outline="0" fieldPosition="0">
        <references count="1">
          <reference field="4294967294" count="1" selected="0">
            <x v="0"/>
          </reference>
        </references>
      </pivotArea>
    </chartFormat>
  </chartFormats>
  <pivotHierarchies count="5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1" type="count" id="1" iMeasureHier="29">
      <autoFilter ref="A1">
        <filterColumn colId="0">
          <top10 val="10" filterVal="10"/>
        </filterColumn>
      </autoFilter>
    </filter>
  </filters>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ental_clinic_gh_gembu_patients_table]"/>
        <x15:activeTabTopLevelEntity name="[dental_clinic_gh_gembu_visits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919769C-26CD-464E-B984-FA9CD757E316}" name="PivotTable87" cacheId="104" applyNumberFormats="0" applyBorderFormats="0" applyFontFormats="0" applyPatternFormats="0" applyAlignmentFormats="0" applyWidthHeightFormats="1" dataCaption="Values" tag="5a9a852a-74ed-43c4-b053-fe726d64a0b5" updatedVersion="8" minRefreshableVersion="3" useAutoFormatting="1" subtotalHiddenItems="1" colGrandTotals="0" itemPrintTitles="1" createdVersion="8" indent="0" outline="1" outlineData="1" multipleFieldFilters="0" chartFormat="22">
  <location ref="M20:N26" firstHeaderRow="1" firstDataRow="2" firstDataCol="1"/>
  <pivotFields count="6">
    <pivotField allDrilled="1" subtotalTop="0" showAll="0" measureFilter="1" defaultSubtotal="0" defaultAttributeDrillState="1">
      <items count="10">
        <item x="0"/>
        <item x="1"/>
        <item x="2"/>
        <item x="3"/>
        <item x="4"/>
        <item x="5"/>
        <item x="6"/>
        <item x="7"/>
        <item x="8"/>
        <item x="9"/>
      </items>
    </pivotField>
    <pivotField allDrilled="1" subtotalTop="0" showAll="0" measureFilter="1" defaultSubtotal="0" defaultAttributeDrillState="1">
      <items count="10">
        <item x="0"/>
        <item x="1"/>
        <item x="2"/>
        <item x="3"/>
        <item x="4"/>
        <item x="5"/>
        <item x="6"/>
        <item x="7"/>
        <item x="8"/>
        <item x="9"/>
      </items>
    </pivotField>
    <pivotField axis="axisRow" allDrilled="1" subtotalTop="0" showAll="0" dataSourceSort="1" defaultSubtotal="0" defaultAttributeDrillState="1">
      <items count="4">
        <item x="0"/>
        <item x="1"/>
        <item x="2"/>
        <item x="3"/>
      </items>
    </pivotField>
    <pivotField axis="axisCol" allDrilled="1" subtotalTop="0" showAll="0" dataSourceSort="1" defaultSubtotal="0" defaultAttributeDrillState="1">
      <items count="1">
        <item s="1" x="0"/>
      </items>
    </pivotField>
    <pivotField dataField="1" subtotalTop="0" showAll="0" defaultSubtotal="0"/>
    <pivotField allDrilled="1" subtotalTop="0" showAll="0" dataSourceSort="1" defaultSubtotal="0" defaultAttributeDrillState="1"/>
  </pivotFields>
  <rowFields count="1">
    <field x="2"/>
  </rowFields>
  <rowItems count="5">
    <i>
      <x/>
    </i>
    <i>
      <x v="1"/>
    </i>
    <i>
      <x v="2"/>
    </i>
    <i>
      <x v="3"/>
    </i>
    <i t="grand">
      <x/>
    </i>
  </rowItems>
  <colFields count="1">
    <field x="3"/>
  </colFields>
  <colItems count="1">
    <i>
      <x/>
    </i>
  </colItems>
  <dataFields count="1">
    <dataField name="Distinct Count of Patient_ID" fld="4" subtotal="count" baseField="2" baseItem="0">
      <extLst>
        <ext xmlns:x15="http://schemas.microsoft.com/office/spreadsheetml/2010/11/main" uri="{FABC7310-3BB5-11E1-824E-6D434824019B}">
          <x15:dataField isCountDistinct="1"/>
        </ext>
      </extLst>
    </dataField>
  </dataFields>
  <chartFormats count="4">
    <chartFormat chart="16" format="6" series="1">
      <pivotArea type="data" outline="0" fieldPosition="0">
        <references count="1">
          <reference field="4294967294" count="1" selected="0">
            <x v="0"/>
          </reference>
        </references>
      </pivotArea>
    </chartFormat>
    <chartFormat chart="16" format="7">
      <pivotArea type="data" outline="0" fieldPosition="0">
        <references count="2">
          <reference field="4294967294" count="1" selected="0">
            <x v="0"/>
          </reference>
          <reference field="2" count="1" selected="0">
            <x v="0"/>
          </reference>
        </references>
      </pivotArea>
    </chartFormat>
    <chartFormat chart="16" format="8">
      <pivotArea type="data" outline="0" fieldPosition="0">
        <references count="2">
          <reference field="4294967294" count="1" selected="0">
            <x v="0"/>
          </reference>
          <reference field="2" count="1" selected="0">
            <x v="1"/>
          </reference>
        </references>
      </pivotArea>
    </chartFormat>
    <chartFormat chart="16" format="9">
      <pivotArea type="data" outline="0" fieldPosition="0">
        <references count="2">
          <reference field="4294967294" count="1" selected="0">
            <x v="0"/>
          </reference>
          <reference field="2" count="1" selected="0">
            <x v="2"/>
          </reference>
        </references>
      </pivotArea>
    </chartFormat>
  </chartFormats>
  <pivotHierarchies count="5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Distinct Count of Patient_ID"/>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2">
    <filter fld="0" type="count" id="1" iMeasureHier="29">
      <autoFilter ref="A1">
        <filterColumn colId="0">
          <top10 val="10" filterVal="10"/>
        </filterColumn>
      </autoFilter>
    </filter>
    <filter fld="1" type="count" id="2" iMeasureHier="32">
      <autoFilter ref="A1">
        <filterColumn colId="0">
          <top10 val="10" filterVal="10"/>
        </filterColumn>
      </autoFilter>
    </filter>
  </filters>
  <rowHierarchiesUsage count="1">
    <rowHierarchyUsage hierarchyUsage="4"/>
  </rowHierarchiesUsage>
  <colHierarchiesUsage count="1">
    <colHierarchyUsage hierarchyUsage="1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ental_clinic_gh_gembu_patients_table]"/>
        <x15:activeTabTopLevelEntity name="[dental_clinic_gh_gembu_visits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6C4FC87-7708-4903-BFB6-6CD920C30698}" name="PivotTable81" cacheId="95" applyNumberFormats="0" applyBorderFormats="0" applyFontFormats="0" applyPatternFormats="0" applyAlignmentFormats="0" applyWidthHeightFormats="1" dataCaption="Values" tag="63af10b0-5198-48d6-8b51-006c72cfa3b9" updatedVersion="8" minRefreshableVersion="3" useAutoFormatting="1" subtotalHiddenItems="1" rowGrandTotals="0" itemPrintTitles="1" createdVersion="8" indent="0" outline="1" outlineData="1" multipleFieldFilters="0">
  <location ref="M2:N14" firstHeaderRow="1" firstDataRow="1" firstDataCol="1"/>
  <pivotFields count="5">
    <pivotField allDrilled="1" subtotalTop="0" showAll="0" measureFilter="1" defaultSubtotal="0" defaultAttributeDrillState="1">
      <items count="10">
        <item x="0"/>
        <item x="1"/>
        <item x="2"/>
        <item x="3"/>
        <item x="4"/>
        <item x="5"/>
        <item x="6"/>
        <item x="7"/>
        <item x="8"/>
        <item x="9"/>
      </items>
    </pivotField>
    <pivotField allDrilled="1" subtotalTop="0" showAll="0" measureFilter="1" defaultSubtotal="0" defaultAttributeDrillState="1">
      <items count="10">
        <item x="0"/>
        <item x="1"/>
        <item x="2"/>
        <item x="3"/>
        <item x="4"/>
        <item x="5"/>
        <item x="6"/>
        <item x="7"/>
        <item x="8"/>
        <item x="9"/>
      </items>
    </pivotField>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 allDrilled="1" subtotalTop="0" showAll="0" dataSourceSort="1" defaultSubtotal="0" defaultAttributeDrillState="1"/>
  </pivotFields>
  <rowFields count="1">
    <field x="2"/>
  </rowFields>
  <rowItems count="12">
    <i>
      <x/>
    </i>
    <i>
      <x v="1"/>
    </i>
    <i>
      <x v="2"/>
    </i>
    <i>
      <x v="3"/>
    </i>
    <i>
      <x v="4"/>
    </i>
    <i>
      <x v="5"/>
    </i>
    <i>
      <x v="6"/>
    </i>
    <i>
      <x v="7"/>
    </i>
    <i>
      <x v="8"/>
    </i>
    <i>
      <x v="9"/>
    </i>
    <i>
      <x v="10"/>
    </i>
    <i>
      <x v="11"/>
    </i>
  </rowItems>
  <colItems count="1">
    <i/>
  </colItems>
  <dataFields count="1">
    <dataField name="Sum of Treatment_cost" fld="3" baseField="0" baseItem="0"/>
  </dataFields>
  <pivotHierarchies count="5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caption="Count of Visit_ID"/>
    <pivotHierarchy dragToData="1"/>
    <pivotHierarchy dragToData="1"/>
    <pivotHierarchy dragToData="1"/>
    <pivotHierarchy dragToData="1"/>
    <pivotHierarchy dragToData="1"/>
    <pivotHierarchy dragToData="1" caption="Distinct Count of Patient_ID"/>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2">
    <filter fld="0" type="count" id="1" iMeasureHier="29">
      <autoFilter ref="A1">
        <filterColumn colId="0">
          <top10 val="10" filterVal="10"/>
        </filterColumn>
      </autoFilter>
    </filter>
    <filter fld="1" type="count" id="2" iMeasureHier="32">
      <autoFilter ref="A1">
        <filterColumn colId="0">
          <top10 val="10" filterVal="10"/>
        </filterColumn>
      </autoFilter>
    </filter>
  </filters>
  <rowHierarchiesUsage count="1">
    <rowHierarchyUsage hierarchyUsage="2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ental_clinic_gh_gembu_patients_table]"/>
        <x15:activeTabTopLevelEntity name="[dental_clinic_gh_gembu_visits_table]"/>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07713628-73E5-4BC0-9FE6-50AC17AB8949}" autoFormatId="16" applyNumberFormats="0" applyBorderFormats="0" applyFontFormats="0" applyPatternFormats="0" applyAlignmentFormats="0" applyWidthHeightFormats="0">
  <queryTableRefresh nextId="16">
    <queryTableFields count="15">
      <queryTableField id="1" name="Visit_ID" tableColumnId="1"/>
      <queryTableField id="2" name="Patient_ID" tableColumnId="2"/>
      <queryTableField id="3" name="Date_of_visit" tableColumnId="3"/>
      <queryTableField id="4" name="Diagnosis" tableColumnId="4"/>
      <queryTableField id="5" name="Treatment_type" tableColumnId="5"/>
      <queryTableField id="6" name="Admission_Required" tableColumnId="6"/>
      <queryTableField id="7" name="Denture_on_patients_request" tableColumnId="7"/>
      <queryTableField id="8" name="Type_of_denture" tableColumnId="8"/>
      <queryTableField id="9" name="Treatment_cost" tableColumnId="9"/>
      <queryTableField id="10" name="Check_up" tableColumnId="10"/>
      <queryTableField id="11" name="Cost_of_denture" tableColumnId="11"/>
      <queryTableField id="12" name="Follow_up_check_up" tableColumnId="12"/>
      <queryTableField id="13" name="Date_of_impression" tableColumnId="13"/>
      <queryTableField id="14" name="Date_of_denture_fitting" tableColumnId="14"/>
      <queryTableField id="15" name="Patients_satisfaction" tableColumnId="1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DB8D1411-BCDB-4D22-BF22-351924DF16E9}" autoFormatId="16" applyNumberFormats="0" applyBorderFormats="0" applyFontFormats="0" applyPatternFormats="0" applyAlignmentFormats="0" applyWidthHeightFormats="0">
  <queryTableRefresh nextId="6">
    <queryTableFields count="5">
      <queryTableField id="1" name="Patient_id" tableColumnId="1"/>
      <queryTableField id="2" name="Folder_number" tableColumnId="2"/>
      <queryTableField id="3" name="Age" tableColumnId="3"/>
      <queryTableField id="4" name="Gender" tableColumnId="4"/>
      <queryTableField id="5" name=" Age grading" tableColumnId="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8A98059E-5FAF-4703-97AE-0D7BBEE96220}" sourceName="[dental_clinic_gh_gembu_patients_table].[Gender]">
  <pivotTables>
    <pivotTable tabId="5" name="PivotTable2"/>
    <pivotTable tabId="16" name="PivotTable1"/>
    <pivotTable tabId="16" name="PivotTable77"/>
    <pivotTable tabId="16" name="PivotTable78"/>
    <pivotTable tabId="16" name="PivotTable79"/>
    <pivotTable tabId="16" name="PivotTable81"/>
    <pivotTable tabId="16" name="PivotTable83"/>
    <pivotTable tabId="16" name="PivotTable85"/>
    <pivotTable tabId="16" name="PivotTable87"/>
    <pivotTable tabId="16" name="PivotTable95"/>
    <pivotTable tabId="16" name="PivotTable99"/>
  </pivotTables>
  <data>
    <olap pivotCacheId="1660607010">
      <levels count="2">
        <level uniqueName="[dental_clinic_gh_gembu_patients_table].[Gender].[(All)]" sourceCaption="(All)" count="0"/>
        <level uniqueName="[dental_clinic_gh_gembu_patients_table].[Gender].[Gender]" sourceCaption="Gender" count="2">
          <ranges>
            <range startItem="0">
              <i n="[dental_clinic_gh_gembu_patients_table].[Gender].&amp;[F]" c="F"/>
              <i n="[dental_clinic_gh_gembu_patients_table].[Gender].&amp;[M]" c="M"/>
            </range>
          </ranges>
        </level>
      </levels>
      <selections count="1">
        <selection n="[dental_clinic_gh_gembu_patients_table].[Gender].[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of_visit__Month" xr10:uid="{7A8980F3-25A0-420A-815C-D370390C84CC}" sourceName="[dental_clinic_gh_gembu_visits_table].[Date_of_visit (Month)]">
  <pivotTables>
    <pivotTable tabId="5" name="PivotTable2"/>
    <pivotTable tabId="16" name="PivotTable1"/>
    <pivotTable tabId="16" name="PivotTable77"/>
    <pivotTable tabId="16" name="PivotTable78"/>
    <pivotTable tabId="16" name="PivotTable79"/>
    <pivotTable tabId="16" name="PivotTable81"/>
    <pivotTable tabId="16" name="PivotTable83"/>
    <pivotTable tabId="16" name="PivotTable85"/>
    <pivotTable tabId="16" name="PivotTable87"/>
    <pivotTable tabId="16" name="PivotTable95"/>
    <pivotTable tabId="16" name="PivotTable99"/>
  </pivotTables>
  <data>
    <olap pivotCacheId="1660607010">
      <levels count="2">
        <level uniqueName="[dental_clinic_gh_gembu_visits_table].[Date_of_visit (Month)].[(All)]" sourceCaption="(All)" count="0"/>
        <level uniqueName="[dental_clinic_gh_gembu_visits_table].[Date_of_visit (Month)].[Date_of_visit (Month)]" sourceCaption="Date_of_visit (Month)" count="12">
          <ranges>
            <range startItem="0">
              <i n="[dental_clinic_gh_gembu_visits_table].[Date_of_visit (Month)].&amp;[Jan]" c="Jan"/>
              <i n="[dental_clinic_gh_gembu_visits_table].[Date_of_visit (Month)].&amp;[Feb]" c="Feb"/>
              <i n="[dental_clinic_gh_gembu_visits_table].[Date_of_visit (Month)].&amp;[Mar]" c="Mar"/>
              <i n="[dental_clinic_gh_gembu_visits_table].[Date_of_visit (Month)].&amp;[Apr]" c="Apr"/>
              <i n="[dental_clinic_gh_gembu_visits_table].[Date_of_visit (Month)].&amp;[May]" c="May"/>
              <i n="[dental_clinic_gh_gembu_visits_table].[Date_of_visit (Month)].&amp;[Jun]" c="Jun"/>
              <i n="[dental_clinic_gh_gembu_visits_table].[Date_of_visit (Month)].&amp;[Jul]" c="Jul"/>
              <i n="[dental_clinic_gh_gembu_visits_table].[Date_of_visit (Month)].&amp;[Aug]" c="Aug"/>
              <i n="[dental_clinic_gh_gembu_visits_table].[Date_of_visit (Month)].&amp;[Sep]" c="Sep"/>
              <i n="[dental_clinic_gh_gembu_visits_table].[Date_of_visit (Month)].&amp;[Oct]" c="Oct"/>
              <i n="[dental_clinic_gh_gembu_visits_table].[Date_of_visit (Month)].&amp;[Nov]" c="Nov"/>
              <i n="[dental_clinic_gh_gembu_visits_table].[Date_of_visit (Month)].&amp;[Dec]" c="Dec"/>
            </range>
          </ranges>
        </level>
      </levels>
      <selections count="1">
        <selection n="[dental_clinic_gh_gembu_visits_table].[Date_of_visit (Month)].[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812A8C1-8883-42E6-AACA-57D706BEE4C2}" cache="Slicer_Gender" caption="Gender" level="1" style="SlicerStyleLight6" rowHeight="241300"/>
  <slicer name="Date_of_visit (Month)" xr10:uid="{3296825A-E74F-4F8C-BAFF-283D3BB744FE}" cache="Slicer_Date_of_visit__Month" caption="Date_of_visit (Month)" startItem="1" level="1" style="SlicerStyleLight6"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637425B-28AC-49DB-9FE5-76724BB39990}" name="dental_clinic_gh_gembu_visits_table" displayName="dental_clinic_gh_gembu_visits_table" ref="A1:O328" tableType="queryTable" totalsRowShown="0">
  <autoFilter ref="A1:O328" xr:uid="{E637425B-28AC-49DB-9FE5-76724BB39990}"/>
  <tableColumns count="15">
    <tableColumn id="1" xr3:uid="{648519CD-CBEE-4B6D-BF0C-84ED81CB6977}" uniqueName="1" name="Visit_ID" queryTableFieldId="1"/>
    <tableColumn id="2" xr3:uid="{14529266-35CC-4AD3-9A70-ED8324283218}" uniqueName="2" name="Patient_ID" queryTableFieldId="2" dataDxfId="22"/>
    <tableColumn id="3" xr3:uid="{08B595FC-A946-4BC8-AA91-53493270F6F9}" uniqueName="3" name="Date_of_visit" queryTableFieldId="3" dataDxfId="21"/>
    <tableColumn id="4" xr3:uid="{2CA07D48-8F96-4F1A-B4D1-E24717282825}" uniqueName="4" name="Diagnosis" queryTableFieldId="4" dataDxfId="20"/>
    <tableColumn id="5" xr3:uid="{832E2C6A-2F58-420F-BD9E-86D729076B73}" uniqueName="5" name="Treatment_type" queryTableFieldId="5" dataDxfId="19"/>
    <tableColumn id="6" xr3:uid="{DC1F1BC0-FF3C-46A9-91F9-AAAEAF46671C}" uniqueName="6" name="Admission_Required" queryTableFieldId="6" dataDxfId="18"/>
    <tableColumn id="7" xr3:uid="{303A8E2C-103B-47C0-AD3E-8787B3CE84E8}" uniqueName="7" name="Denture_on_patients_request" queryTableFieldId="7" dataDxfId="17"/>
    <tableColumn id="8" xr3:uid="{E7CE1B37-38FD-44BC-AAF5-5C9BE3C57C07}" uniqueName="8" name="Type_of_denture" queryTableFieldId="8" dataDxfId="16"/>
    <tableColumn id="9" xr3:uid="{12D31818-0C48-4A39-B436-7923CE3BF5F4}" uniqueName="9" name="Treatment_cost" queryTableFieldId="9"/>
    <tableColumn id="10" xr3:uid="{4DDA357C-1803-431E-A2E1-E4ED06E75545}" uniqueName="10" name="Check_up" queryTableFieldId="10" dataDxfId="15"/>
    <tableColumn id="11" xr3:uid="{C735826F-6847-488C-A917-0F8E1990DAD0}" uniqueName="11" name="Cost_of_denture" queryTableFieldId="11"/>
    <tableColumn id="12" xr3:uid="{4576D587-15D4-408B-ACFB-84FF36D77108}" uniqueName="12" name="Follow_up_check_up" queryTableFieldId="12" dataDxfId="14"/>
    <tableColumn id="13" xr3:uid="{A14C231A-55D2-487E-947A-300BB77032F7}" uniqueName="13" name="Date_of_impression" queryTableFieldId="13" dataDxfId="13"/>
    <tableColumn id="14" xr3:uid="{82BE9B9F-EE2F-44B3-81F6-7D97265EF721}" uniqueName="14" name="Date_of_denture_fitting" queryTableFieldId="14" dataDxfId="12"/>
    <tableColumn id="15" xr3:uid="{62750D95-228B-44AE-8D79-22F35D0CA260}" uniqueName="15" name="Patients_satisfaction" queryTableFieldId="15" dataDxfId="1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8BA7B8E-C233-46B6-B442-CA8F9BCFD977}" name="dental_clinic_gh_gembu_patients_table" displayName="dental_clinic_gh_gembu_patients_table" ref="A1:E319" tableType="queryTable" totalsRowShown="0">
  <autoFilter ref="A1:E319" xr:uid="{A8BA7B8E-C233-46B6-B442-CA8F9BCFD977}"/>
  <tableColumns count="5">
    <tableColumn id="1" xr3:uid="{A9344C8E-464B-4075-86AF-B4F7E9ED5176}" uniqueName="1" name="Patient_id" queryTableFieldId="1" dataDxfId="8"/>
    <tableColumn id="2" xr3:uid="{A23B7E8A-4A0F-4DF0-8CB2-35CC8737EE25}" uniqueName="2" name="Folder_number" queryTableFieldId="2" dataDxfId="7"/>
    <tableColumn id="3" xr3:uid="{F3780CA6-768E-4808-8EC1-582F57722EF4}" uniqueName="3" name="Age" queryTableFieldId="3"/>
    <tableColumn id="4" xr3:uid="{860D082B-98EA-4896-A566-E4815430FB61}" uniqueName="4" name="Gender" queryTableFieldId="4" dataDxfId="6"/>
    <tableColumn id="5" xr3:uid="{5BE0076E-DC9A-45D3-BB33-6B1A58247E7B}" uniqueName="5" name=" Age grading"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9.xml"/><Relationship Id="rId3" Type="http://schemas.openxmlformats.org/officeDocument/2006/relationships/pivotTable" Target="../pivotTables/pivotTable4.xml"/><Relationship Id="rId7" Type="http://schemas.openxmlformats.org/officeDocument/2006/relationships/pivotTable" Target="../pivotTables/pivotTable8.xml"/><Relationship Id="rId12" Type="http://schemas.openxmlformats.org/officeDocument/2006/relationships/drawing" Target="../drawings/drawing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11" Type="http://schemas.openxmlformats.org/officeDocument/2006/relationships/printerSettings" Target="../printerSettings/printerSettings1.bin"/><Relationship Id="rId5" Type="http://schemas.openxmlformats.org/officeDocument/2006/relationships/pivotTable" Target="../pivotTables/pivotTable6.xml"/><Relationship Id="rId10" Type="http://schemas.openxmlformats.org/officeDocument/2006/relationships/pivotTable" Target="../pivotTables/pivotTable11.xml"/><Relationship Id="rId4" Type="http://schemas.openxmlformats.org/officeDocument/2006/relationships/pivotTable" Target="../pivotTables/pivotTable5.xml"/><Relationship Id="rId9" Type="http://schemas.openxmlformats.org/officeDocument/2006/relationships/pivotTable" Target="../pivotTables/pivotTable10.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F4F16-6FE0-46C9-B39C-69389E68CEF0}">
  <dimension ref="A1:O328"/>
  <sheetViews>
    <sheetView topLeftCell="A305" workbookViewId="0">
      <selection activeCell="A321" sqref="A321:XFD321"/>
    </sheetView>
  </sheetViews>
  <sheetFormatPr defaultRowHeight="15" x14ac:dyDescent="0.25"/>
  <cols>
    <col min="1" max="1" width="10.140625" bestFit="1" customWidth="1"/>
    <col min="2" max="2" width="12.5703125" bestFit="1" customWidth="1"/>
    <col min="3" max="3" width="15" bestFit="1" customWidth="1"/>
    <col min="4" max="4" width="40.140625" bestFit="1" customWidth="1"/>
    <col min="5" max="5" width="41.140625" bestFit="1" customWidth="1"/>
    <col min="6" max="6" width="22" bestFit="1" customWidth="1"/>
    <col min="7" max="7" width="30.5703125" bestFit="1" customWidth="1"/>
    <col min="8" max="8" width="22.5703125" bestFit="1" customWidth="1"/>
    <col min="9" max="9" width="17.28515625" bestFit="1" customWidth="1"/>
    <col min="10" max="10" width="11.85546875" bestFit="1" customWidth="1"/>
    <col min="11" max="11" width="18.28515625" bestFit="1" customWidth="1"/>
    <col min="12" max="12" width="22.140625" bestFit="1" customWidth="1"/>
    <col min="13" max="13" width="21.42578125" bestFit="1" customWidth="1"/>
    <col min="14" max="14" width="25.28515625" bestFit="1" customWidth="1"/>
    <col min="15" max="15" width="22" bestFit="1" customWidth="1"/>
  </cols>
  <sheetData>
    <row r="1" spans="1:15" x14ac:dyDescent="0.25">
      <c r="A1" t="s">
        <v>365</v>
      </c>
      <c r="B1" t="s">
        <v>366</v>
      </c>
      <c r="C1" t="s">
        <v>367</v>
      </c>
      <c r="D1" t="s">
        <v>368</v>
      </c>
      <c r="E1" t="s">
        <v>369</v>
      </c>
      <c r="F1" t="s">
        <v>370</v>
      </c>
      <c r="G1" t="s">
        <v>371</v>
      </c>
      <c r="H1" t="s">
        <v>372</v>
      </c>
      <c r="I1" t="s">
        <v>373</v>
      </c>
      <c r="J1" t="s">
        <v>374</v>
      </c>
      <c r="K1" t="s">
        <v>375</v>
      </c>
      <c r="L1" t="s">
        <v>376</v>
      </c>
      <c r="M1" t="s">
        <v>377</v>
      </c>
      <c r="N1" t="s">
        <v>378</v>
      </c>
      <c r="O1" t="s">
        <v>379</v>
      </c>
    </row>
    <row r="2" spans="1:15" x14ac:dyDescent="0.25">
      <c r="A2">
        <v>1</v>
      </c>
      <c r="B2" t="s">
        <v>5</v>
      </c>
      <c r="C2" s="1">
        <v>43835</v>
      </c>
      <c r="D2" t="s">
        <v>380</v>
      </c>
      <c r="E2" t="s">
        <v>381</v>
      </c>
      <c r="I2">
        <v>3000</v>
      </c>
      <c r="J2" t="s">
        <v>382</v>
      </c>
      <c r="M2" s="1"/>
      <c r="N2" s="1"/>
      <c r="O2" t="s">
        <v>383</v>
      </c>
    </row>
    <row r="3" spans="1:15" x14ac:dyDescent="0.25">
      <c r="A3">
        <v>2</v>
      </c>
      <c r="B3" t="s">
        <v>8</v>
      </c>
      <c r="C3" s="1">
        <v>43836</v>
      </c>
      <c r="D3" t="s">
        <v>384</v>
      </c>
      <c r="E3" t="s">
        <v>385</v>
      </c>
      <c r="H3" t="s">
        <v>386</v>
      </c>
      <c r="I3">
        <v>3000</v>
      </c>
      <c r="J3" t="s">
        <v>382</v>
      </c>
      <c r="M3" s="1"/>
      <c r="N3" s="1"/>
      <c r="O3" t="s">
        <v>383</v>
      </c>
    </row>
    <row r="4" spans="1:15" x14ac:dyDescent="0.25">
      <c r="A4">
        <v>3</v>
      </c>
      <c r="B4" t="s">
        <v>11</v>
      </c>
      <c r="C4" s="1">
        <v>43836</v>
      </c>
      <c r="D4" t="s">
        <v>387</v>
      </c>
      <c r="E4" t="s">
        <v>388</v>
      </c>
      <c r="I4">
        <v>12000</v>
      </c>
      <c r="J4" t="s">
        <v>389</v>
      </c>
      <c r="L4" t="s">
        <v>389</v>
      </c>
      <c r="M4" s="1"/>
      <c r="N4" s="1"/>
      <c r="O4" t="s">
        <v>390</v>
      </c>
    </row>
    <row r="5" spans="1:15" x14ac:dyDescent="0.25">
      <c r="A5">
        <v>4</v>
      </c>
      <c r="B5" t="s">
        <v>14</v>
      </c>
      <c r="C5" s="1">
        <v>43836</v>
      </c>
      <c r="D5" t="s">
        <v>391</v>
      </c>
      <c r="E5" t="s">
        <v>392</v>
      </c>
      <c r="F5" t="s">
        <v>389</v>
      </c>
      <c r="I5">
        <v>40000</v>
      </c>
      <c r="M5" s="1"/>
      <c r="N5" s="1"/>
      <c r="O5" t="s">
        <v>383</v>
      </c>
    </row>
    <row r="6" spans="1:15" x14ac:dyDescent="0.25">
      <c r="A6">
        <v>5</v>
      </c>
      <c r="B6" t="s">
        <v>16</v>
      </c>
      <c r="C6" s="1">
        <v>43837</v>
      </c>
      <c r="D6" t="s">
        <v>380</v>
      </c>
      <c r="E6" t="s">
        <v>393</v>
      </c>
      <c r="G6" t="s">
        <v>382</v>
      </c>
      <c r="I6">
        <v>2500</v>
      </c>
      <c r="M6" s="1"/>
      <c r="N6" s="1"/>
      <c r="O6" t="s">
        <v>390</v>
      </c>
    </row>
    <row r="7" spans="1:15" x14ac:dyDescent="0.25">
      <c r="A7">
        <v>6</v>
      </c>
      <c r="B7" t="s">
        <v>19</v>
      </c>
      <c r="C7" s="1">
        <v>43837</v>
      </c>
      <c r="D7" t="s">
        <v>380</v>
      </c>
      <c r="E7" t="s">
        <v>394</v>
      </c>
      <c r="G7" t="s">
        <v>389</v>
      </c>
      <c r="H7" t="s">
        <v>386</v>
      </c>
      <c r="I7">
        <v>11000</v>
      </c>
      <c r="J7" t="s">
        <v>382</v>
      </c>
      <c r="K7">
        <v>8000</v>
      </c>
      <c r="M7" s="1">
        <v>43837</v>
      </c>
      <c r="N7" s="1">
        <v>43837</v>
      </c>
      <c r="O7" t="s">
        <v>390</v>
      </c>
    </row>
    <row r="8" spans="1:15" x14ac:dyDescent="0.25">
      <c r="A8">
        <v>7</v>
      </c>
      <c r="B8" t="s">
        <v>21</v>
      </c>
      <c r="C8" s="1">
        <v>43838</v>
      </c>
      <c r="D8" t="s">
        <v>395</v>
      </c>
      <c r="E8" t="s">
        <v>396</v>
      </c>
      <c r="I8">
        <v>4500</v>
      </c>
      <c r="M8" s="1"/>
      <c r="N8" s="1"/>
      <c r="O8" t="s">
        <v>390</v>
      </c>
    </row>
    <row r="9" spans="1:15" x14ac:dyDescent="0.25">
      <c r="A9">
        <v>8</v>
      </c>
      <c r="B9" t="s">
        <v>22</v>
      </c>
      <c r="C9" s="1">
        <v>43839</v>
      </c>
      <c r="D9" t="s">
        <v>397</v>
      </c>
      <c r="E9" t="s">
        <v>392</v>
      </c>
      <c r="F9" t="s">
        <v>389</v>
      </c>
      <c r="I9">
        <v>20000</v>
      </c>
      <c r="J9" t="s">
        <v>389</v>
      </c>
      <c r="M9" s="1"/>
      <c r="N9" s="1"/>
      <c r="O9" t="s">
        <v>390</v>
      </c>
    </row>
    <row r="10" spans="1:15" x14ac:dyDescent="0.25">
      <c r="A10">
        <v>9</v>
      </c>
      <c r="B10" t="s">
        <v>24</v>
      </c>
      <c r="C10" s="1">
        <v>43839</v>
      </c>
      <c r="D10" t="s">
        <v>380</v>
      </c>
      <c r="E10" t="s">
        <v>393</v>
      </c>
      <c r="G10" t="s">
        <v>389</v>
      </c>
      <c r="H10" t="s">
        <v>386</v>
      </c>
      <c r="I10">
        <v>3000</v>
      </c>
      <c r="K10">
        <v>12000</v>
      </c>
      <c r="M10" s="1">
        <v>43839</v>
      </c>
      <c r="N10" s="1">
        <v>43839</v>
      </c>
      <c r="O10" t="s">
        <v>383</v>
      </c>
    </row>
    <row r="11" spans="1:15" x14ac:dyDescent="0.25">
      <c r="A11">
        <v>10</v>
      </c>
      <c r="B11" t="s">
        <v>14</v>
      </c>
      <c r="C11" s="1">
        <v>43840</v>
      </c>
      <c r="D11" t="s">
        <v>391</v>
      </c>
      <c r="E11" t="s">
        <v>393</v>
      </c>
      <c r="J11" t="s">
        <v>389</v>
      </c>
      <c r="L11" t="s">
        <v>389</v>
      </c>
      <c r="M11" s="1"/>
      <c r="N11" s="1"/>
      <c r="O11" t="s">
        <v>390</v>
      </c>
    </row>
    <row r="12" spans="1:15" x14ac:dyDescent="0.25">
      <c r="A12">
        <v>11</v>
      </c>
      <c r="B12" t="s">
        <v>26</v>
      </c>
      <c r="C12" s="1">
        <v>43843</v>
      </c>
      <c r="D12" t="s">
        <v>398</v>
      </c>
      <c r="E12" t="s">
        <v>399</v>
      </c>
      <c r="I12">
        <v>4000</v>
      </c>
      <c r="J12" t="s">
        <v>389</v>
      </c>
      <c r="L12" t="s">
        <v>389</v>
      </c>
      <c r="M12" s="1"/>
      <c r="N12" s="1"/>
      <c r="O12" t="s">
        <v>383</v>
      </c>
    </row>
    <row r="13" spans="1:15" x14ac:dyDescent="0.25">
      <c r="A13">
        <v>12</v>
      </c>
      <c r="B13" t="s">
        <v>28</v>
      </c>
      <c r="C13" s="1">
        <v>43843</v>
      </c>
      <c r="D13" t="s">
        <v>400</v>
      </c>
      <c r="E13" t="s">
        <v>401</v>
      </c>
      <c r="I13">
        <v>3000</v>
      </c>
      <c r="J13" t="s">
        <v>389</v>
      </c>
      <c r="L13" t="s">
        <v>382</v>
      </c>
      <c r="M13" s="1"/>
      <c r="N13" s="1"/>
    </row>
    <row r="14" spans="1:15" x14ac:dyDescent="0.25">
      <c r="A14">
        <v>13</v>
      </c>
      <c r="B14" t="s">
        <v>30</v>
      </c>
      <c r="C14" s="1">
        <v>43843</v>
      </c>
      <c r="D14" t="s">
        <v>380</v>
      </c>
      <c r="E14" t="s">
        <v>393</v>
      </c>
      <c r="G14" t="s">
        <v>389</v>
      </c>
      <c r="H14" t="s">
        <v>386</v>
      </c>
      <c r="I14">
        <v>15000</v>
      </c>
      <c r="K14">
        <v>15000</v>
      </c>
      <c r="M14" s="1">
        <v>43843</v>
      </c>
      <c r="N14" s="1">
        <v>43843</v>
      </c>
      <c r="O14" t="s">
        <v>383</v>
      </c>
    </row>
    <row r="15" spans="1:15" x14ac:dyDescent="0.25">
      <c r="A15">
        <v>14</v>
      </c>
      <c r="B15" t="s">
        <v>32</v>
      </c>
      <c r="C15" s="1">
        <v>43843</v>
      </c>
      <c r="D15" t="s">
        <v>402</v>
      </c>
      <c r="E15" t="s">
        <v>401</v>
      </c>
      <c r="I15">
        <v>6000</v>
      </c>
      <c r="M15" s="1"/>
      <c r="N15" s="1"/>
      <c r="O15" t="s">
        <v>390</v>
      </c>
    </row>
    <row r="16" spans="1:15" x14ac:dyDescent="0.25">
      <c r="A16">
        <v>15</v>
      </c>
      <c r="B16" t="s">
        <v>33</v>
      </c>
      <c r="C16" s="1">
        <v>43844</v>
      </c>
      <c r="D16" t="s">
        <v>403</v>
      </c>
      <c r="E16" t="s">
        <v>401</v>
      </c>
      <c r="I16">
        <v>3500</v>
      </c>
      <c r="M16" s="1"/>
      <c r="N16" s="1"/>
      <c r="O16" t="s">
        <v>390</v>
      </c>
    </row>
    <row r="17" spans="1:15" x14ac:dyDescent="0.25">
      <c r="A17">
        <v>16</v>
      </c>
      <c r="B17" t="s">
        <v>35</v>
      </c>
      <c r="C17" s="1">
        <v>43844</v>
      </c>
      <c r="D17" t="s">
        <v>404</v>
      </c>
      <c r="E17" t="s">
        <v>401</v>
      </c>
      <c r="I17">
        <v>3500</v>
      </c>
      <c r="M17" s="1"/>
      <c r="N17" s="1"/>
      <c r="O17" t="s">
        <v>405</v>
      </c>
    </row>
    <row r="18" spans="1:15" x14ac:dyDescent="0.25">
      <c r="A18">
        <v>17</v>
      </c>
      <c r="B18" t="s">
        <v>37</v>
      </c>
      <c r="C18" s="1">
        <v>43844</v>
      </c>
      <c r="D18" t="s">
        <v>406</v>
      </c>
      <c r="E18" t="s">
        <v>407</v>
      </c>
      <c r="I18">
        <v>7000</v>
      </c>
      <c r="M18" s="1"/>
      <c r="N18" s="1"/>
    </row>
    <row r="19" spans="1:15" x14ac:dyDescent="0.25">
      <c r="A19">
        <v>18</v>
      </c>
      <c r="B19" t="s">
        <v>39</v>
      </c>
      <c r="C19" s="1">
        <v>43845</v>
      </c>
      <c r="D19" t="s">
        <v>408</v>
      </c>
      <c r="E19" t="s">
        <v>409</v>
      </c>
      <c r="G19" t="s">
        <v>389</v>
      </c>
      <c r="H19" t="s">
        <v>386</v>
      </c>
      <c r="I19">
        <v>15000</v>
      </c>
      <c r="K19">
        <v>8000</v>
      </c>
      <c r="M19" s="1">
        <v>43845</v>
      </c>
      <c r="N19" s="1">
        <v>43845</v>
      </c>
      <c r="O19" t="s">
        <v>383</v>
      </c>
    </row>
    <row r="20" spans="1:15" x14ac:dyDescent="0.25">
      <c r="A20">
        <v>19</v>
      </c>
      <c r="B20" t="s">
        <v>40</v>
      </c>
      <c r="C20" s="1">
        <v>43846</v>
      </c>
      <c r="D20" t="s">
        <v>380</v>
      </c>
      <c r="E20" t="s">
        <v>410</v>
      </c>
      <c r="G20" t="s">
        <v>389</v>
      </c>
      <c r="H20" t="s">
        <v>386</v>
      </c>
      <c r="I20">
        <v>7000</v>
      </c>
      <c r="K20">
        <v>4000</v>
      </c>
      <c r="M20" s="1">
        <v>43846</v>
      </c>
      <c r="N20" s="1">
        <v>43846</v>
      </c>
      <c r="O20" t="s">
        <v>390</v>
      </c>
    </row>
    <row r="21" spans="1:15" x14ac:dyDescent="0.25">
      <c r="A21">
        <v>20</v>
      </c>
      <c r="B21" t="s">
        <v>43</v>
      </c>
      <c r="C21" s="1">
        <v>43849</v>
      </c>
      <c r="D21" t="s">
        <v>397</v>
      </c>
      <c r="E21" t="s">
        <v>392</v>
      </c>
      <c r="F21" t="s">
        <v>389</v>
      </c>
      <c r="I21">
        <v>45000</v>
      </c>
      <c r="J21" t="s">
        <v>389</v>
      </c>
      <c r="M21" s="1"/>
      <c r="N21" s="1"/>
      <c r="O21" t="s">
        <v>411</v>
      </c>
    </row>
    <row r="22" spans="1:15" x14ac:dyDescent="0.25">
      <c r="A22">
        <v>21</v>
      </c>
      <c r="B22" t="s">
        <v>45</v>
      </c>
      <c r="C22" s="1">
        <v>43850</v>
      </c>
      <c r="D22" t="s">
        <v>412</v>
      </c>
      <c r="E22" t="s">
        <v>413</v>
      </c>
      <c r="I22">
        <v>6000</v>
      </c>
      <c r="J22" t="s">
        <v>389</v>
      </c>
      <c r="M22" s="1"/>
      <c r="N22" s="1"/>
    </row>
    <row r="23" spans="1:15" x14ac:dyDescent="0.25">
      <c r="A23">
        <v>22</v>
      </c>
      <c r="B23" t="s">
        <v>47</v>
      </c>
      <c r="C23" s="1">
        <v>43850</v>
      </c>
      <c r="D23" t="s">
        <v>380</v>
      </c>
      <c r="E23" t="s">
        <v>414</v>
      </c>
      <c r="G23" t="s">
        <v>389</v>
      </c>
      <c r="H23" t="s">
        <v>386</v>
      </c>
      <c r="I23">
        <v>6000</v>
      </c>
      <c r="K23">
        <v>3000</v>
      </c>
      <c r="M23" s="1">
        <v>43850</v>
      </c>
      <c r="N23" s="1">
        <v>43850</v>
      </c>
      <c r="O23" t="s">
        <v>390</v>
      </c>
    </row>
    <row r="24" spans="1:15" x14ac:dyDescent="0.25">
      <c r="A24">
        <v>23</v>
      </c>
      <c r="B24" t="s">
        <v>49</v>
      </c>
      <c r="C24" s="1">
        <v>43850</v>
      </c>
      <c r="D24" t="s">
        <v>384</v>
      </c>
      <c r="E24" t="s">
        <v>385</v>
      </c>
      <c r="I24">
        <v>2500</v>
      </c>
      <c r="M24" s="1"/>
      <c r="N24" s="1"/>
      <c r="O24" t="s">
        <v>383</v>
      </c>
    </row>
    <row r="25" spans="1:15" x14ac:dyDescent="0.25">
      <c r="A25">
        <v>24</v>
      </c>
      <c r="B25" t="s">
        <v>51</v>
      </c>
      <c r="C25" s="1">
        <v>43850</v>
      </c>
      <c r="D25" t="s">
        <v>415</v>
      </c>
      <c r="E25" t="s">
        <v>401</v>
      </c>
      <c r="H25" t="s">
        <v>386</v>
      </c>
      <c r="I25">
        <v>3300</v>
      </c>
      <c r="J25" t="s">
        <v>389</v>
      </c>
      <c r="M25" s="1"/>
      <c r="N25" s="1"/>
    </row>
    <row r="26" spans="1:15" x14ac:dyDescent="0.25">
      <c r="A26">
        <v>25</v>
      </c>
      <c r="B26" t="s">
        <v>53</v>
      </c>
      <c r="C26" s="1">
        <v>43854</v>
      </c>
      <c r="D26" t="s">
        <v>416</v>
      </c>
      <c r="E26" t="s">
        <v>393</v>
      </c>
      <c r="I26">
        <v>4000</v>
      </c>
      <c r="M26" s="1"/>
      <c r="N26" s="1"/>
    </row>
    <row r="27" spans="1:15" x14ac:dyDescent="0.25">
      <c r="A27">
        <v>26</v>
      </c>
      <c r="B27" t="s">
        <v>55</v>
      </c>
      <c r="C27" s="1">
        <v>43854</v>
      </c>
      <c r="D27" t="s">
        <v>417</v>
      </c>
      <c r="E27" t="s">
        <v>414</v>
      </c>
      <c r="G27" t="s">
        <v>389</v>
      </c>
      <c r="H27" t="s">
        <v>386</v>
      </c>
      <c r="I27">
        <v>7000</v>
      </c>
      <c r="K27">
        <v>4000</v>
      </c>
      <c r="M27" s="1">
        <v>43854</v>
      </c>
      <c r="N27" s="1">
        <v>43854</v>
      </c>
      <c r="O27" t="s">
        <v>383</v>
      </c>
    </row>
    <row r="28" spans="1:15" x14ac:dyDescent="0.25">
      <c r="A28">
        <v>27</v>
      </c>
      <c r="B28" t="s">
        <v>57</v>
      </c>
      <c r="C28" s="1">
        <v>43855</v>
      </c>
      <c r="D28" t="s">
        <v>418</v>
      </c>
      <c r="E28" t="s">
        <v>419</v>
      </c>
      <c r="G28" t="s">
        <v>389</v>
      </c>
      <c r="H28" t="s">
        <v>386</v>
      </c>
      <c r="I28">
        <v>2500</v>
      </c>
      <c r="M28" s="1"/>
      <c r="N28" s="1"/>
    </row>
    <row r="29" spans="1:15" x14ac:dyDescent="0.25">
      <c r="A29">
        <v>28</v>
      </c>
      <c r="B29" t="s">
        <v>58</v>
      </c>
      <c r="C29" s="1">
        <v>43855</v>
      </c>
      <c r="D29" t="s">
        <v>420</v>
      </c>
      <c r="E29" t="s">
        <v>393</v>
      </c>
      <c r="I29">
        <v>5500</v>
      </c>
      <c r="M29" s="1"/>
      <c r="N29" s="1"/>
    </row>
    <row r="30" spans="1:15" x14ac:dyDescent="0.25">
      <c r="A30">
        <v>29</v>
      </c>
      <c r="B30" t="s">
        <v>60</v>
      </c>
      <c r="C30" s="1">
        <v>43857</v>
      </c>
      <c r="D30" t="s">
        <v>416</v>
      </c>
      <c r="E30" t="s">
        <v>393</v>
      </c>
      <c r="I30">
        <v>3500</v>
      </c>
      <c r="M30" s="1"/>
      <c r="N30" s="1"/>
    </row>
    <row r="31" spans="1:15" x14ac:dyDescent="0.25">
      <c r="A31">
        <v>30</v>
      </c>
      <c r="B31" t="s">
        <v>62</v>
      </c>
      <c r="C31" s="1">
        <v>43857</v>
      </c>
      <c r="D31" t="s">
        <v>384</v>
      </c>
      <c r="E31" t="s">
        <v>429</v>
      </c>
      <c r="G31" t="s">
        <v>389</v>
      </c>
      <c r="H31" t="s">
        <v>421</v>
      </c>
      <c r="I31">
        <v>41000</v>
      </c>
      <c r="K31">
        <v>41000</v>
      </c>
      <c r="M31" s="1">
        <v>43857</v>
      </c>
      <c r="N31" s="1">
        <v>43857</v>
      </c>
    </row>
    <row r="32" spans="1:15" x14ac:dyDescent="0.25">
      <c r="A32">
        <v>31</v>
      </c>
      <c r="B32" t="s">
        <v>64</v>
      </c>
      <c r="C32" s="1">
        <v>43864</v>
      </c>
      <c r="D32" t="s">
        <v>380</v>
      </c>
      <c r="E32" t="s">
        <v>396</v>
      </c>
      <c r="I32">
        <v>6000</v>
      </c>
      <c r="M32" s="1"/>
      <c r="N32" s="1"/>
    </row>
    <row r="33" spans="1:15" x14ac:dyDescent="0.25">
      <c r="A33">
        <v>32</v>
      </c>
      <c r="B33" t="s">
        <v>65</v>
      </c>
      <c r="C33" s="1">
        <v>43864</v>
      </c>
      <c r="E33" t="s">
        <v>422</v>
      </c>
      <c r="I33">
        <v>3200</v>
      </c>
      <c r="M33" s="1"/>
      <c r="N33" s="1"/>
      <c r="O33" t="s">
        <v>390</v>
      </c>
    </row>
    <row r="34" spans="1:15" x14ac:dyDescent="0.25">
      <c r="A34">
        <v>33</v>
      </c>
      <c r="B34" t="s">
        <v>67</v>
      </c>
      <c r="C34" s="1">
        <v>43866</v>
      </c>
      <c r="D34" t="s">
        <v>400</v>
      </c>
      <c r="E34" t="s">
        <v>423</v>
      </c>
      <c r="G34" t="s">
        <v>389</v>
      </c>
      <c r="H34" t="s">
        <v>386</v>
      </c>
      <c r="I34">
        <v>12000</v>
      </c>
      <c r="K34">
        <v>4000</v>
      </c>
      <c r="M34" s="1">
        <v>43866</v>
      </c>
      <c r="N34" s="1">
        <v>43897</v>
      </c>
    </row>
    <row r="35" spans="1:15" x14ac:dyDescent="0.25">
      <c r="A35">
        <v>34</v>
      </c>
      <c r="B35" t="s">
        <v>68</v>
      </c>
      <c r="C35" s="1">
        <v>43868</v>
      </c>
      <c r="D35" t="s">
        <v>397</v>
      </c>
      <c r="E35" t="s">
        <v>392</v>
      </c>
      <c r="F35" t="s">
        <v>389</v>
      </c>
      <c r="I35">
        <v>30000</v>
      </c>
      <c r="M35" s="1"/>
      <c r="N35" s="1"/>
    </row>
    <row r="36" spans="1:15" x14ac:dyDescent="0.25">
      <c r="A36">
        <v>35</v>
      </c>
      <c r="B36" t="s">
        <v>70</v>
      </c>
      <c r="C36" s="1">
        <v>43870</v>
      </c>
      <c r="D36" t="s">
        <v>380</v>
      </c>
      <c r="E36" t="s">
        <v>409</v>
      </c>
      <c r="G36" t="s">
        <v>389</v>
      </c>
      <c r="H36" t="s">
        <v>386</v>
      </c>
      <c r="I36">
        <v>11000</v>
      </c>
      <c r="K36">
        <v>8000</v>
      </c>
      <c r="M36" s="1">
        <v>43870</v>
      </c>
      <c r="N36" s="1">
        <v>43871</v>
      </c>
    </row>
    <row r="37" spans="1:15" x14ac:dyDescent="0.25">
      <c r="A37">
        <v>36</v>
      </c>
      <c r="B37" t="s">
        <v>68</v>
      </c>
      <c r="C37" s="1">
        <v>43871</v>
      </c>
      <c r="D37" t="s">
        <v>397</v>
      </c>
      <c r="E37" t="s">
        <v>392</v>
      </c>
      <c r="I37">
        <v>26000</v>
      </c>
      <c r="M37" s="1"/>
      <c r="N37" s="1"/>
    </row>
    <row r="38" spans="1:15" x14ac:dyDescent="0.25">
      <c r="A38">
        <v>37</v>
      </c>
      <c r="B38" t="s">
        <v>72</v>
      </c>
      <c r="C38" s="1">
        <v>43871</v>
      </c>
      <c r="D38" t="s">
        <v>404</v>
      </c>
      <c r="E38" t="s">
        <v>401</v>
      </c>
      <c r="I38">
        <v>2500</v>
      </c>
      <c r="M38" s="1"/>
      <c r="N38" s="1"/>
      <c r="O38" t="s">
        <v>390</v>
      </c>
    </row>
    <row r="39" spans="1:15" x14ac:dyDescent="0.25">
      <c r="A39">
        <v>38</v>
      </c>
      <c r="B39" t="s">
        <v>74</v>
      </c>
      <c r="C39" s="1">
        <v>43871</v>
      </c>
      <c r="D39" t="s">
        <v>380</v>
      </c>
      <c r="E39" t="s">
        <v>381</v>
      </c>
      <c r="I39">
        <v>3000</v>
      </c>
      <c r="M39" s="1"/>
      <c r="N39" s="1"/>
    </row>
    <row r="40" spans="1:15" x14ac:dyDescent="0.25">
      <c r="A40">
        <v>39</v>
      </c>
      <c r="B40" t="s">
        <v>75</v>
      </c>
      <c r="C40" s="1">
        <v>43872</v>
      </c>
      <c r="D40" t="s">
        <v>424</v>
      </c>
      <c r="E40" t="s">
        <v>425</v>
      </c>
      <c r="I40">
        <v>3000</v>
      </c>
      <c r="M40" s="1"/>
      <c r="N40" s="1"/>
      <c r="O40" t="s">
        <v>390</v>
      </c>
    </row>
    <row r="41" spans="1:15" x14ac:dyDescent="0.25">
      <c r="A41">
        <v>40</v>
      </c>
      <c r="B41" t="s">
        <v>76</v>
      </c>
      <c r="C41" s="1">
        <v>43873</v>
      </c>
      <c r="D41" t="s">
        <v>426</v>
      </c>
      <c r="E41" t="s">
        <v>393</v>
      </c>
      <c r="I41">
        <v>13000</v>
      </c>
      <c r="J41" t="s">
        <v>389</v>
      </c>
      <c r="L41" t="s">
        <v>389</v>
      </c>
      <c r="M41" s="1"/>
      <c r="N41" s="1"/>
      <c r="O41" t="s">
        <v>390</v>
      </c>
    </row>
    <row r="42" spans="1:15" x14ac:dyDescent="0.25">
      <c r="A42">
        <v>41</v>
      </c>
      <c r="B42" t="s">
        <v>77</v>
      </c>
      <c r="C42" s="1">
        <v>43874</v>
      </c>
      <c r="D42" t="s">
        <v>427</v>
      </c>
      <c r="E42" t="s">
        <v>388</v>
      </c>
      <c r="I42">
        <v>7000</v>
      </c>
      <c r="M42" s="1"/>
      <c r="N42" s="1"/>
    </row>
    <row r="43" spans="1:15" x14ac:dyDescent="0.25">
      <c r="A43">
        <v>42</v>
      </c>
      <c r="B43" t="s">
        <v>79</v>
      </c>
      <c r="C43" s="1">
        <v>43874</v>
      </c>
      <c r="D43" t="s">
        <v>391</v>
      </c>
      <c r="E43" t="s">
        <v>392</v>
      </c>
      <c r="F43" t="s">
        <v>389</v>
      </c>
      <c r="I43">
        <v>23000</v>
      </c>
      <c r="M43" s="1"/>
      <c r="N43" s="1"/>
    </row>
    <row r="44" spans="1:15" x14ac:dyDescent="0.25">
      <c r="A44">
        <v>43</v>
      </c>
      <c r="B44" t="s">
        <v>80</v>
      </c>
      <c r="C44" s="1">
        <v>43874</v>
      </c>
      <c r="D44" t="s">
        <v>428</v>
      </c>
      <c r="E44" t="s">
        <v>429</v>
      </c>
      <c r="G44" t="s">
        <v>389</v>
      </c>
      <c r="H44" t="s">
        <v>386</v>
      </c>
      <c r="I44">
        <v>10200</v>
      </c>
      <c r="K44">
        <v>10200</v>
      </c>
      <c r="M44" s="1">
        <v>43874</v>
      </c>
      <c r="N44" s="1">
        <v>43874</v>
      </c>
      <c r="O44" t="s">
        <v>390</v>
      </c>
    </row>
    <row r="45" spans="1:15" x14ac:dyDescent="0.25">
      <c r="A45">
        <v>44</v>
      </c>
      <c r="B45" t="s">
        <v>81</v>
      </c>
      <c r="C45" s="1">
        <v>43875</v>
      </c>
      <c r="D45" t="s">
        <v>424</v>
      </c>
      <c r="E45" t="s">
        <v>393</v>
      </c>
      <c r="G45" t="s">
        <v>382</v>
      </c>
      <c r="I45">
        <v>2500</v>
      </c>
      <c r="M45" s="1"/>
      <c r="N45" s="1"/>
      <c r="O45" t="s">
        <v>390</v>
      </c>
    </row>
    <row r="46" spans="1:15" x14ac:dyDescent="0.25">
      <c r="A46">
        <v>45</v>
      </c>
      <c r="B46" t="s">
        <v>11</v>
      </c>
      <c r="C46" s="1">
        <v>43876</v>
      </c>
      <c r="D46" t="s">
        <v>388</v>
      </c>
      <c r="E46" t="s">
        <v>430</v>
      </c>
      <c r="I46">
        <v>12000</v>
      </c>
      <c r="M46" s="1"/>
      <c r="N46" s="1"/>
      <c r="O46" t="s">
        <v>390</v>
      </c>
    </row>
    <row r="47" spans="1:15" x14ac:dyDescent="0.25">
      <c r="A47">
        <v>46</v>
      </c>
      <c r="B47" t="s">
        <v>82</v>
      </c>
      <c r="C47" s="1">
        <v>43877</v>
      </c>
      <c r="D47" t="s">
        <v>415</v>
      </c>
      <c r="E47" t="s">
        <v>401</v>
      </c>
      <c r="I47">
        <v>2700</v>
      </c>
      <c r="M47" s="1"/>
      <c r="N47" s="1"/>
    </row>
    <row r="48" spans="1:15" x14ac:dyDescent="0.25">
      <c r="A48">
        <v>47</v>
      </c>
      <c r="B48" t="s">
        <v>83</v>
      </c>
      <c r="C48" s="1">
        <v>43880</v>
      </c>
      <c r="D48" t="s">
        <v>420</v>
      </c>
      <c r="E48" t="s">
        <v>393</v>
      </c>
      <c r="G48" t="s">
        <v>389</v>
      </c>
      <c r="H48" t="s">
        <v>386</v>
      </c>
      <c r="I48">
        <v>9500</v>
      </c>
      <c r="K48">
        <v>4000</v>
      </c>
      <c r="M48" s="1">
        <v>43880</v>
      </c>
      <c r="N48" s="1">
        <v>43887</v>
      </c>
      <c r="O48" t="s">
        <v>390</v>
      </c>
    </row>
    <row r="49" spans="1:15" x14ac:dyDescent="0.25">
      <c r="A49">
        <v>48</v>
      </c>
      <c r="B49" t="s">
        <v>84</v>
      </c>
      <c r="C49" s="1">
        <v>43880</v>
      </c>
      <c r="D49" t="s">
        <v>402</v>
      </c>
      <c r="E49" t="s">
        <v>401</v>
      </c>
      <c r="I49">
        <v>3500</v>
      </c>
      <c r="M49" s="1"/>
      <c r="N49" s="1"/>
      <c r="O49" t="s">
        <v>390</v>
      </c>
    </row>
    <row r="50" spans="1:15" x14ac:dyDescent="0.25">
      <c r="A50">
        <v>49</v>
      </c>
      <c r="B50" t="s">
        <v>85</v>
      </c>
      <c r="C50" s="1">
        <v>43882</v>
      </c>
      <c r="D50" t="s">
        <v>428</v>
      </c>
      <c r="E50" t="s">
        <v>429</v>
      </c>
      <c r="G50" t="s">
        <v>389</v>
      </c>
      <c r="H50" t="s">
        <v>386</v>
      </c>
      <c r="I50">
        <v>20000</v>
      </c>
      <c r="K50">
        <v>20000</v>
      </c>
      <c r="M50" s="1">
        <v>43882</v>
      </c>
      <c r="N50" s="1">
        <v>43882</v>
      </c>
    </row>
    <row r="51" spans="1:15" x14ac:dyDescent="0.25">
      <c r="A51">
        <v>50</v>
      </c>
      <c r="B51" t="s">
        <v>86</v>
      </c>
      <c r="C51" s="1">
        <v>43885</v>
      </c>
      <c r="D51" t="s">
        <v>380</v>
      </c>
      <c r="E51" t="s">
        <v>393</v>
      </c>
      <c r="G51" t="s">
        <v>389</v>
      </c>
      <c r="H51" t="s">
        <v>386</v>
      </c>
      <c r="I51">
        <v>9100</v>
      </c>
      <c r="K51">
        <v>9100</v>
      </c>
      <c r="M51" s="1">
        <v>43885</v>
      </c>
      <c r="N51" s="1">
        <v>43885</v>
      </c>
    </row>
    <row r="52" spans="1:15" x14ac:dyDescent="0.25">
      <c r="A52">
        <v>51</v>
      </c>
      <c r="B52" t="s">
        <v>87</v>
      </c>
      <c r="C52" s="1">
        <v>43888</v>
      </c>
      <c r="D52" t="s">
        <v>431</v>
      </c>
      <c r="E52" t="s">
        <v>401</v>
      </c>
      <c r="I52">
        <v>4500</v>
      </c>
      <c r="M52" s="1"/>
      <c r="N52" s="1"/>
      <c r="O52" t="s">
        <v>405</v>
      </c>
    </row>
    <row r="53" spans="1:15" x14ac:dyDescent="0.25">
      <c r="A53">
        <v>52</v>
      </c>
      <c r="B53" t="s">
        <v>88</v>
      </c>
      <c r="C53" s="1">
        <v>43888</v>
      </c>
      <c r="D53" t="s">
        <v>426</v>
      </c>
      <c r="E53" t="s">
        <v>393</v>
      </c>
      <c r="I53">
        <v>19500</v>
      </c>
      <c r="M53" s="1"/>
      <c r="N53" s="1"/>
    </row>
    <row r="54" spans="1:15" x14ac:dyDescent="0.25">
      <c r="A54">
        <v>53</v>
      </c>
      <c r="B54" t="s">
        <v>89</v>
      </c>
      <c r="C54" s="1">
        <v>43889</v>
      </c>
      <c r="D54" t="s">
        <v>406</v>
      </c>
      <c r="E54" t="s">
        <v>432</v>
      </c>
      <c r="M54" s="1"/>
      <c r="N54" s="1"/>
    </row>
    <row r="55" spans="1:15" x14ac:dyDescent="0.25">
      <c r="A55">
        <v>54</v>
      </c>
      <c r="B55" t="s">
        <v>90</v>
      </c>
      <c r="C55" s="1">
        <v>43891</v>
      </c>
      <c r="D55" t="s">
        <v>397</v>
      </c>
      <c r="E55" t="s">
        <v>392</v>
      </c>
      <c r="F55" t="s">
        <v>389</v>
      </c>
      <c r="I55">
        <v>31000</v>
      </c>
      <c r="J55" t="s">
        <v>389</v>
      </c>
      <c r="L55" t="s">
        <v>389</v>
      </c>
      <c r="M55" s="1"/>
      <c r="N55" s="1"/>
    </row>
    <row r="56" spans="1:15" x14ac:dyDescent="0.25">
      <c r="A56">
        <v>55</v>
      </c>
      <c r="B56" t="s">
        <v>91</v>
      </c>
      <c r="C56" s="1">
        <v>43895</v>
      </c>
      <c r="D56" t="s">
        <v>402</v>
      </c>
      <c r="E56" t="s">
        <v>401</v>
      </c>
      <c r="I56">
        <v>5300</v>
      </c>
      <c r="M56" s="1"/>
      <c r="N56" s="1"/>
      <c r="O56" t="s">
        <v>390</v>
      </c>
    </row>
    <row r="57" spans="1:15" x14ac:dyDescent="0.25">
      <c r="A57">
        <v>56</v>
      </c>
      <c r="B57" t="s">
        <v>92</v>
      </c>
      <c r="C57" s="1">
        <v>43895</v>
      </c>
      <c r="D57" t="s">
        <v>384</v>
      </c>
      <c r="E57" t="s">
        <v>433</v>
      </c>
      <c r="M57" s="1"/>
      <c r="N57" s="1"/>
    </row>
    <row r="58" spans="1:15" x14ac:dyDescent="0.25">
      <c r="A58">
        <v>57</v>
      </c>
      <c r="B58" t="s">
        <v>93</v>
      </c>
      <c r="C58" s="1">
        <v>43895</v>
      </c>
      <c r="D58" t="s">
        <v>417</v>
      </c>
      <c r="E58" t="s">
        <v>393</v>
      </c>
      <c r="M58" s="1"/>
      <c r="N58" s="1"/>
    </row>
    <row r="59" spans="1:15" x14ac:dyDescent="0.25">
      <c r="A59">
        <v>58</v>
      </c>
      <c r="B59" t="s">
        <v>94</v>
      </c>
      <c r="C59" s="1">
        <v>43895</v>
      </c>
      <c r="D59" t="s">
        <v>434</v>
      </c>
      <c r="E59" t="s">
        <v>388</v>
      </c>
      <c r="I59">
        <v>11500</v>
      </c>
      <c r="J59" t="s">
        <v>389</v>
      </c>
      <c r="L59" t="s">
        <v>389</v>
      </c>
      <c r="M59" s="1"/>
      <c r="N59" s="1"/>
      <c r="O59" t="s">
        <v>390</v>
      </c>
    </row>
    <row r="60" spans="1:15" x14ac:dyDescent="0.25">
      <c r="A60">
        <v>59</v>
      </c>
      <c r="B60" t="s">
        <v>95</v>
      </c>
      <c r="C60" s="1">
        <v>43896</v>
      </c>
      <c r="D60" t="s">
        <v>406</v>
      </c>
      <c r="E60" t="s">
        <v>432</v>
      </c>
      <c r="M60" s="1"/>
      <c r="N60" s="1"/>
    </row>
    <row r="61" spans="1:15" x14ac:dyDescent="0.25">
      <c r="A61">
        <v>60</v>
      </c>
      <c r="B61" t="s">
        <v>96</v>
      </c>
      <c r="C61" s="1">
        <v>43897</v>
      </c>
      <c r="D61" t="s">
        <v>435</v>
      </c>
      <c r="E61" t="s">
        <v>393</v>
      </c>
      <c r="G61" t="s">
        <v>389</v>
      </c>
      <c r="H61" t="s">
        <v>386</v>
      </c>
      <c r="I61">
        <v>7000</v>
      </c>
      <c r="K61">
        <v>4000</v>
      </c>
      <c r="M61" s="1">
        <v>43897</v>
      </c>
      <c r="N61" s="1">
        <v>43897</v>
      </c>
      <c r="O61" t="s">
        <v>390</v>
      </c>
    </row>
    <row r="62" spans="1:15" x14ac:dyDescent="0.25">
      <c r="A62">
        <v>61</v>
      </c>
      <c r="B62" t="s">
        <v>97</v>
      </c>
      <c r="C62" s="1">
        <v>43898</v>
      </c>
      <c r="D62" t="s">
        <v>436</v>
      </c>
      <c r="E62" t="s">
        <v>437</v>
      </c>
      <c r="I62">
        <v>1200</v>
      </c>
      <c r="J62" t="s">
        <v>389</v>
      </c>
      <c r="L62" t="s">
        <v>389</v>
      </c>
      <c r="M62" s="1"/>
      <c r="N62" s="1"/>
    </row>
    <row r="63" spans="1:15" x14ac:dyDescent="0.25">
      <c r="A63">
        <v>62</v>
      </c>
      <c r="B63" t="s">
        <v>98</v>
      </c>
      <c r="C63" s="1">
        <v>43901</v>
      </c>
      <c r="D63" t="s">
        <v>438</v>
      </c>
      <c r="E63" t="s">
        <v>393</v>
      </c>
      <c r="G63" t="s">
        <v>389</v>
      </c>
      <c r="H63" t="s">
        <v>386</v>
      </c>
      <c r="I63">
        <v>4000</v>
      </c>
      <c r="K63">
        <v>4000</v>
      </c>
      <c r="M63" s="1">
        <v>43901</v>
      </c>
      <c r="N63" s="1">
        <v>43901</v>
      </c>
      <c r="O63" t="s">
        <v>390</v>
      </c>
    </row>
    <row r="64" spans="1:15" x14ac:dyDescent="0.25">
      <c r="A64">
        <v>63</v>
      </c>
      <c r="B64" t="s">
        <v>99</v>
      </c>
      <c r="C64" s="1">
        <v>43902</v>
      </c>
      <c r="D64" t="s">
        <v>397</v>
      </c>
      <c r="E64" t="s">
        <v>392</v>
      </c>
      <c r="F64" t="s">
        <v>389</v>
      </c>
      <c r="I64">
        <v>20000</v>
      </c>
      <c r="M64" s="1"/>
      <c r="N64" s="1"/>
    </row>
    <row r="65" spans="1:15" x14ac:dyDescent="0.25">
      <c r="A65">
        <v>64</v>
      </c>
      <c r="B65" t="s">
        <v>101</v>
      </c>
      <c r="C65" s="1">
        <v>43905</v>
      </c>
      <c r="D65" t="s">
        <v>417</v>
      </c>
      <c r="E65" t="s">
        <v>393</v>
      </c>
      <c r="M65" s="1"/>
      <c r="N65" s="1"/>
    </row>
    <row r="66" spans="1:15" x14ac:dyDescent="0.25">
      <c r="A66">
        <v>65</v>
      </c>
      <c r="B66" t="s">
        <v>102</v>
      </c>
      <c r="C66" s="1">
        <v>43908</v>
      </c>
      <c r="D66" t="s">
        <v>380</v>
      </c>
      <c r="E66" t="s">
        <v>394</v>
      </c>
      <c r="G66" t="s">
        <v>389</v>
      </c>
      <c r="H66" t="s">
        <v>386</v>
      </c>
      <c r="I66">
        <v>19000</v>
      </c>
      <c r="K66">
        <v>16000</v>
      </c>
      <c r="M66" s="1">
        <v>43908</v>
      </c>
      <c r="N66" s="1">
        <v>43908</v>
      </c>
    </row>
    <row r="67" spans="1:15" x14ac:dyDescent="0.25">
      <c r="A67">
        <v>66</v>
      </c>
      <c r="B67" t="s">
        <v>103</v>
      </c>
      <c r="C67" s="1">
        <v>43908</v>
      </c>
      <c r="D67" t="s">
        <v>395</v>
      </c>
      <c r="E67" t="s">
        <v>381</v>
      </c>
      <c r="I67">
        <v>3000</v>
      </c>
      <c r="M67" s="1"/>
      <c r="N67" s="1"/>
      <c r="O67" t="s">
        <v>383</v>
      </c>
    </row>
    <row r="68" spans="1:15" x14ac:dyDescent="0.25">
      <c r="A68">
        <v>67</v>
      </c>
      <c r="B68" t="s">
        <v>104</v>
      </c>
      <c r="C68" s="1">
        <v>43910</v>
      </c>
      <c r="D68" t="s">
        <v>417</v>
      </c>
      <c r="E68" t="s">
        <v>414</v>
      </c>
      <c r="G68" t="s">
        <v>389</v>
      </c>
      <c r="H68" t="s">
        <v>386</v>
      </c>
      <c r="I68">
        <v>9000</v>
      </c>
      <c r="K68">
        <v>6000</v>
      </c>
      <c r="M68" s="1">
        <v>43909</v>
      </c>
      <c r="N68" s="1">
        <v>43909</v>
      </c>
    </row>
    <row r="69" spans="1:15" x14ac:dyDescent="0.25">
      <c r="A69">
        <v>68</v>
      </c>
      <c r="B69" t="s">
        <v>106</v>
      </c>
      <c r="C69" s="1">
        <v>43910</v>
      </c>
      <c r="D69" t="s">
        <v>439</v>
      </c>
      <c r="E69" t="s">
        <v>432</v>
      </c>
      <c r="M69" s="1"/>
      <c r="N69" s="1"/>
    </row>
    <row r="70" spans="1:15" x14ac:dyDescent="0.25">
      <c r="A70">
        <v>69</v>
      </c>
      <c r="B70" t="s">
        <v>107</v>
      </c>
      <c r="C70" s="1">
        <v>43914</v>
      </c>
      <c r="D70" t="s">
        <v>395</v>
      </c>
      <c r="E70" t="s">
        <v>381</v>
      </c>
      <c r="I70">
        <v>4000</v>
      </c>
      <c r="M70" s="1"/>
      <c r="N70" s="1"/>
      <c r="O70" t="s">
        <v>383</v>
      </c>
    </row>
    <row r="71" spans="1:15" x14ac:dyDescent="0.25">
      <c r="A71">
        <v>70</v>
      </c>
      <c r="B71" t="s">
        <v>108</v>
      </c>
      <c r="C71" s="1">
        <v>43914</v>
      </c>
      <c r="D71" t="s">
        <v>380</v>
      </c>
      <c r="E71" t="s">
        <v>423</v>
      </c>
      <c r="I71">
        <v>7000</v>
      </c>
      <c r="M71" s="1"/>
      <c r="N71" s="1"/>
    </row>
    <row r="72" spans="1:15" x14ac:dyDescent="0.25">
      <c r="A72">
        <v>71</v>
      </c>
      <c r="B72" t="s">
        <v>110</v>
      </c>
      <c r="C72" s="1">
        <v>43914</v>
      </c>
      <c r="D72" t="s">
        <v>416</v>
      </c>
      <c r="E72" t="s">
        <v>393</v>
      </c>
      <c r="I72">
        <v>2500</v>
      </c>
      <c r="M72" s="1"/>
      <c r="N72" s="1"/>
    </row>
    <row r="73" spans="1:15" x14ac:dyDescent="0.25">
      <c r="A73">
        <v>72</v>
      </c>
      <c r="B73" t="s">
        <v>111</v>
      </c>
      <c r="C73" s="1">
        <v>43917</v>
      </c>
      <c r="D73" t="s">
        <v>400</v>
      </c>
      <c r="E73" t="s">
        <v>401</v>
      </c>
      <c r="I73">
        <v>5000</v>
      </c>
      <c r="M73" s="1"/>
      <c r="N73" s="1"/>
      <c r="O73" t="s">
        <v>383</v>
      </c>
    </row>
    <row r="74" spans="1:15" x14ac:dyDescent="0.25">
      <c r="A74">
        <v>73</v>
      </c>
      <c r="B74" t="s">
        <v>112</v>
      </c>
      <c r="C74" s="1">
        <v>43921</v>
      </c>
      <c r="D74" t="s">
        <v>400</v>
      </c>
      <c r="E74" t="s">
        <v>394</v>
      </c>
      <c r="G74" t="s">
        <v>389</v>
      </c>
      <c r="H74" t="s">
        <v>386</v>
      </c>
      <c r="I74">
        <v>10000</v>
      </c>
      <c r="K74">
        <v>7000</v>
      </c>
      <c r="M74" s="1">
        <v>43921</v>
      </c>
      <c r="N74" s="1">
        <v>43921</v>
      </c>
      <c r="O74" t="s">
        <v>390</v>
      </c>
    </row>
    <row r="75" spans="1:15" x14ac:dyDescent="0.25">
      <c r="A75">
        <v>74</v>
      </c>
      <c r="B75" t="s">
        <v>113</v>
      </c>
      <c r="C75" s="1">
        <v>43925</v>
      </c>
      <c r="D75" t="s">
        <v>440</v>
      </c>
      <c r="E75" t="s">
        <v>432</v>
      </c>
      <c r="M75" s="1"/>
      <c r="N75" s="1"/>
    </row>
    <row r="76" spans="1:15" x14ac:dyDescent="0.25">
      <c r="A76">
        <v>75</v>
      </c>
      <c r="B76" t="s">
        <v>114</v>
      </c>
      <c r="C76" s="1">
        <v>43925</v>
      </c>
      <c r="D76" t="s">
        <v>380</v>
      </c>
      <c r="E76" t="s">
        <v>393</v>
      </c>
      <c r="G76" t="s">
        <v>389</v>
      </c>
      <c r="H76" t="s">
        <v>386</v>
      </c>
      <c r="I76">
        <v>6000</v>
      </c>
      <c r="K76">
        <v>6000</v>
      </c>
      <c r="M76" s="1">
        <v>43925</v>
      </c>
      <c r="N76" s="1">
        <v>43925</v>
      </c>
    </row>
    <row r="77" spans="1:15" x14ac:dyDescent="0.25">
      <c r="A77">
        <v>76</v>
      </c>
      <c r="B77" t="s">
        <v>115</v>
      </c>
      <c r="C77" s="1">
        <v>43926</v>
      </c>
      <c r="D77" t="s">
        <v>436</v>
      </c>
      <c r="E77" t="s">
        <v>393</v>
      </c>
      <c r="G77" t="s">
        <v>389</v>
      </c>
      <c r="H77" t="s">
        <v>386</v>
      </c>
      <c r="I77">
        <v>4000</v>
      </c>
      <c r="M77" s="1">
        <v>43925</v>
      </c>
      <c r="N77" s="1">
        <v>43928</v>
      </c>
    </row>
    <row r="78" spans="1:15" x14ac:dyDescent="0.25">
      <c r="A78">
        <v>77</v>
      </c>
      <c r="B78" t="s">
        <v>116</v>
      </c>
      <c r="C78" s="1">
        <v>43930</v>
      </c>
      <c r="D78" t="s">
        <v>380</v>
      </c>
      <c r="E78" t="s">
        <v>381</v>
      </c>
      <c r="I78">
        <v>3000</v>
      </c>
      <c r="M78" s="1"/>
      <c r="N78" s="1"/>
      <c r="O78" t="s">
        <v>390</v>
      </c>
    </row>
    <row r="79" spans="1:15" x14ac:dyDescent="0.25">
      <c r="A79">
        <v>78</v>
      </c>
      <c r="B79" t="s">
        <v>117</v>
      </c>
      <c r="C79" s="1">
        <v>43936</v>
      </c>
      <c r="D79" t="s">
        <v>441</v>
      </c>
      <c r="E79" t="s">
        <v>429</v>
      </c>
      <c r="G79" t="s">
        <v>389</v>
      </c>
      <c r="H79" t="s">
        <v>442</v>
      </c>
      <c r="K79">
        <v>31200</v>
      </c>
      <c r="M79" s="1">
        <v>43936</v>
      </c>
      <c r="N79" s="1">
        <v>43938</v>
      </c>
      <c r="O79" t="s">
        <v>390</v>
      </c>
    </row>
    <row r="80" spans="1:15" x14ac:dyDescent="0.25">
      <c r="A80">
        <v>79</v>
      </c>
      <c r="B80" t="s">
        <v>119</v>
      </c>
      <c r="C80" s="1">
        <v>43936</v>
      </c>
      <c r="D80" t="s">
        <v>417</v>
      </c>
      <c r="E80" t="s">
        <v>393</v>
      </c>
      <c r="G80" t="s">
        <v>382</v>
      </c>
      <c r="I80">
        <v>2100</v>
      </c>
      <c r="M80" s="1"/>
      <c r="N80" s="1"/>
      <c r="O80" t="s">
        <v>383</v>
      </c>
    </row>
    <row r="81" spans="1:15" x14ac:dyDescent="0.25">
      <c r="A81">
        <v>80</v>
      </c>
      <c r="B81" t="s">
        <v>120</v>
      </c>
      <c r="C81" s="1">
        <v>43937</v>
      </c>
      <c r="D81" t="s">
        <v>380</v>
      </c>
      <c r="E81" t="s">
        <v>393</v>
      </c>
      <c r="I81">
        <v>4000</v>
      </c>
      <c r="M81" s="1"/>
      <c r="N81" s="1"/>
    </row>
    <row r="82" spans="1:15" x14ac:dyDescent="0.25">
      <c r="A82">
        <v>81</v>
      </c>
      <c r="B82" t="s">
        <v>121</v>
      </c>
      <c r="C82" s="1">
        <v>43938</v>
      </c>
      <c r="D82" t="s">
        <v>443</v>
      </c>
      <c r="E82" t="s">
        <v>401</v>
      </c>
      <c r="I82">
        <v>4000</v>
      </c>
      <c r="M82" s="1"/>
      <c r="N82" s="1"/>
      <c r="O82" t="s">
        <v>383</v>
      </c>
    </row>
    <row r="83" spans="1:15" x14ac:dyDescent="0.25">
      <c r="A83">
        <v>82</v>
      </c>
      <c r="B83" t="s">
        <v>122</v>
      </c>
      <c r="C83" s="1">
        <v>43941</v>
      </c>
      <c r="D83" t="s">
        <v>444</v>
      </c>
      <c r="E83" t="s">
        <v>425</v>
      </c>
      <c r="I83">
        <v>3000</v>
      </c>
      <c r="M83" s="1"/>
      <c r="N83" s="1"/>
      <c r="O83" t="s">
        <v>383</v>
      </c>
    </row>
    <row r="84" spans="1:15" x14ac:dyDescent="0.25">
      <c r="A84">
        <v>83</v>
      </c>
      <c r="B84" t="s">
        <v>123</v>
      </c>
      <c r="C84" s="1">
        <v>43941</v>
      </c>
      <c r="D84" t="s">
        <v>404</v>
      </c>
      <c r="E84" t="s">
        <v>401</v>
      </c>
      <c r="I84">
        <v>3000</v>
      </c>
      <c r="M84" s="1"/>
      <c r="N84" s="1"/>
    </row>
    <row r="85" spans="1:15" x14ac:dyDescent="0.25">
      <c r="A85">
        <v>84</v>
      </c>
      <c r="B85" t="s">
        <v>124</v>
      </c>
      <c r="C85" s="1">
        <v>43942</v>
      </c>
      <c r="D85" t="s">
        <v>403</v>
      </c>
      <c r="E85" t="s">
        <v>401</v>
      </c>
      <c r="I85">
        <v>1000</v>
      </c>
      <c r="M85" s="1"/>
      <c r="N85" s="1"/>
    </row>
    <row r="86" spans="1:15" x14ac:dyDescent="0.25">
      <c r="A86">
        <v>85</v>
      </c>
      <c r="B86" t="s">
        <v>125</v>
      </c>
      <c r="C86" s="1">
        <v>43942</v>
      </c>
      <c r="D86" t="s">
        <v>380</v>
      </c>
      <c r="E86" t="s">
        <v>381</v>
      </c>
      <c r="M86" s="1"/>
      <c r="N86" s="1"/>
    </row>
    <row r="87" spans="1:15" x14ac:dyDescent="0.25">
      <c r="A87">
        <v>86</v>
      </c>
      <c r="B87" t="s">
        <v>126</v>
      </c>
      <c r="C87" s="1">
        <v>43944</v>
      </c>
      <c r="D87" t="s">
        <v>445</v>
      </c>
      <c r="E87" t="s">
        <v>393</v>
      </c>
      <c r="G87" t="s">
        <v>389</v>
      </c>
      <c r="H87" t="s">
        <v>386</v>
      </c>
      <c r="I87">
        <v>10000</v>
      </c>
      <c r="K87">
        <v>7000</v>
      </c>
      <c r="M87" s="1">
        <v>43945</v>
      </c>
      <c r="N87" s="1">
        <v>43953</v>
      </c>
      <c r="O87" t="s">
        <v>390</v>
      </c>
    </row>
    <row r="88" spans="1:15" x14ac:dyDescent="0.25">
      <c r="A88">
        <v>87</v>
      </c>
      <c r="B88" t="s">
        <v>127</v>
      </c>
      <c r="C88" s="1">
        <v>43944</v>
      </c>
      <c r="D88" t="s">
        <v>426</v>
      </c>
      <c r="E88" t="s">
        <v>393</v>
      </c>
      <c r="I88">
        <v>5000</v>
      </c>
      <c r="J88" t="s">
        <v>389</v>
      </c>
      <c r="L88" t="s">
        <v>382</v>
      </c>
      <c r="M88" s="1"/>
      <c r="N88" s="1"/>
    </row>
    <row r="89" spans="1:15" x14ac:dyDescent="0.25">
      <c r="A89">
        <v>88</v>
      </c>
      <c r="B89" t="s">
        <v>128</v>
      </c>
      <c r="C89" s="1">
        <v>43948</v>
      </c>
      <c r="D89" t="s">
        <v>446</v>
      </c>
      <c r="E89" t="s">
        <v>432</v>
      </c>
      <c r="M89" s="1"/>
      <c r="N89" s="1"/>
    </row>
    <row r="90" spans="1:15" x14ac:dyDescent="0.25">
      <c r="A90">
        <v>89</v>
      </c>
      <c r="B90" t="s">
        <v>129</v>
      </c>
      <c r="C90" s="1">
        <v>43950</v>
      </c>
      <c r="D90" t="s">
        <v>447</v>
      </c>
      <c r="E90" t="s">
        <v>401</v>
      </c>
      <c r="I90">
        <v>3500</v>
      </c>
      <c r="J90" t="s">
        <v>389</v>
      </c>
      <c r="L90" t="s">
        <v>389</v>
      </c>
      <c r="M90" s="1"/>
      <c r="N90" s="1"/>
      <c r="O90" t="s">
        <v>390</v>
      </c>
    </row>
    <row r="91" spans="1:15" x14ac:dyDescent="0.25">
      <c r="A91">
        <v>90</v>
      </c>
      <c r="B91" t="s">
        <v>130</v>
      </c>
      <c r="C91" s="1">
        <v>43950</v>
      </c>
      <c r="D91" t="s">
        <v>448</v>
      </c>
      <c r="E91" t="s">
        <v>393</v>
      </c>
      <c r="I91">
        <v>3500</v>
      </c>
      <c r="J91" t="s">
        <v>389</v>
      </c>
      <c r="L91" t="s">
        <v>382</v>
      </c>
      <c r="M91" s="1"/>
      <c r="N91" s="1"/>
    </row>
    <row r="92" spans="1:15" x14ac:dyDescent="0.25">
      <c r="A92">
        <v>91</v>
      </c>
      <c r="B92" t="s">
        <v>131</v>
      </c>
      <c r="C92" s="1">
        <v>43952</v>
      </c>
      <c r="D92" t="s">
        <v>449</v>
      </c>
      <c r="E92" t="s">
        <v>432</v>
      </c>
      <c r="M92" s="1"/>
      <c r="N92" s="1"/>
    </row>
    <row r="93" spans="1:15" x14ac:dyDescent="0.25">
      <c r="A93">
        <v>92</v>
      </c>
      <c r="B93" t="s">
        <v>132</v>
      </c>
      <c r="C93" s="1">
        <v>43952</v>
      </c>
      <c r="D93" t="s">
        <v>445</v>
      </c>
      <c r="E93" t="s">
        <v>450</v>
      </c>
      <c r="G93" t="s">
        <v>389</v>
      </c>
      <c r="H93" t="s">
        <v>386</v>
      </c>
      <c r="I93">
        <v>13000</v>
      </c>
      <c r="J93" t="s">
        <v>389</v>
      </c>
      <c r="K93">
        <v>8000</v>
      </c>
      <c r="L93" t="s">
        <v>389</v>
      </c>
      <c r="M93" s="1">
        <v>43952</v>
      </c>
      <c r="N93" s="1">
        <v>43956</v>
      </c>
    </row>
    <row r="94" spans="1:15" x14ac:dyDescent="0.25">
      <c r="A94">
        <v>93</v>
      </c>
      <c r="B94" t="s">
        <v>133</v>
      </c>
      <c r="C94" s="1">
        <v>43952</v>
      </c>
      <c r="D94" t="s">
        <v>451</v>
      </c>
      <c r="E94" t="s">
        <v>452</v>
      </c>
      <c r="I94">
        <v>12500</v>
      </c>
      <c r="J94" t="s">
        <v>389</v>
      </c>
      <c r="L94" t="s">
        <v>389</v>
      </c>
      <c r="M94" s="1"/>
      <c r="N94" s="1"/>
      <c r="O94" t="s">
        <v>411</v>
      </c>
    </row>
    <row r="95" spans="1:15" x14ac:dyDescent="0.25">
      <c r="A95">
        <v>94</v>
      </c>
      <c r="B95" t="s">
        <v>134</v>
      </c>
      <c r="C95" s="1">
        <v>43954</v>
      </c>
      <c r="D95" t="s">
        <v>453</v>
      </c>
      <c r="E95" t="s">
        <v>454</v>
      </c>
      <c r="I95">
        <v>500</v>
      </c>
      <c r="M95" s="1"/>
      <c r="N95" s="1"/>
    </row>
    <row r="96" spans="1:15" x14ac:dyDescent="0.25">
      <c r="A96">
        <v>95</v>
      </c>
      <c r="B96" t="s">
        <v>135</v>
      </c>
      <c r="C96" s="1">
        <v>43955</v>
      </c>
      <c r="D96" t="s">
        <v>455</v>
      </c>
      <c r="E96" t="s">
        <v>456</v>
      </c>
      <c r="M96" s="1"/>
      <c r="N96" s="1"/>
      <c r="O96" t="s">
        <v>411</v>
      </c>
    </row>
    <row r="97" spans="1:15" x14ac:dyDescent="0.25">
      <c r="A97">
        <v>96</v>
      </c>
      <c r="B97" t="s">
        <v>136</v>
      </c>
      <c r="C97" s="1">
        <v>43955</v>
      </c>
      <c r="D97" t="s">
        <v>391</v>
      </c>
      <c r="E97" t="s">
        <v>392</v>
      </c>
      <c r="F97" t="s">
        <v>389</v>
      </c>
      <c r="I97">
        <v>37000</v>
      </c>
      <c r="J97" t="s">
        <v>389</v>
      </c>
      <c r="L97" t="s">
        <v>389</v>
      </c>
      <c r="M97" s="1"/>
      <c r="N97" s="1"/>
    </row>
    <row r="98" spans="1:15" x14ac:dyDescent="0.25">
      <c r="A98">
        <v>97</v>
      </c>
      <c r="B98" t="s">
        <v>137</v>
      </c>
      <c r="C98" s="1">
        <v>43955</v>
      </c>
      <c r="D98" t="s">
        <v>457</v>
      </c>
      <c r="E98" t="s">
        <v>423</v>
      </c>
      <c r="G98" t="s">
        <v>389</v>
      </c>
      <c r="H98" t="s">
        <v>386</v>
      </c>
      <c r="I98">
        <v>14000</v>
      </c>
      <c r="K98">
        <v>8000</v>
      </c>
      <c r="M98" s="1">
        <v>43955</v>
      </c>
      <c r="N98" s="1">
        <v>43955</v>
      </c>
      <c r="O98" t="s">
        <v>411</v>
      </c>
    </row>
    <row r="99" spans="1:15" x14ac:dyDescent="0.25">
      <c r="A99">
        <v>98</v>
      </c>
      <c r="B99" t="s">
        <v>138</v>
      </c>
      <c r="C99" s="1">
        <v>43956</v>
      </c>
      <c r="D99" t="s">
        <v>458</v>
      </c>
      <c r="E99" t="s">
        <v>432</v>
      </c>
      <c r="M99" s="1"/>
      <c r="N99" s="1"/>
    </row>
    <row r="100" spans="1:15" x14ac:dyDescent="0.25">
      <c r="A100">
        <v>99</v>
      </c>
      <c r="B100" t="s">
        <v>139</v>
      </c>
      <c r="C100" s="1">
        <v>43957</v>
      </c>
      <c r="D100" t="s">
        <v>459</v>
      </c>
      <c r="E100" t="s">
        <v>460</v>
      </c>
      <c r="I100">
        <v>21000</v>
      </c>
      <c r="M100" s="1">
        <v>43957</v>
      </c>
      <c r="N100" s="1">
        <v>43963</v>
      </c>
    </row>
    <row r="101" spans="1:15" x14ac:dyDescent="0.25">
      <c r="A101">
        <v>100</v>
      </c>
      <c r="B101" t="s">
        <v>140</v>
      </c>
      <c r="C101" s="1">
        <v>43957</v>
      </c>
      <c r="D101" t="s">
        <v>461</v>
      </c>
      <c r="E101" t="s">
        <v>456</v>
      </c>
      <c r="M101" s="1"/>
      <c r="N101" s="1"/>
    </row>
    <row r="102" spans="1:15" x14ac:dyDescent="0.25">
      <c r="A102">
        <v>101</v>
      </c>
      <c r="B102" t="s">
        <v>141</v>
      </c>
      <c r="C102" s="1">
        <v>43958</v>
      </c>
      <c r="D102" t="s">
        <v>439</v>
      </c>
      <c r="E102" t="s">
        <v>432</v>
      </c>
      <c r="M102" s="1"/>
      <c r="N102" s="1"/>
    </row>
    <row r="103" spans="1:15" x14ac:dyDescent="0.25">
      <c r="A103">
        <v>102</v>
      </c>
      <c r="B103" t="s">
        <v>142</v>
      </c>
      <c r="C103" s="1">
        <v>43958</v>
      </c>
      <c r="D103" t="s">
        <v>441</v>
      </c>
      <c r="E103" t="s">
        <v>429</v>
      </c>
      <c r="G103" t="s">
        <v>389</v>
      </c>
      <c r="H103" t="s">
        <v>442</v>
      </c>
      <c r="I103">
        <v>36700</v>
      </c>
      <c r="K103">
        <v>36700</v>
      </c>
      <c r="M103" s="1">
        <v>43958</v>
      </c>
      <c r="N103" s="1">
        <v>43959</v>
      </c>
    </row>
    <row r="104" spans="1:15" x14ac:dyDescent="0.25">
      <c r="A104">
        <v>103</v>
      </c>
      <c r="B104" t="s">
        <v>143</v>
      </c>
      <c r="C104" s="1">
        <v>43958</v>
      </c>
      <c r="D104" t="s">
        <v>380</v>
      </c>
      <c r="E104" t="s">
        <v>393</v>
      </c>
      <c r="G104" t="s">
        <v>389</v>
      </c>
      <c r="H104" t="s">
        <v>386</v>
      </c>
      <c r="I104">
        <v>11000</v>
      </c>
      <c r="K104">
        <v>8000</v>
      </c>
      <c r="M104" s="1">
        <v>43958</v>
      </c>
      <c r="N104" s="1">
        <v>43958</v>
      </c>
    </row>
    <row r="105" spans="1:15" x14ac:dyDescent="0.25">
      <c r="A105">
        <v>104</v>
      </c>
      <c r="B105" t="s">
        <v>144</v>
      </c>
      <c r="C105" s="1">
        <v>43960</v>
      </c>
      <c r="D105" t="s">
        <v>462</v>
      </c>
      <c r="E105" t="s">
        <v>401</v>
      </c>
      <c r="M105" s="1"/>
      <c r="N105" s="1"/>
    </row>
    <row r="106" spans="1:15" x14ac:dyDescent="0.25">
      <c r="A106">
        <v>105</v>
      </c>
      <c r="B106" t="s">
        <v>145</v>
      </c>
      <c r="C106" s="1">
        <v>43960</v>
      </c>
      <c r="D106" t="s">
        <v>400</v>
      </c>
      <c r="E106" t="s">
        <v>401</v>
      </c>
      <c r="M106" s="1"/>
      <c r="N106" s="1"/>
    </row>
    <row r="107" spans="1:15" x14ac:dyDescent="0.25">
      <c r="A107">
        <v>106</v>
      </c>
      <c r="B107" t="s">
        <v>146</v>
      </c>
      <c r="C107" s="1">
        <v>43960</v>
      </c>
      <c r="D107" t="s">
        <v>397</v>
      </c>
      <c r="E107" t="s">
        <v>392</v>
      </c>
      <c r="F107" t="s">
        <v>389</v>
      </c>
      <c r="I107">
        <v>21500</v>
      </c>
      <c r="M107" s="1"/>
      <c r="N107" s="1"/>
      <c r="O107" t="s">
        <v>411</v>
      </c>
    </row>
    <row r="108" spans="1:15" x14ac:dyDescent="0.25">
      <c r="A108">
        <v>107</v>
      </c>
      <c r="B108" t="s">
        <v>147</v>
      </c>
      <c r="C108" s="1">
        <v>43960</v>
      </c>
      <c r="D108" t="s">
        <v>462</v>
      </c>
      <c r="E108" t="s">
        <v>401</v>
      </c>
      <c r="I108">
        <v>4000</v>
      </c>
      <c r="M108" s="1"/>
      <c r="N108" s="1"/>
      <c r="O108" t="s">
        <v>383</v>
      </c>
    </row>
    <row r="109" spans="1:15" x14ac:dyDescent="0.25">
      <c r="A109">
        <v>108</v>
      </c>
      <c r="B109" t="s">
        <v>148</v>
      </c>
      <c r="C109" s="1">
        <v>43965</v>
      </c>
      <c r="D109" t="s">
        <v>380</v>
      </c>
      <c r="E109" t="s">
        <v>381</v>
      </c>
      <c r="I109">
        <v>2000</v>
      </c>
      <c r="M109" s="1"/>
      <c r="N109" s="1"/>
      <c r="O109" t="s">
        <v>383</v>
      </c>
    </row>
    <row r="110" spans="1:15" x14ac:dyDescent="0.25">
      <c r="A110">
        <v>109</v>
      </c>
      <c r="B110" t="s">
        <v>149</v>
      </c>
      <c r="C110" s="1">
        <v>43966</v>
      </c>
      <c r="D110" t="s">
        <v>463</v>
      </c>
      <c r="E110" t="s">
        <v>393</v>
      </c>
      <c r="I110">
        <v>4000</v>
      </c>
      <c r="M110" s="1"/>
      <c r="N110" s="1"/>
      <c r="O110" t="s">
        <v>464</v>
      </c>
    </row>
    <row r="111" spans="1:15" x14ac:dyDescent="0.25">
      <c r="A111">
        <v>110</v>
      </c>
      <c r="B111" t="s">
        <v>150</v>
      </c>
      <c r="C111" s="1">
        <v>43966</v>
      </c>
      <c r="D111" t="s">
        <v>395</v>
      </c>
      <c r="E111" t="s">
        <v>401</v>
      </c>
      <c r="I111">
        <v>3000</v>
      </c>
      <c r="M111" s="1"/>
      <c r="N111" s="1"/>
      <c r="O111" t="s">
        <v>464</v>
      </c>
    </row>
    <row r="112" spans="1:15" x14ac:dyDescent="0.25">
      <c r="A112">
        <v>111</v>
      </c>
      <c r="B112" t="s">
        <v>151</v>
      </c>
      <c r="C112" s="1">
        <v>43969</v>
      </c>
      <c r="D112" t="s">
        <v>465</v>
      </c>
      <c r="E112" t="s">
        <v>396</v>
      </c>
      <c r="I112">
        <v>5000</v>
      </c>
      <c r="M112" s="1"/>
      <c r="N112" s="1"/>
      <c r="O112" t="s">
        <v>464</v>
      </c>
    </row>
    <row r="113" spans="1:15" x14ac:dyDescent="0.25">
      <c r="A113">
        <v>112</v>
      </c>
      <c r="B113" t="s">
        <v>152</v>
      </c>
      <c r="C113" s="1">
        <v>43971</v>
      </c>
      <c r="D113" t="s">
        <v>449</v>
      </c>
      <c r="E113" t="s">
        <v>454</v>
      </c>
      <c r="I113">
        <v>1000</v>
      </c>
      <c r="J113" t="s">
        <v>389</v>
      </c>
      <c r="L113" t="s">
        <v>389</v>
      </c>
      <c r="M113" s="1"/>
      <c r="N113" s="1"/>
    </row>
    <row r="114" spans="1:15" x14ac:dyDescent="0.25">
      <c r="A114">
        <v>113</v>
      </c>
      <c r="B114" t="s">
        <v>153</v>
      </c>
      <c r="C114" s="1">
        <v>43971</v>
      </c>
      <c r="D114" t="s">
        <v>428</v>
      </c>
      <c r="E114" t="s">
        <v>429</v>
      </c>
      <c r="G114" t="s">
        <v>389</v>
      </c>
      <c r="H114" t="s">
        <v>386</v>
      </c>
      <c r="I114">
        <v>14000</v>
      </c>
      <c r="M114" s="1">
        <v>43971</v>
      </c>
      <c r="N114" s="1">
        <v>43971</v>
      </c>
      <c r="O114" t="s">
        <v>411</v>
      </c>
    </row>
    <row r="115" spans="1:15" x14ac:dyDescent="0.25">
      <c r="A115">
        <v>114</v>
      </c>
      <c r="B115" t="s">
        <v>154</v>
      </c>
      <c r="C115" s="1">
        <v>43972</v>
      </c>
      <c r="D115" t="s">
        <v>428</v>
      </c>
      <c r="E115" t="s">
        <v>429</v>
      </c>
      <c r="G115" t="s">
        <v>389</v>
      </c>
      <c r="H115" t="s">
        <v>386</v>
      </c>
      <c r="I115">
        <v>9000</v>
      </c>
      <c r="M115" s="1">
        <v>43972</v>
      </c>
      <c r="N115" s="1">
        <v>43972</v>
      </c>
    </row>
    <row r="116" spans="1:15" x14ac:dyDescent="0.25">
      <c r="A116">
        <v>115</v>
      </c>
      <c r="B116" t="s">
        <v>155</v>
      </c>
      <c r="C116" s="1">
        <v>43972</v>
      </c>
      <c r="D116" t="s">
        <v>412</v>
      </c>
      <c r="E116" t="s">
        <v>466</v>
      </c>
      <c r="I116">
        <v>5000</v>
      </c>
      <c r="J116" t="s">
        <v>389</v>
      </c>
      <c r="L116" t="s">
        <v>382</v>
      </c>
      <c r="M116" s="1"/>
      <c r="N116" s="1"/>
    </row>
    <row r="117" spans="1:15" x14ac:dyDescent="0.25">
      <c r="A117">
        <v>116</v>
      </c>
      <c r="B117" t="s">
        <v>156</v>
      </c>
      <c r="C117" s="1">
        <v>43975</v>
      </c>
      <c r="D117" t="s">
        <v>398</v>
      </c>
      <c r="E117" t="s">
        <v>399</v>
      </c>
      <c r="I117">
        <v>4500</v>
      </c>
      <c r="J117" t="s">
        <v>389</v>
      </c>
      <c r="L117" t="s">
        <v>389</v>
      </c>
      <c r="M117" s="1"/>
      <c r="N117" s="1"/>
    </row>
    <row r="118" spans="1:15" x14ac:dyDescent="0.25">
      <c r="A118">
        <v>117</v>
      </c>
      <c r="B118" t="s">
        <v>157</v>
      </c>
      <c r="C118" s="1">
        <v>43975</v>
      </c>
      <c r="D118" t="s">
        <v>467</v>
      </c>
      <c r="E118" t="s">
        <v>394</v>
      </c>
      <c r="I118">
        <v>7000</v>
      </c>
      <c r="M118" s="1"/>
      <c r="N118" s="1"/>
      <c r="O118" t="s">
        <v>390</v>
      </c>
    </row>
    <row r="119" spans="1:15" x14ac:dyDescent="0.25">
      <c r="A119">
        <v>118</v>
      </c>
      <c r="B119" t="s">
        <v>158</v>
      </c>
      <c r="C119" s="1">
        <v>43976</v>
      </c>
      <c r="D119" t="s">
        <v>395</v>
      </c>
      <c r="E119" t="s">
        <v>401</v>
      </c>
      <c r="I119">
        <v>3500</v>
      </c>
      <c r="M119" s="1"/>
      <c r="N119" s="1"/>
    </row>
    <row r="120" spans="1:15" x14ac:dyDescent="0.25">
      <c r="A120">
        <v>119</v>
      </c>
      <c r="B120" t="s">
        <v>159</v>
      </c>
      <c r="C120" s="1">
        <v>43976</v>
      </c>
      <c r="D120" t="s">
        <v>445</v>
      </c>
      <c r="E120" t="s">
        <v>450</v>
      </c>
      <c r="G120" t="s">
        <v>389</v>
      </c>
      <c r="H120" t="s">
        <v>386</v>
      </c>
      <c r="I120">
        <v>9000</v>
      </c>
      <c r="K120">
        <v>5000</v>
      </c>
      <c r="M120" s="1">
        <v>43976</v>
      </c>
      <c r="N120" s="1">
        <v>43982</v>
      </c>
    </row>
    <row r="121" spans="1:15" x14ac:dyDescent="0.25">
      <c r="A121">
        <v>120</v>
      </c>
      <c r="B121" t="s">
        <v>161</v>
      </c>
      <c r="C121" s="1">
        <v>43976</v>
      </c>
      <c r="D121" t="s">
        <v>417</v>
      </c>
      <c r="E121" t="s">
        <v>394</v>
      </c>
      <c r="G121" t="s">
        <v>389</v>
      </c>
      <c r="H121" t="s">
        <v>386</v>
      </c>
      <c r="I121">
        <v>12000</v>
      </c>
      <c r="K121">
        <v>6000</v>
      </c>
      <c r="M121" s="1">
        <v>43976</v>
      </c>
      <c r="N121" s="1">
        <v>43976</v>
      </c>
    </row>
    <row r="122" spans="1:15" x14ac:dyDescent="0.25">
      <c r="A122">
        <v>121</v>
      </c>
      <c r="B122" t="s">
        <v>162</v>
      </c>
      <c r="C122" s="1">
        <v>43977</v>
      </c>
      <c r="D122" t="s">
        <v>403</v>
      </c>
      <c r="E122" t="s">
        <v>401</v>
      </c>
      <c r="I122">
        <v>2500</v>
      </c>
      <c r="M122" s="1"/>
      <c r="N122" s="1"/>
      <c r="O122" t="s">
        <v>390</v>
      </c>
    </row>
    <row r="123" spans="1:15" x14ac:dyDescent="0.25">
      <c r="A123">
        <v>122</v>
      </c>
      <c r="B123" t="s">
        <v>163</v>
      </c>
      <c r="C123" s="1">
        <v>43978</v>
      </c>
      <c r="D123" t="s">
        <v>402</v>
      </c>
      <c r="E123" t="s">
        <v>401</v>
      </c>
      <c r="I123">
        <v>3900</v>
      </c>
      <c r="M123" s="1"/>
      <c r="N123" s="1"/>
      <c r="O123" t="s">
        <v>390</v>
      </c>
    </row>
    <row r="124" spans="1:15" x14ac:dyDescent="0.25">
      <c r="A124">
        <v>123</v>
      </c>
      <c r="B124" t="s">
        <v>164</v>
      </c>
      <c r="C124" s="1">
        <v>43979</v>
      </c>
      <c r="D124" t="s">
        <v>400</v>
      </c>
      <c r="E124" t="s">
        <v>394</v>
      </c>
      <c r="G124" t="s">
        <v>382</v>
      </c>
      <c r="I124">
        <v>6000</v>
      </c>
      <c r="M124" s="1"/>
      <c r="N124" s="1"/>
    </row>
    <row r="125" spans="1:15" x14ac:dyDescent="0.25">
      <c r="A125">
        <v>124</v>
      </c>
      <c r="B125" t="s">
        <v>165</v>
      </c>
      <c r="C125" s="1">
        <v>43983</v>
      </c>
      <c r="D125" t="s">
        <v>391</v>
      </c>
      <c r="E125" t="s">
        <v>392</v>
      </c>
      <c r="F125" t="s">
        <v>389</v>
      </c>
      <c r="I125">
        <v>40000</v>
      </c>
      <c r="J125" t="s">
        <v>389</v>
      </c>
      <c r="L125" t="s">
        <v>389</v>
      </c>
      <c r="M125" s="1"/>
      <c r="N125" s="1"/>
    </row>
    <row r="126" spans="1:15" x14ac:dyDescent="0.25">
      <c r="A126">
        <v>125</v>
      </c>
      <c r="B126" t="s">
        <v>166</v>
      </c>
      <c r="C126" s="1">
        <v>43983</v>
      </c>
      <c r="D126" t="s">
        <v>428</v>
      </c>
      <c r="E126" t="s">
        <v>429</v>
      </c>
      <c r="G126" t="s">
        <v>389</v>
      </c>
      <c r="H126" t="s">
        <v>386</v>
      </c>
      <c r="I126">
        <v>16000</v>
      </c>
      <c r="J126" t="s">
        <v>389</v>
      </c>
      <c r="K126">
        <v>14000</v>
      </c>
      <c r="M126" s="1">
        <v>43983</v>
      </c>
      <c r="N126" s="1">
        <v>43983</v>
      </c>
      <c r="O126" t="s">
        <v>383</v>
      </c>
    </row>
    <row r="127" spans="1:15" x14ac:dyDescent="0.25">
      <c r="A127">
        <v>126</v>
      </c>
      <c r="B127" t="s">
        <v>167</v>
      </c>
      <c r="C127" s="1">
        <v>43983</v>
      </c>
      <c r="D127" t="s">
        <v>461</v>
      </c>
      <c r="E127" t="s">
        <v>401</v>
      </c>
      <c r="I127">
        <v>4000</v>
      </c>
      <c r="J127" t="s">
        <v>389</v>
      </c>
      <c r="L127" t="s">
        <v>382</v>
      </c>
      <c r="M127" s="1"/>
      <c r="N127" s="1"/>
    </row>
    <row r="128" spans="1:15" x14ac:dyDescent="0.25">
      <c r="A128">
        <v>127</v>
      </c>
      <c r="B128" t="s">
        <v>168</v>
      </c>
      <c r="C128" s="1">
        <v>43985</v>
      </c>
      <c r="D128" t="s">
        <v>447</v>
      </c>
      <c r="E128" t="s">
        <v>456</v>
      </c>
      <c r="M128" s="1"/>
      <c r="N128" s="1"/>
    </row>
    <row r="129" spans="1:15" x14ac:dyDescent="0.25">
      <c r="A129">
        <v>128</v>
      </c>
      <c r="B129" t="s">
        <v>169</v>
      </c>
      <c r="C129" s="1">
        <v>43987</v>
      </c>
      <c r="D129" t="s">
        <v>444</v>
      </c>
      <c r="E129" t="s">
        <v>425</v>
      </c>
      <c r="I129">
        <v>3500</v>
      </c>
      <c r="M129" s="1"/>
      <c r="N129" s="1"/>
    </row>
    <row r="130" spans="1:15" x14ac:dyDescent="0.25">
      <c r="A130">
        <v>129</v>
      </c>
      <c r="B130" t="s">
        <v>170</v>
      </c>
      <c r="C130" s="1">
        <v>43987</v>
      </c>
      <c r="D130" t="s">
        <v>426</v>
      </c>
      <c r="E130" t="s">
        <v>393</v>
      </c>
      <c r="I130">
        <v>9000</v>
      </c>
      <c r="M130" s="1"/>
      <c r="N130" s="1"/>
    </row>
    <row r="131" spans="1:15" x14ac:dyDescent="0.25">
      <c r="A131">
        <v>130</v>
      </c>
      <c r="B131" t="s">
        <v>171</v>
      </c>
      <c r="C131" s="1">
        <v>43987</v>
      </c>
      <c r="D131" t="s">
        <v>404</v>
      </c>
      <c r="E131" t="s">
        <v>432</v>
      </c>
      <c r="M131" s="1"/>
      <c r="N131" s="1"/>
    </row>
    <row r="132" spans="1:15" x14ac:dyDescent="0.25">
      <c r="A132">
        <v>131</v>
      </c>
      <c r="B132" t="s">
        <v>172</v>
      </c>
      <c r="C132" s="1">
        <v>43988</v>
      </c>
      <c r="D132" t="s">
        <v>434</v>
      </c>
      <c r="E132" t="s">
        <v>388</v>
      </c>
      <c r="I132">
        <v>10000</v>
      </c>
      <c r="J132" t="s">
        <v>389</v>
      </c>
      <c r="L132" t="s">
        <v>389</v>
      </c>
      <c r="M132" s="1"/>
      <c r="N132" s="1"/>
    </row>
    <row r="133" spans="1:15" x14ac:dyDescent="0.25">
      <c r="A133">
        <v>132</v>
      </c>
      <c r="B133" t="s">
        <v>173</v>
      </c>
      <c r="C133" s="1">
        <v>43989</v>
      </c>
      <c r="D133" t="s">
        <v>428</v>
      </c>
      <c r="E133" t="s">
        <v>429</v>
      </c>
      <c r="G133" t="s">
        <v>389</v>
      </c>
      <c r="H133" t="s">
        <v>386</v>
      </c>
      <c r="I133">
        <v>8000</v>
      </c>
      <c r="K133">
        <v>8000</v>
      </c>
      <c r="M133" s="1"/>
      <c r="N133" s="1"/>
    </row>
    <row r="134" spans="1:15" x14ac:dyDescent="0.25">
      <c r="A134">
        <v>133</v>
      </c>
      <c r="B134" t="s">
        <v>174</v>
      </c>
      <c r="C134" s="1">
        <v>43991</v>
      </c>
      <c r="D134" t="s">
        <v>384</v>
      </c>
      <c r="E134" t="s">
        <v>385</v>
      </c>
      <c r="I134">
        <v>6000</v>
      </c>
      <c r="M134" s="1">
        <v>43991</v>
      </c>
      <c r="N134" s="1">
        <v>43991</v>
      </c>
      <c r="O134" t="s">
        <v>390</v>
      </c>
    </row>
    <row r="135" spans="1:15" x14ac:dyDescent="0.25">
      <c r="A135">
        <v>134</v>
      </c>
      <c r="B135" t="s">
        <v>175</v>
      </c>
      <c r="C135" s="1">
        <v>43991</v>
      </c>
      <c r="D135" t="s">
        <v>440</v>
      </c>
      <c r="E135" t="s">
        <v>401</v>
      </c>
      <c r="I135">
        <v>2500</v>
      </c>
      <c r="M135" s="1"/>
      <c r="N135" s="1"/>
    </row>
    <row r="136" spans="1:15" x14ac:dyDescent="0.25">
      <c r="A136">
        <v>135</v>
      </c>
      <c r="B136" t="s">
        <v>176</v>
      </c>
      <c r="C136" s="1">
        <v>43991</v>
      </c>
      <c r="D136" t="s">
        <v>395</v>
      </c>
      <c r="E136" t="s">
        <v>401</v>
      </c>
      <c r="I136">
        <v>3000</v>
      </c>
      <c r="M136" s="1"/>
      <c r="N136" s="1"/>
    </row>
    <row r="137" spans="1:15" x14ac:dyDescent="0.25">
      <c r="A137">
        <v>136</v>
      </c>
      <c r="B137" t="s">
        <v>177</v>
      </c>
      <c r="C137" s="1">
        <v>43992</v>
      </c>
      <c r="D137" t="s">
        <v>426</v>
      </c>
      <c r="E137" t="s">
        <v>393</v>
      </c>
      <c r="I137">
        <v>10000</v>
      </c>
      <c r="M137" s="1"/>
      <c r="N137" s="1"/>
    </row>
    <row r="138" spans="1:15" x14ac:dyDescent="0.25">
      <c r="A138">
        <v>137</v>
      </c>
      <c r="B138" t="s">
        <v>178</v>
      </c>
      <c r="C138" s="1">
        <v>43992</v>
      </c>
      <c r="D138" t="s">
        <v>468</v>
      </c>
      <c r="E138" t="s">
        <v>401</v>
      </c>
      <c r="I138">
        <v>4000</v>
      </c>
      <c r="M138" s="1"/>
      <c r="N138" s="1"/>
    </row>
    <row r="139" spans="1:15" x14ac:dyDescent="0.25">
      <c r="A139">
        <v>138</v>
      </c>
      <c r="B139" t="s">
        <v>179</v>
      </c>
      <c r="C139" s="1">
        <v>43993</v>
      </c>
      <c r="D139" t="s">
        <v>395</v>
      </c>
      <c r="E139" t="s">
        <v>393</v>
      </c>
      <c r="G139" t="s">
        <v>389</v>
      </c>
      <c r="H139" t="s">
        <v>386</v>
      </c>
      <c r="I139">
        <v>7000</v>
      </c>
      <c r="M139" s="1">
        <v>43993</v>
      </c>
      <c r="N139" s="1">
        <v>43993</v>
      </c>
    </row>
    <row r="140" spans="1:15" x14ac:dyDescent="0.25">
      <c r="A140">
        <v>139</v>
      </c>
      <c r="B140" t="s">
        <v>180</v>
      </c>
      <c r="C140" s="1">
        <v>43994</v>
      </c>
      <c r="D140" t="s">
        <v>400</v>
      </c>
      <c r="E140" t="s">
        <v>401</v>
      </c>
      <c r="I140">
        <v>3000</v>
      </c>
      <c r="M140" s="1"/>
      <c r="N140" s="1"/>
    </row>
    <row r="141" spans="1:15" x14ac:dyDescent="0.25">
      <c r="A141">
        <v>140</v>
      </c>
      <c r="B141" t="s">
        <v>181</v>
      </c>
      <c r="C141" s="1">
        <v>43995</v>
      </c>
      <c r="D141" t="s">
        <v>469</v>
      </c>
      <c r="E141" t="s">
        <v>432</v>
      </c>
      <c r="M141" s="1"/>
      <c r="N141" s="1"/>
    </row>
    <row r="142" spans="1:15" x14ac:dyDescent="0.25">
      <c r="A142">
        <v>141</v>
      </c>
      <c r="B142" t="s">
        <v>182</v>
      </c>
      <c r="C142" s="1">
        <v>43996</v>
      </c>
      <c r="D142" t="s">
        <v>417</v>
      </c>
      <c r="E142" t="s">
        <v>393</v>
      </c>
      <c r="G142" t="s">
        <v>382</v>
      </c>
      <c r="M142" s="1"/>
      <c r="N142" s="1"/>
    </row>
    <row r="143" spans="1:15" x14ac:dyDescent="0.25">
      <c r="A143">
        <v>142</v>
      </c>
      <c r="B143" t="s">
        <v>183</v>
      </c>
      <c r="C143" s="1">
        <v>43997</v>
      </c>
      <c r="D143" t="s">
        <v>435</v>
      </c>
      <c r="E143" t="s">
        <v>470</v>
      </c>
      <c r="G143" t="s">
        <v>389</v>
      </c>
      <c r="H143" t="s">
        <v>386</v>
      </c>
      <c r="I143">
        <v>4000</v>
      </c>
      <c r="M143" s="1">
        <v>43997</v>
      </c>
      <c r="N143" s="1">
        <v>43997</v>
      </c>
      <c r="O143" t="s">
        <v>390</v>
      </c>
    </row>
    <row r="144" spans="1:15" x14ac:dyDescent="0.25">
      <c r="A144">
        <v>143</v>
      </c>
      <c r="B144" t="s">
        <v>184</v>
      </c>
      <c r="C144" s="1">
        <v>43997</v>
      </c>
      <c r="D144" t="s">
        <v>471</v>
      </c>
      <c r="E144" t="s">
        <v>432</v>
      </c>
      <c r="M144" s="1"/>
      <c r="N144" s="1"/>
    </row>
    <row r="145" spans="1:15" x14ac:dyDescent="0.25">
      <c r="A145">
        <v>144</v>
      </c>
      <c r="B145" t="s">
        <v>185</v>
      </c>
      <c r="C145" s="1">
        <v>43997</v>
      </c>
      <c r="D145" t="s">
        <v>416</v>
      </c>
      <c r="E145" t="s">
        <v>393</v>
      </c>
      <c r="I145">
        <v>3200</v>
      </c>
      <c r="M145" s="1"/>
      <c r="N145" s="1"/>
    </row>
    <row r="146" spans="1:15" x14ac:dyDescent="0.25">
      <c r="A146">
        <v>145</v>
      </c>
      <c r="B146" t="s">
        <v>186</v>
      </c>
      <c r="C146" s="1">
        <v>43997</v>
      </c>
      <c r="D146" t="s">
        <v>400</v>
      </c>
      <c r="E146" t="s">
        <v>472</v>
      </c>
      <c r="G146" t="s">
        <v>382</v>
      </c>
      <c r="I146">
        <v>15000</v>
      </c>
      <c r="M146" s="1"/>
      <c r="N146" s="1"/>
      <c r="O146" t="s">
        <v>383</v>
      </c>
    </row>
    <row r="147" spans="1:15" x14ac:dyDescent="0.25">
      <c r="A147">
        <v>146</v>
      </c>
      <c r="B147" t="s">
        <v>187</v>
      </c>
      <c r="C147" s="1">
        <v>44000</v>
      </c>
      <c r="D147" t="s">
        <v>428</v>
      </c>
      <c r="E147" t="s">
        <v>429</v>
      </c>
      <c r="G147" t="s">
        <v>389</v>
      </c>
      <c r="H147" t="s">
        <v>386</v>
      </c>
      <c r="I147">
        <v>10500</v>
      </c>
      <c r="K147">
        <v>10500</v>
      </c>
      <c r="M147" s="1">
        <v>44000</v>
      </c>
      <c r="N147" s="1">
        <v>44000</v>
      </c>
      <c r="O147" t="s">
        <v>390</v>
      </c>
    </row>
    <row r="148" spans="1:15" x14ac:dyDescent="0.25">
      <c r="A148">
        <v>147</v>
      </c>
      <c r="B148" t="s">
        <v>188</v>
      </c>
      <c r="C148" s="1">
        <v>44004</v>
      </c>
      <c r="D148" t="s">
        <v>445</v>
      </c>
      <c r="E148" t="s">
        <v>393</v>
      </c>
      <c r="I148">
        <v>4000</v>
      </c>
      <c r="M148" s="1"/>
      <c r="N148" s="1"/>
    </row>
    <row r="149" spans="1:15" x14ac:dyDescent="0.25">
      <c r="A149">
        <v>148</v>
      </c>
      <c r="B149" t="s">
        <v>189</v>
      </c>
      <c r="C149" s="1">
        <v>44004</v>
      </c>
      <c r="D149" t="s">
        <v>400</v>
      </c>
      <c r="E149" t="s">
        <v>401</v>
      </c>
      <c r="M149" s="1"/>
      <c r="N149" s="1"/>
    </row>
    <row r="150" spans="1:15" x14ac:dyDescent="0.25">
      <c r="A150">
        <v>149</v>
      </c>
      <c r="B150" t="s">
        <v>190</v>
      </c>
      <c r="C150" s="1">
        <v>44004</v>
      </c>
      <c r="D150" t="s">
        <v>400</v>
      </c>
      <c r="E150" t="s">
        <v>394</v>
      </c>
      <c r="G150" t="s">
        <v>389</v>
      </c>
      <c r="H150" t="s">
        <v>473</v>
      </c>
      <c r="I150">
        <v>45000</v>
      </c>
      <c r="K150">
        <v>41000</v>
      </c>
      <c r="M150" s="1">
        <v>44004</v>
      </c>
      <c r="N150" s="1">
        <v>44004</v>
      </c>
      <c r="O150" t="s">
        <v>390</v>
      </c>
    </row>
    <row r="151" spans="1:15" x14ac:dyDescent="0.25">
      <c r="A151">
        <v>150</v>
      </c>
      <c r="B151" t="s">
        <v>191</v>
      </c>
      <c r="C151" s="1">
        <v>44005</v>
      </c>
      <c r="D151" t="s">
        <v>461</v>
      </c>
      <c r="E151" t="s">
        <v>456</v>
      </c>
      <c r="I151">
        <v>500</v>
      </c>
      <c r="M151" s="1"/>
      <c r="N151" s="1"/>
      <c r="O151" t="s">
        <v>390</v>
      </c>
    </row>
    <row r="152" spans="1:15" x14ac:dyDescent="0.25">
      <c r="A152">
        <v>151</v>
      </c>
      <c r="B152" t="s">
        <v>192</v>
      </c>
      <c r="C152" s="1">
        <v>44005</v>
      </c>
      <c r="D152" t="s">
        <v>395</v>
      </c>
      <c r="E152" t="s">
        <v>401</v>
      </c>
      <c r="I152">
        <v>2500</v>
      </c>
      <c r="M152" s="1"/>
      <c r="N152" s="1"/>
      <c r="O152" t="s">
        <v>390</v>
      </c>
    </row>
    <row r="153" spans="1:15" x14ac:dyDescent="0.25">
      <c r="A153">
        <v>152</v>
      </c>
      <c r="B153" t="s">
        <v>193</v>
      </c>
      <c r="C153" s="1">
        <v>44006</v>
      </c>
      <c r="D153" t="s">
        <v>474</v>
      </c>
      <c r="E153" t="s">
        <v>394</v>
      </c>
      <c r="G153" t="s">
        <v>389</v>
      </c>
      <c r="H153" t="s">
        <v>386</v>
      </c>
      <c r="I153">
        <v>5500</v>
      </c>
      <c r="K153">
        <v>3000</v>
      </c>
      <c r="M153" s="1">
        <v>44006</v>
      </c>
      <c r="N153" s="1">
        <v>44006</v>
      </c>
    </row>
    <row r="154" spans="1:15" x14ac:dyDescent="0.25">
      <c r="A154">
        <v>153</v>
      </c>
      <c r="B154" t="s">
        <v>194</v>
      </c>
      <c r="C154" s="1">
        <v>44006</v>
      </c>
      <c r="D154" t="s">
        <v>428</v>
      </c>
      <c r="E154" t="s">
        <v>475</v>
      </c>
      <c r="G154" t="s">
        <v>389</v>
      </c>
      <c r="H154" t="s">
        <v>386</v>
      </c>
      <c r="I154">
        <v>6000</v>
      </c>
      <c r="K154">
        <v>4000</v>
      </c>
      <c r="M154" s="1">
        <v>44006</v>
      </c>
      <c r="N154" s="1">
        <v>44007</v>
      </c>
    </row>
    <row r="155" spans="1:15" x14ac:dyDescent="0.25">
      <c r="A155">
        <v>154</v>
      </c>
      <c r="B155" t="s">
        <v>195</v>
      </c>
      <c r="C155" s="1">
        <v>44009</v>
      </c>
      <c r="E155" t="s">
        <v>422</v>
      </c>
      <c r="I155">
        <v>4000</v>
      </c>
      <c r="M155" s="1"/>
      <c r="N155" s="1"/>
    </row>
    <row r="156" spans="1:15" x14ac:dyDescent="0.25">
      <c r="A156">
        <v>155</v>
      </c>
      <c r="B156" t="s">
        <v>196</v>
      </c>
      <c r="C156" s="1">
        <v>44011</v>
      </c>
      <c r="D156" t="s">
        <v>384</v>
      </c>
      <c r="E156" t="s">
        <v>433</v>
      </c>
      <c r="H156" t="s">
        <v>421</v>
      </c>
      <c r="I156">
        <v>7000</v>
      </c>
      <c r="M156" s="1">
        <v>44011</v>
      </c>
      <c r="N156" s="1">
        <v>44011</v>
      </c>
      <c r="O156" t="s">
        <v>390</v>
      </c>
    </row>
    <row r="157" spans="1:15" x14ac:dyDescent="0.25">
      <c r="A157">
        <v>156</v>
      </c>
      <c r="B157" t="s">
        <v>197</v>
      </c>
      <c r="C157" s="1">
        <v>44011</v>
      </c>
      <c r="D157" t="s">
        <v>428</v>
      </c>
      <c r="E157" t="s">
        <v>476</v>
      </c>
      <c r="H157" t="s">
        <v>386</v>
      </c>
      <c r="I157">
        <v>6000</v>
      </c>
      <c r="K157">
        <v>3000</v>
      </c>
      <c r="M157" s="1">
        <v>44011</v>
      </c>
      <c r="N157" s="1">
        <v>44011</v>
      </c>
      <c r="O157" t="s">
        <v>383</v>
      </c>
    </row>
    <row r="158" spans="1:15" x14ac:dyDescent="0.25">
      <c r="A158">
        <v>157</v>
      </c>
      <c r="B158" t="s">
        <v>198</v>
      </c>
      <c r="C158" s="1">
        <v>44012</v>
      </c>
      <c r="D158" t="s">
        <v>404</v>
      </c>
      <c r="E158" t="s">
        <v>432</v>
      </c>
      <c r="I158">
        <v>10000</v>
      </c>
      <c r="K158">
        <v>3500</v>
      </c>
      <c r="M158" s="1">
        <v>44013</v>
      </c>
      <c r="N158" s="1">
        <v>44013</v>
      </c>
      <c r="O158" t="s">
        <v>390</v>
      </c>
    </row>
    <row r="159" spans="1:15" x14ac:dyDescent="0.25">
      <c r="A159">
        <v>158</v>
      </c>
      <c r="B159" t="s">
        <v>199</v>
      </c>
      <c r="C159" s="1">
        <v>44013</v>
      </c>
      <c r="D159" t="s">
        <v>435</v>
      </c>
      <c r="E159" t="s">
        <v>477</v>
      </c>
      <c r="M159" s="1"/>
      <c r="N159" s="1"/>
    </row>
    <row r="160" spans="1:15" x14ac:dyDescent="0.25">
      <c r="A160">
        <v>159</v>
      </c>
      <c r="B160" t="s">
        <v>200</v>
      </c>
      <c r="C160" s="1">
        <v>44013</v>
      </c>
      <c r="D160" t="s">
        <v>469</v>
      </c>
      <c r="E160" t="s">
        <v>432</v>
      </c>
      <c r="M160" s="1"/>
      <c r="N160" s="1"/>
      <c r="O160" t="s">
        <v>390</v>
      </c>
    </row>
    <row r="161" spans="1:15" x14ac:dyDescent="0.25">
      <c r="A161">
        <v>160</v>
      </c>
      <c r="B161" t="s">
        <v>201</v>
      </c>
      <c r="C161" s="1">
        <v>44013</v>
      </c>
      <c r="D161" t="s">
        <v>445</v>
      </c>
      <c r="E161" t="s">
        <v>478</v>
      </c>
      <c r="I161">
        <v>4000</v>
      </c>
      <c r="M161" s="1"/>
      <c r="N161" s="1"/>
      <c r="O161" t="s">
        <v>390</v>
      </c>
    </row>
    <row r="162" spans="1:15" x14ac:dyDescent="0.25">
      <c r="A162">
        <v>161</v>
      </c>
      <c r="B162" t="s">
        <v>202</v>
      </c>
      <c r="C162" s="1">
        <v>44014</v>
      </c>
      <c r="D162" t="s">
        <v>380</v>
      </c>
      <c r="E162" t="s">
        <v>381</v>
      </c>
      <c r="I162">
        <v>3500</v>
      </c>
      <c r="M162" s="1"/>
      <c r="N162" s="1"/>
    </row>
    <row r="163" spans="1:15" x14ac:dyDescent="0.25">
      <c r="A163">
        <v>162</v>
      </c>
      <c r="B163" t="s">
        <v>203</v>
      </c>
      <c r="C163" s="1">
        <v>44014</v>
      </c>
      <c r="D163" t="s">
        <v>406</v>
      </c>
      <c r="E163" t="s">
        <v>407</v>
      </c>
      <c r="I163">
        <v>10000</v>
      </c>
      <c r="M163" s="1"/>
      <c r="N163" s="1"/>
    </row>
    <row r="164" spans="1:15" x14ac:dyDescent="0.25">
      <c r="A164">
        <v>163</v>
      </c>
      <c r="B164" t="s">
        <v>204</v>
      </c>
      <c r="C164" s="1">
        <v>44014</v>
      </c>
      <c r="D164" t="s">
        <v>417</v>
      </c>
      <c r="E164" t="s">
        <v>410</v>
      </c>
      <c r="G164" t="s">
        <v>389</v>
      </c>
      <c r="H164" t="s">
        <v>386</v>
      </c>
      <c r="I164">
        <v>6000</v>
      </c>
      <c r="K164">
        <v>3000</v>
      </c>
      <c r="M164" s="1">
        <v>44014</v>
      </c>
      <c r="N164" s="1">
        <v>44014</v>
      </c>
    </row>
    <row r="165" spans="1:15" x14ac:dyDescent="0.25">
      <c r="A165">
        <v>164</v>
      </c>
      <c r="B165" t="s">
        <v>205</v>
      </c>
      <c r="C165" s="1">
        <v>44014</v>
      </c>
      <c r="D165" t="s">
        <v>463</v>
      </c>
      <c r="E165" t="s">
        <v>423</v>
      </c>
      <c r="M165" s="1"/>
      <c r="N165" s="1"/>
    </row>
    <row r="166" spans="1:15" x14ac:dyDescent="0.25">
      <c r="A166">
        <v>165</v>
      </c>
      <c r="B166" t="s">
        <v>206</v>
      </c>
      <c r="C166" s="1">
        <v>44018</v>
      </c>
      <c r="D166" t="s">
        <v>395</v>
      </c>
      <c r="E166" t="s">
        <v>401</v>
      </c>
      <c r="I166">
        <v>3600</v>
      </c>
      <c r="M166" s="1"/>
      <c r="N166" s="1"/>
      <c r="O166" t="s">
        <v>390</v>
      </c>
    </row>
    <row r="167" spans="1:15" x14ac:dyDescent="0.25">
      <c r="A167">
        <v>166</v>
      </c>
      <c r="B167" t="s">
        <v>207</v>
      </c>
      <c r="C167" s="1">
        <v>44018</v>
      </c>
      <c r="D167" t="s">
        <v>380</v>
      </c>
      <c r="E167" t="s">
        <v>393</v>
      </c>
      <c r="G167" t="s">
        <v>382</v>
      </c>
      <c r="I167">
        <v>2500</v>
      </c>
      <c r="M167" s="1"/>
      <c r="N167" s="1"/>
    </row>
    <row r="168" spans="1:15" x14ac:dyDescent="0.25">
      <c r="A168">
        <v>167</v>
      </c>
      <c r="B168" t="s">
        <v>208</v>
      </c>
      <c r="C168" s="1">
        <v>44018</v>
      </c>
      <c r="D168" t="s">
        <v>418</v>
      </c>
      <c r="E168" t="s">
        <v>429</v>
      </c>
      <c r="G168" t="s">
        <v>389</v>
      </c>
      <c r="H168" t="s">
        <v>386</v>
      </c>
      <c r="I168">
        <v>16000</v>
      </c>
      <c r="M168" s="1">
        <v>44018</v>
      </c>
      <c r="N168" s="1">
        <v>44018</v>
      </c>
    </row>
    <row r="169" spans="1:15" x14ac:dyDescent="0.25">
      <c r="A169">
        <v>168</v>
      </c>
      <c r="B169" t="s">
        <v>209</v>
      </c>
      <c r="C169" s="1">
        <v>44018</v>
      </c>
      <c r="D169" t="s">
        <v>428</v>
      </c>
      <c r="E169" t="s">
        <v>476</v>
      </c>
      <c r="G169" t="s">
        <v>389</v>
      </c>
      <c r="H169" t="s">
        <v>386</v>
      </c>
      <c r="I169">
        <v>7600</v>
      </c>
      <c r="K169">
        <v>5500</v>
      </c>
      <c r="M169" s="1">
        <v>44018</v>
      </c>
      <c r="N169" s="1">
        <v>44019</v>
      </c>
    </row>
    <row r="170" spans="1:15" x14ac:dyDescent="0.25">
      <c r="A170">
        <v>169</v>
      </c>
      <c r="B170" t="s">
        <v>210</v>
      </c>
      <c r="C170" s="1">
        <v>44019</v>
      </c>
      <c r="D170" t="s">
        <v>479</v>
      </c>
      <c r="E170" t="s">
        <v>432</v>
      </c>
      <c r="M170" s="1"/>
      <c r="N170" s="1"/>
    </row>
    <row r="171" spans="1:15" x14ac:dyDescent="0.25">
      <c r="A171">
        <v>170</v>
      </c>
      <c r="B171" t="s">
        <v>212</v>
      </c>
      <c r="C171" s="1">
        <v>44020</v>
      </c>
      <c r="D171" t="s">
        <v>402</v>
      </c>
      <c r="E171" t="s">
        <v>394</v>
      </c>
      <c r="G171" t="s">
        <v>382</v>
      </c>
      <c r="I171">
        <v>7000</v>
      </c>
      <c r="M171" s="1"/>
      <c r="N171" s="1"/>
    </row>
    <row r="172" spans="1:15" x14ac:dyDescent="0.25">
      <c r="A172">
        <v>171</v>
      </c>
      <c r="B172" t="s">
        <v>213</v>
      </c>
      <c r="C172" s="1">
        <v>44024</v>
      </c>
      <c r="D172" t="s">
        <v>400</v>
      </c>
      <c r="E172" t="s">
        <v>401</v>
      </c>
      <c r="I172">
        <v>3500</v>
      </c>
      <c r="M172" s="1"/>
      <c r="N172" s="1"/>
    </row>
    <row r="173" spans="1:15" x14ac:dyDescent="0.25">
      <c r="A173">
        <v>172</v>
      </c>
      <c r="B173" t="s">
        <v>214</v>
      </c>
      <c r="C173" s="1">
        <v>44027</v>
      </c>
      <c r="D173" t="s">
        <v>479</v>
      </c>
      <c r="E173" t="s">
        <v>432</v>
      </c>
      <c r="M173" s="1"/>
      <c r="N173" s="1"/>
    </row>
    <row r="174" spans="1:15" x14ac:dyDescent="0.25">
      <c r="A174">
        <v>173</v>
      </c>
      <c r="B174" t="s">
        <v>215</v>
      </c>
      <c r="C174" s="1">
        <v>44031</v>
      </c>
      <c r="D174" t="s">
        <v>380</v>
      </c>
      <c r="E174" t="s">
        <v>381</v>
      </c>
      <c r="I174">
        <v>3000</v>
      </c>
      <c r="M174" s="1"/>
      <c r="N174" s="1"/>
    </row>
    <row r="175" spans="1:15" x14ac:dyDescent="0.25">
      <c r="A175">
        <v>174</v>
      </c>
      <c r="B175" t="s">
        <v>216</v>
      </c>
      <c r="C175" s="1">
        <v>44031</v>
      </c>
      <c r="D175" t="s">
        <v>395</v>
      </c>
      <c r="E175" t="s">
        <v>401</v>
      </c>
      <c r="I175">
        <v>2500</v>
      </c>
      <c r="M175" s="1"/>
      <c r="N175" s="1"/>
    </row>
    <row r="176" spans="1:15" x14ac:dyDescent="0.25">
      <c r="A176">
        <v>175</v>
      </c>
      <c r="B176" t="s">
        <v>217</v>
      </c>
      <c r="C176" s="1">
        <v>44031</v>
      </c>
      <c r="D176" t="s">
        <v>387</v>
      </c>
      <c r="E176" t="s">
        <v>388</v>
      </c>
      <c r="I176">
        <v>2000</v>
      </c>
      <c r="J176" t="s">
        <v>389</v>
      </c>
      <c r="L176" t="s">
        <v>389</v>
      </c>
      <c r="M176" s="1"/>
      <c r="N176" s="1"/>
    </row>
    <row r="177" spans="1:15" x14ac:dyDescent="0.25">
      <c r="A177">
        <v>176</v>
      </c>
      <c r="B177" t="s">
        <v>218</v>
      </c>
      <c r="C177" s="1">
        <v>44035</v>
      </c>
      <c r="D177" t="s">
        <v>397</v>
      </c>
      <c r="E177" t="s">
        <v>392</v>
      </c>
      <c r="F177" t="s">
        <v>389</v>
      </c>
      <c r="I177">
        <v>21500</v>
      </c>
      <c r="J177" t="s">
        <v>389</v>
      </c>
      <c r="L177" t="s">
        <v>389</v>
      </c>
      <c r="M177" s="1"/>
      <c r="N177" s="1"/>
    </row>
    <row r="178" spans="1:15" x14ac:dyDescent="0.25">
      <c r="A178">
        <v>177</v>
      </c>
      <c r="B178" t="s">
        <v>219</v>
      </c>
      <c r="C178" s="1">
        <v>44038</v>
      </c>
      <c r="D178" t="s">
        <v>391</v>
      </c>
      <c r="E178" t="s">
        <v>392</v>
      </c>
      <c r="F178" t="s">
        <v>389</v>
      </c>
      <c r="I178">
        <v>40000</v>
      </c>
      <c r="J178" t="s">
        <v>389</v>
      </c>
      <c r="L178" t="s">
        <v>389</v>
      </c>
      <c r="M178" s="1"/>
      <c r="N178" s="1"/>
    </row>
    <row r="179" spans="1:15" x14ac:dyDescent="0.25">
      <c r="A179">
        <v>178</v>
      </c>
      <c r="B179" t="s">
        <v>220</v>
      </c>
      <c r="C179" s="1">
        <v>44038</v>
      </c>
      <c r="D179" t="s">
        <v>435</v>
      </c>
      <c r="E179" t="s">
        <v>393</v>
      </c>
      <c r="I179">
        <v>3200</v>
      </c>
      <c r="M179" s="1"/>
      <c r="N179" s="1"/>
    </row>
    <row r="180" spans="1:15" x14ac:dyDescent="0.25">
      <c r="A180">
        <v>179</v>
      </c>
      <c r="B180" t="s">
        <v>221</v>
      </c>
      <c r="C180" s="1">
        <v>44039</v>
      </c>
      <c r="D180" t="s">
        <v>402</v>
      </c>
      <c r="E180" t="s">
        <v>394</v>
      </c>
      <c r="I180">
        <v>7000</v>
      </c>
      <c r="M180" s="1"/>
      <c r="N180" s="1"/>
      <c r="O180" t="s">
        <v>390</v>
      </c>
    </row>
    <row r="181" spans="1:15" x14ac:dyDescent="0.25">
      <c r="A181">
        <v>180</v>
      </c>
      <c r="B181" t="s">
        <v>222</v>
      </c>
      <c r="C181" s="1">
        <v>44042</v>
      </c>
      <c r="D181" t="s">
        <v>480</v>
      </c>
      <c r="E181" t="s">
        <v>470</v>
      </c>
      <c r="G181" t="s">
        <v>389</v>
      </c>
      <c r="H181" t="s">
        <v>386</v>
      </c>
      <c r="I181">
        <v>10200</v>
      </c>
      <c r="K181">
        <v>6000</v>
      </c>
      <c r="M181" s="1">
        <v>44042</v>
      </c>
      <c r="N181" s="1">
        <v>44042</v>
      </c>
    </row>
    <row r="182" spans="1:15" x14ac:dyDescent="0.25">
      <c r="A182">
        <v>181</v>
      </c>
      <c r="B182" t="s">
        <v>223</v>
      </c>
      <c r="C182" s="1">
        <v>44042</v>
      </c>
      <c r="D182" t="s">
        <v>395</v>
      </c>
      <c r="E182" t="s">
        <v>401</v>
      </c>
      <c r="I182">
        <v>2500</v>
      </c>
      <c r="M182" s="1"/>
      <c r="N182" s="1"/>
      <c r="O182" t="s">
        <v>390</v>
      </c>
    </row>
    <row r="183" spans="1:15" x14ac:dyDescent="0.25">
      <c r="A183">
        <v>182</v>
      </c>
      <c r="B183" t="s">
        <v>224</v>
      </c>
      <c r="C183" s="1">
        <v>44042</v>
      </c>
      <c r="D183" t="s">
        <v>426</v>
      </c>
      <c r="E183" t="s">
        <v>393</v>
      </c>
      <c r="I183">
        <v>9500</v>
      </c>
      <c r="M183" s="1"/>
      <c r="N183" s="1"/>
      <c r="O183" t="s">
        <v>390</v>
      </c>
    </row>
    <row r="184" spans="1:15" x14ac:dyDescent="0.25">
      <c r="A184">
        <v>183</v>
      </c>
      <c r="B184" t="s">
        <v>225</v>
      </c>
      <c r="C184" s="1">
        <v>44042</v>
      </c>
      <c r="D184" t="s">
        <v>479</v>
      </c>
      <c r="E184" t="s">
        <v>432</v>
      </c>
      <c r="M184" s="1"/>
      <c r="N184" s="1"/>
    </row>
    <row r="185" spans="1:15" x14ac:dyDescent="0.25">
      <c r="A185">
        <v>184</v>
      </c>
      <c r="B185" t="s">
        <v>226</v>
      </c>
      <c r="C185" s="1">
        <v>44042</v>
      </c>
      <c r="D185" t="s">
        <v>400</v>
      </c>
      <c r="E185" t="s">
        <v>401</v>
      </c>
      <c r="I185">
        <v>3800</v>
      </c>
      <c r="M185" s="1"/>
      <c r="N185" s="1"/>
      <c r="O185" t="s">
        <v>390</v>
      </c>
    </row>
    <row r="186" spans="1:15" x14ac:dyDescent="0.25">
      <c r="A186">
        <v>185</v>
      </c>
      <c r="B186" t="s">
        <v>227</v>
      </c>
      <c r="C186" s="1">
        <v>44044</v>
      </c>
      <c r="D186" t="s">
        <v>465</v>
      </c>
      <c r="E186" t="s">
        <v>396</v>
      </c>
      <c r="I186">
        <v>5000</v>
      </c>
      <c r="M186" s="1"/>
      <c r="N186" s="1"/>
      <c r="O186" t="s">
        <v>390</v>
      </c>
    </row>
    <row r="187" spans="1:15" x14ac:dyDescent="0.25">
      <c r="A187">
        <v>186</v>
      </c>
      <c r="B187" t="s">
        <v>228</v>
      </c>
      <c r="C187" s="1">
        <v>44044</v>
      </c>
      <c r="D187" t="s">
        <v>380</v>
      </c>
      <c r="E187" t="s">
        <v>396</v>
      </c>
      <c r="I187">
        <v>4000</v>
      </c>
      <c r="M187" s="1"/>
      <c r="N187" s="1"/>
    </row>
    <row r="188" spans="1:15" x14ac:dyDescent="0.25">
      <c r="A188">
        <v>187</v>
      </c>
      <c r="B188" t="s">
        <v>229</v>
      </c>
      <c r="C188" s="1">
        <v>44046</v>
      </c>
      <c r="D188" t="s">
        <v>380</v>
      </c>
      <c r="E188" t="s">
        <v>423</v>
      </c>
      <c r="G188" t="s">
        <v>389</v>
      </c>
      <c r="H188" t="s">
        <v>386</v>
      </c>
      <c r="I188">
        <v>6000</v>
      </c>
      <c r="K188">
        <v>3500</v>
      </c>
      <c r="M188" s="1">
        <v>44046</v>
      </c>
      <c r="N188" s="1">
        <v>44046</v>
      </c>
    </row>
    <row r="189" spans="1:15" x14ac:dyDescent="0.25">
      <c r="A189">
        <v>188</v>
      </c>
      <c r="B189" t="s">
        <v>230</v>
      </c>
      <c r="C189" s="1">
        <v>44046</v>
      </c>
      <c r="D189" t="s">
        <v>400</v>
      </c>
      <c r="E189" t="s">
        <v>423</v>
      </c>
      <c r="I189">
        <v>6000</v>
      </c>
      <c r="M189" s="1"/>
      <c r="N189" s="1"/>
    </row>
    <row r="190" spans="1:15" x14ac:dyDescent="0.25">
      <c r="A190">
        <v>189</v>
      </c>
      <c r="B190" t="s">
        <v>231</v>
      </c>
      <c r="C190" s="1">
        <v>44046</v>
      </c>
      <c r="D190" t="s">
        <v>481</v>
      </c>
      <c r="E190" t="s">
        <v>470</v>
      </c>
      <c r="G190" t="s">
        <v>389</v>
      </c>
      <c r="H190" t="s">
        <v>386</v>
      </c>
      <c r="I190">
        <v>14000</v>
      </c>
      <c r="K190">
        <v>8000</v>
      </c>
      <c r="M190" s="1">
        <v>44046</v>
      </c>
      <c r="N190" s="1">
        <v>44046</v>
      </c>
    </row>
    <row r="191" spans="1:15" x14ac:dyDescent="0.25">
      <c r="A191">
        <v>190</v>
      </c>
      <c r="B191" t="s">
        <v>220</v>
      </c>
      <c r="C191" s="1">
        <v>44046</v>
      </c>
      <c r="D191" t="s">
        <v>482</v>
      </c>
      <c r="E191" t="s">
        <v>429</v>
      </c>
      <c r="G191" t="s">
        <v>389</v>
      </c>
      <c r="H191" t="s">
        <v>386</v>
      </c>
      <c r="I191">
        <v>4000</v>
      </c>
      <c r="K191">
        <v>4000</v>
      </c>
      <c r="M191" s="1">
        <v>44046</v>
      </c>
      <c r="N191" s="1">
        <v>44046</v>
      </c>
    </row>
    <row r="192" spans="1:15" x14ac:dyDescent="0.25">
      <c r="A192">
        <v>191</v>
      </c>
      <c r="B192" t="s">
        <v>232</v>
      </c>
      <c r="C192" s="1">
        <v>44047</v>
      </c>
      <c r="D192" t="s">
        <v>400</v>
      </c>
      <c r="E192" t="s">
        <v>401</v>
      </c>
      <c r="M192" s="1"/>
      <c r="N192" s="1"/>
    </row>
    <row r="193" spans="1:15" x14ac:dyDescent="0.25">
      <c r="A193">
        <v>192</v>
      </c>
      <c r="B193" t="s">
        <v>233</v>
      </c>
      <c r="C193" s="1">
        <v>44047</v>
      </c>
      <c r="D193" t="s">
        <v>483</v>
      </c>
      <c r="E193" t="s">
        <v>432</v>
      </c>
      <c r="M193" s="1"/>
      <c r="N193" s="1"/>
    </row>
    <row r="194" spans="1:15" x14ac:dyDescent="0.25">
      <c r="A194">
        <v>193</v>
      </c>
      <c r="B194" t="s">
        <v>234</v>
      </c>
      <c r="C194" s="1">
        <v>44048</v>
      </c>
      <c r="D194" t="s">
        <v>380</v>
      </c>
      <c r="E194" t="s">
        <v>396</v>
      </c>
      <c r="I194">
        <v>4000</v>
      </c>
      <c r="M194" s="1"/>
      <c r="N194" s="1"/>
      <c r="O194" t="s">
        <v>390</v>
      </c>
    </row>
    <row r="195" spans="1:15" x14ac:dyDescent="0.25">
      <c r="A195">
        <v>194</v>
      </c>
      <c r="B195" t="s">
        <v>235</v>
      </c>
      <c r="C195" s="1">
        <v>44048</v>
      </c>
      <c r="D195" t="s">
        <v>400</v>
      </c>
      <c r="E195" t="s">
        <v>484</v>
      </c>
      <c r="I195">
        <v>9700</v>
      </c>
      <c r="M195" s="1"/>
      <c r="N195" s="1"/>
      <c r="O195" t="s">
        <v>390</v>
      </c>
    </row>
    <row r="196" spans="1:15" x14ac:dyDescent="0.25">
      <c r="A196">
        <v>195</v>
      </c>
      <c r="B196" t="s">
        <v>236</v>
      </c>
      <c r="C196" s="1">
        <v>44053</v>
      </c>
      <c r="D196" t="s">
        <v>485</v>
      </c>
      <c r="E196" t="s">
        <v>486</v>
      </c>
      <c r="I196">
        <v>8900</v>
      </c>
      <c r="M196" s="1"/>
      <c r="N196" s="1"/>
    </row>
    <row r="197" spans="1:15" x14ac:dyDescent="0.25">
      <c r="A197">
        <v>196</v>
      </c>
      <c r="B197" t="s">
        <v>217</v>
      </c>
      <c r="C197" s="1">
        <v>44053</v>
      </c>
      <c r="D197" t="s">
        <v>388</v>
      </c>
      <c r="E197" t="s">
        <v>430</v>
      </c>
      <c r="M197" s="1"/>
      <c r="N197" s="1"/>
    </row>
    <row r="198" spans="1:15" x14ac:dyDescent="0.25">
      <c r="A198">
        <v>197</v>
      </c>
      <c r="B198" t="s">
        <v>237</v>
      </c>
      <c r="C198" s="1">
        <v>44053</v>
      </c>
      <c r="D198" t="s">
        <v>424</v>
      </c>
      <c r="E198" t="s">
        <v>393</v>
      </c>
      <c r="G198" t="s">
        <v>389</v>
      </c>
      <c r="H198" t="s">
        <v>386</v>
      </c>
      <c r="I198">
        <v>6000</v>
      </c>
      <c r="K198">
        <v>3000</v>
      </c>
      <c r="M198" s="1">
        <v>44054</v>
      </c>
      <c r="N198" s="1">
        <v>44054</v>
      </c>
    </row>
    <row r="199" spans="1:15" x14ac:dyDescent="0.25">
      <c r="A199">
        <v>198</v>
      </c>
      <c r="B199" t="s">
        <v>238</v>
      </c>
      <c r="C199" s="1">
        <v>44054</v>
      </c>
      <c r="D199" t="s">
        <v>380</v>
      </c>
      <c r="E199" t="s">
        <v>381</v>
      </c>
      <c r="I199">
        <v>2700</v>
      </c>
      <c r="M199" s="1"/>
      <c r="N199" s="1"/>
    </row>
    <row r="200" spans="1:15" x14ac:dyDescent="0.25">
      <c r="A200">
        <v>199</v>
      </c>
      <c r="B200" t="s">
        <v>239</v>
      </c>
      <c r="C200" s="1">
        <v>44054</v>
      </c>
      <c r="D200" t="s">
        <v>445</v>
      </c>
      <c r="E200" t="s">
        <v>478</v>
      </c>
      <c r="I200">
        <v>4000</v>
      </c>
      <c r="M200" s="1"/>
      <c r="N200" s="1"/>
      <c r="O200" t="s">
        <v>390</v>
      </c>
    </row>
    <row r="201" spans="1:15" x14ac:dyDescent="0.25">
      <c r="A201">
        <v>200</v>
      </c>
      <c r="B201" t="s">
        <v>240</v>
      </c>
      <c r="C201" s="1">
        <v>44055</v>
      </c>
      <c r="D201" t="s">
        <v>400</v>
      </c>
      <c r="E201" t="s">
        <v>487</v>
      </c>
      <c r="I201">
        <v>10000</v>
      </c>
      <c r="M201" s="1"/>
      <c r="N201" s="1"/>
    </row>
    <row r="202" spans="1:15" x14ac:dyDescent="0.25">
      <c r="A202">
        <v>201</v>
      </c>
      <c r="B202" t="s">
        <v>241</v>
      </c>
      <c r="C202" s="1">
        <v>44056</v>
      </c>
      <c r="D202" t="s">
        <v>435</v>
      </c>
      <c r="E202" t="s">
        <v>393</v>
      </c>
      <c r="I202">
        <v>2000</v>
      </c>
      <c r="M202" s="1"/>
      <c r="N202" s="1"/>
    </row>
    <row r="203" spans="1:15" x14ac:dyDescent="0.25">
      <c r="A203">
        <v>202</v>
      </c>
      <c r="B203" t="s">
        <v>242</v>
      </c>
      <c r="C203" s="1">
        <v>44058</v>
      </c>
      <c r="D203" t="s">
        <v>402</v>
      </c>
      <c r="E203" t="s">
        <v>401</v>
      </c>
      <c r="I203">
        <v>3500</v>
      </c>
      <c r="M203" s="1"/>
      <c r="N203" s="1"/>
      <c r="O203" t="s">
        <v>390</v>
      </c>
    </row>
    <row r="204" spans="1:15" x14ac:dyDescent="0.25">
      <c r="A204">
        <v>203</v>
      </c>
      <c r="B204" t="s">
        <v>243</v>
      </c>
      <c r="C204" s="1">
        <v>44058</v>
      </c>
      <c r="D204" t="s">
        <v>480</v>
      </c>
      <c r="E204" t="s">
        <v>470</v>
      </c>
      <c r="G204" t="s">
        <v>389</v>
      </c>
      <c r="H204" t="s">
        <v>386</v>
      </c>
      <c r="I204">
        <v>9000</v>
      </c>
      <c r="K204">
        <v>6000</v>
      </c>
      <c r="M204" s="1">
        <v>44058</v>
      </c>
      <c r="N204" s="1">
        <v>44058</v>
      </c>
      <c r="O204" t="s">
        <v>390</v>
      </c>
    </row>
    <row r="205" spans="1:15" x14ac:dyDescent="0.25">
      <c r="A205">
        <v>204</v>
      </c>
      <c r="B205" t="s">
        <v>244</v>
      </c>
      <c r="C205" s="1">
        <v>44058</v>
      </c>
      <c r="D205" t="s">
        <v>395</v>
      </c>
      <c r="E205" t="s">
        <v>401</v>
      </c>
      <c r="M205" s="1"/>
      <c r="N205" s="1"/>
    </row>
    <row r="206" spans="1:15" x14ac:dyDescent="0.25">
      <c r="A206">
        <v>205</v>
      </c>
      <c r="B206" t="s">
        <v>245</v>
      </c>
      <c r="C206" s="1">
        <v>44060</v>
      </c>
      <c r="D206" t="s">
        <v>426</v>
      </c>
      <c r="E206" t="s">
        <v>393</v>
      </c>
      <c r="M206" s="1"/>
      <c r="N206" s="1"/>
    </row>
    <row r="207" spans="1:15" x14ac:dyDescent="0.25">
      <c r="A207">
        <v>206</v>
      </c>
      <c r="B207" t="s">
        <v>246</v>
      </c>
      <c r="C207" s="1">
        <v>44060</v>
      </c>
      <c r="D207" t="s">
        <v>406</v>
      </c>
      <c r="E207" t="s">
        <v>432</v>
      </c>
      <c r="M207" s="1"/>
      <c r="N207" s="1"/>
    </row>
    <row r="208" spans="1:15" x14ac:dyDescent="0.25">
      <c r="A208">
        <v>207</v>
      </c>
      <c r="B208" t="s">
        <v>247</v>
      </c>
      <c r="C208" s="1">
        <v>44060</v>
      </c>
      <c r="D208" t="s">
        <v>380</v>
      </c>
      <c r="E208" t="s">
        <v>488</v>
      </c>
      <c r="G208" t="s">
        <v>389</v>
      </c>
      <c r="H208" t="s">
        <v>386</v>
      </c>
      <c r="I208">
        <v>12000</v>
      </c>
      <c r="K208">
        <v>7000</v>
      </c>
      <c r="M208" s="1">
        <v>44060</v>
      </c>
      <c r="N208" s="1">
        <v>44060</v>
      </c>
      <c r="O208" t="s">
        <v>390</v>
      </c>
    </row>
    <row r="209" spans="1:15" x14ac:dyDescent="0.25">
      <c r="A209">
        <v>208</v>
      </c>
      <c r="B209" t="s">
        <v>248</v>
      </c>
      <c r="C209" s="1">
        <v>44000</v>
      </c>
      <c r="D209" t="s">
        <v>418</v>
      </c>
      <c r="E209" t="s">
        <v>419</v>
      </c>
      <c r="H209" t="s">
        <v>386</v>
      </c>
      <c r="I209">
        <v>2500</v>
      </c>
      <c r="M209" s="1"/>
      <c r="N209" s="1"/>
    </row>
    <row r="210" spans="1:15" x14ac:dyDescent="0.25">
      <c r="A210">
        <v>209</v>
      </c>
      <c r="B210" t="s">
        <v>249</v>
      </c>
      <c r="C210" s="1">
        <v>44094</v>
      </c>
      <c r="D210" t="s">
        <v>404</v>
      </c>
      <c r="E210" t="s">
        <v>432</v>
      </c>
      <c r="M210" s="1"/>
      <c r="N210" s="1"/>
    </row>
    <row r="211" spans="1:15" x14ac:dyDescent="0.25">
      <c r="A211">
        <v>210</v>
      </c>
      <c r="B211" t="s">
        <v>250</v>
      </c>
      <c r="C211" s="1">
        <v>44063</v>
      </c>
      <c r="D211" t="s">
        <v>471</v>
      </c>
      <c r="E211" t="s">
        <v>432</v>
      </c>
      <c r="M211" s="1"/>
      <c r="N211" s="1"/>
    </row>
    <row r="212" spans="1:15" x14ac:dyDescent="0.25">
      <c r="A212">
        <v>211</v>
      </c>
      <c r="B212" t="s">
        <v>251</v>
      </c>
      <c r="C212" s="1">
        <v>44063</v>
      </c>
      <c r="D212" t="s">
        <v>416</v>
      </c>
      <c r="E212" t="s">
        <v>393</v>
      </c>
      <c r="I212">
        <v>2000</v>
      </c>
      <c r="M212" s="1"/>
      <c r="N212" s="1"/>
    </row>
    <row r="213" spans="1:15" x14ac:dyDescent="0.25">
      <c r="A213">
        <v>212</v>
      </c>
      <c r="B213" t="s">
        <v>252</v>
      </c>
      <c r="C213" s="1">
        <v>44063</v>
      </c>
      <c r="D213" t="s">
        <v>400</v>
      </c>
      <c r="E213" t="s">
        <v>484</v>
      </c>
      <c r="M213" s="1"/>
      <c r="N213" s="1"/>
    </row>
    <row r="214" spans="1:15" x14ac:dyDescent="0.25">
      <c r="A214">
        <v>213</v>
      </c>
      <c r="B214" t="s">
        <v>253</v>
      </c>
      <c r="C214" s="1">
        <v>44064</v>
      </c>
      <c r="D214" t="s">
        <v>428</v>
      </c>
      <c r="E214" t="s">
        <v>429</v>
      </c>
      <c r="H214" t="s">
        <v>386</v>
      </c>
      <c r="I214">
        <v>13000</v>
      </c>
      <c r="K214">
        <v>13000</v>
      </c>
      <c r="M214" s="1">
        <v>44064</v>
      </c>
      <c r="N214" s="1">
        <v>44064</v>
      </c>
    </row>
    <row r="215" spans="1:15" x14ac:dyDescent="0.25">
      <c r="A215">
        <v>214</v>
      </c>
      <c r="B215" t="s">
        <v>254</v>
      </c>
      <c r="C215" s="1">
        <v>44064</v>
      </c>
      <c r="D215" t="s">
        <v>445</v>
      </c>
      <c r="E215" t="s">
        <v>393</v>
      </c>
      <c r="I215">
        <v>2700</v>
      </c>
      <c r="M215" s="1"/>
      <c r="N215" s="1"/>
    </row>
    <row r="216" spans="1:15" x14ac:dyDescent="0.25">
      <c r="A216">
        <v>215</v>
      </c>
      <c r="B216" t="s">
        <v>255</v>
      </c>
      <c r="C216" s="1">
        <v>44065</v>
      </c>
      <c r="D216" t="s">
        <v>403</v>
      </c>
      <c r="E216" t="s">
        <v>401</v>
      </c>
      <c r="I216">
        <v>5000</v>
      </c>
      <c r="M216" s="1"/>
      <c r="N216" s="1"/>
    </row>
    <row r="217" spans="1:15" x14ac:dyDescent="0.25">
      <c r="A217">
        <v>216</v>
      </c>
      <c r="B217" t="s">
        <v>256</v>
      </c>
      <c r="C217" s="1">
        <v>44065</v>
      </c>
      <c r="D217" t="s">
        <v>400</v>
      </c>
      <c r="E217" t="s">
        <v>484</v>
      </c>
      <c r="G217" t="s">
        <v>389</v>
      </c>
      <c r="H217" t="s">
        <v>386</v>
      </c>
      <c r="I217">
        <v>20000</v>
      </c>
      <c r="K217">
        <v>14000</v>
      </c>
      <c r="M217" s="1">
        <v>44065</v>
      </c>
      <c r="N217" s="1">
        <v>44073</v>
      </c>
    </row>
    <row r="218" spans="1:15" x14ac:dyDescent="0.25">
      <c r="A218">
        <v>217</v>
      </c>
      <c r="B218" t="s">
        <v>257</v>
      </c>
      <c r="C218" s="1">
        <v>44068</v>
      </c>
      <c r="D218" t="s">
        <v>395</v>
      </c>
      <c r="E218" t="s">
        <v>401</v>
      </c>
      <c r="M218" s="1"/>
      <c r="N218" s="1"/>
    </row>
    <row r="219" spans="1:15" x14ac:dyDescent="0.25">
      <c r="A219">
        <v>218</v>
      </c>
      <c r="B219" t="s">
        <v>258</v>
      </c>
      <c r="C219" s="1">
        <v>44068</v>
      </c>
      <c r="D219" t="s">
        <v>465</v>
      </c>
      <c r="E219" t="s">
        <v>396</v>
      </c>
      <c r="M219" s="1"/>
      <c r="N219" s="1"/>
    </row>
    <row r="220" spans="1:15" x14ac:dyDescent="0.25">
      <c r="A220">
        <v>219</v>
      </c>
      <c r="B220" t="s">
        <v>259</v>
      </c>
      <c r="C220" s="1">
        <v>44070</v>
      </c>
      <c r="D220" t="s">
        <v>474</v>
      </c>
      <c r="E220" t="s">
        <v>423</v>
      </c>
      <c r="G220" t="s">
        <v>389</v>
      </c>
      <c r="H220" t="s">
        <v>386</v>
      </c>
      <c r="I220">
        <v>11500</v>
      </c>
      <c r="K220">
        <v>8000</v>
      </c>
      <c r="M220" s="1">
        <v>44070</v>
      </c>
      <c r="N220" s="1">
        <v>44070</v>
      </c>
      <c r="O220" t="s">
        <v>411</v>
      </c>
    </row>
    <row r="221" spans="1:15" x14ac:dyDescent="0.25">
      <c r="A221">
        <v>220</v>
      </c>
      <c r="B221" t="s">
        <v>260</v>
      </c>
      <c r="C221" s="1">
        <v>44070</v>
      </c>
      <c r="D221" t="s">
        <v>428</v>
      </c>
      <c r="E221" t="s">
        <v>429</v>
      </c>
      <c r="H221" t="s">
        <v>386</v>
      </c>
      <c r="I221">
        <v>6000</v>
      </c>
      <c r="K221">
        <v>6000</v>
      </c>
      <c r="M221" s="1">
        <v>44070</v>
      </c>
      <c r="N221" s="1">
        <v>44070</v>
      </c>
    </row>
    <row r="222" spans="1:15" x14ac:dyDescent="0.25">
      <c r="A222">
        <v>221</v>
      </c>
      <c r="B222" t="s">
        <v>261</v>
      </c>
      <c r="C222" s="1">
        <v>44070</v>
      </c>
      <c r="D222" t="s">
        <v>404</v>
      </c>
      <c r="E222" t="s">
        <v>401</v>
      </c>
      <c r="I222">
        <v>4000</v>
      </c>
      <c r="M222" s="1"/>
      <c r="N222" s="1"/>
    </row>
    <row r="223" spans="1:15" x14ac:dyDescent="0.25">
      <c r="A223">
        <v>222</v>
      </c>
      <c r="B223" t="s">
        <v>236</v>
      </c>
      <c r="C223" s="1">
        <v>44071</v>
      </c>
      <c r="D223" t="s">
        <v>428</v>
      </c>
      <c r="E223" t="s">
        <v>429</v>
      </c>
      <c r="H223" t="s">
        <v>386</v>
      </c>
      <c r="K223">
        <v>8000</v>
      </c>
      <c r="M223" s="1">
        <v>44071</v>
      </c>
      <c r="N223" s="1">
        <v>44071</v>
      </c>
      <c r="O223" t="s">
        <v>390</v>
      </c>
    </row>
    <row r="224" spans="1:15" x14ac:dyDescent="0.25">
      <c r="A224">
        <v>223</v>
      </c>
      <c r="B224" t="s">
        <v>262</v>
      </c>
      <c r="C224" s="1">
        <v>44071</v>
      </c>
      <c r="D224" t="s">
        <v>435</v>
      </c>
      <c r="E224" t="s">
        <v>393</v>
      </c>
      <c r="G224" t="s">
        <v>389</v>
      </c>
      <c r="H224" t="s">
        <v>386</v>
      </c>
      <c r="I224">
        <v>4000</v>
      </c>
      <c r="K224">
        <v>4000</v>
      </c>
      <c r="M224" s="1">
        <v>44071</v>
      </c>
      <c r="N224" s="1">
        <v>44071</v>
      </c>
    </row>
    <row r="225" spans="1:15" x14ac:dyDescent="0.25">
      <c r="A225">
        <v>224</v>
      </c>
      <c r="B225" t="s">
        <v>241</v>
      </c>
      <c r="C225" s="1">
        <v>44071</v>
      </c>
      <c r="D225" t="s">
        <v>428</v>
      </c>
      <c r="E225" t="s">
        <v>429</v>
      </c>
      <c r="G225" t="s">
        <v>389</v>
      </c>
      <c r="H225" t="s">
        <v>386</v>
      </c>
      <c r="I225">
        <v>6000</v>
      </c>
      <c r="K225">
        <v>6000</v>
      </c>
      <c r="M225" s="1">
        <v>44071</v>
      </c>
      <c r="N225" s="1">
        <v>44071</v>
      </c>
    </row>
    <row r="226" spans="1:15" x14ac:dyDescent="0.25">
      <c r="A226">
        <v>225</v>
      </c>
      <c r="B226" t="s">
        <v>263</v>
      </c>
      <c r="C226" s="1">
        <v>44072</v>
      </c>
      <c r="D226" t="s">
        <v>418</v>
      </c>
      <c r="E226" t="s">
        <v>419</v>
      </c>
      <c r="H226" t="s">
        <v>386</v>
      </c>
      <c r="I226">
        <v>3000</v>
      </c>
      <c r="M226" s="1"/>
      <c r="N226" s="1"/>
    </row>
    <row r="227" spans="1:15" x14ac:dyDescent="0.25">
      <c r="A227">
        <v>226</v>
      </c>
      <c r="B227" t="s">
        <v>264</v>
      </c>
      <c r="C227" s="1">
        <v>44073</v>
      </c>
      <c r="D227" t="s">
        <v>489</v>
      </c>
      <c r="E227" t="s">
        <v>401</v>
      </c>
      <c r="I227">
        <v>4000</v>
      </c>
      <c r="M227" s="1"/>
      <c r="N227" s="1"/>
      <c r="O227" t="s">
        <v>390</v>
      </c>
    </row>
    <row r="228" spans="1:15" x14ac:dyDescent="0.25">
      <c r="A228">
        <v>227</v>
      </c>
      <c r="B228" t="s">
        <v>265</v>
      </c>
      <c r="C228" s="1">
        <v>44076</v>
      </c>
      <c r="D228" t="s">
        <v>417</v>
      </c>
      <c r="E228" t="s">
        <v>410</v>
      </c>
      <c r="G228" t="s">
        <v>389</v>
      </c>
      <c r="H228" t="s">
        <v>386</v>
      </c>
      <c r="I228">
        <v>9000</v>
      </c>
      <c r="K228">
        <v>6000</v>
      </c>
      <c r="M228" s="1">
        <v>44076</v>
      </c>
      <c r="N228" s="1">
        <v>44076</v>
      </c>
    </row>
    <row r="229" spans="1:15" x14ac:dyDescent="0.25">
      <c r="A229">
        <v>228</v>
      </c>
      <c r="B229" t="s">
        <v>266</v>
      </c>
      <c r="C229" s="1">
        <v>44077</v>
      </c>
      <c r="D229" t="s">
        <v>384</v>
      </c>
      <c r="E229" t="s">
        <v>433</v>
      </c>
      <c r="H229" t="s">
        <v>421</v>
      </c>
      <c r="I229">
        <v>10000</v>
      </c>
      <c r="K229">
        <v>10000</v>
      </c>
      <c r="M229" s="1"/>
      <c r="N229" s="1"/>
    </row>
    <row r="230" spans="1:15" x14ac:dyDescent="0.25">
      <c r="A230">
        <v>229</v>
      </c>
      <c r="B230" t="s">
        <v>267</v>
      </c>
      <c r="C230" s="1">
        <v>44077</v>
      </c>
      <c r="D230" t="s">
        <v>397</v>
      </c>
      <c r="E230" t="s">
        <v>392</v>
      </c>
      <c r="F230" t="s">
        <v>389</v>
      </c>
      <c r="I230">
        <v>22500</v>
      </c>
      <c r="M230" s="1"/>
      <c r="N230" s="1"/>
    </row>
    <row r="231" spans="1:15" x14ac:dyDescent="0.25">
      <c r="A231">
        <v>230</v>
      </c>
      <c r="B231" t="s">
        <v>268</v>
      </c>
      <c r="C231" s="1">
        <v>44077</v>
      </c>
      <c r="D231" t="s">
        <v>417</v>
      </c>
      <c r="E231" t="s">
        <v>393</v>
      </c>
      <c r="I231">
        <v>4000</v>
      </c>
      <c r="M231" s="1"/>
      <c r="N231" s="1"/>
    </row>
    <row r="232" spans="1:15" x14ac:dyDescent="0.25">
      <c r="A232">
        <v>231</v>
      </c>
      <c r="B232" t="s">
        <v>269</v>
      </c>
      <c r="C232" s="1">
        <v>44080</v>
      </c>
      <c r="D232" t="s">
        <v>463</v>
      </c>
      <c r="E232" t="s">
        <v>490</v>
      </c>
      <c r="I232">
        <v>5000</v>
      </c>
      <c r="M232" s="1"/>
      <c r="N232" s="1"/>
    </row>
    <row r="233" spans="1:15" x14ac:dyDescent="0.25">
      <c r="A233">
        <v>232</v>
      </c>
      <c r="B233" t="s">
        <v>270</v>
      </c>
      <c r="C233" s="1">
        <v>44081</v>
      </c>
      <c r="D233" t="s">
        <v>395</v>
      </c>
      <c r="E233" t="s">
        <v>401</v>
      </c>
      <c r="I233">
        <v>3000</v>
      </c>
      <c r="M233" s="1"/>
      <c r="N233" s="1"/>
    </row>
    <row r="234" spans="1:15" x14ac:dyDescent="0.25">
      <c r="A234">
        <v>233</v>
      </c>
      <c r="B234" t="s">
        <v>271</v>
      </c>
      <c r="C234" s="1">
        <v>44081</v>
      </c>
      <c r="D234" t="s">
        <v>380</v>
      </c>
      <c r="E234" t="s">
        <v>393</v>
      </c>
      <c r="I234">
        <v>3000</v>
      </c>
      <c r="M234" s="1">
        <v>44082</v>
      </c>
      <c r="N234" s="1">
        <v>44084</v>
      </c>
      <c r="O234" t="s">
        <v>390</v>
      </c>
    </row>
    <row r="235" spans="1:15" x14ac:dyDescent="0.25">
      <c r="A235">
        <v>234</v>
      </c>
      <c r="B235" t="s">
        <v>272</v>
      </c>
      <c r="C235" s="1">
        <v>44082</v>
      </c>
      <c r="D235" t="s">
        <v>418</v>
      </c>
      <c r="E235" t="s">
        <v>429</v>
      </c>
      <c r="G235" t="s">
        <v>389</v>
      </c>
      <c r="H235" t="s">
        <v>442</v>
      </c>
      <c r="I235">
        <v>23000</v>
      </c>
      <c r="M235" s="1">
        <v>44082</v>
      </c>
      <c r="N235" s="1">
        <v>44085</v>
      </c>
    </row>
    <row r="236" spans="1:15" x14ac:dyDescent="0.25">
      <c r="A236">
        <v>235</v>
      </c>
      <c r="B236" t="s">
        <v>273</v>
      </c>
      <c r="C236" s="1">
        <v>44082</v>
      </c>
      <c r="D236" t="s">
        <v>395</v>
      </c>
      <c r="E236" t="s">
        <v>381</v>
      </c>
      <c r="I236">
        <v>3000</v>
      </c>
      <c r="M236" s="1"/>
      <c r="N236" s="1"/>
    </row>
    <row r="237" spans="1:15" x14ac:dyDescent="0.25">
      <c r="A237">
        <v>236</v>
      </c>
      <c r="B237" t="s">
        <v>274</v>
      </c>
      <c r="C237" s="1">
        <v>44082</v>
      </c>
      <c r="D237" t="s">
        <v>479</v>
      </c>
      <c r="E237" t="s">
        <v>432</v>
      </c>
      <c r="M237" s="1"/>
      <c r="N237" s="1"/>
    </row>
    <row r="238" spans="1:15" x14ac:dyDescent="0.25">
      <c r="A238">
        <v>237</v>
      </c>
      <c r="B238" t="s">
        <v>275</v>
      </c>
      <c r="C238" s="1">
        <v>44084</v>
      </c>
      <c r="D238" t="s">
        <v>402</v>
      </c>
      <c r="E238" t="s">
        <v>401</v>
      </c>
      <c r="I238">
        <v>2100</v>
      </c>
      <c r="M238" s="1"/>
      <c r="N238" s="1"/>
    </row>
    <row r="239" spans="1:15" x14ac:dyDescent="0.25">
      <c r="A239">
        <v>238</v>
      </c>
      <c r="B239" t="s">
        <v>276</v>
      </c>
      <c r="C239" s="1">
        <v>44085</v>
      </c>
      <c r="D239" t="s">
        <v>400</v>
      </c>
      <c r="E239" t="s">
        <v>484</v>
      </c>
      <c r="G239" t="s">
        <v>382</v>
      </c>
      <c r="I239">
        <v>9000</v>
      </c>
      <c r="M239" s="1"/>
      <c r="N239" s="1"/>
    </row>
    <row r="240" spans="1:15" x14ac:dyDescent="0.25">
      <c r="A240">
        <v>239</v>
      </c>
      <c r="B240" t="s">
        <v>277</v>
      </c>
      <c r="C240" s="1">
        <v>44089</v>
      </c>
      <c r="D240" t="s">
        <v>479</v>
      </c>
      <c r="E240" t="s">
        <v>432</v>
      </c>
      <c r="I240">
        <v>6000</v>
      </c>
      <c r="M240" s="1"/>
      <c r="N240" s="1"/>
    </row>
    <row r="241" spans="1:15" x14ac:dyDescent="0.25">
      <c r="A241">
        <v>240</v>
      </c>
      <c r="B241" t="s">
        <v>278</v>
      </c>
      <c r="C241" s="1">
        <v>44090</v>
      </c>
      <c r="D241" t="s">
        <v>380</v>
      </c>
      <c r="E241" t="s">
        <v>381</v>
      </c>
      <c r="M241" s="1"/>
      <c r="N241" s="1"/>
    </row>
    <row r="242" spans="1:15" x14ac:dyDescent="0.25">
      <c r="A242">
        <v>241</v>
      </c>
      <c r="B242" t="s">
        <v>279</v>
      </c>
      <c r="C242" s="1">
        <v>44090</v>
      </c>
      <c r="D242" t="s">
        <v>403</v>
      </c>
      <c r="E242" t="s">
        <v>401</v>
      </c>
      <c r="I242">
        <v>2600</v>
      </c>
      <c r="M242" s="1"/>
      <c r="N242" s="1"/>
    </row>
    <row r="243" spans="1:15" x14ac:dyDescent="0.25">
      <c r="A243">
        <v>242</v>
      </c>
      <c r="B243" t="s">
        <v>280</v>
      </c>
      <c r="C243" s="1">
        <v>44091</v>
      </c>
      <c r="D243" t="s">
        <v>387</v>
      </c>
      <c r="E243" t="s">
        <v>388</v>
      </c>
      <c r="I243">
        <v>19000</v>
      </c>
      <c r="J243" t="s">
        <v>389</v>
      </c>
      <c r="L243" t="s">
        <v>389</v>
      </c>
      <c r="M243" s="1"/>
      <c r="N243" s="1"/>
    </row>
    <row r="244" spans="1:15" x14ac:dyDescent="0.25">
      <c r="A244">
        <v>243</v>
      </c>
      <c r="B244" t="s">
        <v>281</v>
      </c>
      <c r="C244" s="1">
        <v>44092</v>
      </c>
      <c r="D244" t="s">
        <v>491</v>
      </c>
      <c r="E244" t="s">
        <v>492</v>
      </c>
      <c r="I244">
        <v>4500</v>
      </c>
      <c r="J244" t="s">
        <v>389</v>
      </c>
      <c r="L244" t="s">
        <v>389</v>
      </c>
      <c r="M244" s="1"/>
      <c r="N244" s="1"/>
    </row>
    <row r="245" spans="1:15" x14ac:dyDescent="0.25">
      <c r="A245">
        <v>244</v>
      </c>
      <c r="B245" t="s">
        <v>282</v>
      </c>
      <c r="C245" s="1">
        <v>44097</v>
      </c>
      <c r="D245" t="s">
        <v>400</v>
      </c>
      <c r="E245" t="s">
        <v>401</v>
      </c>
      <c r="I245">
        <v>2400</v>
      </c>
      <c r="M245" s="1"/>
      <c r="N245" s="1"/>
    </row>
    <row r="246" spans="1:15" x14ac:dyDescent="0.25">
      <c r="A246">
        <v>245</v>
      </c>
      <c r="B246" t="s">
        <v>283</v>
      </c>
      <c r="C246" s="1">
        <v>44097</v>
      </c>
      <c r="D246" t="s">
        <v>461</v>
      </c>
      <c r="E246" t="s">
        <v>401</v>
      </c>
      <c r="I246">
        <v>2400</v>
      </c>
      <c r="M246" s="1"/>
      <c r="N246" s="1"/>
    </row>
    <row r="247" spans="1:15" x14ac:dyDescent="0.25">
      <c r="A247">
        <v>246</v>
      </c>
      <c r="B247" t="s">
        <v>284</v>
      </c>
      <c r="C247" s="1">
        <v>44098</v>
      </c>
      <c r="D247" t="s">
        <v>395</v>
      </c>
      <c r="E247" t="s">
        <v>381</v>
      </c>
      <c r="I247">
        <v>1500</v>
      </c>
      <c r="M247" s="1"/>
      <c r="N247" s="1"/>
    </row>
    <row r="248" spans="1:15" x14ac:dyDescent="0.25">
      <c r="A248">
        <v>247</v>
      </c>
      <c r="B248" t="s">
        <v>285</v>
      </c>
      <c r="C248" s="1">
        <v>44099</v>
      </c>
      <c r="D248" t="s">
        <v>424</v>
      </c>
      <c r="E248" t="s">
        <v>393</v>
      </c>
      <c r="G248" t="s">
        <v>382</v>
      </c>
      <c r="I248">
        <v>3000</v>
      </c>
      <c r="M248" s="1"/>
      <c r="N248" s="1"/>
    </row>
    <row r="249" spans="1:15" x14ac:dyDescent="0.25">
      <c r="A249">
        <v>248</v>
      </c>
      <c r="B249" t="s">
        <v>286</v>
      </c>
      <c r="C249" s="1">
        <v>44100</v>
      </c>
      <c r="D249" t="s">
        <v>380</v>
      </c>
      <c r="E249" t="s">
        <v>409</v>
      </c>
      <c r="G249" t="s">
        <v>389</v>
      </c>
      <c r="H249" t="s">
        <v>386</v>
      </c>
      <c r="I249">
        <v>6000</v>
      </c>
      <c r="K249">
        <v>4000</v>
      </c>
      <c r="M249" s="1">
        <v>44100</v>
      </c>
      <c r="N249" s="1">
        <v>44100</v>
      </c>
      <c r="O249" t="s">
        <v>390</v>
      </c>
    </row>
    <row r="250" spans="1:15" x14ac:dyDescent="0.25">
      <c r="A250">
        <v>249</v>
      </c>
      <c r="B250" t="s">
        <v>287</v>
      </c>
      <c r="C250" s="1">
        <v>44102</v>
      </c>
      <c r="D250" t="s">
        <v>445</v>
      </c>
      <c r="E250" t="s">
        <v>393</v>
      </c>
      <c r="M250" s="1"/>
      <c r="N250" s="1"/>
    </row>
    <row r="251" spans="1:15" x14ac:dyDescent="0.25">
      <c r="A251">
        <v>250</v>
      </c>
      <c r="B251" t="s">
        <v>288</v>
      </c>
      <c r="C251" s="1">
        <v>44103</v>
      </c>
      <c r="D251" t="s">
        <v>400</v>
      </c>
      <c r="E251" t="s">
        <v>394</v>
      </c>
      <c r="G251" t="s">
        <v>382</v>
      </c>
      <c r="M251" s="1"/>
      <c r="N251" s="1"/>
    </row>
    <row r="252" spans="1:15" x14ac:dyDescent="0.25">
      <c r="A252">
        <v>251</v>
      </c>
      <c r="B252" t="s">
        <v>289</v>
      </c>
      <c r="C252" s="1">
        <v>44103</v>
      </c>
      <c r="D252" t="s">
        <v>397</v>
      </c>
      <c r="E252" t="s">
        <v>493</v>
      </c>
      <c r="M252" s="1"/>
      <c r="N252" s="1"/>
    </row>
    <row r="253" spans="1:15" x14ac:dyDescent="0.25">
      <c r="A253">
        <v>252</v>
      </c>
      <c r="B253" t="s">
        <v>290</v>
      </c>
      <c r="C253" s="1">
        <v>44103</v>
      </c>
      <c r="D253" t="s">
        <v>494</v>
      </c>
      <c r="E253" t="s">
        <v>396</v>
      </c>
      <c r="I253">
        <v>5000</v>
      </c>
      <c r="M253" s="1"/>
      <c r="N253" s="1"/>
    </row>
    <row r="254" spans="1:15" x14ac:dyDescent="0.25">
      <c r="A254">
        <v>253</v>
      </c>
      <c r="B254" t="s">
        <v>291</v>
      </c>
      <c r="C254" s="1">
        <v>44104</v>
      </c>
      <c r="D254" t="s">
        <v>495</v>
      </c>
      <c r="E254" t="s">
        <v>423</v>
      </c>
      <c r="G254" t="s">
        <v>382</v>
      </c>
      <c r="I254">
        <v>4000</v>
      </c>
      <c r="M254" s="1"/>
      <c r="N254" s="1"/>
    </row>
    <row r="255" spans="1:15" x14ac:dyDescent="0.25">
      <c r="A255">
        <v>254</v>
      </c>
      <c r="B255" t="s">
        <v>292</v>
      </c>
      <c r="C255" s="1">
        <v>44104</v>
      </c>
      <c r="D255" t="s">
        <v>380</v>
      </c>
      <c r="E255" t="s">
        <v>393</v>
      </c>
      <c r="M255" s="1"/>
      <c r="N255" s="1"/>
    </row>
    <row r="256" spans="1:15" x14ac:dyDescent="0.25">
      <c r="A256">
        <v>255</v>
      </c>
      <c r="B256" t="s">
        <v>293</v>
      </c>
      <c r="C256" s="1">
        <v>44104</v>
      </c>
      <c r="D256" t="s">
        <v>380</v>
      </c>
      <c r="E256" t="s">
        <v>381</v>
      </c>
      <c r="M256" s="1"/>
      <c r="N256" s="1"/>
    </row>
    <row r="257" spans="1:15" x14ac:dyDescent="0.25">
      <c r="A257">
        <v>256</v>
      </c>
      <c r="B257" t="s">
        <v>294</v>
      </c>
      <c r="C257" s="1">
        <v>44109</v>
      </c>
      <c r="D257" t="s">
        <v>445</v>
      </c>
      <c r="E257" t="s">
        <v>393</v>
      </c>
      <c r="G257" t="s">
        <v>382</v>
      </c>
      <c r="I257">
        <v>3100</v>
      </c>
      <c r="M257" s="1"/>
      <c r="N257" s="1"/>
    </row>
    <row r="258" spans="1:15" x14ac:dyDescent="0.25">
      <c r="A258">
        <v>257</v>
      </c>
      <c r="B258" t="s">
        <v>295</v>
      </c>
      <c r="C258" s="1">
        <v>44110</v>
      </c>
      <c r="D258" t="s">
        <v>465</v>
      </c>
      <c r="E258" t="s">
        <v>396</v>
      </c>
      <c r="I258">
        <v>5200</v>
      </c>
      <c r="M258" s="1"/>
      <c r="N258" s="1"/>
    </row>
    <row r="259" spans="1:15" x14ac:dyDescent="0.25">
      <c r="A259">
        <v>258</v>
      </c>
      <c r="B259" t="s">
        <v>296</v>
      </c>
      <c r="C259" s="1">
        <v>44110</v>
      </c>
      <c r="D259" t="s">
        <v>417</v>
      </c>
      <c r="E259" t="s">
        <v>393</v>
      </c>
      <c r="G259" t="s">
        <v>382</v>
      </c>
      <c r="I259">
        <v>4000</v>
      </c>
      <c r="M259" s="1"/>
      <c r="N259" s="1"/>
    </row>
    <row r="260" spans="1:15" x14ac:dyDescent="0.25">
      <c r="A260">
        <v>259</v>
      </c>
      <c r="B260" t="s">
        <v>297</v>
      </c>
      <c r="C260" s="1">
        <v>44110</v>
      </c>
      <c r="D260" t="s">
        <v>404</v>
      </c>
      <c r="E260" t="s">
        <v>401</v>
      </c>
      <c r="I260">
        <v>2700</v>
      </c>
      <c r="M260" s="1"/>
      <c r="N260" s="1"/>
    </row>
    <row r="261" spans="1:15" x14ac:dyDescent="0.25">
      <c r="A261">
        <v>260</v>
      </c>
      <c r="B261" t="s">
        <v>298</v>
      </c>
      <c r="C261" s="1">
        <v>44111</v>
      </c>
      <c r="D261" t="s">
        <v>489</v>
      </c>
      <c r="E261" t="s">
        <v>401</v>
      </c>
      <c r="I261">
        <v>3000</v>
      </c>
      <c r="M261" s="1"/>
      <c r="N261" s="1"/>
    </row>
    <row r="262" spans="1:15" x14ac:dyDescent="0.25">
      <c r="A262">
        <v>261</v>
      </c>
      <c r="B262" t="s">
        <v>299</v>
      </c>
      <c r="C262" s="1">
        <v>44111</v>
      </c>
      <c r="D262" t="s">
        <v>428</v>
      </c>
      <c r="E262" t="s">
        <v>429</v>
      </c>
      <c r="G262" t="s">
        <v>389</v>
      </c>
      <c r="H262" t="s">
        <v>386</v>
      </c>
      <c r="I262">
        <v>10000</v>
      </c>
      <c r="K262">
        <v>10000</v>
      </c>
      <c r="M262" s="1">
        <v>44111</v>
      </c>
      <c r="N262" s="1">
        <v>44111</v>
      </c>
      <c r="O262" t="s">
        <v>390</v>
      </c>
    </row>
    <row r="263" spans="1:15" x14ac:dyDescent="0.25">
      <c r="A263">
        <v>262</v>
      </c>
      <c r="B263" t="s">
        <v>300</v>
      </c>
      <c r="C263" s="1">
        <v>44113</v>
      </c>
      <c r="D263" t="s">
        <v>479</v>
      </c>
      <c r="E263" t="s">
        <v>432</v>
      </c>
      <c r="M263" s="1"/>
      <c r="N263" s="1"/>
      <c r="O263" t="s">
        <v>390</v>
      </c>
    </row>
    <row r="264" spans="1:15" x14ac:dyDescent="0.25">
      <c r="A264">
        <v>263</v>
      </c>
      <c r="B264" t="s">
        <v>301</v>
      </c>
      <c r="C264" s="1">
        <v>44117</v>
      </c>
      <c r="D264" t="s">
        <v>417</v>
      </c>
      <c r="E264" t="s">
        <v>393</v>
      </c>
      <c r="I264">
        <v>3850</v>
      </c>
      <c r="M264" s="1"/>
      <c r="N264" s="1"/>
      <c r="O264" t="s">
        <v>390</v>
      </c>
    </row>
    <row r="265" spans="1:15" x14ac:dyDescent="0.25">
      <c r="A265">
        <v>264</v>
      </c>
      <c r="B265" t="s">
        <v>302</v>
      </c>
      <c r="C265" s="1">
        <v>44117</v>
      </c>
      <c r="D265" t="s">
        <v>380</v>
      </c>
      <c r="E265" t="s">
        <v>381</v>
      </c>
      <c r="I265">
        <v>2100</v>
      </c>
      <c r="M265" s="1"/>
      <c r="N265" s="1"/>
      <c r="O265" t="s">
        <v>390</v>
      </c>
    </row>
    <row r="266" spans="1:15" x14ac:dyDescent="0.25">
      <c r="A266">
        <v>265</v>
      </c>
      <c r="B266" t="s">
        <v>303</v>
      </c>
      <c r="C266" s="1">
        <v>44117</v>
      </c>
      <c r="D266" t="s">
        <v>496</v>
      </c>
      <c r="E266" t="s">
        <v>393</v>
      </c>
      <c r="G266" t="s">
        <v>382</v>
      </c>
      <c r="I266">
        <v>4000</v>
      </c>
      <c r="M266" s="1"/>
      <c r="N266" s="1"/>
      <c r="O266" t="s">
        <v>390</v>
      </c>
    </row>
    <row r="267" spans="1:15" x14ac:dyDescent="0.25">
      <c r="A267">
        <v>266</v>
      </c>
      <c r="B267" t="s">
        <v>304</v>
      </c>
      <c r="C267" s="1">
        <v>44118</v>
      </c>
      <c r="D267" t="s">
        <v>462</v>
      </c>
      <c r="E267" t="s">
        <v>401</v>
      </c>
      <c r="I267">
        <v>2000</v>
      </c>
      <c r="M267" s="1"/>
      <c r="N267" s="1"/>
      <c r="O267" t="s">
        <v>390</v>
      </c>
    </row>
    <row r="268" spans="1:15" x14ac:dyDescent="0.25">
      <c r="A268">
        <v>267</v>
      </c>
      <c r="B268" t="s">
        <v>305</v>
      </c>
      <c r="C268" s="1">
        <v>44118</v>
      </c>
      <c r="D268" t="s">
        <v>380</v>
      </c>
      <c r="E268" t="s">
        <v>381</v>
      </c>
      <c r="I268">
        <v>2500</v>
      </c>
      <c r="M268" s="1"/>
      <c r="N268" s="1"/>
      <c r="O268" t="s">
        <v>390</v>
      </c>
    </row>
    <row r="269" spans="1:15" x14ac:dyDescent="0.25">
      <c r="A269">
        <v>268</v>
      </c>
      <c r="B269" t="s">
        <v>306</v>
      </c>
      <c r="C269" s="1">
        <v>44119</v>
      </c>
      <c r="D269" t="s">
        <v>426</v>
      </c>
      <c r="E269" t="s">
        <v>393</v>
      </c>
      <c r="M269" s="1"/>
      <c r="N269" s="1"/>
      <c r="O269" t="s">
        <v>390</v>
      </c>
    </row>
    <row r="270" spans="1:15" x14ac:dyDescent="0.25">
      <c r="A270">
        <v>269</v>
      </c>
      <c r="B270" t="s">
        <v>307</v>
      </c>
      <c r="C270" s="1">
        <v>44119</v>
      </c>
      <c r="D270" t="s">
        <v>497</v>
      </c>
      <c r="E270" t="s">
        <v>498</v>
      </c>
      <c r="G270" t="s">
        <v>389</v>
      </c>
      <c r="H270" t="s">
        <v>386</v>
      </c>
      <c r="I270">
        <v>8000</v>
      </c>
      <c r="K270">
        <v>8000</v>
      </c>
      <c r="M270" s="1">
        <v>44089</v>
      </c>
      <c r="N270" s="1">
        <v>44119</v>
      </c>
      <c r="O270" t="s">
        <v>390</v>
      </c>
    </row>
    <row r="271" spans="1:15" x14ac:dyDescent="0.25">
      <c r="A271">
        <v>270</v>
      </c>
      <c r="B271" t="s">
        <v>308</v>
      </c>
      <c r="C271" s="1">
        <v>44120</v>
      </c>
      <c r="D271" t="s">
        <v>395</v>
      </c>
      <c r="E271" t="s">
        <v>396</v>
      </c>
      <c r="I271">
        <v>7000</v>
      </c>
      <c r="M271" s="1"/>
      <c r="N271" s="1"/>
      <c r="O271" t="s">
        <v>390</v>
      </c>
    </row>
    <row r="272" spans="1:15" x14ac:dyDescent="0.25">
      <c r="A272">
        <v>271</v>
      </c>
      <c r="B272" t="s">
        <v>309</v>
      </c>
      <c r="C272" s="1">
        <v>44122</v>
      </c>
      <c r="D272" t="s">
        <v>465</v>
      </c>
      <c r="E272" t="s">
        <v>423</v>
      </c>
      <c r="G272" t="s">
        <v>382</v>
      </c>
      <c r="I272">
        <v>5600</v>
      </c>
      <c r="M272" s="1"/>
      <c r="N272" s="1"/>
      <c r="O272" t="s">
        <v>390</v>
      </c>
    </row>
    <row r="273" spans="1:15" x14ac:dyDescent="0.25">
      <c r="A273">
        <v>272</v>
      </c>
      <c r="B273" t="s">
        <v>310</v>
      </c>
      <c r="C273" s="1">
        <v>44123</v>
      </c>
      <c r="D273" t="s">
        <v>412</v>
      </c>
      <c r="E273" t="s">
        <v>499</v>
      </c>
      <c r="M273" s="1"/>
      <c r="N273" s="1"/>
      <c r="O273" t="s">
        <v>390</v>
      </c>
    </row>
    <row r="274" spans="1:15" x14ac:dyDescent="0.25">
      <c r="A274">
        <v>273</v>
      </c>
      <c r="B274" t="s">
        <v>311</v>
      </c>
      <c r="C274" s="1">
        <v>44125</v>
      </c>
      <c r="D274" t="s">
        <v>384</v>
      </c>
      <c r="E274" t="s">
        <v>385</v>
      </c>
      <c r="H274" t="s">
        <v>442</v>
      </c>
      <c r="I274">
        <v>5000</v>
      </c>
      <c r="M274" s="1"/>
      <c r="N274" s="1"/>
      <c r="O274" t="s">
        <v>390</v>
      </c>
    </row>
    <row r="275" spans="1:15" x14ac:dyDescent="0.25">
      <c r="A275">
        <v>274</v>
      </c>
      <c r="B275" t="s">
        <v>312</v>
      </c>
      <c r="C275" s="1">
        <v>44125</v>
      </c>
      <c r="D275" t="s">
        <v>441</v>
      </c>
      <c r="E275" t="s">
        <v>429</v>
      </c>
      <c r="I275">
        <v>500</v>
      </c>
      <c r="M275" s="1"/>
      <c r="N275" s="1"/>
      <c r="O275" t="s">
        <v>390</v>
      </c>
    </row>
    <row r="276" spans="1:15" x14ac:dyDescent="0.25">
      <c r="A276">
        <v>275</v>
      </c>
      <c r="B276" t="s">
        <v>314</v>
      </c>
      <c r="C276" s="1">
        <v>44125</v>
      </c>
      <c r="D276" t="s">
        <v>439</v>
      </c>
      <c r="E276" t="s">
        <v>432</v>
      </c>
      <c r="I276">
        <v>500</v>
      </c>
      <c r="M276" s="1"/>
      <c r="N276" s="1"/>
      <c r="O276" t="s">
        <v>390</v>
      </c>
    </row>
    <row r="277" spans="1:15" x14ac:dyDescent="0.25">
      <c r="A277">
        <v>276</v>
      </c>
      <c r="B277" t="s">
        <v>315</v>
      </c>
      <c r="C277" s="1">
        <v>44125</v>
      </c>
      <c r="D277" t="s">
        <v>449</v>
      </c>
      <c r="E277" t="s">
        <v>500</v>
      </c>
      <c r="I277">
        <v>500</v>
      </c>
      <c r="M277" s="1"/>
      <c r="N277" s="1"/>
      <c r="O277" t="s">
        <v>390</v>
      </c>
    </row>
    <row r="278" spans="1:15" x14ac:dyDescent="0.25">
      <c r="A278">
        <v>277</v>
      </c>
      <c r="B278" t="s">
        <v>316</v>
      </c>
      <c r="C278" s="1">
        <v>44126</v>
      </c>
      <c r="D278" t="s">
        <v>446</v>
      </c>
      <c r="E278" t="s">
        <v>456</v>
      </c>
      <c r="M278" s="1"/>
      <c r="N278" s="1"/>
      <c r="O278" t="s">
        <v>390</v>
      </c>
    </row>
    <row r="279" spans="1:15" x14ac:dyDescent="0.25">
      <c r="A279">
        <v>278</v>
      </c>
      <c r="B279" t="s">
        <v>317</v>
      </c>
      <c r="C279" s="1">
        <v>44126</v>
      </c>
      <c r="D279" t="s">
        <v>380</v>
      </c>
      <c r="E279" t="s">
        <v>381</v>
      </c>
      <c r="I279">
        <v>2700</v>
      </c>
      <c r="M279" s="1"/>
      <c r="N279" s="1"/>
      <c r="O279" t="s">
        <v>390</v>
      </c>
    </row>
    <row r="280" spans="1:15" x14ac:dyDescent="0.25">
      <c r="A280">
        <v>279</v>
      </c>
      <c r="B280" t="s">
        <v>318</v>
      </c>
      <c r="C280" s="1">
        <v>44127</v>
      </c>
      <c r="D280" t="s">
        <v>380</v>
      </c>
      <c r="E280" t="s">
        <v>423</v>
      </c>
      <c r="G280" t="s">
        <v>382</v>
      </c>
      <c r="I280">
        <v>4000</v>
      </c>
      <c r="M280" s="1"/>
      <c r="N280" s="1"/>
      <c r="O280" t="s">
        <v>390</v>
      </c>
    </row>
    <row r="281" spans="1:15" x14ac:dyDescent="0.25">
      <c r="A281">
        <v>280</v>
      </c>
      <c r="B281" t="s">
        <v>319</v>
      </c>
      <c r="C281" s="1">
        <v>44132</v>
      </c>
      <c r="D281" t="s">
        <v>384</v>
      </c>
      <c r="E281" t="s">
        <v>385</v>
      </c>
      <c r="I281">
        <v>2000</v>
      </c>
      <c r="M281" s="1"/>
      <c r="N281" s="1"/>
      <c r="O281" t="s">
        <v>390</v>
      </c>
    </row>
    <row r="282" spans="1:15" x14ac:dyDescent="0.25">
      <c r="A282">
        <v>281</v>
      </c>
      <c r="B282" t="s">
        <v>320</v>
      </c>
      <c r="C282" s="1">
        <v>44132</v>
      </c>
      <c r="D282" t="s">
        <v>420</v>
      </c>
      <c r="E282" t="s">
        <v>393</v>
      </c>
      <c r="I282">
        <v>6000</v>
      </c>
      <c r="M282" s="1"/>
      <c r="N282" s="1"/>
      <c r="O282" t="s">
        <v>390</v>
      </c>
    </row>
    <row r="283" spans="1:15" x14ac:dyDescent="0.25">
      <c r="A283">
        <v>282</v>
      </c>
      <c r="B283" t="s">
        <v>321</v>
      </c>
      <c r="C283" s="1">
        <v>44132</v>
      </c>
      <c r="D283" t="s">
        <v>465</v>
      </c>
      <c r="E283" t="s">
        <v>422</v>
      </c>
      <c r="I283">
        <v>3000</v>
      </c>
      <c r="M283" s="1"/>
      <c r="N283" s="1"/>
      <c r="O283" t="s">
        <v>390</v>
      </c>
    </row>
    <row r="284" spans="1:15" x14ac:dyDescent="0.25">
      <c r="A284">
        <v>283</v>
      </c>
      <c r="B284" t="s">
        <v>322</v>
      </c>
      <c r="C284" s="1">
        <v>44132</v>
      </c>
      <c r="D284" t="s">
        <v>455</v>
      </c>
      <c r="E284" t="s">
        <v>456</v>
      </c>
      <c r="I284">
        <v>1000</v>
      </c>
      <c r="M284" s="1"/>
      <c r="N284" s="1"/>
      <c r="O284" t="s">
        <v>390</v>
      </c>
    </row>
    <row r="285" spans="1:15" x14ac:dyDescent="0.25">
      <c r="A285">
        <v>284</v>
      </c>
      <c r="B285" t="s">
        <v>323</v>
      </c>
      <c r="C285" s="1">
        <v>44132</v>
      </c>
      <c r="D285" t="s">
        <v>446</v>
      </c>
      <c r="E285" t="s">
        <v>500</v>
      </c>
      <c r="M285" s="1"/>
      <c r="N285" s="1"/>
      <c r="O285" t="s">
        <v>390</v>
      </c>
    </row>
    <row r="286" spans="1:15" x14ac:dyDescent="0.25">
      <c r="A286">
        <v>285</v>
      </c>
      <c r="B286" t="s">
        <v>324</v>
      </c>
      <c r="C286" s="1">
        <v>44134</v>
      </c>
      <c r="D286" t="s">
        <v>441</v>
      </c>
      <c r="E286" t="s">
        <v>429</v>
      </c>
      <c r="G286" t="s">
        <v>389</v>
      </c>
      <c r="H286" t="s">
        <v>442</v>
      </c>
      <c r="I286">
        <v>29200</v>
      </c>
      <c r="M286" s="1">
        <v>44134</v>
      </c>
      <c r="N286" s="1">
        <v>44140</v>
      </c>
    </row>
    <row r="287" spans="1:15" x14ac:dyDescent="0.25">
      <c r="A287">
        <v>286</v>
      </c>
      <c r="B287" t="s">
        <v>325</v>
      </c>
      <c r="C287" s="1">
        <v>44135</v>
      </c>
      <c r="D287" t="s">
        <v>426</v>
      </c>
      <c r="E287" t="s">
        <v>393</v>
      </c>
      <c r="M287" s="1"/>
      <c r="N287" s="1"/>
    </row>
    <row r="288" spans="1:15" x14ac:dyDescent="0.25">
      <c r="A288">
        <v>287</v>
      </c>
      <c r="B288" t="s">
        <v>326</v>
      </c>
      <c r="C288" s="1">
        <v>44138</v>
      </c>
      <c r="D288" t="s">
        <v>380</v>
      </c>
      <c r="E288" t="s">
        <v>393</v>
      </c>
      <c r="G288" t="s">
        <v>382</v>
      </c>
      <c r="M288" s="1"/>
      <c r="N288" s="1"/>
    </row>
    <row r="289" spans="1:14" x14ac:dyDescent="0.25">
      <c r="A289">
        <v>288</v>
      </c>
      <c r="B289" t="s">
        <v>327</v>
      </c>
      <c r="C289" s="1">
        <v>44138</v>
      </c>
      <c r="D289" t="s">
        <v>400</v>
      </c>
      <c r="E289" t="s">
        <v>401</v>
      </c>
      <c r="M289" s="1"/>
      <c r="N289" s="1"/>
    </row>
    <row r="290" spans="1:14" x14ac:dyDescent="0.25">
      <c r="A290">
        <v>289</v>
      </c>
      <c r="B290" t="s">
        <v>328</v>
      </c>
      <c r="C290" s="1">
        <v>44140</v>
      </c>
      <c r="D290" t="s">
        <v>380</v>
      </c>
      <c r="E290" t="s">
        <v>381</v>
      </c>
      <c r="M290" s="1"/>
      <c r="N290" s="1"/>
    </row>
    <row r="291" spans="1:14" x14ac:dyDescent="0.25">
      <c r="A291">
        <v>290</v>
      </c>
      <c r="B291" t="s">
        <v>329</v>
      </c>
      <c r="C291" s="1">
        <v>44141</v>
      </c>
      <c r="D291" t="s">
        <v>380</v>
      </c>
      <c r="E291" t="s">
        <v>381</v>
      </c>
      <c r="M291" s="1"/>
      <c r="N291" s="1"/>
    </row>
    <row r="292" spans="1:14" x14ac:dyDescent="0.25">
      <c r="A292">
        <v>291</v>
      </c>
      <c r="B292" t="s">
        <v>330</v>
      </c>
      <c r="C292" s="1">
        <v>44141</v>
      </c>
      <c r="D292" t="s">
        <v>441</v>
      </c>
      <c r="E292" t="s">
        <v>429</v>
      </c>
      <c r="H292" t="s">
        <v>442</v>
      </c>
      <c r="M292" s="1"/>
      <c r="N292" s="1"/>
    </row>
    <row r="293" spans="1:14" x14ac:dyDescent="0.25">
      <c r="A293">
        <v>292</v>
      </c>
      <c r="B293" t="s">
        <v>331</v>
      </c>
      <c r="C293" s="1">
        <v>44141</v>
      </c>
      <c r="D293" t="s">
        <v>417</v>
      </c>
      <c r="E293" t="s">
        <v>393</v>
      </c>
      <c r="G293" t="s">
        <v>389</v>
      </c>
      <c r="H293" t="s">
        <v>386</v>
      </c>
      <c r="I293">
        <v>3000</v>
      </c>
      <c r="K293">
        <v>3000</v>
      </c>
      <c r="M293" s="1">
        <v>44140</v>
      </c>
      <c r="N293" s="1">
        <v>44141</v>
      </c>
    </row>
    <row r="294" spans="1:14" x14ac:dyDescent="0.25">
      <c r="A294">
        <v>293</v>
      </c>
      <c r="B294" t="s">
        <v>332</v>
      </c>
      <c r="C294" s="1">
        <v>44146</v>
      </c>
      <c r="D294" t="s">
        <v>380</v>
      </c>
      <c r="E294" t="s">
        <v>381</v>
      </c>
      <c r="M294" s="1"/>
      <c r="N294" s="1"/>
    </row>
    <row r="295" spans="1:14" x14ac:dyDescent="0.25">
      <c r="A295">
        <v>294</v>
      </c>
      <c r="B295" t="s">
        <v>333</v>
      </c>
      <c r="C295" s="1">
        <v>44146</v>
      </c>
      <c r="D295" t="s">
        <v>403</v>
      </c>
      <c r="E295" t="s">
        <v>396</v>
      </c>
      <c r="M295" s="1"/>
      <c r="N295" s="1"/>
    </row>
    <row r="296" spans="1:14" x14ac:dyDescent="0.25">
      <c r="A296">
        <v>295</v>
      </c>
      <c r="B296" t="s">
        <v>334</v>
      </c>
      <c r="C296" s="1">
        <v>44147</v>
      </c>
      <c r="D296" t="s">
        <v>380</v>
      </c>
      <c r="E296" t="s">
        <v>394</v>
      </c>
      <c r="M296" s="1"/>
      <c r="N296" s="1"/>
    </row>
    <row r="297" spans="1:14" x14ac:dyDescent="0.25">
      <c r="A297">
        <v>296</v>
      </c>
      <c r="B297" t="s">
        <v>335</v>
      </c>
      <c r="C297" s="1">
        <v>44148</v>
      </c>
      <c r="D297" t="s">
        <v>417</v>
      </c>
      <c r="E297" t="s">
        <v>393</v>
      </c>
      <c r="M297" s="1"/>
      <c r="N297" s="1"/>
    </row>
    <row r="298" spans="1:14" x14ac:dyDescent="0.25">
      <c r="A298">
        <v>297</v>
      </c>
      <c r="B298" t="s">
        <v>336</v>
      </c>
      <c r="C298" s="1">
        <v>44148</v>
      </c>
      <c r="D298" t="s">
        <v>461</v>
      </c>
      <c r="E298" t="s">
        <v>456</v>
      </c>
      <c r="M298" s="1"/>
      <c r="N298" s="1"/>
    </row>
    <row r="299" spans="1:14" x14ac:dyDescent="0.25">
      <c r="A299">
        <v>298</v>
      </c>
      <c r="B299" t="s">
        <v>337</v>
      </c>
      <c r="C299" s="1">
        <v>44148</v>
      </c>
      <c r="D299" t="s">
        <v>397</v>
      </c>
      <c r="E299" t="s">
        <v>392</v>
      </c>
      <c r="F299" t="s">
        <v>389</v>
      </c>
      <c r="M299" s="1"/>
      <c r="N299" s="1"/>
    </row>
    <row r="300" spans="1:14" x14ac:dyDescent="0.25">
      <c r="A300">
        <v>299</v>
      </c>
      <c r="B300" t="s">
        <v>280</v>
      </c>
      <c r="C300" s="1">
        <v>44150</v>
      </c>
      <c r="D300" t="s">
        <v>388</v>
      </c>
      <c r="E300" t="s">
        <v>430</v>
      </c>
      <c r="M300" s="1"/>
      <c r="N300" s="1"/>
    </row>
    <row r="301" spans="1:14" x14ac:dyDescent="0.25">
      <c r="A301">
        <v>300</v>
      </c>
      <c r="B301" t="s">
        <v>338</v>
      </c>
      <c r="C301" s="1">
        <v>44151</v>
      </c>
      <c r="D301" t="s">
        <v>469</v>
      </c>
      <c r="E301" t="s">
        <v>432</v>
      </c>
      <c r="M301" s="1"/>
      <c r="N301" s="1"/>
    </row>
    <row r="302" spans="1:14" x14ac:dyDescent="0.25">
      <c r="A302">
        <v>301</v>
      </c>
      <c r="B302" t="s">
        <v>339</v>
      </c>
      <c r="C302" s="1">
        <v>44152</v>
      </c>
      <c r="D302" t="s">
        <v>404</v>
      </c>
      <c r="E302" t="s">
        <v>456</v>
      </c>
      <c r="M302" s="1"/>
      <c r="N302" s="1"/>
    </row>
    <row r="303" spans="1:14" x14ac:dyDescent="0.25">
      <c r="A303">
        <v>302</v>
      </c>
      <c r="B303" t="s">
        <v>340</v>
      </c>
      <c r="C303" s="1">
        <v>44153</v>
      </c>
      <c r="D303" t="s">
        <v>384</v>
      </c>
      <c r="E303" t="s">
        <v>385</v>
      </c>
      <c r="M303" s="1"/>
      <c r="N303" s="1"/>
    </row>
    <row r="304" spans="1:14" x14ac:dyDescent="0.25">
      <c r="A304">
        <v>303</v>
      </c>
      <c r="B304" t="s">
        <v>341</v>
      </c>
      <c r="C304" s="1">
        <v>44153</v>
      </c>
      <c r="D304" t="s">
        <v>428</v>
      </c>
      <c r="E304" t="s">
        <v>476</v>
      </c>
      <c r="M304" s="1"/>
      <c r="N304" s="1"/>
    </row>
    <row r="305" spans="1:15" x14ac:dyDescent="0.25">
      <c r="A305">
        <v>304</v>
      </c>
      <c r="B305" t="s">
        <v>342</v>
      </c>
      <c r="C305" s="1">
        <v>44154</v>
      </c>
      <c r="D305" t="s">
        <v>416</v>
      </c>
      <c r="E305" t="s">
        <v>393</v>
      </c>
      <c r="M305" s="1"/>
      <c r="N305" s="1"/>
    </row>
    <row r="306" spans="1:15" x14ac:dyDescent="0.25">
      <c r="A306">
        <v>305</v>
      </c>
      <c r="B306" t="s">
        <v>343</v>
      </c>
      <c r="C306" s="1">
        <v>44159</v>
      </c>
      <c r="D306" t="s">
        <v>404</v>
      </c>
      <c r="E306" t="s">
        <v>401</v>
      </c>
      <c r="M306" s="1"/>
      <c r="N306" s="1"/>
    </row>
    <row r="307" spans="1:15" x14ac:dyDescent="0.25">
      <c r="A307">
        <v>306</v>
      </c>
      <c r="B307" t="s">
        <v>344</v>
      </c>
      <c r="C307" s="1">
        <v>44160</v>
      </c>
      <c r="D307" t="s">
        <v>445</v>
      </c>
      <c r="E307" t="s">
        <v>396</v>
      </c>
      <c r="M307" s="1"/>
      <c r="N307" s="1"/>
      <c r="O307" t="s">
        <v>464</v>
      </c>
    </row>
    <row r="308" spans="1:15" x14ac:dyDescent="0.25">
      <c r="A308">
        <v>307</v>
      </c>
      <c r="B308" t="s">
        <v>345</v>
      </c>
      <c r="C308" s="1">
        <v>44160</v>
      </c>
      <c r="D308" t="s">
        <v>447</v>
      </c>
      <c r="E308" t="s">
        <v>401</v>
      </c>
      <c r="I308">
        <v>2000</v>
      </c>
      <c r="M308" s="1"/>
      <c r="N308" s="1"/>
      <c r="O308" t="s">
        <v>464</v>
      </c>
    </row>
    <row r="309" spans="1:15" x14ac:dyDescent="0.25">
      <c r="A309">
        <v>308</v>
      </c>
      <c r="B309" t="s">
        <v>346</v>
      </c>
      <c r="C309" s="1">
        <v>44160</v>
      </c>
      <c r="D309" t="s">
        <v>463</v>
      </c>
      <c r="E309" t="s">
        <v>393</v>
      </c>
      <c r="I309">
        <v>3500</v>
      </c>
      <c r="M309" s="1"/>
      <c r="N309" s="1"/>
      <c r="O309" t="s">
        <v>464</v>
      </c>
    </row>
    <row r="310" spans="1:15" x14ac:dyDescent="0.25">
      <c r="A310">
        <v>309</v>
      </c>
      <c r="B310" t="s">
        <v>281</v>
      </c>
      <c r="C310" s="1">
        <v>44161</v>
      </c>
      <c r="D310" t="s">
        <v>492</v>
      </c>
      <c r="E310" t="s">
        <v>399</v>
      </c>
      <c r="I310">
        <v>2000</v>
      </c>
      <c r="M310" s="1"/>
      <c r="N310" s="1"/>
      <c r="O310" t="s">
        <v>464</v>
      </c>
    </row>
    <row r="311" spans="1:15" x14ac:dyDescent="0.25">
      <c r="A311">
        <v>310</v>
      </c>
      <c r="B311" t="s">
        <v>347</v>
      </c>
      <c r="C311" s="1">
        <v>44162</v>
      </c>
      <c r="D311" t="s">
        <v>395</v>
      </c>
      <c r="E311" t="s">
        <v>401</v>
      </c>
      <c r="I311">
        <v>2700</v>
      </c>
      <c r="M311" s="1"/>
      <c r="N311" s="1"/>
      <c r="O311" t="s">
        <v>464</v>
      </c>
    </row>
    <row r="312" spans="1:15" x14ac:dyDescent="0.25">
      <c r="A312">
        <v>311</v>
      </c>
      <c r="B312" t="s">
        <v>348</v>
      </c>
      <c r="C312" s="1">
        <v>44165</v>
      </c>
      <c r="D312" t="s">
        <v>403</v>
      </c>
      <c r="E312" t="s">
        <v>401</v>
      </c>
      <c r="I312">
        <v>2950</v>
      </c>
      <c r="M312" s="1"/>
      <c r="N312" s="1"/>
      <c r="O312" t="s">
        <v>464</v>
      </c>
    </row>
    <row r="313" spans="1:15" x14ac:dyDescent="0.25">
      <c r="A313">
        <v>312</v>
      </c>
      <c r="B313" t="s">
        <v>349</v>
      </c>
      <c r="C313" s="1">
        <v>44167</v>
      </c>
      <c r="D313" t="s">
        <v>417</v>
      </c>
      <c r="E313" t="s">
        <v>393</v>
      </c>
      <c r="G313" t="s">
        <v>389</v>
      </c>
      <c r="I313">
        <v>3000</v>
      </c>
      <c r="M313" s="1"/>
      <c r="N313" s="1"/>
      <c r="O313" t="s">
        <v>464</v>
      </c>
    </row>
    <row r="314" spans="1:15" x14ac:dyDescent="0.25">
      <c r="A314">
        <v>313</v>
      </c>
      <c r="B314" t="s">
        <v>350</v>
      </c>
      <c r="C314" s="1">
        <v>44167</v>
      </c>
      <c r="D314" t="s">
        <v>451</v>
      </c>
      <c r="E314" t="s">
        <v>501</v>
      </c>
      <c r="I314">
        <v>4000</v>
      </c>
      <c r="M314" s="1"/>
      <c r="N314" s="1"/>
      <c r="O314" t="s">
        <v>464</v>
      </c>
    </row>
    <row r="315" spans="1:15" x14ac:dyDescent="0.25">
      <c r="A315">
        <v>314</v>
      </c>
      <c r="B315" t="s">
        <v>351</v>
      </c>
      <c r="C315" s="1">
        <v>44168</v>
      </c>
      <c r="D315" t="s">
        <v>403</v>
      </c>
      <c r="E315" t="s">
        <v>401</v>
      </c>
      <c r="M315" s="1"/>
      <c r="N315" s="1"/>
      <c r="O315" t="s">
        <v>464</v>
      </c>
    </row>
    <row r="316" spans="1:15" x14ac:dyDescent="0.25">
      <c r="A316">
        <v>315</v>
      </c>
      <c r="B316" t="s">
        <v>352</v>
      </c>
      <c r="C316" s="1">
        <v>44168</v>
      </c>
      <c r="D316" t="s">
        <v>502</v>
      </c>
      <c r="E316" t="s">
        <v>470</v>
      </c>
      <c r="G316" t="s">
        <v>389</v>
      </c>
      <c r="H316" t="s">
        <v>386</v>
      </c>
      <c r="I316">
        <v>7500</v>
      </c>
      <c r="K316">
        <v>4000</v>
      </c>
      <c r="M316" s="1">
        <v>44168</v>
      </c>
      <c r="N316" s="1">
        <v>44168</v>
      </c>
      <c r="O316" t="s">
        <v>464</v>
      </c>
    </row>
    <row r="317" spans="1:15" x14ac:dyDescent="0.25">
      <c r="A317">
        <v>316</v>
      </c>
      <c r="B317" t="s">
        <v>353</v>
      </c>
      <c r="C317" s="1">
        <v>44169</v>
      </c>
      <c r="D317" t="s">
        <v>503</v>
      </c>
      <c r="E317" t="s">
        <v>432</v>
      </c>
      <c r="M317" s="1"/>
      <c r="N317" s="1"/>
      <c r="O317" t="s">
        <v>464</v>
      </c>
    </row>
    <row r="318" spans="1:15" x14ac:dyDescent="0.25">
      <c r="A318">
        <v>317</v>
      </c>
      <c r="B318" t="s">
        <v>354</v>
      </c>
      <c r="C318" s="1">
        <v>44169</v>
      </c>
      <c r="D318" t="s">
        <v>491</v>
      </c>
      <c r="E318" t="s">
        <v>492</v>
      </c>
      <c r="J318" t="s">
        <v>389</v>
      </c>
      <c r="M318" s="1"/>
      <c r="N318" s="1"/>
      <c r="O318" t="s">
        <v>464</v>
      </c>
    </row>
    <row r="319" spans="1:15" x14ac:dyDescent="0.25">
      <c r="A319">
        <v>318</v>
      </c>
      <c r="B319" t="s">
        <v>355</v>
      </c>
      <c r="C319" s="1">
        <v>44171</v>
      </c>
      <c r="D319" t="s">
        <v>461</v>
      </c>
      <c r="E319" t="s">
        <v>401</v>
      </c>
      <c r="I319">
        <v>3700</v>
      </c>
      <c r="J319" t="s">
        <v>389</v>
      </c>
      <c r="L319" t="s">
        <v>389</v>
      </c>
      <c r="M319" s="1"/>
      <c r="N319" s="1"/>
      <c r="O319" t="s">
        <v>464</v>
      </c>
    </row>
    <row r="320" spans="1:15" x14ac:dyDescent="0.25">
      <c r="A320">
        <v>319</v>
      </c>
      <c r="B320" t="s">
        <v>356</v>
      </c>
      <c r="C320" s="1">
        <v>44172</v>
      </c>
      <c r="D320" t="s">
        <v>402</v>
      </c>
      <c r="E320" t="s">
        <v>381</v>
      </c>
      <c r="M320" s="1"/>
      <c r="N320" s="1"/>
      <c r="O320" t="s">
        <v>464</v>
      </c>
    </row>
    <row r="321" spans="1:15" x14ac:dyDescent="0.25">
      <c r="A321">
        <v>320</v>
      </c>
      <c r="B321" t="s">
        <v>357</v>
      </c>
      <c r="C321" s="1">
        <v>44173</v>
      </c>
      <c r="D321" t="s">
        <v>380</v>
      </c>
      <c r="E321" t="s">
        <v>470</v>
      </c>
      <c r="G321" t="s">
        <v>389</v>
      </c>
      <c r="H321" t="s">
        <v>386</v>
      </c>
      <c r="I321">
        <v>6000</v>
      </c>
      <c r="K321">
        <v>3500</v>
      </c>
      <c r="M321" s="1">
        <v>44173</v>
      </c>
      <c r="N321" s="1">
        <v>44173</v>
      </c>
      <c r="O321" t="s">
        <v>464</v>
      </c>
    </row>
    <row r="322" spans="1:15" x14ac:dyDescent="0.25">
      <c r="A322">
        <v>321</v>
      </c>
      <c r="B322" t="s">
        <v>358</v>
      </c>
      <c r="C322" s="1">
        <v>44174</v>
      </c>
      <c r="D322" t="s">
        <v>403</v>
      </c>
      <c r="E322" t="s">
        <v>381</v>
      </c>
      <c r="I322">
        <v>6000</v>
      </c>
      <c r="M322" s="1"/>
      <c r="N322" s="1"/>
      <c r="O322" t="s">
        <v>464</v>
      </c>
    </row>
    <row r="323" spans="1:15" x14ac:dyDescent="0.25">
      <c r="A323">
        <v>322</v>
      </c>
      <c r="B323" t="s">
        <v>359</v>
      </c>
      <c r="C323" s="1">
        <v>44177</v>
      </c>
      <c r="D323" t="s">
        <v>406</v>
      </c>
      <c r="E323" t="s">
        <v>432</v>
      </c>
      <c r="I323">
        <v>3200</v>
      </c>
      <c r="M323" s="1"/>
      <c r="N323" s="1"/>
      <c r="O323" t="s">
        <v>464</v>
      </c>
    </row>
    <row r="324" spans="1:15" x14ac:dyDescent="0.25">
      <c r="A324">
        <v>323</v>
      </c>
      <c r="B324" t="s">
        <v>360</v>
      </c>
      <c r="C324" s="1">
        <v>44179</v>
      </c>
      <c r="D324" t="s">
        <v>489</v>
      </c>
      <c r="E324" t="s">
        <v>401</v>
      </c>
      <c r="I324">
        <v>3200</v>
      </c>
      <c r="M324" s="1"/>
      <c r="N324" s="1"/>
      <c r="O324" t="s">
        <v>464</v>
      </c>
    </row>
    <row r="325" spans="1:15" x14ac:dyDescent="0.25">
      <c r="A325">
        <v>324</v>
      </c>
      <c r="B325" t="s">
        <v>361</v>
      </c>
      <c r="C325" s="1">
        <v>44179</v>
      </c>
      <c r="D325" t="s">
        <v>463</v>
      </c>
      <c r="E325" t="s">
        <v>393</v>
      </c>
      <c r="I325">
        <v>5000</v>
      </c>
      <c r="M325" s="1"/>
      <c r="N325" s="1"/>
      <c r="O325" t="s">
        <v>464</v>
      </c>
    </row>
    <row r="326" spans="1:15" x14ac:dyDescent="0.25">
      <c r="A326">
        <v>325</v>
      </c>
      <c r="B326" t="s">
        <v>362</v>
      </c>
      <c r="C326" s="1">
        <v>44181</v>
      </c>
      <c r="D326" t="s">
        <v>380</v>
      </c>
      <c r="E326" t="s">
        <v>396</v>
      </c>
      <c r="I326">
        <v>2600</v>
      </c>
      <c r="M326" s="1"/>
      <c r="N326" s="1"/>
      <c r="O326" t="s">
        <v>464</v>
      </c>
    </row>
    <row r="327" spans="1:15" x14ac:dyDescent="0.25">
      <c r="A327">
        <v>326</v>
      </c>
      <c r="B327" t="s">
        <v>363</v>
      </c>
      <c r="C327" s="1">
        <v>44183</v>
      </c>
      <c r="D327" t="s">
        <v>403</v>
      </c>
      <c r="E327" t="s">
        <v>401</v>
      </c>
      <c r="I327">
        <v>2700</v>
      </c>
      <c r="M327" s="1"/>
      <c r="N327" s="1"/>
    </row>
    <row r="328" spans="1:15" x14ac:dyDescent="0.25">
      <c r="A328">
        <v>327</v>
      </c>
      <c r="B328" t="s">
        <v>364</v>
      </c>
      <c r="C328" s="1">
        <v>44186</v>
      </c>
      <c r="D328" t="s">
        <v>400</v>
      </c>
      <c r="E328" t="s">
        <v>484</v>
      </c>
      <c r="I328">
        <v>1500</v>
      </c>
      <c r="M328" s="1"/>
      <c r="N328"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13C75-7B6F-4614-B1AC-F01287FFAB2F}">
  <dimension ref="A3:M6"/>
  <sheetViews>
    <sheetView topLeftCell="G1" workbookViewId="0">
      <selection activeCell="J3" sqref="J3"/>
    </sheetView>
  </sheetViews>
  <sheetFormatPr defaultRowHeight="15" x14ac:dyDescent="0.25"/>
  <cols>
    <col min="1" max="1" width="21.85546875" bestFit="1" customWidth="1"/>
    <col min="2" max="2" width="36.42578125" bestFit="1" customWidth="1"/>
    <col min="3" max="3" width="18.42578125" bestFit="1" customWidth="1"/>
    <col min="4" max="4" width="30" bestFit="1" customWidth="1"/>
    <col min="5" max="5" width="33.5703125" bestFit="1" customWidth="1"/>
    <col min="6" max="6" width="20.85546875" bestFit="1" customWidth="1"/>
    <col min="7" max="7" width="17.85546875" bestFit="1" customWidth="1"/>
    <col min="8" max="8" width="16" bestFit="1" customWidth="1"/>
    <col min="9" max="9" width="23.7109375" bestFit="1" customWidth="1"/>
    <col min="10" max="10" width="19.5703125" bestFit="1" customWidth="1"/>
    <col min="11" max="11" width="27" bestFit="1" customWidth="1"/>
    <col min="12" max="12" width="12.7109375" bestFit="1" customWidth="1"/>
    <col min="13" max="13" width="15.5703125" bestFit="1" customWidth="1"/>
  </cols>
  <sheetData>
    <row r="3" spans="1:13" x14ac:dyDescent="0.25">
      <c r="A3" t="s">
        <v>511</v>
      </c>
      <c r="B3" t="s">
        <v>537</v>
      </c>
      <c r="C3" t="s">
        <v>504</v>
      </c>
      <c r="D3" t="s">
        <v>509</v>
      </c>
      <c r="E3" t="s">
        <v>508</v>
      </c>
      <c r="F3" t="s">
        <v>507</v>
      </c>
      <c r="G3" t="s">
        <v>506</v>
      </c>
      <c r="H3" t="s">
        <v>505</v>
      </c>
      <c r="I3" t="s">
        <v>510</v>
      </c>
      <c r="J3" t="s">
        <v>512</v>
      </c>
      <c r="K3" t="s">
        <v>513</v>
      </c>
      <c r="L3" t="s">
        <v>540</v>
      </c>
      <c r="M3" t="s">
        <v>546</v>
      </c>
    </row>
    <row r="4" spans="1:13" x14ac:dyDescent="0.25">
      <c r="A4" s="11">
        <v>1921300</v>
      </c>
      <c r="B4" s="11">
        <v>14</v>
      </c>
      <c r="C4" s="11">
        <v>318</v>
      </c>
      <c r="D4" s="2">
        <v>7874.1803278688521</v>
      </c>
      <c r="E4" s="2">
        <v>7716.0642570281125</v>
      </c>
      <c r="F4" s="11">
        <v>129</v>
      </c>
      <c r="G4" s="11">
        <v>189</v>
      </c>
      <c r="H4" s="11">
        <v>327</v>
      </c>
      <c r="I4" s="2">
        <v>9061.6666666666661</v>
      </c>
      <c r="J4" s="11">
        <v>543700</v>
      </c>
      <c r="K4" s="11">
        <v>1648200</v>
      </c>
      <c r="L4" s="11">
        <v>64</v>
      </c>
      <c r="M4" s="2">
        <v>1.7121212121212122</v>
      </c>
    </row>
    <row r="6" spans="1:13" x14ac:dyDescent="0.25">
      <c r="A6" s="5">
        <f>GETPIVOTDATA("[Measures].[Sum of Treatment_cost]",$A$3)</f>
        <v>1921300</v>
      </c>
      <c r="B6">
        <f>GETPIVOTDATA("[Measures].[No of patients that required admission ]",$A$3)</f>
        <v>14</v>
      </c>
      <c r="C6">
        <f>GETPIVOTDATA("[Measures].[Count of Patient_id]",$A$3)</f>
        <v>318</v>
      </c>
      <c r="D6" s="6">
        <f>GETPIVOTDATA("[Measures].[Average treatment cost per visit]",$A$3)</f>
        <v>7874.1803278688521</v>
      </c>
      <c r="E6" s="5">
        <f>GETPIVOTDATA("[Measures].[Average treatment cost per patients]",$A$3)</f>
        <v>7716.0642570281125</v>
      </c>
      <c r="F6">
        <f>GETPIVOTDATA("[Measures].[No of Female patients]",$A$3)</f>
        <v>129</v>
      </c>
      <c r="G6">
        <f>GETPIVOTDATA("[Measures].[No of male patient]",$A$3)</f>
        <v>189</v>
      </c>
      <c r="H6">
        <f>GETPIVOTDATA("[Measures].[Count of Visit_ID]",$A$3)</f>
        <v>327</v>
      </c>
      <c r="I6" s="6">
        <f>GETPIVOTDATA("[Measures].[Average cost per denture]",$A$3)</f>
        <v>9061.6666666666661</v>
      </c>
      <c r="J6" s="5">
        <f>GETPIVOTDATA("[Measures].[Total cost of denture]",$A$3)</f>
        <v>543700</v>
      </c>
      <c r="K6" s="7">
        <f>GETPIVOTDATA("[Measures].[Total cost of other treatment]",$A$3)</f>
        <v>1648200</v>
      </c>
      <c r="L6">
        <f>GETPIVOTDATA("[Measures].[total denture]",$A$3)</f>
        <v>64</v>
      </c>
      <c r="M6" s="2">
        <f>GETPIVOTDATA("[Measures].[Average day gap]",$A$3)</f>
        <v>1.7121212121212122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57685-A624-4248-A127-BE93F9D55855}">
  <sheetPr>
    <pageSetUpPr autoPageBreaks="0"/>
  </sheetPr>
  <dimension ref="A1:S31"/>
  <sheetViews>
    <sheetView showGridLines="0" topLeftCell="C1" zoomScaleNormal="100" workbookViewId="0">
      <selection activeCell="J20" sqref="J20:K25"/>
    </sheetView>
  </sheetViews>
  <sheetFormatPr defaultRowHeight="15" x14ac:dyDescent="0.25"/>
  <cols>
    <col min="1" max="1" width="13.140625" bestFit="1" customWidth="1"/>
    <col min="2" max="2" width="19.7109375" bestFit="1" customWidth="1"/>
    <col min="3" max="3" width="16" bestFit="1" customWidth="1"/>
    <col min="4" max="4" width="23.42578125" bestFit="1" customWidth="1"/>
    <col min="5" max="5" width="16.28515625" bestFit="1" customWidth="1"/>
    <col min="6" max="6" width="10" bestFit="1" customWidth="1"/>
    <col min="7" max="7" width="22.5703125" bestFit="1" customWidth="1"/>
    <col min="8" max="8" width="6.7109375" bestFit="1" customWidth="1"/>
    <col min="9" max="9" width="14.42578125" bestFit="1" customWidth="1"/>
    <col min="10" max="10" width="13.28515625" bestFit="1" customWidth="1"/>
    <col min="11" max="11" width="28" bestFit="1" customWidth="1"/>
    <col min="13" max="13" width="26" bestFit="1" customWidth="1"/>
    <col min="14" max="14" width="16.28515625" bestFit="1" customWidth="1"/>
    <col min="17" max="17" width="13.140625" bestFit="1" customWidth="1"/>
    <col min="18" max="18" width="26" bestFit="1" customWidth="1"/>
    <col min="19" max="19" width="16" bestFit="1" customWidth="1"/>
  </cols>
  <sheetData>
    <row r="1" spans="1:19" x14ac:dyDescent="0.25">
      <c r="A1" s="10" t="s">
        <v>542</v>
      </c>
      <c r="B1" s="10"/>
      <c r="D1" s="9" t="s">
        <v>535</v>
      </c>
      <c r="E1" s="9"/>
      <c r="F1" s="9"/>
      <c r="G1" s="9"/>
      <c r="H1" s="9"/>
      <c r="J1" s="9" t="s">
        <v>536</v>
      </c>
      <c r="K1" s="9"/>
      <c r="M1" s="9" t="s">
        <v>543</v>
      </c>
      <c r="N1" s="9"/>
    </row>
    <row r="2" spans="1:19" x14ac:dyDescent="0.25">
      <c r="A2" s="3" t="s">
        <v>514</v>
      </c>
      <c r="B2" t="s">
        <v>517</v>
      </c>
      <c r="D2" s="3" t="s">
        <v>518</v>
      </c>
      <c r="E2" s="3" t="s">
        <v>516</v>
      </c>
      <c r="J2" s="3" t="s">
        <v>514</v>
      </c>
      <c r="K2" t="s">
        <v>519</v>
      </c>
      <c r="M2" s="3" t="s">
        <v>514</v>
      </c>
      <c r="N2" t="s">
        <v>511</v>
      </c>
      <c r="Q2" s="3" t="s">
        <v>514</v>
      </c>
      <c r="R2" t="s">
        <v>520</v>
      </c>
      <c r="S2" t="s">
        <v>505</v>
      </c>
    </row>
    <row r="3" spans="1:19" x14ac:dyDescent="0.25">
      <c r="A3" s="4" t="s">
        <v>380</v>
      </c>
      <c r="B3" s="11">
        <v>43</v>
      </c>
      <c r="D3" s="3" t="s">
        <v>514</v>
      </c>
      <c r="E3" t="s">
        <v>10</v>
      </c>
      <c r="F3" t="s">
        <v>42</v>
      </c>
      <c r="G3" t="s">
        <v>18</v>
      </c>
      <c r="H3" t="s">
        <v>865</v>
      </c>
      <c r="J3" s="4" t="s">
        <v>393</v>
      </c>
      <c r="K3" s="11">
        <v>60</v>
      </c>
      <c r="M3" s="4" t="s">
        <v>523</v>
      </c>
      <c r="N3" s="11">
        <v>289300</v>
      </c>
      <c r="Q3" s="4" t="s">
        <v>523</v>
      </c>
      <c r="R3" s="11">
        <v>29</v>
      </c>
      <c r="S3" s="11">
        <v>30</v>
      </c>
    </row>
    <row r="4" spans="1:19" x14ac:dyDescent="0.25">
      <c r="A4" s="4" t="s">
        <v>400</v>
      </c>
      <c r="B4" s="11">
        <v>23</v>
      </c>
      <c r="D4" s="4" t="s">
        <v>380</v>
      </c>
      <c r="E4" s="11">
        <v>21</v>
      </c>
      <c r="F4" s="11">
        <v>2</v>
      </c>
      <c r="G4" s="11">
        <v>4</v>
      </c>
      <c r="H4" s="11">
        <v>16</v>
      </c>
      <c r="J4" s="4" t="s">
        <v>401</v>
      </c>
      <c r="K4" s="11">
        <v>58</v>
      </c>
      <c r="M4" s="4" t="s">
        <v>524</v>
      </c>
      <c r="N4" s="11">
        <v>233200</v>
      </c>
      <c r="Q4" s="4" t="s">
        <v>524</v>
      </c>
      <c r="R4" s="11">
        <v>22</v>
      </c>
      <c r="S4" s="11">
        <v>23</v>
      </c>
    </row>
    <row r="5" spans="1:19" x14ac:dyDescent="0.25">
      <c r="A5" s="4" t="s">
        <v>395</v>
      </c>
      <c r="B5" s="11">
        <v>18</v>
      </c>
      <c r="D5" s="4" t="s">
        <v>428</v>
      </c>
      <c r="E5" s="11">
        <v>7</v>
      </c>
      <c r="F5" s="11">
        <v>3</v>
      </c>
      <c r="G5" s="11">
        <v>1</v>
      </c>
      <c r="H5" s="11">
        <v>5</v>
      </c>
      <c r="J5" s="4" t="s">
        <v>432</v>
      </c>
      <c r="K5" s="11">
        <v>27</v>
      </c>
      <c r="M5" s="4" t="s">
        <v>525</v>
      </c>
      <c r="N5" s="11">
        <v>139500</v>
      </c>
      <c r="Q5" s="4" t="s">
        <v>525</v>
      </c>
      <c r="R5" s="11">
        <v>20</v>
      </c>
      <c r="S5" s="11">
        <v>20</v>
      </c>
    </row>
    <row r="6" spans="1:19" x14ac:dyDescent="0.25">
      <c r="A6" s="4" t="s">
        <v>428</v>
      </c>
      <c r="B6" s="11">
        <v>16</v>
      </c>
      <c r="D6" s="4" t="s">
        <v>397</v>
      </c>
      <c r="E6" s="11">
        <v>5</v>
      </c>
      <c r="F6" s="11"/>
      <c r="G6" s="11"/>
      <c r="H6" s="11">
        <v>6</v>
      </c>
      <c r="J6" s="4" t="s">
        <v>381</v>
      </c>
      <c r="K6" s="11">
        <v>22</v>
      </c>
      <c r="M6" s="4" t="s">
        <v>526</v>
      </c>
      <c r="N6" s="11">
        <v>52100</v>
      </c>
      <c r="Q6" s="4" t="s">
        <v>526</v>
      </c>
      <c r="R6" s="11">
        <v>17</v>
      </c>
      <c r="S6" s="11">
        <v>17</v>
      </c>
    </row>
    <row r="7" spans="1:19" x14ac:dyDescent="0.25">
      <c r="A7" s="4" t="s">
        <v>417</v>
      </c>
      <c r="B7" s="11">
        <v>15</v>
      </c>
      <c r="D7" s="4" t="s">
        <v>404</v>
      </c>
      <c r="E7" s="11"/>
      <c r="F7" s="11">
        <v>2</v>
      </c>
      <c r="G7" s="11"/>
      <c r="H7" s="11">
        <v>8</v>
      </c>
      <c r="J7" s="4" t="s">
        <v>429</v>
      </c>
      <c r="K7" s="11">
        <v>21</v>
      </c>
      <c r="M7" s="4" t="s">
        <v>527</v>
      </c>
      <c r="N7" s="11">
        <v>262600</v>
      </c>
      <c r="Q7" s="4" t="s">
        <v>527</v>
      </c>
      <c r="R7" s="11">
        <v>33</v>
      </c>
      <c r="S7" s="11">
        <v>33</v>
      </c>
    </row>
    <row r="8" spans="1:19" x14ac:dyDescent="0.25">
      <c r="A8" s="4" t="s">
        <v>397</v>
      </c>
      <c r="B8" s="11">
        <v>11</v>
      </c>
      <c r="D8" s="4" t="s">
        <v>395</v>
      </c>
      <c r="E8" s="11">
        <v>9</v>
      </c>
      <c r="F8" s="11">
        <v>1</v>
      </c>
      <c r="G8" s="11">
        <v>1</v>
      </c>
      <c r="H8" s="11">
        <v>7</v>
      </c>
      <c r="J8" s="4" t="s">
        <v>392</v>
      </c>
      <c r="K8" s="11">
        <v>15</v>
      </c>
      <c r="M8" s="4" t="s">
        <v>528</v>
      </c>
      <c r="N8" s="11">
        <v>251700</v>
      </c>
      <c r="Q8" s="4" t="s">
        <v>528</v>
      </c>
      <c r="R8" s="11">
        <v>35</v>
      </c>
      <c r="S8" s="11">
        <v>35</v>
      </c>
    </row>
    <row r="9" spans="1:19" x14ac:dyDescent="0.25">
      <c r="A9" s="4" t="s">
        <v>384</v>
      </c>
      <c r="B9" s="11">
        <v>10</v>
      </c>
      <c r="D9" s="4" t="s">
        <v>384</v>
      </c>
      <c r="E9" s="11">
        <v>3</v>
      </c>
      <c r="F9" s="11">
        <v>7</v>
      </c>
      <c r="G9" s="11"/>
      <c r="H9" s="11"/>
      <c r="J9" s="4" t="s">
        <v>396</v>
      </c>
      <c r="K9" s="11">
        <v>13</v>
      </c>
      <c r="M9" s="4" t="s">
        <v>529</v>
      </c>
      <c r="N9" s="11">
        <v>168900</v>
      </c>
      <c r="Q9" s="4" t="s">
        <v>529</v>
      </c>
      <c r="R9" s="11">
        <v>27</v>
      </c>
      <c r="S9" s="11">
        <v>27</v>
      </c>
    </row>
    <row r="10" spans="1:19" x14ac:dyDescent="0.25">
      <c r="A10" s="4" t="s">
        <v>404</v>
      </c>
      <c r="B10" s="11">
        <v>10</v>
      </c>
      <c r="D10" s="4" t="s">
        <v>400</v>
      </c>
      <c r="E10" s="11">
        <v>10</v>
      </c>
      <c r="F10" s="11">
        <v>1</v>
      </c>
      <c r="G10" s="11">
        <v>1</v>
      </c>
      <c r="H10" s="11">
        <v>11</v>
      </c>
      <c r="J10" s="4" t="s">
        <v>394</v>
      </c>
      <c r="K10" s="11">
        <v>12</v>
      </c>
      <c r="M10" s="4" t="s">
        <v>530</v>
      </c>
      <c r="N10" s="11">
        <v>192000</v>
      </c>
      <c r="Q10" s="4" t="s">
        <v>530</v>
      </c>
      <c r="R10" s="11">
        <v>38</v>
      </c>
      <c r="S10" s="11">
        <v>40</v>
      </c>
    </row>
    <row r="11" spans="1:19" x14ac:dyDescent="0.25">
      <c r="A11" s="4" t="s">
        <v>403</v>
      </c>
      <c r="B11" s="11">
        <v>10</v>
      </c>
      <c r="D11" s="4" t="s">
        <v>417</v>
      </c>
      <c r="E11" s="11">
        <v>12</v>
      </c>
      <c r="F11" s="11">
        <v>1</v>
      </c>
      <c r="G11" s="11"/>
      <c r="H11" s="11">
        <v>2</v>
      </c>
      <c r="J11" s="4" t="s">
        <v>423</v>
      </c>
      <c r="K11" s="11">
        <v>10</v>
      </c>
      <c r="M11" s="4" t="s">
        <v>531</v>
      </c>
      <c r="N11" s="11">
        <v>150000</v>
      </c>
      <c r="Q11" s="4" t="s">
        <v>531</v>
      </c>
      <c r="R11" s="11">
        <v>30</v>
      </c>
      <c r="S11" s="11">
        <v>30</v>
      </c>
    </row>
    <row r="12" spans="1:19" x14ac:dyDescent="0.25">
      <c r="A12" s="4" t="s">
        <v>445</v>
      </c>
      <c r="B12" s="11">
        <v>10</v>
      </c>
      <c r="D12" s="4" t="s">
        <v>403</v>
      </c>
      <c r="E12" s="11">
        <v>8</v>
      </c>
      <c r="F12" s="11">
        <v>1</v>
      </c>
      <c r="G12" s="11"/>
      <c r="H12" s="11">
        <v>1</v>
      </c>
      <c r="J12" s="4" t="s">
        <v>456</v>
      </c>
      <c r="K12" s="11">
        <v>8</v>
      </c>
      <c r="M12" s="4" t="s">
        <v>532</v>
      </c>
      <c r="N12" s="11">
        <v>117450</v>
      </c>
      <c r="Q12" s="4" t="s">
        <v>532</v>
      </c>
      <c r="R12" s="11">
        <v>31</v>
      </c>
      <c r="S12" s="11">
        <v>31</v>
      </c>
    </row>
    <row r="13" spans="1:19" x14ac:dyDescent="0.25">
      <c r="D13" s="4" t="s">
        <v>445</v>
      </c>
      <c r="E13" s="11">
        <v>7</v>
      </c>
      <c r="F13" s="11"/>
      <c r="G13" s="11"/>
      <c r="H13" s="11">
        <v>3</v>
      </c>
      <c r="M13" s="4" t="s">
        <v>533</v>
      </c>
      <c r="N13" s="11">
        <v>16150</v>
      </c>
      <c r="Q13" s="4" t="s">
        <v>533</v>
      </c>
      <c r="R13" s="11">
        <v>25</v>
      </c>
      <c r="S13" s="11">
        <v>25</v>
      </c>
    </row>
    <row r="14" spans="1:19" x14ac:dyDescent="0.25">
      <c r="D14" s="4" t="s">
        <v>515</v>
      </c>
      <c r="E14" s="11">
        <v>82</v>
      </c>
      <c r="F14" s="11">
        <v>18</v>
      </c>
      <c r="G14" s="11">
        <v>7</v>
      </c>
      <c r="H14" s="11">
        <v>59</v>
      </c>
      <c r="M14" s="4" t="s">
        <v>534</v>
      </c>
      <c r="N14" s="11">
        <v>48400</v>
      </c>
      <c r="Q14" s="4" t="s">
        <v>534</v>
      </c>
      <c r="R14" s="11">
        <v>16</v>
      </c>
      <c r="S14" s="11">
        <v>16</v>
      </c>
    </row>
    <row r="18" spans="1:19" x14ac:dyDescent="0.25">
      <c r="Q18" s="9" t="s">
        <v>545</v>
      </c>
      <c r="R18" s="9"/>
      <c r="S18" s="9"/>
    </row>
    <row r="19" spans="1:19" x14ac:dyDescent="0.25">
      <c r="A19" s="9" t="s">
        <v>541</v>
      </c>
      <c r="B19" s="9"/>
      <c r="D19" s="9" t="s">
        <v>539</v>
      </c>
      <c r="E19" s="9"/>
      <c r="F19" s="9"/>
      <c r="G19" s="9"/>
      <c r="H19" s="9"/>
      <c r="J19" s="9" t="s">
        <v>544</v>
      </c>
      <c r="K19" s="9"/>
      <c r="M19" s="9" t="s">
        <v>538</v>
      </c>
      <c r="N19" s="9"/>
      <c r="Q19" s="3" t="s">
        <v>514</v>
      </c>
      <c r="R19" t="s">
        <v>512</v>
      </c>
      <c r="S19" t="s">
        <v>513</v>
      </c>
    </row>
    <row r="20" spans="1:19" x14ac:dyDescent="0.25">
      <c r="A20" s="3" t="s">
        <v>514</v>
      </c>
      <c r="B20" t="s">
        <v>864</v>
      </c>
      <c r="D20" s="3" t="s">
        <v>521</v>
      </c>
      <c r="E20" s="3" t="s">
        <v>516</v>
      </c>
      <c r="J20" s="3" t="s">
        <v>514</v>
      </c>
      <c r="K20" t="s">
        <v>522</v>
      </c>
      <c r="M20" s="3" t="s">
        <v>520</v>
      </c>
      <c r="N20" s="3" t="s">
        <v>516</v>
      </c>
      <c r="Q20" s="4" t="s">
        <v>523</v>
      </c>
      <c r="R20" s="11">
        <v>95000</v>
      </c>
      <c r="S20" s="11">
        <v>248300</v>
      </c>
    </row>
    <row r="21" spans="1:19" x14ac:dyDescent="0.25">
      <c r="A21" s="4" t="s">
        <v>27</v>
      </c>
      <c r="B21" s="11">
        <v>19</v>
      </c>
      <c r="D21" s="3" t="s">
        <v>514</v>
      </c>
      <c r="E21" t="s">
        <v>442</v>
      </c>
      <c r="F21" t="s">
        <v>421</v>
      </c>
      <c r="G21" t="s">
        <v>473</v>
      </c>
      <c r="H21" t="s">
        <v>386</v>
      </c>
      <c r="J21" s="4" t="s">
        <v>383</v>
      </c>
      <c r="K21" s="11">
        <v>20</v>
      </c>
      <c r="M21" s="3" t="s">
        <v>514</v>
      </c>
      <c r="N21" t="s">
        <v>389</v>
      </c>
      <c r="Q21" s="4" t="s">
        <v>524</v>
      </c>
      <c r="R21" s="11">
        <v>55300</v>
      </c>
      <c r="S21" s="11">
        <v>203000</v>
      </c>
    </row>
    <row r="22" spans="1:19" x14ac:dyDescent="0.25">
      <c r="A22" s="4" t="s">
        <v>313</v>
      </c>
      <c r="B22" s="11">
        <v>2</v>
      </c>
      <c r="D22" s="4" t="s">
        <v>313</v>
      </c>
      <c r="E22" s="11">
        <v>1</v>
      </c>
      <c r="F22" s="11"/>
      <c r="G22" s="11"/>
      <c r="H22" s="11"/>
      <c r="J22" s="4" t="s">
        <v>464</v>
      </c>
      <c r="K22" s="11">
        <v>23</v>
      </c>
      <c r="M22" s="4" t="s">
        <v>10</v>
      </c>
      <c r="N22" s="11">
        <v>30</v>
      </c>
      <c r="Q22" s="4" t="s">
        <v>525</v>
      </c>
      <c r="R22" s="11">
        <v>37000</v>
      </c>
      <c r="S22" s="11">
        <v>139500</v>
      </c>
    </row>
    <row r="23" spans="1:19" x14ac:dyDescent="0.25">
      <c r="A23" s="4" t="s">
        <v>211</v>
      </c>
      <c r="B23" s="11">
        <v>3</v>
      </c>
      <c r="D23" s="4" t="s">
        <v>10</v>
      </c>
      <c r="E23" s="11">
        <v>1</v>
      </c>
      <c r="F23" s="11">
        <v>1</v>
      </c>
      <c r="G23" s="11">
        <v>1</v>
      </c>
      <c r="H23" s="11">
        <v>34</v>
      </c>
      <c r="J23" s="4" t="s">
        <v>390</v>
      </c>
      <c r="K23" s="11">
        <v>81</v>
      </c>
      <c r="M23" s="4" t="s">
        <v>42</v>
      </c>
      <c r="N23" s="11">
        <v>9</v>
      </c>
      <c r="Q23" s="4" t="s">
        <v>526</v>
      </c>
      <c r="R23" s="11">
        <v>44200</v>
      </c>
      <c r="S23" s="11">
        <v>52100</v>
      </c>
    </row>
    <row r="24" spans="1:19" x14ac:dyDescent="0.25">
      <c r="A24" s="4" t="s">
        <v>10</v>
      </c>
      <c r="B24" s="11">
        <v>122</v>
      </c>
      <c r="D24" s="4" t="s">
        <v>42</v>
      </c>
      <c r="E24" s="11">
        <v>4</v>
      </c>
      <c r="F24" s="11">
        <v>2</v>
      </c>
      <c r="G24" s="11"/>
      <c r="H24" s="11">
        <v>5</v>
      </c>
      <c r="J24" s="4" t="s">
        <v>411</v>
      </c>
      <c r="K24" s="11">
        <v>7</v>
      </c>
      <c r="M24" s="4" t="s">
        <v>18</v>
      </c>
      <c r="N24" s="11">
        <v>4</v>
      </c>
      <c r="Q24" s="4" t="s">
        <v>527</v>
      </c>
      <c r="R24" s="11">
        <v>71700</v>
      </c>
      <c r="S24" s="11">
        <v>202900</v>
      </c>
    </row>
    <row r="25" spans="1:19" x14ac:dyDescent="0.25">
      <c r="A25" s="4" t="s">
        <v>42</v>
      </c>
      <c r="B25" s="11">
        <v>30</v>
      </c>
      <c r="D25" s="4" t="s">
        <v>18</v>
      </c>
      <c r="E25" s="11"/>
      <c r="F25" s="11"/>
      <c r="G25" s="11"/>
      <c r="H25" s="11">
        <v>4</v>
      </c>
      <c r="J25" s="4" t="s">
        <v>405</v>
      </c>
      <c r="K25" s="11">
        <v>2</v>
      </c>
      <c r="M25" s="4" t="s">
        <v>865</v>
      </c>
      <c r="N25" s="11">
        <v>21</v>
      </c>
      <c r="Q25" s="4" t="s">
        <v>528</v>
      </c>
      <c r="R25" s="11">
        <v>87000</v>
      </c>
      <c r="S25" s="11">
        <v>217200</v>
      </c>
    </row>
    <row r="26" spans="1:19" x14ac:dyDescent="0.25">
      <c r="A26" s="4" t="s">
        <v>18</v>
      </c>
      <c r="B26" s="11">
        <v>28</v>
      </c>
      <c r="D26" s="4" t="s">
        <v>865</v>
      </c>
      <c r="E26" s="11"/>
      <c r="F26" s="11"/>
      <c r="G26" s="11"/>
      <c r="H26" s="11">
        <v>22</v>
      </c>
      <c r="M26" s="4" t="s">
        <v>515</v>
      </c>
      <c r="N26" s="11">
        <v>64</v>
      </c>
      <c r="Q26" s="4" t="s">
        <v>529</v>
      </c>
      <c r="R26" s="11">
        <v>14500</v>
      </c>
      <c r="S26" s="11">
        <v>152900</v>
      </c>
    </row>
    <row r="27" spans="1:19" x14ac:dyDescent="0.25">
      <c r="A27" s="4" t="s">
        <v>865</v>
      </c>
      <c r="B27" s="11">
        <v>114</v>
      </c>
      <c r="Q27" s="4" t="s">
        <v>530</v>
      </c>
      <c r="R27" s="11">
        <v>90500</v>
      </c>
      <c r="S27" s="11">
        <v>163000</v>
      </c>
    </row>
    <row r="28" spans="1:19" x14ac:dyDescent="0.25">
      <c r="Q28" s="4" t="s">
        <v>531</v>
      </c>
      <c r="R28" s="11">
        <v>20000</v>
      </c>
      <c r="S28" s="11">
        <v>127000</v>
      </c>
    </row>
    <row r="29" spans="1:19" x14ac:dyDescent="0.25">
      <c r="Q29" s="4" t="s">
        <v>532</v>
      </c>
      <c r="R29" s="11">
        <v>18000</v>
      </c>
      <c r="S29" s="11">
        <v>77750</v>
      </c>
    </row>
    <row r="30" spans="1:19" x14ac:dyDescent="0.25">
      <c r="Q30" s="4" t="s">
        <v>533</v>
      </c>
      <c r="R30" s="11">
        <v>3000</v>
      </c>
      <c r="S30" s="11">
        <v>16150</v>
      </c>
    </row>
    <row r="31" spans="1:19" x14ac:dyDescent="0.25">
      <c r="Q31" s="4" t="s">
        <v>534</v>
      </c>
      <c r="R31" s="11">
        <v>7500</v>
      </c>
      <c r="S31" s="11">
        <v>48400</v>
      </c>
    </row>
  </sheetData>
  <mergeCells count="9">
    <mergeCell ref="D19:H19"/>
    <mergeCell ref="J19:K19"/>
    <mergeCell ref="M19:N19"/>
    <mergeCell ref="A19:B19"/>
    <mergeCell ref="Q18:S18"/>
    <mergeCell ref="D1:H1"/>
    <mergeCell ref="J1:K1"/>
    <mergeCell ref="A1:B1"/>
    <mergeCell ref="M1:N1"/>
  </mergeCells>
  <pageMargins left="0.7" right="0.7" top="0.75" bottom="0.75" header="0.3" footer="0.3"/>
  <pageSetup orientation="portrait" r:id="rId11"/>
  <drawing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C5100-AA4C-494F-BAAC-472CD03BC82B}">
  <sheetPr>
    <pageSetUpPr autoPageBreaks="0"/>
  </sheetPr>
  <dimension ref="A1"/>
  <sheetViews>
    <sheetView showGridLines="0" showRowColHeaders="0" tabSelected="1" topLeftCell="D1" zoomScale="85" zoomScaleNormal="85" workbookViewId="0">
      <selection activeCell="AJ2" sqref="AJ2"/>
    </sheetView>
  </sheetViews>
  <sheetFormatPr defaultRowHeight="15" x14ac:dyDescent="0.25"/>
  <cols>
    <col min="28" max="28" width="26.7109375" bestFit="1" customWidth="1"/>
    <col min="29" max="29" width="16.28515625" bestFit="1" customWidth="1"/>
    <col min="30" max="30" width="6.7109375" bestFit="1" customWidth="1"/>
    <col min="31" max="31" width="6.28515625" bestFit="1" customWidth="1"/>
    <col min="32" max="32" width="14.42578125" bestFit="1" customWidth="1"/>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A6452-BC27-4806-9006-34438755676C}">
  <dimension ref="A1:Q329"/>
  <sheetViews>
    <sheetView workbookViewId="0">
      <selection activeCell="H18" sqref="H18"/>
    </sheetView>
  </sheetViews>
  <sheetFormatPr defaultRowHeight="15" x14ac:dyDescent="0.25"/>
  <cols>
    <col min="16" max="16" width="21.85546875" bestFit="1" customWidth="1"/>
    <col min="17" max="17" width="19.140625" bestFit="1" customWidth="1"/>
  </cols>
  <sheetData>
    <row r="1" spans="1:17" x14ac:dyDescent="0.25">
      <c r="A1" t="s">
        <v>547</v>
      </c>
      <c r="B1" s="8" t="s">
        <v>548</v>
      </c>
      <c r="C1" t="s">
        <v>549</v>
      </c>
      <c r="D1" t="s">
        <v>2</v>
      </c>
      <c r="E1" t="s">
        <v>3</v>
      </c>
      <c r="F1" t="s">
        <v>368</v>
      </c>
      <c r="G1" t="s">
        <v>550</v>
      </c>
      <c r="H1" t="s">
        <v>551</v>
      </c>
      <c r="I1" t="s">
        <v>552</v>
      </c>
      <c r="J1" t="s">
        <v>553</v>
      </c>
      <c r="K1" t="s">
        <v>554</v>
      </c>
      <c r="L1" t="s">
        <v>555</v>
      </c>
      <c r="M1" t="s">
        <v>556</v>
      </c>
      <c r="N1" t="s">
        <v>557</v>
      </c>
      <c r="O1" t="s">
        <v>558</v>
      </c>
      <c r="P1" t="s">
        <v>559</v>
      </c>
      <c r="Q1" t="s">
        <v>560</v>
      </c>
    </row>
    <row r="2" spans="1:17" x14ac:dyDescent="0.25">
      <c r="A2">
        <v>1</v>
      </c>
      <c r="B2" s="8" t="s">
        <v>561</v>
      </c>
      <c r="C2" s="1">
        <v>43835</v>
      </c>
      <c r="D2">
        <v>39</v>
      </c>
      <c r="E2" t="s">
        <v>7</v>
      </c>
      <c r="F2" t="s">
        <v>380</v>
      </c>
      <c r="G2" t="s">
        <v>562</v>
      </c>
      <c r="H2" t="s">
        <v>382</v>
      </c>
      <c r="K2">
        <v>3000</v>
      </c>
      <c r="L2" t="s">
        <v>563</v>
      </c>
      <c r="Q2" t="s">
        <v>383</v>
      </c>
    </row>
    <row r="3" spans="1:17" x14ac:dyDescent="0.25">
      <c r="A3">
        <v>2</v>
      </c>
      <c r="B3" s="8" t="s">
        <v>564</v>
      </c>
      <c r="C3" s="1">
        <v>43836</v>
      </c>
      <c r="D3">
        <v>58</v>
      </c>
      <c r="E3" t="s">
        <v>7</v>
      </c>
      <c r="F3" t="s">
        <v>565</v>
      </c>
      <c r="G3" t="s">
        <v>385</v>
      </c>
      <c r="H3" t="s">
        <v>563</v>
      </c>
      <c r="J3" t="s">
        <v>566</v>
      </c>
      <c r="K3">
        <v>3000</v>
      </c>
      <c r="L3" t="s">
        <v>563</v>
      </c>
      <c r="Q3" t="s">
        <v>567</v>
      </c>
    </row>
    <row r="4" spans="1:17" x14ac:dyDescent="0.25">
      <c r="A4">
        <v>3</v>
      </c>
      <c r="B4" s="8" t="s">
        <v>568</v>
      </c>
      <c r="C4" s="1">
        <v>43836</v>
      </c>
      <c r="D4">
        <v>56</v>
      </c>
      <c r="E4" t="s">
        <v>13</v>
      </c>
      <c r="F4" t="s">
        <v>569</v>
      </c>
      <c r="G4" t="s">
        <v>570</v>
      </c>
      <c r="H4" t="s">
        <v>563</v>
      </c>
      <c r="K4">
        <v>12000</v>
      </c>
      <c r="L4" t="s">
        <v>571</v>
      </c>
      <c r="N4" t="s">
        <v>571</v>
      </c>
      <c r="Q4" t="s">
        <v>390</v>
      </c>
    </row>
    <row r="5" spans="1:17" x14ac:dyDescent="0.25">
      <c r="A5">
        <v>4</v>
      </c>
      <c r="B5" s="8" t="s">
        <v>572</v>
      </c>
      <c r="C5" s="1">
        <v>43836</v>
      </c>
      <c r="D5">
        <v>55</v>
      </c>
      <c r="E5" t="s">
        <v>7</v>
      </c>
      <c r="F5" t="s">
        <v>573</v>
      </c>
      <c r="G5" t="s">
        <v>574</v>
      </c>
      <c r="H5" t="s">
        <v>571</v>
      </c>
      <c r="K5">
        <v>40000</v>
      </c>
      <c r="Q5" t="s">
        <v>575</v>
      </c>
    </row>
    <row r="6" spans="1:17" x14ac:dyDescent="0.25">
      <c r="A6">
        <v>5</v>
      </c>
      <c r="B6" s="8" t="s">
        <v>576</v>
      </c>
      <c r="C6" s="1">
        <v>43837</v>
      </c>
      <c r="D6">
        <v>15</v>
      </c>
      <c r="E6" t="s">
        <v>13</v>
      </c>
      <c r="F6" t="s">
        <v>577</v>
      </c>
      <c r="G6" t="s">
        <v>578</v>
      </c>
      <c r="H6" t="s">
        <v>579</v>
      </c>
      <c r="I6" t="s">
        <v>563</v>
      </c>
      <c r="K6">
        <v>2500</v>
      </c>
      <c r="Q6" t="s">
        <v>390</v>
      </c>
    </row>
    <row r="7" spans="1:17" x14ac:dyDescent="0.25">
      <c r="A7">
        <v>6</v>
      </c>
      <c r="B7" s="8" t="s">
        <v>580</v>
      </c>
      <c r="C7" s="1">
        <v>43837</v>
      </c>
      <c r="D7">
        <v>40</v>
      </c>
      <c r="E7" t="s">
        <v>581</v>
      </c>
      <c r="F7" t="s">
        <v>582</v>
      </c>
      <c r="G7" t="s">
        <v>583</v>
      </c>
      <c r="H7" t="s">
        <v>563</v>
      </c>
      <c r="I7" t="s">
        <v>571</v>
      </c>
      <c r="J7" t="s">
        <v>566</v>
      </c>
      <c r="K7">
        <v>11000</v>
      </c>
      <c r="L7" t="s">
        <v>563</v>
      </c>
      <c r="M7">
        <v>8000</v>
      </c>
      <c r="O7" s="1">
        <v>43837</v>
      </c>
      <c r="P7" s="1">
        <v>43837</v>
      </c>
      <c r="Q7" t="s">
        <v>390</v>
      </c>
    </row>
    <row r="8" spans="1:17" x14ac:dyDescent="0.25">
      <c r="A8">
        <v>7</v>
      </c>
      <c r="B8" s="8"/>
      <c r="C8" s="1">
        <v>43838</v>
      </c>
      <c r="D8">
        <v>56</v>
      </c>
      <c r="E8" t="s">
        <v>584</v>
      </c>
      <c r="F8" t="s">
        <v>585</v>
      </c>
      <c r="G8" t="s">
        <v>586</v>
      </c>
      <c r="H8" t="s">
        <v>563</v>
      </c>
      <c r="K8">
        <v>4500</v>
      </c>
      <c r="Q8" t="s">
        <v>390</v>
      </c>
    </row>
    <row r="9" spans="1:17" x14ac:dyDescent="0.25">
      <c r="A9">
        <v>8</v>
      </c>
      <c r="B9" s="8" t="s">
        <v>587</v>
      </c>
      <c r="C9" s="1">
        <v>43839</v>
      </c>
      <c r="D9">
        <v>46</v>
      </c>
      <c r="E9" t="s">
        <v>581</v>
      </c>
      <c r="F9" t="s">
        <v>588</v>
      </c>
      <c r="G9" t="s">
        <v>589</v>
      </c>
      <c r="H9" t="s">
        <v>571</v>
      </c>
      <c r="K9">
        <v>20000</v>
      </c>
      <c r="L9" t="s">
        <v>571</v>
      </c>
      <c r="Q9" t="s">
        <v>390</v>
      </c>
    </row>
    <row r="10" spans="1:17" x14ac:dyDescent="0.25">
      <c r="A10">
        <v>9</v>
      </c>
      <c r="B10" s="8" t="s">
        <v>590</v>
      </c>
      <c r="C10" s="1">
        <v>43839</v>
      </c>
      <c r="D10">
        <v>57</v>
      </c>
      <c r="E10" t="s">
        <v>584</v>
      </c>
      <c r="F10" t="s">
        <v>380</v>
      </c>
      <c r="G10" t="s">
        <v>591</v>
      </c>
      <c r="H10" t="s">
        <v>563</v>
      </c>
      <c r="I10" t="s">
        <v>571</v>
      </c>
      <c r="J10" t="s">
        <v>566</v>
      </c>
      <c r="K10">
        <v>12000</v>
      </c>
      <c r="M10">
        <v>12000</v>
      </c>
      <c r="O10" s="1">
        <v>43839</v>
      </c>
      <c r="P10" s="1">
        <v>43839</v>
      </c>
      <c r="Q10" t="s">
        <v>592</v>
      </c>
    </row>
    <row r="11" spans="1:17" x14ac:dyDescent="0.25">
      <c r="A11">
        <v>4</v>
      </c>
      <c r="B11" s="8" t="s">
        <v>572</v>
      </c>
      <c r="C11" s="1">
        <v>43840</v>
      </c>
      <c r="D11">
        <v>55</v>
      </c>
      <c r="E11" t="s">
        <v>7</v>
      </c>
      <c r="F11" t="s">
        <v>573</v>
      </c>
      <c r="G11" t="s">
        <v>593</v>
      </c>
      <c r="N11" t="s">
        <v>571</v>
      </c>
      <c r="Q11" t="s">
        <v>390</v>
      </c>
    </row>
    <row r="12" spans="1:17" x14ac:dyDescent="0.25">
      <c r="A12">
        <v>11</v>
      </c>
      <c r="B12" s="8"/>
      <c r="C12" s="1">
        <v>43842</v>
      </c>
      <c r="D12">
        <v>8</v>
      </c>
      <c r="E12" t="s">
        <v>584</v>
      </c>
      <c r="F12" t="s">
        <v>594</v>
      </c>
      <c r="G12" t="s">
        <v>594</v>
      </c>
      <c r="H12" t="s">
        <v>563</v>
      </c>
      <c r="K12">
        <v>4000</v>
      </c>
      <c r="L12" t="s">
        <v>571</v>
      </c>
      <c r="N12" t="s">
        <v>571</v>
      </c>
      <c r="Q12" t="s">
        <v>592</v>
      </c>
    </row>
    <row r="13" spans="1:17" x14ac:dyDescent="0.25">
      <c r="A13">
        <v>12</v>
      </c>
      <c r="B13" s="8" t="s">
        <v>595</v>
      </c>
      <c r="C13" s="1">
        <v>43843</v>
      </c>
      <c r="D13">
        <v>26</v>
      </c>
      <c r="E13" t="s">
        <v>581</v>
      </c>
      <c r="F13" t="s">
        <v>400</v>
      </c>
      <c r="G13" t="s">
        <v>596</v>
      </c>
      <c r="H13" t="s">
        <v>563</v>
      </c>
      <c r="K13">
        <v>3000</v>
      </c>
      <c r="L13" t="s">
        <v>571</v>
      </c>
      <c r="N13" t="s">
        <v>563</v>
      </c>
    </row>
    <row r="14" spans="1:17" x14ac:dyDescent="0.25">
      <c r="A14">
        <v>13</v>
      </c>
      <c r="B14" s="8" t="s">
        <v>597</v>
      </c>
      <c r="C14" s="1">
        <v>43843</v>
      </c>
      <c r="D14">
        <v>34</v>
      </c>
      <c r="E14" t="s">
        <v>584</v>
      </c>
      <c r="F14" t="s">
        <v>582</v>
      </c>
      <c r="G14" t="s">
        <v>593</v>
      </c>
      <c r="H14" t="s">
        <v>571</v>
      </c>
      <c r="I14" t="s">
        <v>571</v>
      </c>
      <c r="J14" t="s">
        <v>566</v>
      </c>
      <c r="K14" t="s">
        <v>598</v>
      </c>
      <c r="M14">
        <v>15000</v>
      </c>
      <c r="O14" s="1">
        <v>43843</v>
      </c>
      <c r="P14" s="1">
        <v>43843</v>
      </c>
      <c r="Q14" t="s">
        <v>592</v>
      </c>
    </row>
    <row r="15" spans="1:17" x14ac:dyDescent="0.25">
      <c r="A15">
        <v>14</v>
      </c>
      <c r="B15" s="8"/>
      <c r="C15" s="1">
        <v>43843</v>
      </c>
      <c r="D15">
        <v>47</v>
      </c>
      <c r="E15" t="s">
        <v>584</v>
      </c>
      <c r="F15" t="s">
        <v>402</v>
      </c>
      <c r="G15" t="s">
        <v>583</v>
      </c>
      <c r="H15" t="s">
        <v>563</v>
      </c>
      <c r="J15" t="s">
        <v>566</v>
      </c>
      <c r="K15">
        <v>20000</v>
      </c>
      <c r="M15">
        <v>16000</v>
      </c>
      <c r="O15" s="1">
        <v>36538</v>
      </c>
      <c r="P15" s="1">
        <v>36538</v>
      </c>
      <c r="Q15" t="s">
        <v>390</v>
      </c>
    </row>
    <row r="16" spans="1:17" x14ac:dyDescent="0.25">
      <c r="A16">
        <v>15</v>
      </c>
      <c r="B16" s="8" t="s">
        <v>599</v>
      </c>
      <c r="C16" s="1">
        <v>43844</v>
      </c>
      <c r="D16">
        <v>35</v>
      </c>
      <c r="E16" t="s">
        <v>581</v>
      </c>
      <c r="F16" t="s">
        <v>600</v>
      </c>
      <c r="G16" t="s">
        <v>601</v>
      </c>
      <c r="H16" t="s">
        <v>563</v>
      </c>
      <c r="K16">
        <v>3500</v>
      </c>
      <c r="Q16" t="s">
        <v>390</v>
      </c>
    </row>
    <row r="17" spans="1:17" x14ac:dyDescent="0.25">
      <c r="A17">
        <v>16</v>
      </c>
      <c r="B17" s="8" t="s">
        <v>602</v>
      </c>
      <c r="C17" s="1">
        <v>43844</v>
      </c>
      <c r="D17">
        <v>30</v>
      </c>
      <c r="E17" t="s">
        <v>581</v>
      </c>
      <c r="F17" t="s">
        <v>603</v>
      </c>
      <c r="G17" t="s">
        <v>604</v>
      </c>
      <c r="H17" t="s">
        <v>563</v>
      </c>
      <c r="K17">
        <v>3500</v>
      </c>
      <c r="Q17" t="s">
        <v>605</v>
      </c>
    </row>
    <row r="18" spans="1:17" x14ac:dyDescent="0.25">
      <c r="A18">
        <v>17</v>
      </c>
      <c r="B18" s="8" t="s">
        <v>606</v>
      </c>
      <c r="C18" s="1">
        <v>43844</v>
      </c>
      <c r="D18">
        <v>19</v>
      </c>
      <c r="E18" t="s">
        <v>584</v>
      </c>
      <c r="F18" t="s">
        <v>607</v>
      </c>
      <c r="G18" t="s">
        <v>608</v>
      </c>
      <c r="K18">
        <v>7000</v>
      </c>
    </row>
    <row r="19" spans="1:17" x14ac:dyDescent="0.25">
      <c r="A19">
        <v>18</v>
      </c>
      <c r="B19" s="8"/>
      <c r="C19" s="1">
        <v>43845</v>
      </c>
      <c r="D19">
        <v>45</v>
      </c>
      <c r="E19" t="s">
        <v>584</v>
      </c>
      <c r="F19" t="s">
        <v>408</v>
      </c>
      <c r="G19" t="s">
        <v>609</v>
      </c>
      <c r="H19" t="s">
        <v>563</v>
      </c>
      <c r="I19" t="s">
        <v>571</v>
      </c>
      <c r="J19" t="s">
        <v>566</v>
      </c>
      <c r="K19">
        <v>15000</v>
      </c>
      <c r="M19">
        <v>8000</v>
      </c>
      <c r="O19" s="1">
        <v>43845</v>
      </c>
      <c r="P19" t="s">
        <v>610</v>
      </c>
      <c r="Q19" t="s">
        <v>611</v>
      </c>
    </row>
    <row r="20" spans="1:17" x14ac:dyDescent="0.25">
      <c r="A20">
        <v>19</v>
      </c>
      <c r="B20" s="8" t="s">
        <v>612</v>
      </c>
      <c r="C20" s="1">
        <v>43846</v>
      </c>
      <c r="D20">
        <v>60</v>
      </c>
      <c r="E20" s="1" t="s">
        <v>581</v>
      </c>
      <c r="F20" t="s">
        <v>613</v>
      </c>
      <c r="G20" t="s">
        <v>614</v>
      </c>
      <c r="H20" t="s">
        <v>563</v>
      </c>
      <c r="J20" t="s">
        <v>566</v>
      </c>
      <c r="K20">
        <v>7000</v>
      </c>
      <c r="M20">
        <v>4000</v>
      </c>
      <c r="O20" s="1">
        <v>43846</v>
      </c>
      <c r="P20" s="1">
        <v>43846</v>
      </c>
      <c r="Q20" t="s">
        <v>615</v>
      </c>
    </row>
    <row r="21" spans="1:17" x14ac:dyDescent="0.25">
      <c r="A21">
        <v>20</v>
      </c>
      <c r="B21" s="8" t="s">
        <v>616</v>
      </c>
      <c r="C21" s="1">
        <v>43849</v>
      </c>
      <c r="D21">
        <v>40</v>
      </c>
      <c r="E21" t="s">
        <v>581</v>
      </c>
      <c r="F21" t="s">
        <v>588</v>
      </c>
      <c r="G21" t="s">
        <v>617</v>
      </c>
      <c r="H21" t="s">
        <v>571</v>
      </c>
      <c r="K21">
        <v>45000</v>
      </c>
      <c r="L21" t="s">
        <v>571</v>
      </c>
      <c r="Q21" t="s">
        <v>618</v>
      </c>
    </row>
    <row r="22" spans="1:17" x14ac:dyDescent="0.25">
      <c r="A22">
        <v>21</v>
      </c>
      <c r="B22" s="8" t="s">
        <v>619</v>
      </c>
      <c r="C22" s="1">
        <v>43850</v>
      </c>
      <c r="D22">
        <v>50</v>
      </c>
      <c r="E22" t="s">
        <v>584</v>
      </c>
      <c r="F22" t="s">
        <v>620</v>
      </c>
      <c r="G22" t="s">
        <v>621</v>
      </c>
      <c r="H22" t="s">
        <v>563</v>
      </c>
      <c r="K22">
        <v>6000</v>
      </c>
      <c r="L22" t="s">
        <v>571</v>
      </c>
    </row>
    <row r="23" spans="1:17" x14ac:dyDescent="0.25">
      <c r="A23">
        <v>22</v>
      </c>
      <c r="B23" s="8" t="s">
        <v>622</v>
      </c>
      <c r="C23" s="1">
        <v>43850</v>
      </c>
      <c r="D23">
        <v>56</v>
      </c>
      <c r="E23" t="s">
        <v>584</v>
      </c>
      <c r="F23" t="s">
        <v>582</v>
      </c>
      <c r="G23" t="s">
        <v>623</v>
      </c>
      <c r="H23" t="s">
        <v>563</v>
      </c>
      <c r="I23" t="s">
        <v>571</v>
      </c>
      <c r="J23" t="s">
        <v>566</v>
      </c>
      <c r="K23">
        <v>6000</v>
      </c>
      <c r="M23">
        <v>3000</v>
      </c>
      <c r="O23" s="1">
        <v>43850</v>
      </c>
      <c r="P23" s="1">
        <v>43850</v>
      </c>
      <c r="Q23" t="s">
        <v>615</v>
      </c>
    </row>
    <row r="24" spans="1:17" x14ac:dyDescent="0.25">
      <c r="A24">
        <v>23</v>
      </c>
      <c r="B24" s="8" t="s">
        <v>624</v>
      </c>
      <c r="C24" s="1">
        <v>43850</v>
      </c>
      <c r="D24">
        <v>67</v>
      </c>
      <c r="E24" t="s">
        <v>584</v>
      </c>
      <c r="F24" t="s">
        <v>625</v>
      </c>
      <c r="G24" t="s">
        <v>385</v>
      </c>
      <c r="H24" t="s">
        <v>563</v>
      </c>
      <c r="K24">
        <v>2500</v>
      </c>
      <c r="O24" s="1"/>
      <c r="P24" s="1"/>
      <c r="Q24" t="s">
        <v>592</v>
      </c>
    </row>
    <row r="25" spans="1:17" x14ac:dyDescent="0.25">
      <c r="A25">
        <v>24</v>
      </c>
      <c r="B25" s="8" t="s">
        <v>626</v>
      </c>
      <c r="C25" s="1">
        <v>43852</v>
      </c>
      <c r="D25">
        <v>39</v>
      </c>
      <c r="E25" t="s">
        <v>581</v>
      </c>
      <c r="F25" t="s">
        <v>627</v>
      </c>
      <c r="G25" t="s">
        <v>596</v>
      </c>
      <c r="H25" t="s">
        <v>563</v>
      </c>
      <c r="J25" t="s">
        <v>566</v>
      </c>
      <c r="K25">
        <v>3300</v>
      </c>
      <c r="L25" t="s">
        <v>571</v>
      </c>
    </row>
    <row r="26" spans="1:17" x14ac:dyDescent="0.25">
      <c r="A26">
        <v>25</v>
      </c>
      <c r="B26" s="8" t="s">
        <v>628</v>
      </c>
      <c r="C26" s="1">
        <v>43854</v>
      </c>
      <c r="D26">
        <v>11</v>
      </c>
      <c r="E26" t="s">
        <v>581</v>
      </c>
      <c r="F26" t="s">
        <v>629</v>
      </c>
      <c r="G26" t="s">
        <v>630</v>
      </c>
      <c r="H26" t="s">
        <v>563</v>
      </c>
    </row>
    <row r="27" spans="1:17" x14ac:dyDescent="0.25">
      <c r="A27">
        <v>26</v>
      </c>
      <c r="B27" s="8" t="s">
        <v>631</v>
      </c>
      <c r="C27" s="1">
        <v>43854</v>
      </c>
      <c r="D27">
        <v>45</v>
      </c>
      <c r="E27" t="s">
        <v>584</v>
      </c>
      <c r="F27" t="s">
        <v>632</v>
      </c>
      <c r="G27" t="s">
        <v>633</v>
      </c>
      <c r="H27" t="s">
        <v>563</v>
      </c>
      <c r="I27" t="s">
        <v>571</v>
      </c>
      <c r="J27" t="s">
        <v>566</v>
      </c>
      <c r="K27">
        <v>7000</v>
      </c>
      <c r="M27">
        <v>4000</v>
      </c>
      <c r="O27" s="1">
        <v>43854</v>
      </c>
      <c r="P27" s="1">
        <v>43850</v>
      </c>
      <c r="Q27" t="s">
        <v>592</v>
      </c>
    </row>
    <row r="28" spans="1:17" x14ac:dyDescent="0.25">
      <c r="A28">
        <v>27</v>
      </c>
      <c r="B28" s="8"/>
      <c r="C28" s="1">
        <v>43855</v>
      </c>
      <c r="D28">
        <v>59</v>
      </c>
      <c r="E28" t="s">
        <v>584</v>
      </c>
      <c r="F28" t="s">
        <v>634</v>
      </c>
      <c r="G28" t="s">
        <v>635</v>
      </c>
      <c r="H28" t="s">
        <v>563</v>
      </c>
      <c r="I28" t="s">
        <v>571</v>
      </c>
      <c r="J28" t="s">
        <v>566</v>
      </c>
      <c r="K28">
        <v>2500</v>
      </c>
    </row>
    <row r="29" spans="1:17" x14ac:dyDescent="0.25">
      <c r="A29">
        <v>28</v>
      </c>
      <c r="B29" s="8" t="s">
        <v>636</v>
      </c>
      <c r="C29" s="1">
        <v>43855</v>
      </c>
      <c r="D29">
        <v>40</v>
      </c>
      <c r="F29" t="s">
        <v>637</v>
      </c>
      <c r="G29" t="s">
        <v>638</v>
      </c>
      <c r="H29" t="s">
        <v>563</v>
      </c>
      <c r="K29">
        <v>5500</v>
      </c>
    </row>
    <row r="30" spans="1:17" x14ac:dyDescent="0.25">
      <c r="A30">
        <v>29</v>
      </c>
      <c r="B30" s="8" t="s">
        <v>639</v>
      </c>
      <c r="C30" s="1">
        <v>43857</v>
      </c>
      <c r="D30">
        <v>9</v>
      </c>
      <c r="E30" t="s">
        <v>584</v>
      </c>
      <c r="F30" t="s">
        <v>629</v>
      </c>
      <c r="G30" t="s">
        <v>630</v>
      </c>
      <c r="K30">
        <v>3500</v>
      </c>
    </row>
    <row r="31" spans="1:17" x14ac:dyDescent="0.25">
      <c r="A31">
        <v>30</v>
      </c>
      <c r="B31" s="8" t="s">
        <v>640</v>
      </c>
      <c r="C31" s="1">
        <v>43857</v>
      </c>
      <c r="D31">
        <v>72</v>
      </c>
      <c r="E31" t="s">
        <v>581</v>
      </c>
      <c r="F31" t="s">
        <v>641</v>
      </c>
      <c r="G31" t="s">
        <v>642</v>
      </c>
      <c r="H31" t="s">
        <v>563</v>
      </c>
      <c r="I31" t="s">
        <v>571</v>
      </c>
      <c r="J31" t="s">
        <v>643</v>
      </c>
      <c r="K31">
        <v>41000</v>
      </c>
      <c r="M31">
        <v>41000</v>
      </c>
      <c r="O31" s="1">
        <v>43857</v>
      </c>
      <c r="P31" s="1">
        <v>43857</v>
      </c>
    </row>
    <row r="32" spans="1:17" x14ac:dyDescent="0.25">
      <c r="A32">
        <v>31</v>
      </c>
      <c r="B32" s="8"/>
      <c r="C32" s="1">
        <v>43864</v>
      </c>
      <c r="D32">
        <v>55</v>
      </c>
      <c r="E32" t="s">
        <v>584</v>
      </c>
      <c r="F32" t="s">
        <v>644</v>
      </c>
      <c r="G32" t="s">
        <v>586</v>
      </c>
      <c r="H32" t="s">
        <v>563</v>
      </c>
      <c r="K32">
        <v>6000</v>
      </c>
    </row>
    <row r="33" spans="1:17" x14ac:dyDescent="0.25">
      <c r="A33">
        <v>32</v>
      </c>
      <c r="B33" s="8" t="s">
        <v>645</v>
      </c>
      <c r="C33" s="1">
        <v>43864</v>
      </c>
      <c r="D33">
        <v>56</v>
      </c>
      <c r="E33" t="s">
        <v>584</v>
      </c>
      <c r="G33" t="s">
        <v>646</v>
      </c>
      <c r="K33">
        <v>3200</v>
      </c>
      <c r="Q33" t="s">
        <v>647</v>
      </c>
    </row>
    <row r="34" spans="1:17" x14ac:dyDescent="0.25">
      <c r="A34">
        <v>33</v>
      </c>
      <c r="B34" s="8"/>
      <c r="C34" s="1">
        <v>43866</v>
      </c>
      <c r="D34">
        <v>45</v>
      </c>
      <c r="E34" t="s">
        <v>581</v>
      </c>
      <c r="F34" t="s">
        <v>648</v>
      </c>
      <c r="G34" t="s">
        <v>649</v>
      </c>
      <c r="H34" t="s">
        <v>563</v>
      </c>
      <c r="I34" t="s">
        <v>571</v>
      </c>
      <c r="J34" t="s">
        <v>566</v>
      </c>
      <c r="K34">
        <v>12000</v>
      </c>
      <c r="M34">
        <v>4000</v>
      </c>
      <c r="O34" s="1">
        <v>43895</v>
      </c>
      <c r="P34" s="1">
        <v>43897</v>
      </c>
    </row>
    <row r="35" spans="1:17" x14ac:dyDescent="0.25">
      <c r="A35">
        <v>34</v>
      </c>
      <c r="B35" s="8" t="s">
        <v>650</v>
      </c>
      <c r="C35" s="1">
        <v>43868</v>
      </c>
      <c r="D35">
        <v>45</v>
      </c>
      <c r="E35" t="s">
        <v>581</v>
      </c>
      <c r="F35" t="s">
        <v>588</v>
      </c>
      <c r="G35" t="s">
        <v>651</v>
      </c>
      <c r="H35" t="s">
        <v>571</v>
      </c>
      <c r="K35">
        <v>30000</v>
      </c>
    </row>
    <row r="36" spans="1:17" x14ac:dyDescent="0.25">
      <c r="A36">
        <v>35</v>
      </c>
      <c r="B36" s="8" t="s">
        <v>652</v>
      </c>
      <c r="C36" s="1">
        <v>43870</v>
      </c>
      <c r="D36">
        <v>44</v>
      </c>
      <c r="E36" t="s">
        <v>584</v>
      </c>
      <c r="F36" t="s">
        <v>653</v>
      </c>
      <c r="G36" t="s">
        <v>654</v>
      </c>
      <c r="H36" t="s">
        <v>563</v>
      </c>
      <c r="I36" t="s">
        <v>571</v>
      </c>
      <c r="J36" t="s">
        <v>566</v>
      </c>
      <c r="K36">
        <v>11000</v>
      </c>
      <c r="M36">
        <v>8000</v>
      </c>
      <c r="O36" s="1">
        <v>43870</v>
      </c>
      <c r="P36" s="1">
        <v>43871</v>
      </c>
    </row>
    <row r="37" spans="1:17" x14ac:dyDescent="0.25">
      <c r="A37">
        <v>34</v>
      </c>
      <c r="B37" s="8" t="s">
        <v>650</v>
      </c>
      <c r="C37" s="1">
        <v>44114</v>
      </c>
      <c r="D37">
        <v>45</v>
      </c>
      <c r="E37" t="s">
        <v>581</v>
      </c>
      <c r="F37" t="s">
        <v>588</v>
      </c>
      <c r="G37" t="s">
        <v>630</v>
      </c>
    </row>
    <row r="38" spans="1:17" x14ac:dyDescent="0.25">
      <c r="A38">
        <v>37</v>
      </c>
      <c r="B38" s="8" t="s">
        <v>655</v>
      </c>
      <c r="C38" s="1">
        <v>43871</v>
      </c>
      <c r="D38">
        <v>21</v>
      </c>
      <c r="E38" t="s">
        <v>584</v>
      </c>
      <c r="F38" t="s">
        <v>603</v>
      </c>
      <c r="G38" t="s">
        <v>596</v>
      </c>
      <c r="H38" t="s">
        <v>563</v>
      </c>
      <c r="K38">
        <v>2500</v>
      </c>
      <c r="Q38" t="s">
        <v>656</v>
      </c>
    </row>
    <row r="39" spans="1:17" x14ac:dyDescent="0.25">
      <c r="A39">
        <v>38</v>
      </c>
      <c r="B39" s="8"/>
      <c r="C39" s="1">
        <v>43871</v>
      </c>
      <c r="D39">
        <v>42</v>
      </c>
      <c r="E39" t="s">
        <v>584</v>
      </c>
      <c r="F39" t="s">
        <v>657</v>
      </c>
      <c r="G39" t="s">
        <v>658</v>
      </c>
      <c r="H39" t="s">
        <v>563</v>
      </c>
      <c r="K39">
        <v>3000</v>
      </c>
    </row>
    <row r="40" spans="1:17" x14ac:dyDescent="0.25">
      <c r="A40">
        <v>39</v>
      </c>
      <c r="B40" s="8"/>
      <c r="C40" s="1">
        <v>43872</v>
      </c>
      <c r="D40">
        <v>39</v>
      </c>
      <c r="E40" t="s">
        <v>584</v>
      </c>
      <c r="F40" t="s">
        <v>659</v>
      </c>
      <c r="G40" t="s">
        <v>660</v>
      </c>
      <c r="H40" t="s">
        <v>563</v>
      </c>
      <c r="K40">
        <v>3000</v>
      </c>
      <c r="Q40" t="s">
        <v>615</v>
      </c>
    </row>
    <row r="41" spans="1:17" x14ac:dyDescent="0.25">
      <c r="A41">
        <v>40</v>
      </c>
      <c r="B41" s="8"/>
      <c r="C41" s="1">
        <v>43842</v>
      </c>
      <c r="D41">
        <v>29</v>
      </c>
      <c r="E41" t="s">
        <v>581</v>
      </c>
      <c r="F41" t="s">
        <v>661</v>
      </c>
      <c r="G41" t="s">
        <v>630</v>
      </c>
      <c r="H41" t="s">
        <v>563</v>
      </c>
      <c r="K41">
        <v>13000</v>
      </c>
      <c r="L41" t="s">
        <v>571</v>
      </c>
      <c r="N41" t="s">
        <v>571</v>
      </c>
      <c r="Q41" t="s">
        <v>615</v>
      </c>
    </row>
    <row r="42" spans="1:17" x14ac:dyDescent="0.25">
      <c r="A42">
        <v>41</v>
      </c>
      <c r="B42" s="8" t="s">
        <v>662</v>
      </c>
      <c r="C42" s="1">
        <v>43843</v>
      </c>
      <c r="D42">
        <v>44</v>
      </c>
      <c r="E42" t="s">
        <v>584</v>
      </c>
      <c r="F42" t="s">
        <v>663</v>
      </c>
      <c r="G42" t="s">
        <v>664</v>
      </c>
      <c r="H42" t="s">
        <v>563</v>
      </c>
      <c r="K42">
        <v>42500</v>
      </c>
    </row>
    <row r="43" spans="1:17" x14ac:dyDescent="0.25">
      <c r="A43">
        <v>42</v>
      </c>
      <c r="B43" s="8"/>
      <c r="C43" s="1">
        <v>43874</v>
      </c>
      <c r="D43">
        <v>48</v>
      </c>
      <c r="E43" t="s">
        <v>584</v>
      </c>
      <c r="F43" t="s">
        <v>573</v>
      </c>
      <c r="G43" t="s">
        <v>574</v>
      </c>
      <c r="H43" t="s">
        <v>571</v>
      </c>
    </row>
    <row r="44" spans="1:17" x14ac:dyDescent="0.25">
      <c r="A44">
        <v>43</v>
      </c>
      <c r="B44" s="8"/>
      <c r="C44" s="1">
        <v>43843</v>
      </c>
      <c r="D44">
        <v>31</v>
      </c>
      <c r="E44" t="s">
        <v>584</v>
      </c>
      <c r="F44" t="s">
        <v>665</v>
      </c>
      <c r="G44" t="s">
        <v>666</v>
      </c>
      <c r="H44" t="s">
        <v>563</v>
      </c>
      <c r="I44" t="s">
        <v>571</v>
      </c>
      <c r="J44" t="s">
        <v>566</v>
      </c>
      <c r="K44">
        <v>10200</v>
      </c>
      <c r="M44">
        <v>10200</v>
      </c>
      <c r="O44" s="1">
        <v>43874</v>
      </c>
      <c r="P44" s="1">
        <v>43874</v>
      </c>
      <c r="Q44" t="s">
        <v>615</v>
      </c>
    </row>
    <row r="45" spans="1:17" x14ac:dyDescent="0.25">
      <c r="A45">
        <v>44</v>
      </c>
      <c r="B45" s="8"/>
      <c r="C45" s="1">
        <v>44026</v>
      </c>
      <c r="D45">
        <v>26</v>
      </c>
      <c r="E45" t="s">
        <v>581</v>
      </c>
      <c r="F45" t="s">
        <v>667</v>
      </c>
      <c r="G45" t="s">
        <v>593</v>
      </c>
      <c r="I45" t="s">
        <v>563</v>
      </c>
      <c r="K45">
        <v>2500</v>
      </c>
      <c r="Q45" t="s">
        <v>615</v>
      </c>
    </row>
    <row r="46" spans="1:17" x14ac:dyDescent="0.25">
      <c r="A46">
        <v>3</v>
      </c>
      <c r="B46" s="8" t="s">
        <v>568</v>
      </c>
      <c r="C46" s="1">
        <v>43876</v>
      </c>
      <c r="D46">
        <v>56</v>
      </c>
      <c r="E46" t="s">
        <v>13</v>
      </c>
      <c r="F46" t="s">
        <v>570</v>
      </c>
      <c r="G46" t="s">
        <v>668</v>
      </c>
      <c r="H46" t="s">
        <v>563</v>
      </c>
      <c r="K46">
        <v>2500</v>
      </c>
      <c r="Q46" t="s">
        <v>615</v>
      </c>
    </row>
    <row r="47" spans="1:17" x14ac:dyDescent="0.25">
      <c r="A47">
        <v>46</v>
      </c>
      <c r="B47" s="8"/>
      <c r="C47" s="1">
        <v>43877</v>
      </c>
      <c r="D47">
        <v>14</v>
      </c>
      <c r="E47" t="s">
        <v>669</v>
      </c>
      <c r="F47" t="s">
        <v>670</v>
      </c>
      <c r="G47" t="s">
        <v>671</v>
      </c>
      <c r="H47" t="s">
        <v>563</v>
      </c>
      <c r="K47">
        <v>2700</v>
      </c>
    </row>
    <row r="48" spans="1:17" x14ac:dyDescent="0.25">
      <c r="A48">
        <v>47</v>
      </c>
      <c r="B48" s="8"/>
      <c r="C48" s="1">
        <v>43880</v>
      </c>
      <c r="D48">
        <v>32</v>
      </c>
      <c r="E48" t="s">
        <v>584</v>
      </c>
      <c r="F48" t="s">
        <v>637</v>
      </c>
      <c r="G48" t="s">
        <v>630</v>
      </c>
      <c r="H48" t="s">
        <v>563</v>
      </c>
      <c r="I48" t="s">
        <v>571</v>
      </c>
      <c r="J48" t="s">
        <v>566</v>
      </c>
      <c r="K48">
        <v>9500</v>
      </c>
      <c r="M48">
        <v>4000</v>
      </c>
      <c r="O48" s="1">
        <v>43880</v>
      </c>
      <c r="P48" s="1">
        <v>43887</v>
      </c>
      <c r="Q48" t="s">
        <v>615</v>
      </c>
    </row>
    <row r="49" spans="1:17" x14ac:dyDescent="0.25">
      <c r="A49">
        <v>48</v>
      </c>
      <c r="B49" s="8"/>
      <c r="C49" s="1">
        <v>43880</v>
      </c>
      <c r="D49">
        <v>41</v>
      </c>
      <c r="E49" t="s">
        <v>581</v>
      </c>
      <c r="F49" t="s">
        <v>402</v>
      </c>
      <c r="G49" t="s">
        <v>601</v>
      </c>
      <c r="H49" t="s">
        <v>563</v>
      </c>
      <c r="K49">
        <v>3500</v>
      </c>
      <c r="Q49" t="s">
        <v>615</v>
      </c>
    </row>
    <row r="50" spans="1:17" x14ac:dyDescent="0.25">
      <c r="A50">
        <v>49</v>
      </c>
      <c r="B50" s="8"/>
      <c r="C50" s="1">
        <v>43882</v>
      </c>
      <c r="D50">
        <v>66</v>
      </c>
      <c r="E50" t="s">
        <v>584</v>
      </c>
      <c r="F50" t="s">
        <v>672</v>
      </c>
      <c r="G50" t="s">
        <v>666</v>
      </c>
      <c r="I50" t="s">
        <v>571</v>
      </c>
      <c r="J50" t="s">
        <v>673</v>
      </c>
      <c r="K50">
        <v>20000</v>
      </c>
      <c r="M50">
        <v>20000</v>
      </c>
      <c r="O50" s="1">
        <v>43882</v>
      </c>
      <c r="P50" s="1">
        <v>43882</v>
      </c>
    </row>
    <row r="51" spans="1:17" x14ac:dyDescent="0.25">
      <c r="A51">
        <v>50</v>
      </c>
      <c r="B51" s="8"/>
      <c r="C51" s="1">
        <v>43885</v>
      </c>
      <c r="D51">
        <v>43</v>
      </c>
      <c r="E51" t="s">
        <v>581</v>
      </c>
      <c r="F51" t="s">
        <v>674</v>
      </c>
      <c r="G51" t="s">
        <v>593</v>
      </c>
      <c r="I51" t="s">
        <v>571</v>
      </c>
      <c r="J51" t="s">
        <v>675</v>
      </c>
      <c r="K51">
        <v>9100</v>
      </c>
      <c r="L51">
        <v>9100</v>
      </c>
      <c r="O51" s="1">
        <v>43885</v>
      </c>
      <c r="P51" s="1">
        <v>43885</v>
      </c>
    </row>
    <row r="52" spans="1:17" x14ac:dyDescent="0.25">
      <c r="A52">
        <v>51</v>
      </c>
      <c r="B52" s="8"/>
      <c r="C52" s="1">
        <v>43888</v>
      </c>
      <c r="D52">
        <v>25</v>
      </c>
      <c r="E52" t="s">
        <v>581</v>
      </c>
      <c r="F52" t="s">
        <v>676</v>
      </c>
      <c r="G52" t="s">
        <v>677</v>
      </c>
      <c r="K52">
        <v>4500</v>
      </c>
      <c r="Q52" t="s">
        <v>605</v>
      </c>
    </row>
    <row r="53" spans="1:17" x14ac:dyDescent="0.25">
      <c r="A53">
        <v>52</v>
      </c>
      <c r="B53" s="8"/>
      <c r="C53" s="1">
        <v>43888</v>
      </c>
      <c r="D53">
        <v>30</v>
      </c>
      <c r="E53" t="s">
        <v>581</v>
      </c>
      <c r="F53" t="s">
        <v>661</v>
      </c>
      <c r="G53" t="s">
        <v>593</v>
      </c>
      <c r="K53">
        <v>19500</v>
      </c>
    </row>
    <row r="54" spans="1:17" x14ac:dyDescent="0.25">
      <c r="A54">
        <v>53</v>
      </c>
      <c r="B54" s="8"/>
      <c r="C54" s="1">
        <v>43889</v>
      </c>
      <c r="D54">
        <v>43</v>
      </c>
      <c r="E54" t="s">
        <v>584</v>
      </c>
      <c r="F54" t="s">
        <v>607</v>
      </c>
      <c r="G54" t="s">
        <v>678</v>
      </c>
    </row>
    <row r="55" spans="1:17" x14ac:dyDescent="0.25">
      <c r="A55">
        <v>54</v>
      </c>
      <c r="B55" s="8"/>
      <c r="C55" s="1">
        <v>43891</v>
      </c>
      <c r="D55">
        <v>26</v>
      </c>
      <c r="E55" t="s">
        <v>581</v>
      </c>
      <c r="F55" t="s">
        <v>588</v>
      </c>
      <c r="G55" t="s">
        <v>679</v>
      </c>
      <c r="H55" t="s">
        <v>571</v>
      </c>
      <c r="K55">
        <v>31000</v>
      </c>
      <c r="L55" t="s">
        <v>571</v>
      </c>
      <c r="N55" t="s">
        <v>571</v>
      </c>
    </row>
    <row r="56" spans="1:17" x14ac:dyDescent="0.25">
      <c r="A56">
        <v>55</v>
      </c>
      <c r="B56" s="8"/>
      <c r="C56" s="1">
        <v>43895</v>
      </c>
      <c r="D56">
        <v>66</v>
      </c>
      <c r="E56" t="s">
        <v>13</v>
      </c>
      <c r="F56" t="s">
        <v>402</v>
      </c>
      <c r="G56" t="s">
        <v>601</v>
      </c>
      <c r="K56">
        <v>5300</v>
      </c>
      <c r="Q56" t="s">
        <v>647</v>
      </c>
    </row>
    <row r="57" spans="1:17" x14ac:dyDescent="0.25">
      <c r="A57">
        <v>56</v>
      </c>
      <c r="B57" s="8"/>
      <c r="C57" s="1">
        <v>43895</v>
      </c>
      <c r="D57">
        <v>78</v>
      </c>
      <c r="E57" t="s">
        <v>584</v>
      </c>
      <c r="F57" t="s">
        <v>680</v>
      </c>
      <c r="G57" t="s">
        <v>681</v>
      </c>
    </row>
    <row r="58" spans="1:17" x14ac:dyDescent="0.25">
      <c r="A58">
        <v>57</v>
      </c>
      <c r="B58" s="8"/>
      <c r="C58" s="1">
        <v>43895</v>
      </c>
      <c r="D58">
        <v>56</v>
      </c>
      <c r="E58" t="s">
        <v>682</v>
      </c>
      <c r="F58" t="s">
        <v>632</v>
      </c>
      <c r="G58" t="s">
        <v>630</v>
      </c>
      <c r="H58" t="s">
        <v>563</v>
      </c>
    </row>
    <row r="59" spans="1:17" x14ac:dyDescent="0.25">
      <c r="A59">
        <v>58</v>
      </c>
      <c r="B59" s="8"/>
      <c r="C59" s="1">
        <v>412789</v>
      </c>
      <c r="D59">
        <v>12</v>
      </c>
      <c r="E59" t="s">
        <v>584</v>
      </c>
      <c r="F59" t="s">
        <v>683</v>
      </c>
      <c r="G59" t="s">
        <v>664</v>
      </c>
      <c r="H59" t="s">
        <v>563</v>
      </c>
      <c r="K59">
        <v>11500</v>
      </c>
      <c r="L59" t="s">
        <v>571</v>
      </c>
      <c r="N59" t="s">
        <v>571</v>
      </c>
      <c r="Q59" t="s">
        <v>615</v>
      </c>
    </row>
    <row r="60" spans="1:17" x14ac:dyDescent="0.25">
      <c r="A60">
        <v>59</v>
      </c>
      <c r="B60" s="8"/>
      <c r="C60" s="1">
        <v>43896</v>
      </c>
      <c r="D60">
        <v>18</v>
      </c>
      <c r="E60" t="s">
        <v>584</v>
      </c>
      <c r="F60" t="s">
        <v>607</v>
      </c>
      <c r="G60" t="s">
        <v>678</v>
      </c>
      <c r="H60" t="s">
        <v>563</v>
      </c>
    </row>
    <row r="61" spans="1:17" x14ac:dyDescent="0.25">
      <c r="A61">
        <v>60</v>
      </c>
      <c r="B61" s="8"/>
      <c r="C61" s="1">
        <v>43897</v>
      </c>
      <c r="D61">
        <v>15</v>
      </c>
      <c r="E61" t="s">
        <v>581</v>
      </c>
      <c r="F61" t="s">
        <v>684</v>
      </c>
      <c r="G61" t="s">
        <v>593</v>
      </c>
      <c r="H61" t="s">
        <v>563</v>
      </c>
      <c r="I61" t="s">
        <v>571</v>
      </c>
      <c r="J61" t="s">
        <v>675</v>
      </c>
      <c r="K61">
        <v>7000</v>
      </c>
      <c r="L61">
        <v>4000</v>
      </c>
      <c r="M61">
        <v>4000</v>
      </c>
      <c r="O61" s="1">
        <v>43897</v>
      </c>
      <c r="P61" s="1">
        <v>43897</v>
      </c>
      <c r="Q61" t="s">
        <v>615</v>
      </c>
    </row>
    <row r="62" spans="1:17" x14ac:dyDescent="0.25">
      <c r="A62">
        <v>61</v>
      </c>
      <c r="B62" s="8"/>
      <c r="C62" s="1">
        <v>43898</v>
      </c>
      <c r="D62">
        <v>12</v>
      </c>
      <c r="E62" t="s">
        <v>584</v>
      </c>
      <c r="F62" t="s">
        <v>685</v>
      </c>
      <c r="G62" t="s">
        <v>686</v>
      </c>
      <c r="K62">
        <v>1200</v>
      </c>
      <c r="L62" t="s">
        <v>571</v>
      </c>
      <c r="N62" t="s">
        <v>571</v>
      </c>
    </row>
    <row r="63" spans="1:17" x14ac:dyDescent="0.25">
      <c r="A63">
        <v>62</v>
      </c>
      <c r="B63" s="8"/>
      <c r="C63" s="1">
        <v>43901</v>
      </c>
      <c r="D63">
        <v>34</v>
      </c>
      <c r="E63" t="s">
        <v>584</v>
      </c>
      <c r="F63" t="s">
        <v>687</v>
      </c>
      <c r="G63" t="s">
        <v>593</v>
      </c>
      <c r="I63" t="s">
        <v>571</v>
      </c>
      <c r="J63" t="s">
        <v>675</v>
      </c>
      <c r="K63">
        <v>4000</v>
      </c>
      <c r="L63">
        <v>4000</v>
      </c>
      <c r="O63" s="1">
        <v>43901</v>
      </c>
      <c r="P63" s="1">
        <v>43901</v>
      </c>
      <c r="Q63" t="s">
        <v>615</v>
      </c>
    </row>
    <row r="64" spans="1:17" x14ac:dyDescent="0.25">
      <c r="A64">
        <v>63</v>
      </c>
      <c r="B64" s="8" t="s">
        <v>688</v>
      </c>
      <c r="C64" s="1">
        <v>43902</v>
      </c>
      <c r="D64">
        <v>37</v>
      </c>
      <c r="E64" t="s">
        <v>584</v>
      </c>
      <c r="F64" t="s">
        <v>588</v>
      </c>
      <c r="G64" t="s">
        <v>689</v>
      </c>
      <c r="H64" t="s">
        <v>571</v>
      </c>
      <c r="K64">
        <v>20000</v>
      </c>
    </row>
    <row r="65" spans="1:17" x14ac:dyDescent="0.25">
      <c r="A65">
        <v>64</v>
      </c>
      <c r="B65" s="8"/>
      <c r="C65" s="1">
        <v>43905</v>
      </c>
      <c r="D65">
        <v>25</v>
      </c>
      <c r="E65" t="s">
        <v>584</v>
      </c>
      <c r="F65" t="s">
        <v>632</v>
      </c>
      <c r="G65" t="s">
        <v>638</v>
      </c>
    </row>
    <row r="66" spans="1:17" x14ac:dyDescent="0.25">
      <c r="A66">
        <v>65</v>
      </c>
      <c r="B66" s="8"/>
      <c r="C66" s="1">
        <v>43908</v>
      </c>
      <c r="D66">
        <v>36</v>
      </c>
      <c r="E66" t="s">
        <v>584</v>
      </c>
      <c r="F66" t="s">
        <v>577</v>
      </c>
      <c r="G66" t="s">
        <v>583</v>
      </c>
      <c r="I66" t="s">
        <v>571</v>
      </c>
      <c r="J66" t="s">
        <v>675</v>
      </c>
      <c r="K66">
        <v>19000</v>
      </c>
      <c r="L66">
        <v>16000</v>
      </c>
      <c r="O66" s="1">
        <v>43908</v>
      </c>
      <c r="P66" s="1">
        <v>43908</v>
      </c>
    </row>
    <row r="67" spans="1:17" x14ac:dyDescent="0.25">
      <c r="A67">
        <v>66</v>
      </c>
      <c r="B67" s="8"/>
      <c r="C67" s="1">
        <v>43908</v>
      </c>
      <c r="D67">
        <v>67</v>
      </c>
      <c r="E67" t="s">
        <v>581</v>
      </c>
      <c r="F67" t="s">
        <v>613</v>
      </c>
      <c r="G67" t="s">
        <v>690</v>
      </c>
      <c r="K67">
        <v>3000</v>
      </c>
      <c r="Q67" t="s">
        <v>567</v>
      </c>
    </row>
    <row r="68" spans="1:17" x14ac:dyDescent="0.25">
      <c r="A68">
        <v>67</v>
      </c>
      <c r="B68" s="8" t="s">
        <v>691</v>
      </c>
      <c r="C68" s="1">
        <v>43909</v>
      </c>
      <c r="D68">
        <v>60</v>
      </c>
      <c r="E68" t="s">
        <v>584</v>
      </c>
      <c r="F68" t="s">
        <v>692</v>
      </c>
      <c r="G68" t="s">
        <v>633</v>
      </c>
      <c r="H68" t="s">
        <v>563</v>
      </c>
      <c r="I68" t="s">
        <v>571</v>
      </c>
      <c r="J68" t="s">
        <v>675</v>
      </c>
      <c r="K68">
        <v>9000</v>
      </c>
      <c r="M68">
        <v>6000</v>
      </c>
      <c r="O68" t="s">
        <v>693</v>
      </c>
      <c r="P68" t="s">
        <v>693</v>
      </c>
    </row>
    <row r="69" spans="1:17" x14ac:dyDescent="0.25">
      <c r="A69">
        <v>68</v>
      </c>
      <c r="B69" s="8"/>
      <c r="C69" s="1">
        <v>412804</v>
      </c>
      <c r="D69">
        <v>36</v>
      </c>
      <c r="E69" t="s">
        <v>581</v>
      </c>
      <c r="F69" t="s">
        <v>694</v>
      </c>
      <c r="G69" t="s">
        <v>678</v>
      </c>
    </row>
    <row r="70" spans="1:17" x14ac:dyDescent="0.25">
      <c r="A70">
        <v>69</v>
      </c>
      <c r="B70" s="8"/>
      <c r="C70" s="1">
        <v>412808</v>
      </c>
      <c r="D70">
        <v>50</v>
      </c>
      <c r="E70" t="s">
        <v>584</v>
      </c>
      <c r="F70" t="s">
        <v>613</v>
      </c>
      <c r="G70" t="s">
        <v>695</v>
      </c>
      <c r="K70">
        <v>4000</v>
      </c>
      <c r="Q70" t="s">
        <v>567</v>
      </c>
    </row>
    <row r="71" spans="1:17" x14ac:dyDescent="0.25">
      <c r="A71">
        <v>70</v>
      </c>
      <c r="B71" s="8" t="s">
        <v>696</v>
      </c>
      <c r="C71" s="1">
        <v>43914</v>
      </c>
      <c r="D71">
        <v>38</v>
      </c>
      <c r="E71" t="s">
        <v>581</v>
      </c>
      <c r="F71" t="s">
        <v>697</v>
      </c>
      <c r="G71" t="s">
        <v>649</v>
      </c>
      <c r="K71">
        <v>7000</v>
      </c>
    </row>
    <row r="72" spans="1:17" x14ac:dyDescent="0.25">
      <c r="A72">
        <v>71</v>
      </c>
      <c r="B72" s="8"/>
      <c r="C72" s="1">
        <v>43914</v>
      </c>
      <c r="D72">
        <v>14</v>
      </c>
      <c r="E72" t="s">
        <v>584</v>
      </c>
      <c r="F72" t="s">
        <v>629</v>
      </c>
      <c r="G72" t="s">
        <v>630</v>
      </c>
      <c r="K72">
        <v>2500</v>
      </c>
    </row>
    <row r="73" spans="1:17" x14ac:dyDescent="0.25">
      <c r="A73">
        <v>72</v>
      </c>
      <c r="B73" s="8"/>
      <c r="C73" s="1">
        <v>43917</v>
      </c>
      <c r="D73">
        <v>20</v>
      </c>
      <c r="E73" t="s">
        <v>581</v>
      </c>
      <c r="F73" t="s">
        <v>698</v>
      </c>
      <c r="G73" t="s">
        <v>596</v>
      </c>
      <c r="H73" t="s">
        <v>563</v>
      </c>
      <c r="K73">
        <v>5000</v>
      </c>
      <c r="Q73" t="s">
        <v>567</v>
      </c>
    </row>
    <row r="74" spans="1:17" x14ac:dyDescent="0.25">
      <c r="A74">
        <v>73</v>
      </c>
      <c r="B74" s="8"/>
      <c r="C74" s="1">
        <v>43921</v>
      </c>
      <c r="D74">
        <v>40</v>
      </c>
      <c r="E74" t="s">
        <v>584</v>
      </c>
      <c r="F74" t="s">
        <v>699</v>
      </c>
      <c r="G74" t="s">
        <v>583</v>
      </c>
      <c r="I74" t="s">
        <v>571</v>
      </c>
      <c r="J74" t="s">
        <v>675</v>
      </c>
      <c r="K74">
        <v>10000</v>
      </c>
      <c r="M74">
        <v>7000</v>
      </c>
      <c r="O74" s="1">
        <v>43921</v>
      </c>
      <c r="P74" s="1">
        <v>43921</v>
      </c>
      <c r="Q74" t="s">
        <v>615</v>
      </c>
    </row>
    <row r="75" spans="1:17" x14ac:dyDescent="0.25">
      <c r="A75">
        <v>74</v>
      </c>
      <c r="B75" s="8"/>
      <c r="C75" s="1">
        <v>43925</v>
      </c>
      <c r="D75">
        <v>35</v>
      </c>
      <c r="E75" t="s">
        <v>581</v>
      </c>
      <c r="F75" t="s">
        <v>687</v>
      </c>
      <c r="G75" t="s">
        <v>700</v>
      </c>
    </row>
    <row r="76" spans="1:17" x14ac:dyDescent="0.25">
      <c r="A76">
        <v>75</v>
      </c>
      <c r="B76" s="8"/>
      <c r="C76" s="1">
        <v>43925</v>
      </c>
      <c r="D76">
        <v>54</v>
      </c>
      <c r="E76" t="s">
        <v>581</v>
      </c>
      <c r="F76" t="s">
        <v>577</v>
      </c>
      <c r="G76" t="s">
        <v>630</v>
      </c>
      <c r="I76" t="s">
        <v>571</v>
      </c>
      <c r="J76" t="s">
        <v>675</v>
      </c>
      <c r="K76">
        <v>6000</v>
      </c>
      <c r="M76">
        <v>6000</v>
      </c>
      <c r="O76" t="s">
        <v>701</v>
      </c>
      <c r="P76" s="1">
        <v>43925</v>
      </c>
    </row>
    <row r="77" spans="1:17" x14ac:dyDescent="0.25">
      <c r="A77">
        <v>76</v>
      </c>
      <c r="B77" s="8"/>
      <c r="C77" s="1">
        <v>412820</v>
      </c>
      <c r="D77">
        <v>21</v>
      </c>
      <c r="E77" t="s">
        <v>581</v>
      </c>
      <c r="F77" t="s">
        <v>685</v>
      </c>
      <c r="G77" t="s">
        <v>630</v>
      </c>
      <c r="I77" t="s">
        <v>571</v>
      </c>
      <c r="J77" t="s">
        <v>675</v>
      </c>
      <c r="K77">
        <v>4000</v>
      </c>
      <c r="O77" s="1">
        <v>43925</v>
      </c>
      <c r="P77" s="1">
        <v>43928</v>
      </c>
    </row>
    <row r="78" spans="1:17" x14ac:dyDescent="0.25">
      <c r="A78">
        <v>77</v>
      </c>
      <c r="B78" s="8"/>
      <c r="C78" s="1">
        <v>43930</v>
      </c>
      <c r="D78">
        <v>56</v>
      </c>
      <c r="E78" t="s">
        <v>584</v>
      </c>
      <c r="F78" t="s">
        <v>702</v>
      </c>
      <c r="G78" t="s">
        <v>690</v>
      </c>
      <c r="K78">
        <v>3000</v>
      </c>
      <c r="Q78" t="s">
        <v>703</v>
      </c>
    </row>
    <row r="79" spans="1:17" x14ac:dyDescent="0.25">
      <c r="A79">
        <v>78</v>
      </c>
      <c r="B79" s="8" t="s">
        <v>704</v>
      </c>
      <c r="C79" s="1">
        <v>43936</v>
      </c>
      <c r="D79">
        <v>77</v>
      </c>
      <c r="E79" t="s">
        <v>581</v>
      </c>
      <c r="F79" t="s">
        <v>705</v>
      </c>
      <c r="G79" t="s">
        <v>666</v>
      </c>
      <c r="H79" t="s">
        <v>563</v>
      </c>
      <c r="I79" t="s">
        <v>571</v>
      </c>
      <c r="J79" t="s">
        <v>706</v>
      </c>
      <c r="M79">
        <v>31200</v>
      </c>
      <c r="O79" s="1">
        <v>43936</v>
      </c>
      <c r="P79" s="1">
        <v>43938</v>
      </c>
      <c r="Q79" t="s">
        <v>703</v>
      </c>
    </row>
    <row r="80" spans="1:17" x14ac:dyDescent="0.25">
      <c r="A80">
        <v>79</v>
      </c>
      <c r="B80" s="8"/>
      <c r="C80" s="1">
        <v>43936</v>
      </c>
      <c r="D80">
        <v>34</v>
      </c>
      <c r="E80" t="s">
        <v>584</v>
      </c>
      <c r="F80" t="s">
        <v>707</v>
      </c>
      <c r="G80" t="s">
        <v>630</v>
      </c>
      <c r="I80" t="s">
        <v>563</v>
      </c>
      <c r="K80">
        <v>2100</v>
      </c>
      <c r="Q80" t="s">
        <v>592</v>
      </c>
    </row>
    <row r="81" spans="1:17" x14ac:dyDescent="0.25">
      <c r="A81">
        <v>80</v>
      </c>
      <c r="B81" s="8"/>
      <c r="C81" s="1">
        <v>43937</v>
      </c>
      <c r="D81">
        <v>15</v>
      </c>
      <c r="E81" t="s">
        <v>584</v>
      </c>
      <c r="F81" t="s">
        <v>577</v>
      </c>
      <c r="G81" t="s">
        <v>630</v>
      </c>
      <c r="K81">
        <v>4000</v>
      </c>
    </row>
    <row r="82" spans="1:17" x14ac:dyDescent="0.25">
      <c r="A82">
        <v>81</v>
      </c>
      <c r="B82" s="8"/>
      <c r="C82" s="1">
        <v>43938</v>
      </c>
      <c r="D82">
        <v>36</v>
      </c>
      <c r="E82" t="s">
        <v>584</v>
      </c>
      <c r="F82" t="s">
        <v>708</v>
      </c>
      <c r="G82" t="s">
        <v>596</v>
      </c>
      <c r="K82">
        <v>4000</v>
      </c>
      <c r="Q82" t="s">
        <v>592</v>
      </c>
    </row>
    <row r="83" spans="1:17" x14ac:dyDescent="0.25">
      <c r="A83">
        <v>82</v>
      </c>
      <c r="B83" s="8"/>
      <c r="C83" s="1">
        <v>43941</v>
      </c>
      <c r="D83">
        <v>40</v>
      </c>
      <c r="E83" t="s">
        <v>581</v>
      </c>
      <c r="F83" t="s">
        <v>709</v>
      </c>
      <c r="G83" t="s">
        <v>660</v>
      </c>
      <c r="K83">
        <v>3000</v>
      </c>
      <c r="Q83" t="s">
        <v>592</v>
      </c>
    </row>
    <row r="84" spans="1:17" x14ac:dyDescent="0.25">
      <c r="A84">
        <v>83</v>
      </c>
      <c r="B84" s="8"/>
      <c r="C84" s="1">
        <v>43941</v>
      </c>
      <c r="D84">
        <v>69</v>
      </c>
      <c r="E84" t="s">
        <v>584</v>
      </c>
      <c r="F84" t="s">
        <v>603</v>
      </c>
      <c r="G84" t="s">
        <v>601</v>
      </c>
      <c r="K84">
        <v>3000</v>
      </c>
    </row>
    <row r="85" spans="1:17" x14ac:dyDescent="0.25">
      <c r="A85">
        <v>84</v>
      </c>
      <c r="B85" s="8"/>
      <c r="C85" s="1">
        <v>43942</v>
      </c>
      <c r="D85">
        <v>48</v>
      </c>
      <c r="E85" t="s">
        <v>584</v>
      </c>
      <c r="F85" t="s">
        <v>600</v>
      </c>
      <c r="G85" t="s">
        <v>601</v>
      </c>
      <c r="K85">
        <v>1000</v>
      </c>
    </row>
    <row r="86" spans="1:17" x14ac:dyDescent="0.25">
      <c r="A86">
        <v>85</v>
      </c>
      <c r="B86" s="8"/>
      <c r="C86" s="1">
        <v>43942</v>
      </c>
      <c r="D86">
        <v>50</v>
      </c>
      <c r="E86" t="s">
        <v>584</v>
      </c>
      <c r="F86" t="s">
        <v>577</v>
      </c>
      <c r="G86" t="s">
        <v>690</v>
      </c>
    </row>
    <row r="87" spans="1:17" x14ac:dyDescent="0.25">
      <c r="A87">
        <v>86</v>
      </c>
      <c r="B87" s="8"/>
      <c r="C87" s="1">
        <v>43944</v>
      </c>
      <c r="D87">
        <v>56</v>
      </c>
      <c r="E87" t="s">
        <v>581</v>
      </c>
      <c r="F87" t="s">
        <v>710</v>
      </c>
      <c r="G87" t="s">
        <v>578</v>
      </c>
      <c r="I87" t="s">
        <v>571</v>
      </c>
      <c r="J87" t="s">
        <v>675</v>
      </c>
      <c r="K87">
        <v>10000</v>
      </c>
      <c r="M87">
        <v>7000</v>
      </c>
      <c r="O87" s="1">
        <v>43945</v>
      </c>
      <c r="P87" s="1">
        <v>43953</v>
      </c>
      <c r="Q87" t="s">
        <v>711</v>
      </c>
    </row>
    <row r="88" spans="1:17" x14ac:dyDescent="0.25">
      <c r="A88">
        <v>87</v>
      </c>
      <c r="B88" s="8"/>
      <c r="C88" s="1">
        <v>43944</v>
      </c>
      <c r="D88">
        <v>18</v>
      </c>
      <c r="E88" t="s">
        <v>581</v>
      </c>
      <c r="F88" t="s">
        <v>661</v>
      </c>
      <c r="G88" t="s">
        <v>593</v>
      </c>
      <c r="K88">
        <v>5000</v>
      </c>
      <c r="L88" t="s">
        <v>571</v>
      </c>
      <c r="N88" t="s">
        <v>563</v>
      </c>
    </row>
    <row r="89" spans="1:17" x14ac:dyDescent="0.25">
      <c r="A89">
        <v>88</v>
      </c>
      <c r="B89" s="8"/>
      <c r="C89" s="1">
        <v>43948</v>
      </c>
      <c r="D89">
        <v>39</v>
      </c>
      <c r="E89" t="s">
        <v>584</v>
      </c>
      <c r="F89" t="s">
        <v>712</v>
      </c>
      <c r="G89" t="s">
        <v>678</v>
      </c>
    </row>
    <row r="90" spans="1:17" x14ac:dyDescent="0.25">
      <c r="A90">
        <v>89</v>
      </c>
      <c r="B90" s="8"/>
      <c r="C90" s="1">
        <v>43950</v>
      </c>
      <c r="D90">
        <v>45</v>
      </c>
      <c r="E90" t="s">
        <v>584</v>
      </c>
      <c r="F90" t="s">
        <v>713</v>
      </c>
      <c r="G90" t="s">
        <v>596</v>
      </c>
      <c r="K90">
        <v>3500</v>
      </c>
      <c r="L90" t="s">
        <v>571</v>
      </c>
      <c r="N90" t="s">
        <v>571</v>
      </c>
      <c r="Q90" t="s">
        <v>615</v>
      </c>
    </row>
    <row r="91" spans="1:17" x14ac:dyDescent="0.25">
      <c r="A91">
        <v>90</v>
      </c>
      <c r="B91" s="8"/>
      <c r="C91" s="1">
        <v>43950</v>
      </c>
      <c r="D91">
        <v>51</v>
      </c>
      <c r="E91" t="s">
        <v>584</v>
      </c>
      <c r="F91" t="s">
        <v>714</v>
      </c>
      <c r="G91" t="s">
        <v>715</v>
      </c>
      <c r="K91">
        <v>3500</v>
      </c>
      <c r="L91" t="s">
        <v>571</v>
      </c>
      <c r="N91" t="s">
        <v>563</v>
      </c>
    </row>
    <row r="92" spans="1:17" x14ac:dyDescent="0.25">
      <c r="A92">
        <v>91</v>
      </c>
      <c r="B92" s="8"/>
      <c r="C92" s="1">
        <v>43952</v>
      </c>
      <c r="D92">
        <v>6</v>
      </c>
      <c r="E92" t="s">
        <v>581</v>
      </c>
      <c r="F92" t="s">
        <v>449</v>
      </c>
      <c r="G92" t="s">
        <v>678</v>
      </c>
    </row>
    <row r="93" spans="1:17" x14ac:dyDescent="0.25">
      <c r="A93">
        <v>92</v>
      </c>
      <c r="B93" s="8"/>
      <c r="C93" s="1">
        <v>43952</v>
      </c>
      <c r="D93">
        <v>35</v>
      </c>
      <c r="E93" t="s">
        <v>584</v>
      </c>
      <c r="F93" t="s">
        <v>716</v>
      </c>
      <c r="G93" t="s">
        <v>717</v>
      </c>
      <c r="I93" t="s">
        <v>571</v>
      </c>
      <c r="J93" t="s">
        <v>675</v>
      </c>
      <c r="K93">
        <v>13000</v>
      </c>
      <c r="L93" t="s">
        <v>718</v>
      </c>
      <c r="M93">
        <v>8000</v>
      </c>
      <c r="N93" t="s">
        <v>571</v>
      </c>
      <c r="O93" s="1">
        <v>43952</v>
      </c>
      <c r="P93" s="1">
        <v>43956</v>
      </c>
    </row>
    <row r="94" spans="1:17" x14ac:dyDescent="0.25">
      <c r="A94">
        <v>93</v>
      </c>
      <c r="B94" s="8"/>
      <c r="C94" s="1">
        <v>43952</v>
      </c>
      <c r="D94">
        <v>66</v>
      </c>
      <c r="E94" t="s">
        <v>584</v>
      </c>
      <c r="F94" t="s">
        <v>719</v>
      </c>
      <c r="G94" t="s">
        <v>720</v>
      </c>
      <c r="K94">
        <v>12500</v>
      </c>
      <c r="L94" t="s">
        <v>571</v>
      </c>
      <c r="N94" t="s">
        <v>571</v>
      </c>
      <c r="Q94" t="s">
        <v>618</v>
      </c>
    </row>
    <row r="95" spans="1:17" x14ac:dyDescent="0.25">
      <c r="A95">
        <v>94</v>
      </c>
      <c r="B95" s="8"/>
      <c r="C95" s="1">
        <v>43954</v>
      </c>
      <c r="D95">
        <v>7</v>
      </c>
      <c r="E95" t="s">
        <v>584</v>
      </c>
      <c r="F95" t="s">
        <v>721</v>
      </c>
      <c r="G95" t="s">
        <v>722</v>
      </c>
      <c r="K95">
        <v>500</v>
      </c>
    </row>
    <row r="96" spans="1:17" x14ac:dyDescent="0.25">
      <c r="A96">
        <v>95</v>
      </c>
      <c r="B96" s="8"/>
      <c r="C96" s="1">
        <v>43955</v>
      </c>
      <c r="D96">
        <v>26</v>
      </c>
      <c r="E96" t="s">
        <v>584</v>
      </c>
      <c r="F96" t="s">
        <v>455</v>
      </c>
      <c r="G96" t="s">
        <v>723</v>
      </c>
      <c r="Q96" t="s">
        <v>724</v>
      </c>
    </row>
    <row r="97" spans="1:17" x14ac:dyDescent="0.25">
      <c r="A97">
        <v>96</v>
      </c>
      <c r="B97" s="8"/>
      <c r="C97" s="1">
        <v>43955</v>
      </c>
      <c r="D97">
        <v>35</v>
      </c>
      <c r="E97" t="s">
        <v>584</v>
      </c>
      <c r="F97" t="s">
        <v>573</v>
      </c>
      <c r="G97" t="s">
        <v>689</v>
      </c>
      <c r="H97" t="s">
        <v>571</v>
      </c>
      <c r="K97">
        <v>37000</v>
      </c>
      <c r="L97" t="s">
        <v>571</v>
      </c>
      <c r="N97" t="s">
        <v>571</v>
      </c>
    </row>
    <row r="98" spans="1:17" x14ac:dyDescent="0.25">
      <c r="A98">
        <v>97</v>
      </c>
      <c r="B98" s="8"/>
      <c r="C98" s="1">
        <v>43955</v>
      </c>
      <c r="D98">
        <v>56</v>
      </c>
      <c r="E98" t="s">
        <v>584</v>
      </c>
      <c r="F98" t="s">
        <v>725</v>
      </c>
      <c r="G98" t="s">
        <v>726</v>
      </c>
      <c r="I98" t="s">
        <v>571</v>
      </c>
      <c r="J98" t="s">
        <v>675</v>
      </c>
      <c r="K98">
        <v>14000</v>
      </c>
      <c r="L98">
        <v>8000</v>
      </c>
      <c r="O98" s="1">
        <v>43925</v>
      </c>
      <c r="P98" s="1">
        <v>43925</v>
      </c>
      <c r="Q98" t="s">
        <v>724</v>
      </c>
    </row>
    <row r="99" spans="1:17" x14ac:dyDescent="0.25">
      <c r="A99">
        <v>98</v>
      </c>
      <c r="B99" s="8"/>
      <c r="C99" s="1">
        <v>43925</v>
      </c>
      <c r="D99">
        <v>17</v>
      </c>
      <c r="E99" t="s">
        <v>581</v>
      </c>
      <c r="F99" t="s">
        <v>727</v>
      </c>
      <c r="G99" t="s">
        <v>678</v>
      </c>
    </row>
    <row r="100" spans="1:17" x14ac:dyDescent="0.25">
      <c r="A100">
        <v>99</v>
      </c>
      <c r="B100" s="8"/>
      <c r="C100" s="1">
        <v>43957</v>
      </c>
      <c r="D100">
        <v>9</v>
      </c>
      <c r="E100" t="s">
        <v>584</v>
      </c>
      <c r="F100" t="s">
        <v>728</v>
      </c>
      <c r="G100" t="s">
        <v>729</v>
      </c>
      <c r="K100">
        <v>21000</v>
      </c>
      <c r="O100" s="1">
        <v>43957</v>
      </c>
      <c r="P100" s="1">
        <v>43963</v>
      </c>
    </row>
    <row r="101" spans="1:17" x14ac:dyDescent="0.25">
      <c r="A101">
        <v>100</v>
      </c>
      <c r="B101" s="8"/>
      <c r="C101" s="1">
        <v>43957</v>
      </c>
      <c r="D101">
        <v>27</v>
      </c>
      <c r="E101" t="s">
        <v>581</v>
      </c>
      <c r="F101" t="s">
        <v>730</v>
      </c>
      <c r="G101" t="s">
        <v>723</v>
      </c>
    </row>
    <row r="102" spans="1:17" x14ac:dyDescent="0.25">
      <c r="A102">
        <v>101</v>
      </c>
      <c r="B102" s="8"/>
      <c r="C102" s="1">
        <v>43958</v>
      </c>
      <c r="D102">
        <v>45</v>
      </c>
      <c r="E102" t="s">
        <v>584</v>
      </c>
      <c r="F102" t="s">
        <v>694</v>
      </c>
      <c r="G102" t="s">
        <v>678</v>
      </c>
    </row>
    <row r="103" spans="1:17" x14ac:dyDescent="0.25">
      <c r="A103">
        <v>102</v>
      </c>
      <c r="B103" s="8"/>
      <c r="C103" s="1">
        <v>43958</v>
      </c>
      <c r="D103">
        <v>59</v>
      </c>
      <c r="E103" t="s">
        <v>584</v>
      </c>
      <c r="F103" t="s">
        <v>731</v>
      </c>
      <c r="G103" t="s">
        <v>732</v>
      </c>
      <c r="I103" t="s">
        <v>571</v>
      </c>
      <c r="J103" t="s">
        <v>733</v>
      </c>
      <c r="K103">
        <v>36700</v>
      </c>
      <c r="M103">
        <v>36700</v>
      </c>
      <c r="O103" s="1">
        <v>43958</v>
      </c>
      <c r="P103" s="1">
        <v>43959</v>
      </c>
    </row>
    <row r="104" spans="1:17" x14ac:dyDescent="0.25">
      <c r="A104">
        <v>103</v>
      </c>
      <c r="B104" s="8"/>
      <c r="C104" s="1">
        <v>43958</v>
      </c>
      <c r="D104">
        <v>48</v>
      </c>
      <c r="E104" t="s">
        <v>581</v>
      </c>
      <c r="F104" t="s">
        <v>577</v>
      </c>
      <c r="G104" t="s">
        <v>630</v>
      </c>
      <c r="I104" t="s">
        <v>571</v>
      </c>
      <c r="J104" t="s">
        <v>675</v>
      </c>
      <c r="K104">
        <v>11000</v>
      </c>
      <c r="L104">
        <v>8000</v>
      </c>
      <c r="O104" s="1">
        <v>43958</v>
      </c>
      <c r="P104" s="1">
        <v>43958</v>
      </c>
    </row>
    <row r="105" spans="1:17" x14ac:dyDescent="0.25">
      <c r="A105">
        <v>104</v>
      </c>
      <c r="B105" s="8"/>
      <c r="C105" s="1">
        <v>43960</v>
      </c>
      <c r="D105">
        <v>27</v>
      </c>
      <c r="E105" t="s">
        <v>584</v>
      </c>
      <c r="F105" t="s">
        <v>440</v>
      </c>
      <c r="G105" t="s">
        <v>734</v>
      </c>
    </row>
    <row r="106" spans="1:17" x14ac:dyDescent="0.25">
      <c r="A106">
        <v>105</v>
      </c>
      <c r="B106" s="8"/>
      <c r="C106" s="1">
        <v>43960</v>
      </c>
      <c r="D106">
        <v>33</v>
      </c>
      <c r="E106" t="s">
        <v>584</v>
      </c>
      <c r="F106" t="s">
        <v>735</v>
      </c>
      <c r="G106" t="s">
        <v>734</v>
      </c>
    </row>
    <row r="107" spans="1:17" x14ac:dyDescent="0.25">
      <c r="A107">
        <v>106</v>
      </c>
      <c r="B107" s="8"/>
      <c r="C107" s="1">
        <v>43960</v>
      </c>
      <c r="D107">
        <v>33</v>
      </c>
      <c r="E107" t="s">
        <v>581</v>
      </c>
      <c r="F107" t="s">
        <v>736</v>
      </c>
      <c r="G107" t="s">
        <v>689</v>
      </c>
      <c r="H107" t="s">
        <v>571</v>
      </c>
      <c r="K107">
        <v>21500</v>
      </c>
      <c r="Q107" t="s">
        <v>618</v>
      </c>
    </row>
    <row r="108" spans="1:17" x14ac:dyDescent="0.25">
      <c r="A108">
        <v>107</v>
      </c>
      <c r="B108" s="8"/>
      <c r="C108" s="1">
        <v>43960</v>
      </c>
      <c r="D108">
        <v>62</v>
      </c>
      <c r="E108" t="s">
        <v>584</v>
      </c>
      <c r="F108" t="s">
        <v>737</v>
      </c>
      <c r="G108" t="s">
        <v>738</v>
      </c>
      <c r="K108">
        <v>4000</v>
      </c>
      <c r="Q108" t="s">
        <v>592</v>
      </c>
    </row>
    <row r="109" spans="1:17" x14ac:dyDescent="0.25">
      <c r="A109">
        <v>108</v>
      </c>
      <c r="B109" s="8"/>
      <c r="C109" s="1">
        <v>43965</v>
      </c>
      <c r="D109">
        <v>48</v>
      </c>
      <c r="E109" t="s">
        <v>584</v>
      </c>
      <c r="F109" t="s">
        <v>577</v>
      </c>
      <c r="G109" t="s">
        <v>690</v>
      </c>
      <c r="K109">
        <v>2000</v>
      </c>
      <c r="Q109" t="s">
        <v>567</v>
      </c>
    </row>
    <row r="110" spans="1:17" x14ac:dyDescent="0.25">
      <c r="A110">
        <v>109</v>
      </c>
      <c r="B110" s="8"/>
      <c r="C110" s="1">
        <v>43966</v>
      </c>
      <c r="D110">
        <v>39</v>
      </c>
      <c r="E110" t="s">
        <v>584</v>
      </c>
      <c r="F110" t="s">
        <v>739</v>
      </c>
      <c r="G110" t="s">
        <v>630</v>
      </c>
      <c r="K110">
        <v>4000</v>
      </c>
      <c r="Q110" t="s">
        <v>740</v>
      </c>
    </row>
    <row r="111" spans="1:17" x14ac:dyDescent="0.25">
      <c r="A111">
        <v>110</v>
      </c>
      <c r="B111" s="8"/>
      <c r="C111" s="1">
        <v>43966</v>
      </c>
      <c r="D111">
        <v>45</v>
      </c>
      <c r="E111" t="s">
        <v>584</v>
      </c>
      <c r="F111" t="s">
        <v>741</v>
      </c>
      <c r="G111" t="s">
        <v>601</v>
      </c>
      <c r="K111">
        <v>2000</v>
      </c>
      <c r="Q111" t="s">
        <v>740</v>
      </c>
    </row>
    <row r="112" spans="1:17" x14ac:dyDescent="0.25">
      <c r="A112">
        <v>111</v>
      </c>
      <c r="B112" s="8"/>
      <c r="C112" s="1">
        <v>43969</v>
      </c>
      <c r="D112">
        <v>57</v>
      </c>
      <c r="E112" t="s">
        <v>581</v>
      </c>
      <c r="F112" t="s">
        <v>742</v>
      </c>
      <c r="G112" t="s">
        <v>586</v>
      </c>
      <c r="K112">
        <v>5000</v>
      </c>
      <c r="Q112" t="s">
        <v>740</v>
      </c>
    </row>
    <row r="113" spans="1:17" x14ac:dyDescent="0.25">
      <c r="A113">
        <v>112</v>
      </c>
      <c r="B113" s="8"/>
      <c r="C113" s="1">
        <v>43881</v>
      </c>
      <c r="D113">
        <v>9</v>
      </c>
      <c r="E113" t="s">
        <v>584</v>
      </c>
      <c r="F113" t="s">
        <v>449</v>
      </c>
      <c r="G113" t="s">
        <v>743</v>
      </c>
      <c r="K113">
        <v>1000</v>
      </c>
      <c r="L113" t="s">
        <v>571</v>
      </c>
      <c r="N113" t="s">
        <v>571</v>
      </c>
    </row>
    <row r="114" spans="1:17" x14ac:dyDescent="0.25">
      <c r="A114">
        <v>113</v>
      </c>
      <c r="B114" s="8"/>
      <c r="C114" s="1">
        <v>43971</v>
      </c>
      <c r="D114">
        <v>27</v>
      </c>
      <c r="E114" t="s">
        <v>584</v>
      </c>
      <c r="F114" t="s">
        <v>744</v>
      </c>
      <c r="G114" t="s">
        <v>666</v>
      </c>
      <c r="I114" t="s">
        <v>571</v>
      </c>
      <c r="J114" t="s">
        <v>675</v>
      </c>
      <c r="K114">
        <v>14000</v>
      </c>
      <c r="O114" s="1">
        <v>43971</v>
      </c>
      <c r="P114" s="1">
        <v>43971</v>
      </c>
      <c r="Q114" t="s">
        <v>618</v>
      </c>
    </row>
    <row r="115" spans="1:17" x14ac:dyDescent="0.25">
      <c r="A115">
        <v>114</v>
      </c>
      <c r="B115" s="8"/>
      <c r="C115" s="1">
        <v>43972</v>
      </c>
      <c r="D115">
        <v>40</v>
      </c>
      <c r="E115" t="s">
        <v>584</v>
      </c>
      <c r="F115" t="s">
        <v>744</v>
      </c>
      <c r="G115" t="s">
        <v>666</v>
      </c>
      <c r="I115" t="s">
        <v>571</v>
      </c>
      <c r="J115" t="s">
        <v>675</v>
      </c>
      <c r="K115">
        <v>9000</v>
      </c>
      <c r="O115" s="1">
        <v>43972</v>
      </c>
      <c r="P115" s="1">
        <v>43972</v>
      </c>
    </row>
    <row r="116" spans="1:17" x14ac:dyDescent="0.25">
      <c r="A116">
        <v>115</v>
      </c>
      <c r="B116" s="8"/>
      <c r="C116" s="1">
        <v>43972</v>
      </c>
      <c r="D116">
        <v>69</v>
      </c>
      <c r="E116" t="s">
        <v>584</v>
      </c>
      <c r="F116" t="s">
        <v>620</v>
      </c>
      <c r="G116" t="s">
        <v>745</v>
      </c>
      <c r="K116">
        <v>5000</v>
      </c>
      <c r="L116" t="s">
        <v>571</v>
      </c>
      <c r="N116" t="s">
        <v>563</v>
      </c>
    </row>
    <row r="117" spans="1:17" x14ac:dyDescent="0.25">
      <c r="A117">
        <v>116</v>
      </c>
      <c r="B117" s="8"/>
      <c r="C117" s="1">
        <v>43975</v>
      </c>
      <c r="D117">
        <v>6</v>
      </c>
      <c r="E117" t="s">
        <v>584</v>
      </c>
      <c r="F117" t="s">
        <v>594</v>
      </c>
      <c r="G117" t="s">
        <v>594</v>
      </c>
      <c r="K117">
        <v>4500</v>
      </c>
      <c r="L117" t="s">
        <v>571</v>
      </c>
      <c r="N117" t="s">
        <v>571</v>
      </c>
    </row>
    <row r="118" spans="1:17" x14ac:dyDescent="0.25">
      <c r="A118">
        <v>117</v>
      </c>
      <c r="B118" s="8"/>
      <c r="C118" s="1">
        <v>43975</v>
      </c>
      <c r="D118">
        <v>55</v>
      </c>
      <c r="E118" t="s">
        <v>584</v>
      </c>
      <c r="F118" t="s">
        <v>746</v>
      </c>
      <c r="G118" t="s">
        <v>583</v>
      </c>
      <c r="K118">
        <v>7000</v>
      </c>
      <c r="Q118" t="s">
        <v>615</v>
      </c>
    </row>
    <row r="119" spans="1:17" x14ac:dyDescent="0.25">
      <c r="A119">
        <v>118</v>
      </c>
      <c r="B119" s="8"/>
      <c r="C119" s="1">
        <v>43976</v>
      </c>
      <c r="D119">
        <v>40</v>
      </c>
      <c r="E119" t="s">
        <v>581</v>
      </c>
      <c r="F119" t="s">
        <v>741</v>
      </c>
      <c r="G119" t="s">
        <v>601</v>
      </c>
      <c r="K119">
        <v>3500</v>
      </c>
    </row>
    <row r="120" spans="1:17" x14ac:dyDescent="0.25">
      <c r="A120">
        <v>119</v>
      </c>
      <c r="B120" s="8" t="s">
        <v>747</v>
      </c>
      <c r="C120" s="1">
        <v>43976</v>
      </c>
      <c r="D120">
        <v>45</v>
      </c>
      <c r="E120" t="s">
        <v>581</v>
      </c>
      <c r="F120" t="s">
        <v>748</v>
      </c>
      <c r="G120" t="s">
        <v>749</v>
      </c>
      <c r="I120" t="s">
        <v>571</v>
      </c>
      <c r="J120" t="s">
        <v>675</v>
      </c>
      <c r="K120">
        <v>9000</v>
      </c>
      <c r="M120">
        <v>5000</v>
      </c>
      <c r="O120" s="1">
        <v>43976</v>
      </c>
      <c r="P120" s="1">
        <v>43982</v>
      </c>
    </row>
    <row r="121" spans="1:17" x14ac:dyDescent="0.25">
      <c r="A121">
        <v>120</v>
      </c>
      <c r="B121" s="8"/>
      <c r="C121" s="1">
        <v>43976</v>
      </c>
      <c r="D121">
        <v>56</v>
      </c>
      <c r="E121" t="s">
        <v>584</v>
      </c>
      <c r="F121" t="s">
        <v>707</v>
      </c>
      <c r="G121" t="s">
        <v>583</v>
      </c>
      <c r="I121" t="s">
        <v>571</v>
      </c>
      <c r="J121" t="s">
        <v>675</v>
      </c>
      <c r="K121">
        <v>12000</v>
      </c>
      <c r="M121">
        <v>6000</v>
      </c>
      <c r="O121" s="1">
        <v>43976</v>
      </c>
      <c r="P121" s="1">
        <v>43976</v>
      </c>
    </row>
    <row r="122" spans="1:17" x14ac:dyDescent="0.25">
      <c r="A122">
        <v>121</v>
      </c>
      <c r="B122" s="8"/>
      <c r="C122" s="1">
        <v>43977</v>
      </c>
      <c r="D122">
        <v>45</v>
      </c>
      <c r="E122" t="s">
        <v>581</v>
      </c>
      <c r="F122" t="s">
        <v>600</v>
      </c>
      <c r="G122" t="s">
        <v>601</v>
      </c>
      <c r="K122">
        <v>2500</v>
      </c>
      <c r="Q122" t="s">
        <v>615</v>
      </c>
    </row>
    <row r="123" spans="1:17" x14ac:dyDescent="0.25">
      <c r="A123">
        <v>122</v>
      </c>
      <c r="B123" s="8"/>
      <c r="C123" s="1">
        <v>43978</v>
      </c>
      <c r="D123">
        <v>18</v>
      </c>
      <c r="E123" t="s">
        <v>584</v>
      </c>
      <c r="F123" t="s">
        <v>402</v>
      </c>
      <c r="G123" t="s">
        <v>596</v>
      </c>
      <c r="K123">
        <v>3900</v>
      </c>
      <c r="Q123" t="s">
        <v>615</v>
      </c>
    </row>
    <row r="124" spans="1:17" x14ac:dyDescent="0.25">
      <c r="A124">
        <v>123</v>
      </c>
      <c r="B124" s="8"/>
      <c r="C124" s="1">
        <v>43979</v>
      </c>
      <c r="D124">
        <v>45</v>
      </c>
      <c r="E124" t="s">
        <v>581</v>
      </c>
      <c r="F124" t="s">
        <v>648</v>
      </c>
      <c r="G124" t="s">
        <v>583</v>
      </c>
      <c r="I124" t="s">
        <v>563</v>
      </c>
      <c r="K124">
        <v>6000</v>
      </c>
    </row>
    <row r="125" spans="1:17" x14ac:dyDescent="0.25">
      <c r="A125">
        <v>124</v>
      </c>
      <c r="B125" s="8"/>
      <c r="C125" s="1">
        <v>43983</v>
      </c>
      <c r="D125">
        <v>67</v>
      </c>
      <c r="E125" t="s">
        <v>584</v>
      </c>
      <c r="F125" t="s">
        <v>573</v>
      </c>
      <c r="G125" t="s">
        <v>750</v>
      </c>
      <c r="H125" t="s">
        <v>571</v>
      </c>
      <c r="K125">
        <v>40000</v>
      </c>
      <c r="L125" t="s">
        <v>571</v>
      </c>
      <c r="N125" t="s">
        <v>571</v>
      </c>
    </row>
    <row r="126" spans="1:17" x14ac:dyDescent="0.25">
      <c r="A126">
        <v>125</v>
      </c>
      <c r="B126" s="8"/>
      <c r="C126" s="1">
        <v>43983</v>
      </c>
      <c r="D126">
        <v>69</v>
      </c>
      <c r="E126" t="s">
        <v>581</v>
      </c>
      <c r="F126" t="s">
        <v>744</v>
      </c>
      <c r="G126" t="s">
        <v>751</v>
      </c>
      <c r="I126" t="s">
        <v>571</v>
      </c>
      <c r="J126" t="s">
        <v>675</v>
      </c>
      <c r="K126">
        <v>16000</v>
      </c>
      <c r="L126" t="s">
        <v>571</v>
      </c>
      <c r="M126">
        <v>14000</v>
      </c>
      <c r="O126" s="1">
        <v>43983</v>
      </c>
      <c r="P126" s="1">
        <v>43983</v>
      </c>
      <c r="Q126" t="s">
        <v>752</v>
      </c>
    </row>
    <row r="127" spans="1:17" x14ac:dyDescent="0.25">
      <c r="A127">
        <v>126</v>
      </c>
      <c r="B127" s="8"/>
      <c r="C127" s="1">
        <v>43983</v>
      </c>
      <c r="D127">
        <v>51</v>
      </c>
      <c r="E127" t="s">
        <v>581</v>
      </c>
      <c r="F127" t="s">
        <v>730</v>
      </c>
      <c r="G127" t="s">
        <v>596</v>
      </c>
      <c r="K127">
        <v>4000</v>
      </c>
      <c r="L127" t="s">
        <v>571</v>
      </c>
      <c r="N127" t="s">
        <v>563</v>
      </c>
    </row>
    <row r="128" spans="1:17" x14ac:dyDescent="0.25">
      <c r="A128">
        <v>127</v>
      </c>
      <c r="B128" s="8"/>
      <c r="C128" s="1">
        <v>43985</v>
      </c>
      <c r="D128">
        <v>12</v>
      </c>
      <c r="E128" t="s">
        <v>581</v>
      </c>
      <c r="F128" t="s">
        <v>713</v>
      </c>
      <c r="G128" t="s">
        <v>723</v>
      </c>
    </row>
    <row r="129" spans="1:17" x14ac:dyDescent="0.25">
      <c r="A129">
        <v>128</v>
      </c>
      <c r="B129" s="8"/>
      <c r="C129" s="1">
        <v>43987</v>
      </c>
      <c r="D129">
        <v>39</v>
      </c>
      <c r="E129" t="s">
        <v>584</v>
      </c>
      <c r="F129" t="s">
        <v>709</v>
      </c>
      <c r="G129" t="s">
        <v>660</v>
      </c>
      <c r="K129">
        <v>3500</v>
      </c>
    </row>
    <row r="130" spans="1:17" x14ac:dyDescent="0.25">
      <c r="A130">
        <v>129</v>
      </c>
      <c r="B130" s="8"/>
      <c r="C130" s="1">
        <v>43987</v>
      </c>
      <c r="D130">
        <v>19</v>
      </c>
      <c r="E130" t="s">
        <v>584</v>
      </c>
      <c r="F130" t="s">
        <v>661</v>
      </c>
      <c r="G130" t="s">
        <v>630</v>
      </c>
      <c r="K130">
        <v>9000</v>
      </c>
    </row>
    <row r="131" spans="1:17" x14ac:dyDescent="0.25">
      <c r="A131">
        <v>130</v>
      </c>
      <c r="B131" s="8"/>
      <c r="C131" s="1">
        <v>43987</v>
      </c>
      <c r="D131">
        <v>34</v>
      </c>
      <c r="E131" t="s">
        <v>581</v>
      </c>
      <c r="F131" t="s">
        <v>603</v>
      </c>
      <c r="G131" t="s">
        <v>753</v>
      </c>
    </row>
    <row r="132" spans="1:17" x14ac:dyDescent="0.25">
      <c r="A132">
        <v>131</v>
      </c>
      <c r="B132" s="8"/>
      <c r="C132" s="1">
        <v>43988</v>
      </c>
      <c r="D132">
        <v>41</v>
      </c>
      <c r="E132" t="s">
        <v>584</v>
      </c>
      <c r="F132" t="s">
        <v>683</v>
      </c>
      <c r="G132" t="s">
        <v>664</v>
      </c>
      <c r="K132">
        <v>10000</v>
      </c>
      <c r="L132" t="s">
        <v>571</v>
      </c>
      <c r="N132" t="s">
        <v>571</v>
      </c>
      <c r="O132" s="1">
        <v>43989</v>
      </c>
      <c r="P132" s="1">
        <v>43990</v>
      </c>
    </row>
    <row r="133" spans="1:17" x14ac:dyDescent="0.25">
      <c r="A133">
        <v>132</v>
      </c>
      <c r="B133" s="8"/>
      <c r="C133" s="1">
        <v>43989</v>
      </c>
      <c r="D133">
        <v>31</v>
      </c>
      <c r="E133" t="s">
        <v>584</v>
      </c>
      <c r="F133" t="s">
        <v>744</v>
      </c>
      <c r="G133" t="s">
        <v>666</v>
      </c>
      <c r="I133" t="s">
        <v>571</v>
      </c>
      <c r="J133" t="s">
        <v>675</v>
      </c>
      <c r="K133">
        <v>8000</v>
      </c>
      <c r="M133">
        <v>8000</v>
      </c>
    </row>
    <row r="134" spans="1:17" x14ac:dyDescent="0.25">
      <c r="A134">
        <v>133</v>
      </c>
      <c r="B134" s="8"/>
      <c r="C134" s="1">
        <v>43991</v>
      </c>
      <c r="D134">
        <v>45</v>
      </c>
      <c r="E134" t="s">
        <v>584</v>
      </c>
      <c r="F134" t="s">
        <v>680</v>
      </c>
      <c r="G134" t="s">
        <v>385</v>
      </c>
      <c r="K134">
        <v>6000</v>
      </c>
      <c r="O134" s="1">
        <v>43991</v>
      </c>
      <c r="P134" s="1">
        <v>43991</v>
      </c>
      <c r="Q134" t="s">
        <v>615</v>
      </c>
    </row>
    <row r="135" spans="1:17" x14ac:dyDescent="0.25">
      <c r="A135">
        <v>134</v>
      </c>
      <c r="B135" s="8"/>
      <c r="C135" s="1">
        <v>43991</v>
      </c>
      <c r="D135">
        <v>51</v>
      </c>
      <c r="E135" t="s">
        <v>584</v>
      </c>
      <c r="F135" t="s">
        <v>687</v>
      </c>
      <c r="G135" t="s">
        <v>601</v>
      </c>
      <c r="K135">
        <v>2500</v>
      </c>
    </row>
    <row r="136" spans="1:17" x14ac:dyDescent="0.25">
      <c r="A136">
        <v>135</v>
      </c>
      <c r="B136" s="8"/>
      <c r="C136" s="1">
        <v>43991</v>
      </c>
      <c r="D136">
        <v>56</v>
      </c>
      <c r="E136" t="s">
        <v>584</v>
      </c>
      <c r="F136" t="s">
        <v>754</v>
      </c>
      <c r="G136" t="s">
        <v>601</v>
      </c>
      <c r="K136">
        <v>3000</v>
      </c>
    </row>
    <row r="137" spans="1:17" x14ac:dyDescent="0.25">
      <c r="A137">
        <v>136</v>
      </c>
      <c r="B137" s="8"/>
      <c r="C137" s="1">
        <v>43992</v>
      </c>
      <c r="D137">
        <v>26</v>
      </c>
      <c r="E137" t="s">
        <v>581</v>
      </c>
      <c r="F137" t="s">
        <v>661</v>
      </c>
      <c r="G137" t="s">
        <v>630</v>
      </c>
      <c r="K137">
        <v>10000</v>
      </c>
    </row>
    <row r="138" spans="1:17" x14ac:dyDescent="0.25">
      <c r="A138">
        <v>137</v>
      </c>
      <c r="B138" s="8"/>
      <c r="C138" s="1">
        <v>43992</v>
      </c>
      <c r="D138">
        <v>37</v>
      </c>
      <c r="E138" t="s">
        <v>584</v>
      </c>
      <c r="F138" t="s">
        <v>755</v>
      </c>
      <c r="G138" t="s">
        <v>734</v>
      </c>
      <c r="K138">
        <v>4000</v>
      </c>
    </row>
    <row r="139" spans="1:17" x14ac:dyDescent="0.25">
      <c r="A139">
        <v>138</v>
      </c>
      <c r="B139" s="8"/>
      <c r="C139" s="1">
        <v>43993</v>
      </c>
      <c r="D139">
        <v>42</v>
      </c>
      <c r="E139" t="s">
        <v>584</v>
      </c>
      <c r="F139" t="s">
        <v>613</v>
      </c>
      <c r="G139" t="s">
        <v>630</v>
      </c>
      <c r="I139" t="s">
        <v>571</v>
      </c>
      <c r="J139" t="s">
        <v>675</v>
      </c>
      <c r="K139">
        <v>7000</v>
      </c>
      <c r="M139" s="1">
        <v>7000</v>
      </c>
      <c r="O139" s="1">
        <v>43993</v>
      </c>
      <c r="P139" s="1">
        <v>43993</v>
      </c>
    </row>
    <row r="140" spans="1:17" x14ac:dyDescent="0.25">
      <c r="A140">
        <v>139</v>
      </c>
      <c r="B140" s="8"/>
      <c r="C140" s="1">
        <v>43994</v>
      </c>
      <c r="D140">
        <v>15</v>
      </c>
      <c r="E140" t="s">
        <v>584</v>
      </c>
      <c r="F140" t="s">
        <v>735</v>
      </c>
      <c r="G140" t="s">
        <v>734</v>
      </c>
      <c r="K140">
        <v>3000</v>
      </c>
    </row>
    <row r="141" spans="1:17" x14ac:dyDescent="0.25">
      <c r="A141">
        <v>140</v>
      </c>
      <c r="B141" s="8"/>
      <c r="C141" s="1">
        <v>43995</v>
      </c>
      <c r="D141">
        <v>46</v>
      </c>
      <c r="E141" t="s">
        <v>584</v>
      </c>
      <c r="F141" t="s">
        <v>756</v>
      </c>
      <c r="G141" t="s">
        <v>757</v>
      </c>
    </row>
    <row r="142" spans="1:17" x14ac:dyDescent="0.25">
      <c r="A142">
        <v>141</v>
      </c>
      <c r="B142" s="8"/>
      <c r="C142" s="1">
        <v>43996</v>
      </c>
      <c r="D142">
        <v>59</v>
      </c>
      <c r="E142" t="s">
        <v>584</v>
      </c>
      <c r="F142" t="s">
        <v>632</v>
      </c>
      <c r="G142" t="s">
        <v>630</v>
      </c>
      <c r="I142" t="s">
        <v>563</v>
      </c>
    </row>
    <row r="143" spans="1:17" x14ac:dyDescent="0.25">
      <c r="A143">
        <v>142</v>
      </c>
      <c r="B143" s="8"/>
      <c r="C143" s="1">
        <v>43997</v>
      </c>
      <c r="D143">
        <v>34</v>
      </c>
      <c r="E143" t="s">
        <v>584</v>
      </c>
      <c r="F143" t="s">
        <v>684</v>
      </c>
      <c r="G143" t="s">
        <v>758</v>
      </c>
      <c r="I143" t="s">
        <v>571</v>
      </c>
      <c r="J143" t="s">
        <v>675</v>
      </c>
      <c r="K143">
        <v>4000</v>
      </c>
      <c r="M143">
        <v>4000</v>
      </c>
      <c r="O143" s="1">
        <v>43997</v>
      </c>
      <c r="P143" s="1">
        <v>43997</v>
      </c>
      <c r="Q143" t="s">
        <v>656</v>
      </c>
    </row>
    <row r="144" spans="1:17" x14ac:dyDescent="0.25">
      <c r="A144">
        <v>143</v>
      </c>
      <c r="B144" s="8"/>
      <c r="C144" s="1">
        <v>43997</v>
      </c>
      <c r="D144">
        <v>15</v>
      </c>
      <c r="E144" t="s">
        <v>584</v>
      </c>
      <c r="F144" t="s">
        <v>759</v>
      </c>
      <c r="G144" t="s">
        <v>678</v>
      </c>
    </row>
    <row r="145" spans="1:17" x14ac:dyDescent="0.25">
      <c r="A145">
        <v>144</v>
      </c>
      <c r="B145" s="8"/>
      <c r="C145" s="1">
        <v>43997</v>
      </c>
      <c r="D145">
        <v>20</v>
      </c>
      <c r="E145" t="s">
        <v>584</v>
      </c>
      <c r="F145" t="s">
        <v>629</v>
      </c>
      <c r="G145" t="s">
        <v>630</v>
      </c>
      <c r="K145">
        <v>3200</v>
      </c>
    </row>
    <row r="146" spans="1:17" x14ac:dyDescent="0.25">
      <c r="A146">
        <v>145</v>
      </c>
      <c r="B146" s="8"/>
      <c r="C146" s="1">
        <v>43997</v>
      </c>
      <c r="D146">
        <v>45</v>
      </c>
      <c r="E146" t="s">
        <v>584</v>
      </c>
      <c r="F146" t="s">
        <v>735</v>
      </c>
      <c r="G146" t="s">
        <v>760</v>
      </c>
      <c r="I146" t="s">
        <v>563</v>
      </c>
      <c r="K146">
        <v>15000</v>
      </c>
      <c r="Q146" t="s">
        <v>592</v>
      </c>
    </row>
    <row r="147" spans="1:17" x14ac:dyDescent="0.25">
      <c r="A147">
        <v>146</v>
      </c>
      <c r="B147" s="8"/>
      <c r="C147" s="1">
        <v>44000</v>
      </c>
      <c r="D147">
        <v>39</v>
      </c>
      <c r="E147" t="s">
        <v>581</v>
      </c>
      <c r="F147" t="s">
        <v>744</v>
      </c>
      <c r="G147" t="s">
        <v>666</v>
      </c>
      <c r="I147" t="s">
        <v>571</v>
      </c>
      <c r="J147" t="s">
        <v>675</v>
      </c>
      <c r="K147">
        <v>10500</v>
      </c>
      <c r="M147">
        <v>10500</v>
      </c>
      <c r="O147" s="1">
        <v>44000</v>
      </c>
      <c r="P147" s="1">
        <v>44000</v>
      </c>
      <c r="Q147" t="s">
        <v>615</v>
      </c>
    </row>
    <row r="148" spans="1:17" x14ac:dyDescent="0.25">
      <c r="A148">
        <v>147</v>
      </c>
      <c r="B148" s="8"/>
      <c r="C148" s="1">
        <v>44004</v>
      </c>
      <c r="D148">
        <v>44</v>
      </c>
      <c r="E148" t="s">
        <v>581</v>
      </c>
      <c r="F148" t="s">
        <v>716</v>
      </c>
      <c r="G148" t="s">
        <v>630</v>
      </c>
      <c r="K148">
        <v>4000</v>
      </c>
    </row>
    <row r="149" spans="1:17" x14ac:dyDescent="0.25">
      <c r="A149">
        <v>148</v>
      </c>
      <c r="B149" s="8"/>
      <c r="C149" s="1">
        <v>44004</v>
      </c>
      <c r="D149">
        <v>46</v>
      </c>
      <c r="E149" t="s">
        <v>584</v>
      </c>
      <c r="F149" t="s">
        <v>761</v>
      </c>
      <c r="G149" t="s">
        <v>734</v>
      </c>
    </row>
    <row r="150" spans="1:17" x14ac:dyDescent="0.25">
      <c r="A150">
        <v>149</v>
      </c>
      <c r="B150" s="8"/>
      <c r="C150" s="1">
        <v>44004</v>
      </c>
      <c r="D150">
        <v>55</v>
      </c>
      <c r="E150" t="s">
        <v>584</v>
      </c>
      <c r="F150" t="s">
        <v>762</v>
      </c>
      <c r="G150" t="s">
        <v>763</v>
      </c>
      <c r="I150" t="s">
        <v>571</v>
      </c>
      <c r="J150" t="s">
        <v>764</v>
      </c>
      <c r="K150">
        <v>45000</v>
      </c>
      <c r="M150">
        <v>41000</v>
      </c>
      <c r="O150" s="1">
        <v>44004</v>
      </c>
      <c r="P150" s="1">
        <v>44004</v>
      </c>
      <c r="Q150" t="s">
        <v>703</v>
      </c>
    </row>
    <row r="151" spans="1:17" x14ac:dyDescent="0.25">
      <c r="A151">
        <v>150</v>
      </c>
      <c r="B151" s="8"/>
      <c r="C151" s="1">
        <v>44005</v>
      </c>
      <c r="D151">
        <v>19</v>
      </c>
      <c r="E151" t="s">
        <v>584</v>
      </c>
      <c r="F151" t="s">
        <v>730</v>
      </c>
      <c r="G151" t="s">
        <v>723</v>
      </c>
      <c r="K151">
        <v>500</v>
      </c>
      <c r="Q151" t="s">
        <v>703</v>
      </c>
    </row>
    <row r="152" spans="1:17" x14ac:dyDescent="0.25">
      <c r="A152">
        <v>151</v>
      </c>
      <c r="B152" s="8"/>
      <c r="C152" s="1">
        <v>44005</v>
      </c>
      <c r="D152">
        <v>45</v>
      </c>
      <c r="E152" t="s">
        <v>581</v>
      </c>
      <c r="F152" t="s">
        <v>765</v>
      </c>
      <c r="G152" t="s">
        <v>734</v>
      </c>
      <c r="K152">
        <v>2500</v>
      </c>
      <c r="Q152" t="s">
        <v>615</v>
      </c>
    </row>
    <row r="153" spans="1:17" x14ac:dyDescent="0.25">
      <c r="A153">
        <v>152</v>
      </c>
      <c r="B153" s="8"/>
      <c r="C153" s="1">
        <v>44006</v>
      </c>
      <c r="D153">
        <v>27</v>
      </c>
      <c r="E153" t="s">
        <v>581</v>
      </c>
      <c r="F153" t="s">
        <v>766</v>
      </c>
      <c r="G153" t="s">
        <v>767</v>
      </c>
      <c r="I153" t="s">
        <v>571</v>
      </c>
      <c r="J153" t="s">
        <v>675</v>
      </c>
      <c r="K153">
        <v>5500</v>
      </c>
      <c r="M153">
        <v>3000</v>
      </c>
      <c r="O153" s="1">
        <v>44006</v>
      </c>
      <c r="P153" s="1">
        <v>44006</v>
      </c>
    </row>
    <row r="154" spans="1:17" x14ac:dyDescent="0.25">
      <c r="A154">
        <v>153</v>
      </c>
      <c r="B154" s="8"/>
      <c r="C154" s="1">
        <v>44006</v>
      </c>
      <c r="D154">
        <v>39</v>
      </c>
      <c r="E154" t="s">
        <v>584</v>
      </c>
      <c r="F154" t="s">
        <v>744</v>
      </c>
      <c r="G154" t="s">
        <v>768</v>
      </c>
      <c r="I154" t="s">
        <v>571</v>
      </c>
      <c r="J154" t="s">
        <v>675</v>
      </c>
      <c r="K154">
        <v>6000</v>
      </c>
      <c r="M154">
        <v>4000</v>
      </c>
      <c r="O154" s="1">
        <v>44006</v>
      </c>
      <c r="P154" s="1">
        <v>44007</v>
      </c>
    </row>
    <row r="155" spans="1:17" x14ac:dyDescent="0.25">
      <c r="A155">
        <v>154</v>
      </c>
      <c r="B155" s="8"/>
      <c r="C155" s="1">
        <v>44009</v>
      </c>
      <c r="D155">
        <v>50</v>
      </c>
      <c r="E155" t="s">
        <v>581</v>
      </c>
      <c r="G155" t="s">
        <v>646</v>
      </c>
      <c r="K155">
        <v>4000</v>
      </c>
    </row>
    <row r="156" spans="1:17" x14ac:dyDescent="0.25">
      <c r="A156">
        <v>155</v>
      </c>
      <c r="B156" s="8"/>
      <c r="C156" s="1">
        <v>44011</v>
      </c>
      <c r="D156">
        <v>60</v>
      </c>
      <c r="E156" t="s">
        <v>581</v>
      </c>
      <c r="F156" t="s">
        <v>769</v>
      </c>
      <c r="G156" t="s">
        <v>681</v>
      </c>
      <c r="J156" t="s">
        <v>770</v>
      </c>
      <c r="K156">
        <v>7000</v>
      </c>
      <c r="O156" s="1">
        <v>44011</v>
      </c>
      <c r="P156" s="1">
        <v>44011</v>
      </c>
      <c r="Q156" t="s">
        <v>615</v>
      </c>
    </row>
    <row r="157" spans="1:17" x14ac:dyDescent="0.25">
      <c r="A157">
        <v>156</v>
      </c>
      <c r="B157" s="8"/>
      <c r="C157" s="1">
        <v>44011</v>
      </c>
      <c r="D157">
        <v>52</v>
      </c>
      <c r="E157" t="s">
        <v>581</v>
      </c>
      <c r="F157" t="s">
        <v>630</v>
      </c>
      <c r="G157" t="s">
        <v>771</v>
      </c>
      <c r="J157" t="s">
        <v>675</v>
      </c>
      <c r="K157">
        <v>6000</v>
      </c>
      <c r="M157">
        <v>3000</v>
      </c>
      <c r="O157" s="1">
        <v>44011</v>
      </c>
      <c r="P157" s="1">
        <v>44011</v>
      </c>
      <c r="Q157" t="s">
        <v>772</v>
      </c>
    </row>
    <row r="158" spans="1:17" x14ac:dyDescent="0.25">
      <c r="A158">
        <v>157</v>
      </c>
      <c r="B158" s="8"/>
      <c r="C158" s="1">
        <v>44012</v>
      </c>
      <c r="D158">
        <v>31</v>
      </c>
      <c r="E158" t="s">
        <v>581</v>
      </c>
      <c r="F158" t="s">
        <v>773</v>
      </c>
      <c r="G158" t="s">
        <v>678</v>
      </c>
      <c r="K158">
        <v>10000</v>
      </c>
      <c r="M158">
        <v>3500</v>
      </c>
      <c r="O158" s="1">
        <v>44013</v>
      </c>
      <c r="P158" s="1">
        <v>44013</v>
      </c>
      <c r="Q158" t="s">
        <v>615</v>
      </c>
    </row>
    <row r="159" spans="1:17" x14ac:dyDescent="0.25">
      <c r="A159">
        <v>158</v>
      </c>
      <c r="B159" s="8"/>
      <c r="C159" s="1">
        <v>44013</v>
      </c>
      <c r="D159">
        <v>35</v>
      </c>
      <c r="E159" t="s">
        <v>584</v>
      </c>
      <c r="F159" t="s">
        <v>684</v>
      </c>
      <c r="G159" t="s">
        <v>774</v>
      </c>
    </row>
    <row r="160" spans="1:17" x14ac:dyDescent="0.25">
      <c r="A160">
        <v>159</v>
      </c>
      <c r="B160" s="8"/>
      <c r="C160" s="1">
        <v>44013</v>
      </c>
      <c r="D160">
        <v>21</v>
      </c>
      <c r="E160" t="s">
        <v>581</v>
      </c>
      <c r="F160" t="s">
        <v>756</v>
      </c>
      <c r="G160" t="s">
        <v>678</v>
      </c>
      <c r="Q160" t="s">
        <v>775</v>
      </c>
    </row>
    <row r="161" spans="1:17" x14ac:dyDescent="0.25">
      <c r="A161">
        <v>160</v>
      </c>
      <c r="B161" s="8"/>
      <c r="C161" s="1">
        <v>44013</v>
      </c>
      <c r="D161">
        <v>42</v>
      </c>
      <c r="E161" t="s">
        <v>581</v>
      </c>
      <c r="F161" t="s">
        <v>748</v>
      </c>
      <c r="G161" t="s">
        <v>776</v>
      </c>
      <c r="K161">
        <v>4000</v>
      </c>
      <c r="Q161" t="s">
        <v>775</v>
      </c>
    </row>
    <row r="162" spans="1:17" x14ac:dyDescent="0.25">
      <c r="A162">
        <v>161</v>
      </c>
      <c r="B162" s="8"/>
      <c r="C162" s="1">
        <v>44014</v>
      </c>
      <c r="D162">
        <v>39</v>
      </c>
      <c r="E162" t="s">
        <v>584</v>
      </c>
      <c r="F162" t="s">
        <v>577</v>
      </c>
      <c r="G162" t="s">
        <v>690</v>
      </c>
      <c r="K162">
        <v>3500</v>
      </c>
    </row>
    <row r="163" spans="1:17" x14ac:dyDescent="0.25">
      <c r="A163">
        <v>162</v>
      </c>
      <c r="B163" s="8"/>
      <c r="C163" s="1">
        <v>44014</v>
      </c>
      <c r="D163">
        <v>16</v>
      </c>
      <c r="E163" t="s">
        <v>581</v>
      </c>
      <c r="F163" t="s">
        <v>607</v>
      </c>
      <c r="G163" t="s">
        <v>777</v>
      </c>
      <c r="K163">
        <v>10000</v>
      </c>
    </row>
    <row r="164" spans="1:17" x14ac:dyDescent="0.25">
      <c r="A164">
        <v>163</v>
      </c>
      <c r="B164" s="8"/>
      <c r="C164" s="1">
        <v>44014</v>
      </c>
      <c r="D164">
        <v>54</v>
      </c>
      <c r="E164" t="s">
        <v>581</v>
      </c>
      <c r="F164" t="s">
        <v>632</v>
      </c>
      <c r="G164" t="s">
        <v>614</v>
      </c>
      <c r="I164" t="s">
        <v>571</v>
      </c>
      <c r="J164" t="s">
        <v>675</v>
      </c>
      <c r="K164">
        <v>6000</v>
      </c>
      <c r="M164">
        <v>3000</v>
      </c>
      <c r="O164" s="1">
        <v>44014</v>
      </c>
      <c r="P164" s="1">
        <v>44014</v>
      </c>
    </row>
    <row r="165" spans="1:17" x14ac:dyDescent="0.25">
      <c r="A165">
        <v>164</v>
      </c>
      <c r="B165" s="8"/>
      <c r="C165" s="1">
        <v>44014</v>
      </c>
      <c r="D165">
        <v>46</v>
      </c>
      <c r="E165" t="s">
        <v>584</v>
      </c>
      <c r="F165" t="s">
        <v>739</v>
      </c>
      <c r="G165" t="s">
        <v>778</v>
      </c>
    </row>
    <row r="166" spans="1:17" x14ac:dyDescent="0.25">
      <c r="A166">
        <v>165</v>
      </c>
      <c r="B166" s="8"/>
      <c r="C166" s="1">
        <v>44018</v>
      </c>
      <c r="D166">
        <v>33</v>
      </c>
      <c r="E166" t="s">
        <v>581</v>
      </c>
      <c r="F166" t="s">
        <v>741</v>
      </c>
      <c r="G166" t="s">
        <v>734</v>
      </c>
      <c r="K166">
        <v>3600</v>
      </c>
      <c r="Q166" t="s">
        <v>656</v>
      </c>
    </row>
    <row r="167" spans="1:17" x14ac:dyDescent="0.25">
      <c r="A167">
        <v>166</v>
      </c>
      <c r="B167" s="8"/>
      <c r="C167" s="1">
        <v>44018</v>
      </c>
      <c r="D167">
        <v>16</v>
      </c>
      <c r="E167" t="s">
        <v>581</v>
      </c>
      <c r="F167" t="s">
        <v>577</v>
      </c>
      <c r="G167" t="s">
        <v>638</v>
      </c>
      <c r="I167" t="s">
        <v>563</v>
      </c>
      <c r="K167">
        <v>2500</v>
      </c>
    </row>
    <row r="168" spans="1:17" x14ac:dyDescent="0.25">
      <c r="A168">
        <v>167</v>
      </c>
      <c r="B168" s="8"/>
      <c r="C168" s="1">
        <v>44018</v>
      </c>
      <c r="D168">
        <v>49</v>
      </c>
      <c r="E168" t="s">
        <v>584</v>
      </c>
      <c r="F168" t="s">
        <v>634</v>
      </c>
      <c r="G168" t="s">
        <v>779</v>
      </c>
      <c r="I168" t="s">
        <v>571</v>
      </c>
      <c r="J168" t="s">
        <v>675</v>
      </c>
      <c r="K168">
        <v>16000</v>
      </c>
      <c r="O168" s="1">
        <v>44018</v>
      </c>
      <c r="P168" s="1">
        <v>44018</v>
      </c>
    </row>
    <row r="169" spans="1:17" x14ac:dyDescent="0.25">
      <c r="A169">
        <v>168</v>
      </c>
      <c r="B169" s="8"/>
      <c r="C169" s="1">
        <v>44018</v>
      </c>
      <c r="D169">
        <v>56</v>
      </c>
      <c r="E169" t="s">
        <v>581</v>
      </c>
      <c r="F169" t="s">
        <v>630</v>
      </c>
      <c r="G169" t="s">
        <v>771</v>
      </c>
      <c r="I169" t="s">
        <v>571</v>
      </c>
      <c r="J169" t="s">
        <v>675</v>
      </c>
      <c r="K169">
        <v>7600</v>
      </c>
      <c r="M169">
        <v>5500</v>
      </c>
      <c r="O169" s="1">
        <v>44018</v>
      </c>
      <c r="P169" s="1">
        <v>44019</v>
      </c>
    </row>
    <row r="170" spans="1:17" x14ac:dyDescent="0.25">
      <c r="A170">
        <v>169</v>
      </c>
      <c r="B170" s="8"/>
      <c r="C170" s="1">
        <v>44019</v>
      </c>
      <c r="D170" t="s">
        <v>780</v>
      </c>
      <c r="E170" t="s">
        <v>584</v>
      </c>
      <c r="F170" t="s">
        <v>781</v>
      </c>
      <c r="G170" t="s">
        <v>678</v>
      </c>
    </row>
    <row r="171" spans="1:17" x14ac:dyDescent="0.25">
      <c r="A171">
        <v>170</v>
      </c>
      <c r="B171" s="8"/>
      <c r="C171" s="1">
        <v>44020</v>
      </c>
      <c r="D171">
        <v>23</v>
      </c>
      <c r="E171" t="s">
        <v>584</v>
      </c>
      <c r="F171" t="s">
        <v>402</v>
      </c>
      <c r="G171" t="s">
        <v>583</v>
      </c>
      <c r="I171" t="s">
        <v>563</v>
      </c>
      <c r="K171">
        <v>7000</v>
      </c>
    </row>
    <row r="172" spans="1:17" x14ac:dyDescent="0.25">
      <c r="A172">
        <v>171</v>
      </c>
      <c r="B172" s="8"/>
      <c r="C172" s="1">
        <v>44024</v>
      </c>
      <c r="D172">
        <v>41</v>
      </c>
      <c r="E172" t="s">
        <v>581</v>
      </c>
      <c r="F172" t="s">
        <v>782</v>
      </c>
      <c r="G172" t="s">
        <v>734</v>
      </c>
      <c r="K172">
        <v>3500</v>
      </c>
    </row>
    <row r="173" spans="1:17" x14ac:dyDescent="0.25">
      <c r="A173">
        <v>172</v>
      </c>
      <c r="B173" s="8"/>
      <c r="C173" t="s">
        <v>783</v>
      </c>
      <c r="D173">
        <v>11</v>
      </c>
      <c r="E173" t="s">
        <v>584</v>
      </c>
      <c r="F173" t="s">
        <v>784</v>
      </c>
      <c r="G173" t="s">
        <v>678</v>
      </c>
    </row>
    <row r="174" spans="1:17" x14ac:dyDescent="0.25">
      <c r="A174">
        <v>173</v>
      </c>
      <c r="B174" s="8"/>
      <c r="C174" s="1">
        <v>44031</v>
      </c>
      <c r="D174">
        <v>34</v>
      </c>
      <c r="E174" t="s">
        <v>581</v>
      </c>
      <c r="F174" t="s">
        <v>577</v>
      </c>
      <c r="G174" t="s">
        <v>690</v>
      </c>
      <c r="K174">
        <v>3000</v>
      </c>
    </row>
    <row r="175" spans="1:17" x14ac:dyDescent="0.25">
      <c r="A175">
        <v>174</v>
      </c>
      <c r="B175" s="8"/>
      <c r="C175" s="1">
        <v>44031</v>
      </c>
      <c r="D175">
        <v>45</v>
      </c>
      <c r="E175" t="s">
        <v>584</v>
      </c>
      <c r="F175" t="s">
        <v>741</v>
      </c>
      <c r="G175" t="s">
        <v>601</v>
      </c>
      <c r="K175">
        <v>2500</v>
      </c>
    </row>
    <row r="176" spans="1:17" x14ac:dyDescent="0.25">
      <c r="A176">
        <v>175</v>
      </c>
      <c r="B176" s="8"/>
      <c r="C176" s="1">
        <v>44031</v>
      </c>
      <c r="D176">
        <v>31</v>
      </c>
      <c r="E176" t="s">
        <v>584</v>
      </c>
      <c r="F176" t="s">
        <v>569</v>
      </c>
      <c r="G176" t="s">
        <v>570</v>
      </c>
      <c r="K176">
        <v>12000</v>
      </c>
      <c r="L176" t="s">
        <v>571</v>
      </c>
      <c r="N176" t="s">
        <v>571</v>
      </c>
    </row>
    <row r="177" spans="1:17" x14ac:dyDescent="0.25">
      <c r="A177">
        <v>176</v>
      </c>
      <c r="B177" s="8"/>
      <c r="C177" s="1">
        <v>44035</v>
      </c>
      <c r="D177">
        <v>37</v>
      </c>
      <c r="E177" t="s">
        <v>584</v>
      </c>
      <c r="F177" t="s">
        <v>588</v>
      </c>
      <c r="G177" t="s">
        <v>679</v>
      </c>
      <c r="H177" t="s">
        <v>571</v>
      </c>
      <c r="K177">
        <v>21500</v>
      </c>
      <c r="L177" t="s">
        <v>571</v>
      </c>
      <c r="N177" t="s">
        <v>571</v>
      </c>
    </row>
    <row r="178" spans="1:17" x14ac:dyDescent="0.25">
      <c r="A178">
        <v>177</v>
      </c>
      <c r="B178" s="8"/>
      <c r="C178" s="1">
        <v>44038</v>
      </c>
      <c r="D178">
        <v>31</v>
      </c>
      <c r="E178" t="s">
        <v>584</v>
      </c>
      <c r="F178" t="s">
        <v>573</v>
      </c>
      <c r="G178" t="s">
        <v>750</v>
      </c>
      <c r="H178" t="s">
        <v>571</v>
      </c>
      <c r="K178">
        <v>40000</v>
      </c>
      <c r="L178" t="s">
        <v>571</v>
      </c>
      <c r="N178" t="s">
        <v>571</v>
      </c>
    </row>
    <row r="179" spans="1:17" x14ac:dyDescent="0.25">
      <c r="A179">
        <v>178</v>
      </c>
      <c r="B179" s="8"/>
      <c r="C179" s="1">
        <v>44038</v>
      </c>
      <c r="D179">
        <v>19</v>
      </c>
      <c r="E179" t="s">
        <v>581</v>
      </c>
      <c r="F179" t="s">
        <v>684</v>
      </c>
      <c r="G179" t="s">
        <v>638</v>
      </c>
      <c r="K179">
        <v>3200</v>
      </c>
    </row>
    <row r="180" spans="1:17" x14ac:dyDescent="0.25">
      <c r="A180">
        <v>179</v>
      </c>
      <c r="B180" s="8"/>
      <c r="C180" s="1">
        <v>44039</v>
      </c>
      <c r="D180">
        <v>34</v>
      </c>
      <c r="E180" t="s">
        <v>584</v>
      </c>
      <c r="F180" t="s">
        <v>402</v>
      </c>
      <c r="G180" t="s">
        <v>785</v>
      </c>
      <c r="K180">
        <v>7000</v>
      </c>
      <c r="Q180" t="s">
        <v>615</v>
      </c>
    </row>
    <row r="181" spans="1:17" x14ac:dyDescent="0.25">
      <c r="A181">
        <v>180</v>
      </c>
      <c r="B181" s="8"/>
      <c r="C181" s="1">
        <v>44042</v>
      </c>
      <c r="D181">
        <v>54</v>
      </c>
      <c r="E181" t="s">
        <v>584</v>
      </c>
      <c r="F181" t="s">
        <v>786</v>
      </c>
      <c r="G181" t="s">
        <v>787</v>
      </c>
      <c r="I181" t="s">
        <v>571</v>
      </c>
      <c r="J181" t="s">
        <v>675</v>
      </c>
      <c r="K181">
        <v>10200</v>
      </c>
      <c r="M181">
        <v>6000</v>
      </c>
    </row>
    <row r="182" spans="1:17" x14ac:dyDescent="0.25">
      <c r="A182">
        <v>181</v>
      </c>
      <c r="B182" s="8"/>
      <c r="C182" s="1">
        <v>44042</v>
      </c>
      <c r="D182">
        <v>58</v>
      </c>
      <c r="E182" t="s">
        <v>581</v>
      </c>
      <c r="F182" t="s">
        <v>741</v>
      </c>
      <c r="G182" t="s">
        <v>601</v>
      </c>
      <c r="K182">
        <v>2500</v>
      </c>
      <c r="Q182" t="s">
        <v>615</v>
      </c>
    </row>
    <row r="183" spans="1:17" x14ac:dyDescent="0.25">
      <c r="A183">
        <v>182</v>
      </c>
      <c r="B183" s="8"/>
      <c r="C183" s="1">
        <v>44042</v>
      </c>
      <c r="D183">
        <v>27</v>
      </c>
      <c r="E183" t="s">
        <v>584</v>
      </c>
      <c r="F183" t="s">
        <v>661</v>
      </c>
      <c r="G183" t="s">
        <v>630</v>
      </c>
      <c r="K183">
        <v>9500</v>
      </c>
      <c r="Q183" t="s">
        <v>615</v>
      </c>
    </row>
    <row r="184" spans="1:17" x14ac:dyDescent="0.25">
      <c r="A184">
        <v>183</v>
      </c>
      <c r="B184" s="8"/>
      <c r="C184" s="1">
        <v>44042</v>
      </c>
      <c r="D184">
        <v>19</v>
      </c>
      <c r="E184" t="s">
        <v>581</v>
      </c>
      <c r="F184" t="s">
        <v>788</v>
      </c>
      <c r="G184" t="s">
        <v>678</v>
      </c>
    </row>
    <row r="185" spans="1:17" x14ac:dyDescent="0.25">
      <c r="A185">
        <v>184</v>
      </c>
      <c r="B185" s="8"/>
      <c r="C185" s="1">
        <v>44042</v>
      </c>
      <c r="D185">
        <v>41</v>
      </c>
      <c r="E185" t="s">
        <v>584</v>
      </c>
      <c r="F185" t="s">
        <v>762</v>
      </c>
      <c r="G185" t="s">
        <v>734</v>
      </c>
      <c r="K185">
        <v>3800</v>
      </c>
      <c r="Q185" t="s">
        <v>615</v>
      </c>
    </row>
    <row r="186" spans="1:17" x14ac:dyDescent="0.25">
      <c r="A186">
        <v>185</v>
      </c>
      <c r="B186" s="8"/>
      <c r="C186" s="1">
        <v>44044</v>
      </c>
      <c r="D186">
        <v>32</v>
      </c>
      <c r="E186" t="s">
        <v>581</v>
      </c>
      <c r="F186" t="s">
        <v>789</v>
      </c>
      <c r="G186" t="s">
        <v>790</v>
      </c>
      <c r="K186">
        <v>5000</v>
      </c>
      <c r="Q186" t="s">
        <v>615</v>
      </c>
    </row>
    <row r="187" spans="1:17" x14ac:dyDescent="0.25">
      <c r="A187">
        <v>186</v>
      </c>
      <c r="B187" s="8"/>
      <c r="C187" s="1">
        <v>45505</v>
      </c>
      <c r="D187">
        <v>57</v>
      </c>
      <c r="E187" t="s">
        <v>584</v>
      </c>
      <c r="F187" t="s">
        <v>577</v>
      </c>
      <c r="G187" t="s">
        <v>791</v>
      </c>
      <c r="K187">
        <v>4000</v>
      </c>
    </row>
    <row r="188" spans="1:17" x14ac:dyDescent="0.25">
      <c r="A188">
        <v>187</v>
      </c>
      <c r="B188" s="8"/>
      <c r="C188" s="1">
        <v>45507</v>
      </c>
      <c r="D188">
        <v>46</v>
      </c>
      <c r="E188" t="s">
        <v>581</v>
      </c>
      <c r="F188" t="s">
        <v>577</v>
      </c>
      <c r="G188" t="s">
        <v>778</v>
      </c>
      <c r="I188" t="s">
        <v>571</v>
      </c>
      <c r="J188" t="s">
        <v>675</v>
      </c>
      <c r="K188">
        <v>6000</v>
      </c>
      <c r="M188">
        <v>3500</v>
      </c>
      <c r="O188" s="1">
        <v>45507</v>
      </c>
      <c r="P188" s="1">
        <v>45507</v>
      </c>
    </row>
    <row r="189" spans="1:17" x14ac:dyDescent="0.25">
      <c r="A189">
        <v>188</v>
      </c>
      <c r="B189" s="8"/>
      <c r="C189" s="1">
        <v>45507</v>
      </c>
      <c r="D189">
        <v>49</v>
      </c>
      <c r="E189" t="s">
        <v>584</v>
      </c>
      <c r="F189" t="s">
        <v>735</v>
      </c>
      <c r="G189" t="s">
        <v>778</v>
      </c>
      <c r="K189">
        <v>6000</v>
      </c>
    </row>
    <row r="190" spans="1:17" x14ac:dyDescent="0.25">
      <c r="A190">
        <v>189</v>
      </c>
      <c r="B190" s="8"/>
      <c r="C190" s="1">
        <v>45507</v>
      </c>
      <c r="D190">
        <v>31</v>
      </c>
      <c r="E190" t="s">
        <v>581</v>
      </c>
      <c r="F190" t="s">
        <v>792</v>
      </c>
      <c r="G190" t="s">
        <v>793</v>
      </c>
      <c r="I190" t="s">
        <v>571</v>
      </c>
      <c r="J190" t="s">
        <v>675</v>
      </c>
      <c r="K190">
        <v>14000</v>
      </c>
      <c r="M190">
        <v>8000</v>
      </c>
      <c r="O190" s="1">
        <v>45507</v>
      </c>
      <c r="P190" s="1">
        <v>45507</v>
      </c>
    </row>
    <row r="191" spans="1:17" x14ac:dyDescent="0.25">
      <c r="A191" s="8">
        <v>178</v>
      </c>
      <c r="B191" s="8"/>
      <c r="C191" s="1">
        <v>45507</v>
      </c>
      <c r="D191">
        <v>19</v>
      </c>
      <c r="E191" t="s">
        <v>581</v>
      </c>
      <c r="F191" t="s">
        <v>794</v>
      </c>
      <c r="G191" t="s">
        <v>779</v>
      </c>
      <c r="I191" t="s">
        <v>571</v>
      </c>
      <c r="J191" t="s">
        <v>675</v>
      </c>
      <c r="K191">
        <v>4000</v>
      </c>
      <c r="M191">
        <v>4000</v>
      </c>
      <c r="O191" s="1">
        <v>45507</v>
      </c>
      <c r="P191" s="1">
        <v>45507</v>
      </c>
    </row>
    <row r="192" spans="1:17" x14ac:dyDescent="0.25">
      <c r="A192">
        <v>191</v>
      </c>
      <c r="B192" s="8"/>
      <c r="C192" s="1">
        <v>45508</v>
      </c>
      <c r="D192">
        <v>35</v>
      </c>
      <c r="E192" t="s">
        <v>584</v>
      </c>
      <c r="F192" t="s">
        <v>735</v>
      </c>
      <c r="G192" t="s">
        <v>601</v>
      </c>
    </row>
    <row r="193" spans="1:17" x14ac:dyDescent="0.25">
      <c r="A193">
        <v>192</v>
      </c>
      <c r="B193" s="8"/>
      <c r="C193" s="1">
        <v>45508</v>
      </c>
      <c r="D193">
        <v>29</v>
      </c>
      <c r="E193" t="s">
        <v>584</v>
      </c>
      <c r="F193" t="s">
        <v>795</v>
      </c>
      <c r="G193" t="s">
        <v>796</v>
      </c>
    </row>
    <row r="194" spans="1:17" x14ac:dyDescent="0.25">
      <c r="A194">
        <v>193</v>
      </c>
      <c r="B194" s="8"/>
      <c r="C194" s="1">
        <v>45509</v>
      </c>
      <c r="D194">
        <v>45</v>
      </c>
      <c r="E194" t="s">
        <v>584</v>
      </c>
      <c r="F194" t="s">
        <v>577</v>
      </c>
      <c r="G194" t="s">
        <v>791</v>
      </c>
      <c r="K194">
        <v>4000</v>
      </c>
      <c r="Q194" t="s">
        <v>703</v>
      </c>
    </row>
    <row r="195" spans="1:17" x14ac:dyDescent="0.25">
      <c r="A195">
        <v>194</v>
      </c>
      <c r="B195" s="8"/>
      <c r="C195" s="1">
        <v>45509</v>
      </c>
      <c r="D195">
        <v>67</v>
      </c>
      <c r="E195" t="s">
        <v>581</v>
      </c>
      <c r="F195" t="s">
        <v>735</v>
      </c>
      <c r="G195" t="s">
        <v>797</v>
      </c>
      <c r="K195">
        <v>9700</v>
      </c>
      <c r="Q195" t="s">
        <v>703</v>
      </c>
    </row>
    <row r="196" spans="1:17" x14ac:dyDescent="0.25">
      <c r="A196">
        <v>195</v>
      </c>
      <c r="B196" s="8"/>
      <c r="C196" s="1">
        <v>45514</v>
      </c>
      <c r="D196">
        <v>55</v>
      </c>
      <c r="E196" t="s">
        <v>584</v>
      </c>
      <c r="F196" t="s">
        <v>798</v>
      </c>
      <c r="G196" t="s">
        <v>799</v>
      </c>
      <c r="K196">
        <v>8900</v>
      </c>
    </row>
    <row r="197" spans="1:17" x14ac:dyDescent="0.25">
      <c r="A197" s="8">
        <v>175</v>
      </c>
      <c r="B197" s="8"/>
      <c r="C197" s="1">
        <v>45514</v>
      </c>
      <c r="D197">
        <v>31</v>
      </c>
      <c r="E197" t="s">
        <v>584</v>
      </c>
      <c r="F197" t="s">
        <v>570</v>
      </c>
      <c r="G197" t="s">
        <v>800</v>
      </c>
    </row>
    <row r="198" spans="1:17" x14ac:dyDescent="0.25">
      <c r="A198">
        <v>197</v>
      </c>
      <c r="B198" s="8"/>
      <c r="C198" s="1">
        <v>45514</v>
      </c>
      <c r="D198">
        <v>31</v>
      </c>
      <c r="E198" t="s">
        <v>581</v>
      </c>
      <c r="F198" t="s">
        <v>801</v>
      </c>
      <c r="G198" t="s">
        <v>630</v>
      </c>
      <c r="I198" t="s">
        <v>571</v>
      </c>
      <c r="J198" t="s">
        <v>675</v>
      </c>
      <c r="K198">
        <v>6000</v>
      </c>
      <c r="M198">
        <v>3000</v>
      </c>
      <c r="O198" s="1">
        <v>44054</v>
      </c>
      <c r="P198" s="1">
        <v>44054</v>
      </c>
    </row>
    <row r="199" spans="1:17" x14ac:dyDescent="0.25">
      <c r="A199">
        <v>198</v>
      </c>
      <c r="B199" s="8"/>
      <c r="C199" s="1">
        <v>44054</v>
      </c>
      <c r="D199">
        <v>43</v>
      </c>
      <c r="E199" t="s">
        <v>584</v>
      </c>
      <c r="F199" t="s">
        <v>577</v>
      </c>
      <c r="G199" t="s">
        <v>690</v>
      </c>
      <c r="K199">
        <v>2700</v>
      </c>
    </row>
    <row r="200" spans="1:17" x14ac:dyDescent="0.25">
      <c r="A200">
        <v>199</v>
      </c>
      <c r="B200" s="8"/>
      <c r="C200" s="1">
        <v>44054</v>
      </c>
      <c r="D200">
        <v>37</v>
      </c>
      <c r="E200" t="s">
        <v>581</v>
      </c>
      <c r="F200" t="s">
        <v>748</v>
      </c>
      <c r="G200" t="s">
        <v>776</v>
      </c>
      <c r="K200">
        <v>4000</v>
      </c>
      <c r="Q200" t="s">
        <v>615</v>
      </c>
    </row>
    <row r="201" spans="1:17" x14ac:dyDescent="0.25">
      <c r="A201">
        <v>200</v>
      </c>
      <c r="B201" s="8"/>
      <c r="C201" s="1">
        <v>44055</v>
      </c>
      <c r="D201">
        <v>40</v>
      </c>
      <c r="E201" t="s">
        <v>584</v>
      </c>
      <c r="F201" t="s">
        <v>802</v>
      </c>
      <c r="G201" t="s">
        <v>803</v>
      </c>
      <c r="K201">
        <v>10000</v>
      </c>
    </row>
    <row r="202" spans="1:17" x14ac:dyDescent="0.25">
      <c r="A202">
        <v>201</v>
      </c>
      <c r="B202" s="8"/>
      <c r="C202" s="1">
        <v>44056</v>
      </c>
      <c r="D202">
        <v>15</v>
      </c>
      <c r="E202" t="s">
        <v>584</v>
      </c>
      <c r="F202" t="s">
        <v>684</v>
      </c>
      <c r="G202" t="s">
        <v>630</v>
      </c>
      <c r="K202">
        <v>2000</v>
      </c>
    </row>
    <row r="203" spans="1:17" x14ac:dyDescent="0.25">
      <c r="A203">
        <v>202</v>
      </c>
      <c r="B203" s="8"/>
      <c r="C203" s="1">
        <v>44058</v>
      </c>
      <c r="D203">
        <v>20</v>
      </c>
      <c r="E203" t="s">
        <v>584</v>
      </c>
      <c r="F203" t="s">
        <v>402</v>
      </c>
      <c r="G203" t="s">
        <v>601</v>
      </c>
      <c r="K203">
        <v>3500</v>
      </c>
      <c r="Q203" t="s">
        <v>615</v>
      </c>
    </row>
    <row r="204" spans="1:17" x14ac:dyDescent="0.25">
      <c r="A204">
        <v>203</v>
      </c>
      <c r="B204" s="8"/>
      <c r="C204" s="1">
        <v>44058</v>
      </c>
      <c r="D204">
        <v>27</v>
      </c>
      <c r="E204" t="s">
        <v>584</v>
      </c>
      <c r="F204" t="s">
        <v>786</v>
      </c>
      <c r="G204" t="s">
        <v>804</v>
      </c>
      <c r="I204" t="s">
        <v>571</v>
      </c>
      <c r="J204" t="s">
        <v>675</v>
      </c>
      <c r="K204">
        <v>9000</v>
      </c>
      <c r="M204">
        <v>6000</v>
      </c>
      <c r="O204" s="1">
        <v>44058</v>
      </c>
      <c r="P204" s="1">
        <v>44058</v>
      </c>
      <c r="Q204" t="s">
        <v>615</v>
      </c>
    </row>
    <row r="205" spans="1:17" x14ac:dyDescent="0.25">
      <c r="A205">
        <v>204</v>
      </c>
      <c r="B205" s="8"/>
      <c r="C205" s="1">
        <v>44058</v>
      </c>
      <c r="D205">
        <v>39</v>
      </c>
      <c r="E205" t="s">
        <v>584</v>
      </c>
      <c r="F205" t="s">
        <v>741</v>
      </c>
      <c r="G205" t="s">
        <v>601</v>
      </c>
    </row>
    <row r="206" spans="1:17" x14ac:dyDescent="0.25">
      <c r="A206">
        <v>205</v>
      </c>
      <c r="B206" s="8"/>
      <c r="C206" s="1">
        <v>44060</v>
      </c>
      <c r="D206">
        <v>20</v>
      </c>
      <c r="E206" t="s">
        <v>581</v>
      </c>
      <c r="F206" t="s">
        <v>661</v>
      </c>
      <c r="G206" t="s">
        <v>630</v>
      </c>
    </row>
    <row r="207" spans="1:17" x14ac:dyDescent="0.25">
      <c r="A207">
        <v>206</v>
      </c>
      <c r="B207" s="8"/>
      <c r="C207" s="1">
        <v>44060</v>
      </c>
      <c r="D207">
        <v>19</v>
      </c>
      <c r="E207" t="s">
        <v>581</v>
      </c>
      <c r="F207" t="s">
        <v>607</v>
      </c>
      <c r="G207" t="s">
        <v>678</v>
      </c>
    </row>
    <row r="208" spans="1:17" x14ac:dyDescent="0.25">
      <c r="A208">
        <v>207</v>
      </c>
      <c r="B208" s="8"/>
      <c r="C208" s="1">
        <v>44060</v>
      </c>
      <c r="D208">
        <v>31</v>
      </c>
      <c r="E208" t="s">
        <v>584</v>
      </c>
      <c r="F208" t="s">
        <v>577</v>
      </c>
      <c r="G208" t="s">
        <v>805</v>
      </c>
      <c r="I208" t="s">
        <v>571</v>
      </c>
      <c r="J208" t="s">
        <v>675</v>
      </c>
      <c r="K208">
        <v>12000</v>
      </c>
      <c r="M208">
        <v>7000</v>
      </c>
      <c r="O208" s="1">
        <v>44060</v>
      </c>
      <c r="P208" s="1">
        <v>44060</v>
      </c>
      <c r="Q208" t="s">
        <v>615</v>
      </c>
    </row>
    <row r="209" spans="1:17" x14ac:dyDescent="0.25">
      <c r="A209">
        <v>208</v>
      </c>
      <c r="B209" s="8"/>
      <c r="C209" s="1">
        <v>44000</v>
      </c>
      <c r="D209">
        <v>41</v>
      </c>
      <c r="E209" t="s">
        <v>581</v>
      </c>
      <c r="F209" t="s">
        <v>634</v>
      </c>
      <c r="G209" t="s">
        <v>635</v>
      </c>
      <c r="J209" t="s">
        <v>675</v>
      </c>
      <c r="K209">
        <v>2500</v>
      </c>
    </row>
    <row r="210" spans="1:17" x14ac:dyDescent="0.25">
      <c r="A210">
        <v>209</v>
      </c>
      <c r="B210" s="8"/>
      <c r="C210" s="1">
        <v>44094</v>
      </c>
      <c r="D210">
        <v>30</v>
      </c>
      <c r="E210" t="s">
        <v>581</v>
      </c>
      <c r="F210" t="s">
        <v>603</v>
      </c>
      <c r="G210" t="s">
        <v>678</v>
      </c>
    </row>
    <row r="211" spans="1:17" x14ac:dyDescent="0.25">
      <c r="A211">
        <v>210</v>
      </c>
      <c r="B211" s="8"/>
      <c r="C211" s="1">
        <v>44063</v>
      </c>
      <c r="D211">
        <v>19</v>
      </c>
      <c r="E211" t="s">
        <v>581</v>
      </c>
      <c r="F211" t="s">
        <v>759</v>
      </c>
      <c r="G211" t="s">
        <v>678</v>
      </c>
    </row>
    <row r="212" spans="1:17" x14ac:dyDescent="0.25">
      <c r="A212">
        <v>211</v>
      </c>
      <c r="B212" s="8"/>
      <c r="C212" s="1">
        <v>44063</v>
      </c>
      <c r="D212">
        <v>9</v>
      </c>
      <c r="E212" t="s">
        <v>584</v>
      </c>
      <c r="F212" t="s">
        <v>629</v>
      </c>
      <c r="G212" t="s">
        <v>806</v>
      </c>
      <c r="I212" t="s">
        <v>571</v>
      </c>
      <c r="K212">
        <v>12000</v>
      </c>
      <c r="M212">
        <v>10000</v>
      </c>
      <c r="O212" s="1">
        <v>44063</v>
      </c>
      <c r="P212" s="1">
        <v>44065</v>
      </c>
    </row>
    <row r="213" spans="1:17" x14ac:dyDescent="0.25">
      <c r="A213">
        <v>212</v>
      </c>
      <c r="B213" s="8"/>
      <c r="C213" s="1">
        <v>44063</v>
      </c>
      <c r="D213">
        <v>38</v>
      </c>
      <c r="E213" t="s">
        <v>581</v>
      </c>
      <c r="F213" t="s">
        <v>735</v>
      </c>
      <c r="G213" t="s">
        <v>797</v>
      </c>
    </row>
    <row r="214" spans="1:17" x14ac:dyDescent="0.25">
      <c r="A214">
        <v>213</v>
      </c>
      <c r="B214" s="8"/>
      <c r="C214" s="1">
        <v>44064</v>
      </c>
      <c r="D214">
        <v>45</v>
      </c>
      <c r="E214" t="s">
        <v>584</v>
      </c>
      <c r="F214" t="s">
        <v>744</v>
      </c>
      <c r="G214" t="s">
        <v>779</v>
      </c>
      <c r="J214" t="s">
        <v>675</v>
      </c>
      <c r="K214">
        <v>13000</v>
      </c>
      <c r="M214">
        <v>13000</v>
      </c>
      <c r="O214" s="1">
        <v>44064</v>
      </c>
      <c r="P214" s="1">
        <v>44064</v>
      </c>
    </row>
    <row r="215" spans="1:17" x14ac:dyDescent="0.25">
      <c r="A215">
        <v>214</v>
      </c>
      <c r="B215" s="8"/>
      <c r="C215" s="1">
        <v>44064</v>
      </c>
      <c r="D215">
        <v>50</v>
      </c>
      <c r="E215" t="s">
        <v>581</v>
      </c>
      <c r="F215" t="s">
        <v>716</v>
      </c>
      <c r="G215" t="s">
        <v>630</v>
      </c>
      <c r="K215">
        <v>2700</v>
      </c>
    </row>
    <row r="216" spans="1:17" x14ac:dyDescent="0.25">
      <c r="A216">
        <v>215</v>
      </c>
      <c r="B216" s="8"/>
      <c r="C216" s="1">
        <v>44065</v>
      </c>
      <c r="D216">
        <v>49</v>
      </c>
      <c r="E216" t="s">
        <v>584</v>
      </c>
      <c r="F216" t="s">
        <v>600</v>
      </c>
      <c r="G216" t="s">
        <v>601</v>
      </c>
      <c r="K216">
        <v>5000</v>
      </c>
    </row>
    <row r="217" spans="1:17" x14ac:dyDescent="0.25">
      <c r="A217">
        <v>216</v>
      </c>
      <c r="B217" s="8"/>
      <c r="C217" s="1">
        <v>44065</v>
      </c>
      <c r="D217">
        <v>25</v>
      </c>
      <c r="E217" t="s">
        <v>584</v>
      </c>
      <c r="F217" t="s">
        <v>762</v>
      </c>
      <c r="G217" t="s">
        <v>797</v>
      </c>
      <c r="I217" t="s">
        <v>571</v>
      </c>
      <c r="J217" t="s">
        <v>675</v>
      </c>
      <c r="K217">
        <v>20000</v>
      </c>
      <c r="M217">
        <v>14000</v>
      </c>
      <c r="O217" s="1">
        <v>44065</v>
      </c>
      <c r="P217" s="1">
        <v>44073</v>
      </c>
    </row>
    <row r="218" spans="1:17" x14ac:dyDescent="0.25">
      <c r="A218">
        <v>217</v>
      </c>
      <c r="B218" s="8"/>
      <c r="C218" s="1">
        <v>44068</v>
      </c>
      <c r="D218">
        <v>26</v>
      </c>
      <c r="E218" t="s">
        <v>581</v>
      </c>
      <c r="F218" t="s">
        <v>741</v>
      </c>
      <c r="G218" t="s">
        <v>601</v>
      </c>
    </row>
    <row r="219" spans="1:17" x14ac:dyDescent="0.25">
      <c r="A219">
        <v>218</v>
      </c>
      <c r="B219" s="8"/>
      <c r="C219" s="1">
        <v>44068</v>
      </c>
      <c r="D219">
        <v>28</v>
      </c>
      <c r="E219" t="s">
        <v>584</v>
      </c>
      <c r="F219" t="s">
        <v>807</v>
      </c>
      <c r="G219" t="s">
        <v>791</v>
      </c>
    </row>
    <row r="220" spans="1:17" x14ac:dyDescent="0.25">
      <c r="A220">
        <v>219</v>
      </c>
      <c r="B220" s="8"/>
      <c r="C220" s="1">
        <v>44070</v>
      </c>
      <c r="D220">
        <v>21</v>
      </c>
      <c r="E220" t="s">
        <v>581</v>
      </c>
      <c r="F220" t="s">
        <v>766</v>
      </c>
      <c r="G220" t="s">
        <v>778</v>
      </c>
      <c r="I220" t="s">
        <v>571</v>
      </c>
      <c r="J220" t="s">
        <v>675</v>
      </c>
      <c r="K220">
        <v>11500</v>
      </c>
      <c r="M220">
        <v>8000</v>
      </c>
      <c r="O220" s="1">
        <v>44070</v>
      </c>
      <c r="P220" s="1">
        <v>44070</v>
      </c>
      <c r="Q220" t="s">
        <v>808</v>
      </c>
    </row>
    <row r="221" spans="1:17" x14ac:dyDescent="0.25">
      <c r="A221">
        <v>220</v>
      </c>
      <c r="B221" s="8"/>
      <c r="C221" s="1">
        <v>44070</v>
      </c>
      <c r="D221">
        <v>45</v>
      </c>
      <c r="E221" t="s">
        <v>584</v>
      </c>
      <c r="F221" t="s">
        <v>744</v>
      </c>
      <c r="G221" t="s">
        <v>779</v>
      </c>
      <c r="J221" t="s">
        <v>675</v>
      </c>
      <c r="K221">
        <v>6000</v>
      </c>
      <c r="M221">
        <v>6000</v>
      </c>
      <c r="O221" s="1">
        <v>44070</v>
      </c>
      <c r="P221" s="1">
        <v>44070</v>
      </c>
    </row>
    <row r="222" spans="1:17" x14ac:dyDescent="0.25">
      <c r="A222">
        <v>221</v>
      </c>
      <c r="B222" s="8"/>
      <c r="C222" s="1">
        <v>44070</v>
      </c>
      <c r="D222">
        <v>31</v>
      </c>
      <c r="E222" t="s">
        <v>584</v>
      </c>
      <c r="F222" t="s">
        <v>603</v>
      </c>
      <c r="G222" t="s">
        <v>601</v>
      </c>
      <c r="K222">
        <v>4000</v>
      </c>
    </row>
    <row r="223" spans="1:17" x14ac:dyDescent="0.25">
      <c r="A223" s="8">
        <v>195</v>
      </c>
      <c r="B223" s="8"/>
      <c r="C223" s="1">
        <v>44071</v>
      </c>
      <c r="D223">
        <v>55</v>
      </c>
      <c r="E223" t="s">
        <v>584</v>
      </c>
      <c r="F223" t="s">
        <v>744</v>
      </c>
      <c r="G223" t="s">
        <v>779</v>
      </c>
      <c r="J223" t="s">
        <v>675</v>
      </c>
      <c r="M223">
        <v>8000</v>
      </c>
      <c r="O223" s="1">
        <v>44071</v>
      </c>
      <c r="P223" s="1">
        <v>44071</v>
      </c>
      <c r="Q223" t="s">
        <v>615</v>
      </c>
    </row>
    <row r="224" spans="1:17" x14ac:dyDescent="0.25">
      <c r="A224">
        <v>223</v>
      </c>
      <c r="B224" s="8"/>
      <c r="C224" s="1">
        <v>44071</v>
      </c>
      <c r="D224">
        <v>17</v>
      </c>
      <c r="E224" t="s">
        <v>581</v>
      </c>
      <c r="F224" t="s">
        <v>684</v>
      </c>
      <c r="G224" t="s">
        <v>630</v>
      </c>
      <c r="I224" t="s">
        <v>571</v>
      </c>
      <c r="J224" t="s">
        <v>675</v>
      </c>
      <c r="K224">
        <v>4000</v>
      </c>
      <c r="M224">
        <v>4000</v>
      </c>
      <c r="O224" s="1">
        <v>44071</v>
      </c>
      <c r="P224" s="1">
        <v>44071</v>
      </c>
    </row>
    <row r="225" spans="1:17" x14ac:dyDescent="0.25">
      <c r="A225" s="8">
        <v>201</v>
      </c>
      <c r="B225" s="8"/>
      <c r="C225" s="1">
        <v>44071</v>
      </c>
      <c r="D225">
        <v>15</v>
      </c>
      <c r="E225" t="s">
        <v>584</v>
      </c>
      <c r="F225" t="s">
        <v>744</v>
      </c>
      <c r="G225" t="s">
        <v>779</v>
      </c>
      <c r="I225" t="s">
        <v>571</v>
      </c>
      <c r="J225" t="s">
        <v>675</v>
      </c>
      <c r="K225">
        <v>6000</v>
      </c>
      <c r="M225">
        <v>6000</v>
      </c>
      <c r="O225" s="1">
        <v>44071</v>
      </c>
      <c r="P225" s="1">
        <v>44071</v>
      </c>
    </row>
    <row r="226" spans="1:17" x14ac:dyDescent="0.25">
      <c r="A226">
        <v>225</v>
      </c>
      <c r="B226" s="8"/>
      <c r="C226" s="1">
        <v>44072</v>
      </c>
      <c r="D226">
        <v>56</v>
      </c>
      <c r="E226" t="s">
        <v>584</v>
      </c>
      <c r="F226" t="s">
        <v>634</v>
      </c>
      <c r="G226" t="s">
        <v>635</v>
      </c>
      <c r="J226" t="s">
        <v>675</v>
      </c>
      <c r="K226">
        <v>3000</v>
      </c>
    </row>
    <row r="227" spans="1:17" x14ac:dyDescent="0.25">
      <c r="A227">
        <v>226</v>
      </c>
      <c r="B227" s="8"/>
      <c r="C227" s="1">
        <v>44073</v>
      </c>
      <c r="D227">
        <v>29</v>
      </c>
      <c r="E227" t="s">
        <v>584</v>
      </c>
      <c r="F227" t="s">
        <v>809</v>
      </c>
      <c r="G227" t="s">
        <v>734</v>
      </c>
      <c r="K227">
        <v>4000</v>
      </c>
      <c r="Q227" t="s">
        <v>615</v>
      </c>
    </row>
    <row r="228" spans="1:17" x14ac:dyDescent="0.25">
      <c r="A228">
        <v>227</v>
      </c>
      <c r="B228" s="8"/>
      <c r="C228" s="1">
        <v>44806</v>
      </c>
      <c r="D228">
        <v>44</v>
      </c>
      <c r="E228" t="s">
        <v>584</v>
      </c>
      <c r="F228" t="s">
        <v>632</v>
      </c>
      <c r="G228" t="s">
        <v>810</v>
      </c>
      <c r="I228" t="s">
        <v>571</v>
      </c>
      <c r="J228" t="s">
        <v>675</v>
      </c>
      <c r="K228">
        <v>9000</v>
      </c>
      <c r="M228">
        <v>6000</v>
      </c>
      <c r="O228" s="1">
        <v>44806</v>
      </c>
      <c r="P228" s="1">
        <v>44806</v>
      </c>
    </row>
    <row r="229" spans="1:17" x14ac:dyDescent="0.25">
      <c r="A229">
        <v>228</v>
      </c>
      <c r="B229" s="8"/>
      <c r="C229" s="1">
        <v>44077</v>
      </c>
      <c r="D229">
        <v>47</v>
      </c>
      <c r="E229" t="s">
        <v>584</v>
      </c>
      <c r="F229" t="s">
        <v>811</v>
      </c>
      <c r="G229" t="s">
        <v>681</v>
      </c>
      <c r="J229" t="s">
        <v>770</v>
      </c>
      <c r="K229">
        <v>10000</v>
      </c>
      <c r="M229">
        <v>10000</v>
      </c>
    </row>
    <row r="230" spans="1:17" x14ac:dyDescent="0.25">
      <c r="A230">
        <v>229</v>
      </c>
      <c r="B230" s="8"/>
      <c r="C230" s="1">
        <v>44077</v>
      </c>
      <c r="D230">
        <v>28</v>
      </c>
      <c r="E230" t="s">
        <v>581</v>
      </c>
      <c r="F230" t="s">
        <v>588</v>
      </c>
      <c r="G230" t="s">
        <v>812</v>
      </c>
      <c r="H230" t="s">
        <v>571</v>
      </c>
      <c r="K230">
        <v>22500</v>
      </c>
    </row>
    <row r="231" spans="1:17" x14ac:dyDescent="0.25">
      <c r="A231">
        <v>230</v>
      </c>
      <c r="B231" s="8"/>
      <c r="C231" s="1">
        <v>44077</v>
      </c>
      <c r="D231">
        <v>47</v>
      </c>
      <c r="E231" t="s">
        <v>581</v>
      </c>
      <c r="F231" t="s">
        <v>632</v>
      </c>
      <c r="G231" t="s">
        <v>630</v>
      </c>
      <c r="K231">
        <v>4000</v>
      </c>
    </row>
    <row r="232" spans="1:17" x14ac:dyDescent="0.25">
      <c r="A232">
        <v>231</v>
      </c>
      <c r="B232" s="8"/>
      <c r="C232" s="1">
        <v>44018</v>
      </c>
      <c r="D232">
        <v>39</v>
      </c>
      <c r="E232" t="s">
        <v>581</v>
      </c>
      <c r="F232" t="s">
        <v>739</v>
      </c>
      <c r="G232" t="s">
        <v>813</v>
      </c>
      <c r="K232">
        <v>5000</v>
      </c>
    </row>
    <row r="233" spans="1:17" x14ac:dyDescent="0.25">
      <c r="A233">
        <v>232</v>
      </c>
      <c r="B233" s="8"/>
      <c r="C233" s="1">
        <v>44081</v>
      </c>
      <c r="D233">
        <v>16</v>
      </c>
      <c r="E233" t="s">
        <v>581</v>
      </c>
      <c r="F233" t="s">
        <v>741</v>
      </c>
      <c r="G233" t="s">
        <v>601</v>
      </c>
      <c r="K233">
        <v>3000</v>
      </c>
    </row>
    <row r="234" spans="1:17" x14ac:dyDescent="0.25">
      <c r="A234">
        <v>233</v>
      </c>
      <c r="B234" s="8"/>
      <c r="C234" s="1">
        <v>44081</v>
      </c>
      <c r="D234">
        <v>36</v>
      </c>
      <c r="E234" t="s">
        <v>584</v>
      </c>
      <c r="F234" t="s">
        <v>577</v>
      </c>
      <c r="G234" t="s">
        <v>630</v>
      </c>
      <c r="K234">
        <v>3000</v>
      </c>
      <c r="O234" s="1">
        <v>44082</v>
      </c>
      <c r="P234" s="1">
        <v>44084</v>
      </c>
      <c r="Q234" t="s">
        <v>615</v>
      </c>
    </row>
    <row r="235" spans="1:17" x14ac:dyDescent="0.25">
      <c r="A235">
        <v>234</v>
      </c>
      <c r="B235" s="8"/>
      <c r="C235" s="1">
        <v>44082</v>
      </c>
      <c r="D235">
        <v>66</v>
      </c>
      <c r="E235" t="s">
        <v>584</v>
      </c>
      <c r="F235" t="s">
        <v>634</v>
      </c>
      <c r="G235" t="s">
        <v>779</v>
      </c>
      <c r="I235" t="s">
        <v>571</v>
      </c>
      <c r="J235" t="s">
        <v>733</v>
      </c>
      <c r="K235">
        <v>23000</v>
      </c>
    </row>
    <row r="236" spans="1:17" x14ac:dyDescent="0.25">
      <c r="A236">
        <v>235</v>
      </c>
      <c r="B236" s="8"/>
      <c r="C236" s="1">
        <v>44082</v>
      </c>
      <c r="D236">
        <v>32</v>
      </c>
      <c r="E236" t="s">
        <v>584</v>
      </c>
      <c r="F236" t="s">
        <v>613</v>
      </c>
      <c r="G236" t="s">
        <v>690</v>
      </c>
      <c r="K236">
        <v>3000</v>
      </c>
    </row>
    <row r="237" spans="1:17" x14ac:dyDescent="0.25">
      <c r="A237">
        <v>236</v>
      </c>
      <c r="B237" s="8"/>
      <c r="C237" s="1">
        <v>44082</v>
      </c>
      <c r="D237" t="s">
        <v>814</v>
      </c>
      <c r="E237" t="s">
        <v>584</v>
      </c>
      <c r="F237" t="s">
        <v>781</v>
      </c>
      <c r="G237" t="s">
        <v>678</v>
      </c>
    </row>
    <row r="238" spans="1:17" x14ac:dyDescent="0.25">
      <c r="A238">
        <v>237</v>
      </c>
      <c r="B238" s="8"/>
      <c r="C238" s="1">
        <v>44084</v>
      </c>
      <c r="D238">
        <v>45</v>
      </c>
      <c r="E238" t="s">
        <v>581</v>
      </c>
      <c r="F238" t="s">
        <v>402</v>
      </c>
      <c r="G238" t="s">
        <v>601</v>
      </c>
      <c r="K238">
        <v>2100</v>
      </c>
    </row>
    <row r="239" spans="1:17" x14ac:dyDescent="0.25">
      <c r="A239">
        <v>238</v>
      </c>
      <c r="B239" s="8"/>
      <c r="C239" s="1">
        <v>44085</v>
      </c>
      <c r="D239">
        <v>34</v>
      </c>
      <c r="E239" t="s">
        <v>584</v>
      </c>
      <c r="F239" t="s">
        <v>782</v>
      </c>
      <c r="G239" t="s">
        <v>797</v>
      </c>
      <c r="I239" t="s">
        <v>563</v>
      </c>
      <c r="K239">
        <v>9000</v>
      </c>
    </row>
    <row r="240" spans="1:17" x14ac:dyDescent="0.25">
      <c r="A240">
        <v>239</v>
      </c>
      <c r="B240" s="8"/>
      <c r="C240" s="1">
        <v>44089</v>
      </c>
      <c r="D240">
        <v>14</v>
      </c>
      <c r="E240" t="s">
        <v>581</v>
      </c>
      <c r="F240" t="s">
        <v>784</v>
      </c>
      <c r="G240" t="s">
        <v>678</v>
      </c>
      <c r="K240">
        <v>6000</v>
      </c>
    </row>
    <row r="241" spans="1:17" x14ac:dyDescent="0.25">
      <c r="A241">
        <v>240</v>
      </c>
      <c r="B241" s="8"/>
      <c r="C241" s="1">
        <v>44090</v>
      </c>
      <c r="D241">
        <v>29</v>
      </c>
      <c r="E241" t="s">
        <v>584</v>
      </c>
      <c r="F241" t="s">
        <v>577</v>
      </c>
      <c r="G241" t="s">
        <v>690</v>
      </c>
    </row>
    <row r="242" spans="1:17" x14ac:dyDescent="0.25">
      <c r="A242">
        <v>241</v>
      </c>
      <c r="B242" s="8"/>
      <c r="C242" s="1">
        <v>44090</v>
      </c>
      <c r="D242">
        <v>56</v>
      </c>
      <c r="E242" t="s">
        <v>584</v>
      </c>
      <c r="F242" t="s">
        <v>600</v>
      </c>
      <c r="G242" t="s">
        <v>601</v>
      </c>
      <c r="K242">
        <v>2600</v>
      </c>
    </row>
    <row r="243" spans="1:17" x14ac:dyDescent="0.25">
      <c r="A243">
        <v>242</v>
      </c>
      <c r="B243" s="8"/>
      <c r="C243" s="1">
        <v>44091</v>
      </c>
      <c r="D243">
        <v>21</v>
      </c>
      <c r="E243" t="s">
        <v>581</v>
      </c>
      <c r="F243" t="s">
        <v>569</v>
      </c>
      <c r="G243" t="s">
        <v>664</v>
      </c>
      <c r="K243">
        <v>19000</v>
      </c>
      <c r="L243" t="s">
        <v>571</v>
      </c>
      <c r="N243" t="s">
        <v>571</v>
      </c>
    </row>
    <row r="244" spans="1:17" x14ac:dyDescent="0.25">
      <c r="A244">
        <v>243</v>
      </c>
      <c r="B244" s="8"/>
      <c r="C244" s="1">
        <v>44092</v>
      </c>
      <c r="D244">
        <v>16</v>
      </c>
      <c r="E244" t="s">
        <v>584</v>
      </c>
      <c r="F244" t="s">
        <v>815</v>
      </c>
      <c r="G244" t="s">
        <v>816</v>
      </c>
      <c r="K244">
        <v>4500</v>
      </c>
      <c r="L244" t="s">
        <v>571</v>
      </c>
      <c r="N244" t="s">
        <v>571</v>
      </c>
    </row>
    <row r="245" spans="1:17" x14ac:dyDescent="0.25">
      <c r="A245">
        <v>244</v>
      </c>
      <c r="B245" s="8"/>
      <c r="C245" s="1">
        <v>44097</v>
      </c>
      <c r="D245">
        <v>28</v>
      </c>
      <c r="E245" t="s">
        <v>581</v>
      </c>
      <c r="F245" t="s">
        <v>698</v>
      </c>
      <c r="G245" t="s">
        <v>601</v>
      </c>
      <c r="K245">
        <v>2400</v>
      </c>
    </row>
    <row r="246" spans="1:17" x14ac:dyDescent="0.25">
      <c r="A246">
        <v>245</v>
      </c>
      <c r="B246" s="8"/>
      <c r="C246" s="1">
        <v>44097</v>
      </c>
      <c r="D246">
        <v>29</v>
      </c>
      <c r="E246" t="s">
        <v>584</v>
      </c>
      <c r="F246" t="s">
        <v>730</v>
      </c>
      <c r="G246" t="s">
        <v>734</v>
      </c>
      <c r="K246">
        <v>2400</v>
      </c>
    </row>
    <row r="247" spans="1:17" x14ac:dyDescent="0.25">
      <c r="A247">
        <v>246</v>
      </c>
      <c r="B247" s="8"/>
      <c r="C247" s="1">
        <v>44098</v>
      </c>
      <c r="D247">
        <v>23</v>
      </c>
      <c r="E247" t="s">
        <v>581</v>
      </c>
      <c r="F247" t="s">
        <v>613</v>
      </c>
      <c r="G247" t="s">
        <v>690</v>
      </c>
      <c r="K247">
        <v>1500</v>
      </c>
    </row>
    <row r="248" spans="1:17" x14ac:dyDescent="0.25">
      <c r="A248">
        <v>247</v>
      </c>
      <c r="B248" s="8"/>
      <c r="C248" s="1">
        <v>44099</v>
      </c>
      <c r="D248">
        <v>54</v>
      </c>
      <c r="E248" t="s">
        <v>584</v>
      </c>
      <c r="F248" t="s">
        <v>801</v>
      </c>
      <c r="G248" t="s">
        <v>817</v>
      </c>
      <c r="I248" t="s">
        <v>563</v>
      </c>
      <c r="K248">
        <v>3000</v>
      </c>
    </row>
    <row r="249" spans="1:17" x14ac:dyDescent="0.25">
      <c r="A249">
        <v>248</v>
      </c>
      <c r="B249" s="8"/>
      <c r="C249" s="1">
        <v>44100</v>
      </c>
      <c r="D249">
        <v>22</v>
      </c>
      <c r="E249" t="s">
        <v>581</v>
      </c>
      <c r="F249" t="s">
        <v>577</v>
      </c>
      <c r="G249" t="s">
        <v>818</v>
      </c>
      <c r="I249" t="s">
        <v>571</v>
      </c>
      <c r="J249" t="s">
        <v>675</v>
      </c>
      <c r="K249">
        <v>6000</v>
      </c>
      <c r="M249">
        <v>4000</v>
      </c>
      <c r="O249" s="1">
        <v>44100</v>
      </c>
      <c r="P249" s="1">
        <v>44100</v>
      </c>
      <c r="Q249" t="s">
        <v>615</v>
      </c>
    </row>
    <row r="250" spans="1:17" x14ac:dyDescent="0.25">
      <c r="A250">
        <v>249</v>
      </c>
      <c r="B250" s="8"/>
      <c r="C250" s="1">
        <v>44102</v>
      </c>
      <c r="D250">
        <v>47</v>
      </c>
      <c r="E250" t="s">
        <v>581</v>
      </c>
      <c r="F250" t="s">
        <v>748</v>
      </c>
      <c r="G250" t="s">
        <v>630</v>
      </c>
    </row>
    <row r="251" spans="1:17" x14ac:dyDescent="0.25">
      <c r="A251">
        <v>250</v>
      </c>
      <c r="B251" s="8"/>
      <c r="C251" s="1">
        <v>44103</v>
      </c>
      <c r="D251">
        <v>21</v>
      </c>
      <c r="E251" t="s">
        <v>581</v>
      </c>
      <c r="F251" t="s">
        <v>802</v>
      </c>
      <c r="G251" t="s">
        <v>819</v>
      </c>
      <c r="I251" t="s">
        <v>563</v>
      </c>
    </row>
    <row r="252" spans="1:17" x14ac:dyDescent="0.25">
      <c r="A252">
        <v>251</v>
      </c>
      <c r="B252" s="8"/>
      <c r="C252" s="1">
        <v>44103</v>
      </c>
      <c r="D252">
        <v>45</v>
      </c>
      <c r="E252" t="s">
        <v>584</v>
      </c>
      <c r="F252" t="s">
        <v>736</v>
      </c>
      <c r="G252" t="s">
        <v>820</v>
      </c>
    </row>
    <row r="253" spans="1:17" x14ac:dyDescent="0.25">
      <c r="A253">
        <v>252</v>
      </c>
      <c r="B253" s="8"/>
      <c r="C253" s="1">
        <v>44103</v>
      </c>
      <c r="D253">
        <v>37</v>
      </c>
      <c r="E253" t="s">
        <v>581</v>
      </c>
      <c r="F253" t="s">
        <v>494</v>
      </c>
      <c r="G253" t="s">
        <v>790</v>
      </c>
      <c r="K253">
        <v>5000</v>
      </c>
    </row>
    <row r="254" spans="1:17" x14ac:dyDescent="0.25">
      <c r="A254">
        <v>253</v>
      </c>
      <c r="B254" s="8"/>
      <c r="C254" s="1">
        <v>44104</v>
      </c>
      <c r="D254">
        <v>45</v>
      </c>
      <c r="E254" t="s">
        <v>584</v>
      </c>
      <c r="F254" t="s">
        <v>821</v>
      </c>
      <c r="G254" t="s">
        <v>778</v>
      </c>
      <c r="I254" t="s">
        <v>563</v>
      </c>
      <c r="K254">
        <v>4000</v>
      </c>
    </row>
    <row r="255" spans="1:17" x14ac:dyDescent="0.25">
      <c r="A255">
        <v>254</v>
      </c>
      <c r="B255" s="8"/>
      <c r="C255" s="1">
        <v>44104</v>
      </c>
      <c r="D255">
        <v>23</v>
      </c>
      <c r="E255" t="s">
        <v>581</v>
      </c>
      <c r="F255" t="s">
        <v>577</v>
      </c>
      <c r="G255" t="s">
        <v>822</v>
      </c>
    </row>
    <row r="256" spans="1:17" x14ac:dyDescent="0.25">
      <c r="A256">
        <v>255</v>
      </c>
      <c r="B256" s="8"/>
      <c r="C256" s="1">
        <v>44104</v>
      </c>
      <c r="D256">
        <v>21</v>
      </c>
      <c r="E256" t="s">
        <v>581</v>
      </c>
      <c r="F256" t="s">
        <v>577</v>
      </c>
      <c r="G256" t="s">
        <v>690</v>
      </c>
    </row>
    <row r="257" spans="1:17" x14ac:dyDescent="0.25">
      <c r="A257">
        <v>256</v>
      </c>
      <c r="B257" s="8"/>
      <c r="C257" s="1">
        <v>44109</v>
      </c>
      <c r="D257">
        <v>56</v>
      </c>
      <c r="E257" t="s">
        <v>584</v>
      </c>
      <c r="F257" t="s">
        <v>748</v>
      </c>
      <c r="G257" t="s">
        <v>630</v>
      </c>
      <c r="I257" t="s">
        <v>563</v>
      </c>
      <c r="K257">
        <v>3100</v>
      </c>
    </row>
    <row r="258" spans="1:17" x14ac:dyDescent="0.25">
      <c r="A258">
        <v>257</v>
      </c>
      <c r="B258" s="8"/>
      <c r="C258" s="1">
        <v>44110</v>
      </c>
      <c r="D258">
        <v>21</v>
      </c>
      <c r="E258" t="s">
        <v>584</v>
      </c>
      <c r="F258" t="s">
        <v>823</v>
      </c>
      <c r="G258" t="s">
        <v>791</v>
      </c>
      <c r="K258">
        <v>5200</v>
      </c>
    </row>
    <row r="259" spans="1:17" x14ac:dyDescent="0.25">
      <c r="A259">
        <v>258</v>
      </c>
      <c r="B259" s="8"/>
      <c r="C259" s="1">
        <v>44110</v>
      </c>
      <c r="D259">
        <v>44</v>
      </c>
      <c r="E259" t="s">
        <v>581</v>
      </c>
      <c r="F259" t="s">
        <v>824</v>
      </c>
      <c r="G259" t="s">
        <v>825</v>
      </c>
      <c r="I259" t="s">
        <v>563</v>
      </c>
      <c r="K259">
        <v>4000</v>
      </c>
    </row>
    <row r="260" spans="1:17" x14ac:dyDescent="0.25">
      <c r="A260">
        <v>259</v>
      </c>
      <c r="B260" s="8"/>
      <c r="C260" s="1">
        <v>44110</v>
      </c>
      <c r="D260">
        <v>66</v>
      </c>
      <c r="E260" t="s">
        <v>584</v>
      </c>
      <c r="F260" t="s">
        <v>603</v>
      </c>
      <c r="G260" t="s">
        <v>734</v>
      </c>
      <c r="K260">
        <v>2700</v>
      </c>
    </row>
    <row r="261" spans="1:17" x14ac:dyDescent="0.25">
      <c r="A261">
        <v>260</v>
      </c>
      <c r="B261" s="8"/>
      <c r="C261" s="1">
        <v>44111</v>
      </c>
      <c r="D261">
        <v>57</v>
      </c>
      <c r="E261" t="s">
        <v>584</v>
      </c>
      <c r="F261" t="s">
        <v>809</v>
      </c>
      <c r="G261" t="s">
        <v>734</v>
      </c>
      <c r="K261">
        <v>3000</v>
      </c>
    </row>
    <row r="262" spans="1:17" x14ac:dyDescent="0.25">
      <c r="A262">
        <v>261</v>
      </c>
      <c r="B262" s="8"/>
      <c r="C262" s="1">
        <v>44111</v>
      </c>
      <c r="D262">
        <v>78</v>
      </c>
      <c r="E262" t="s">
        <v>584</v>
      </c>
      <c r="F262" t="s">
        <v>744</v>
      </c>
      <c r="G262" t="s">
        <v>779</v>
      </c>
      <c r="I262" t="s">
        <v>571</v>
      </c>
      <c r="J262" t="s">
        <v>675</v>
      </c>
      <c r="K262">
        <v>10000</v>
      </c>
      <c r="M262">
        <v>10000</v>
      </c>
      <c r="O262" t="s">
        <v>826</v>
      </c>
      <c r="P262" t="s">
        <v>826</v>
      </c>
      <c r="Q262" t="s">
        <v>703</v>
      </c>
    </row>
    <row r="263" spans="1:17" x14ac:dyDescent="0.25">
      <c r="A263">
        <v>262</v>
      </c>
      <c r="B263" s="8"/>
      <c r="C263" s="1">
        <v>44113</v>
      </c>
      <c r="D263">
        <v>6</v>
      </c>
      <c r="E263" t="s">
        <v>581</v>
      </c>
      <c r="F263" t="s">
        <v>827</v>
      </c>
      <c r="G263" t="s">
        <v>828</v>
      </c>
      <c r="Q263" t="s">
        <v>703</v>
      </c>
    </row>
    <row r="264" spans="1:17" x14ac:dyDescent="0.25">
      <c r="A264">
        <v>263</v>
      </c>
      <c r="B264" s="8"/>
      <c r="C264" s="1">
        <v>44117</v>
      </c>
      <c r="D264">
        <v>51</v>
      </c>
      <c r="E264" t="s">
        <v>581</v>
      </c>
      <c r="F264" t="s">
        <v>632</v>
      </c>
      <c r="G264" t="s">
        <v>630</v>
      </c>
      <c r="K264">
        <v>3850</v>
      </c>
      <c r="Q264" t="s">
        <v>703</v>
      </c>
    </row>
    <row r="265" spans="1:17" x14ac:dyDescent="0.25">
      <c r="A265">
        <v>264</v>
      </c>
      <c r="B265" s="8"/>
      <c r="C265" s="1">
        <v>44117</v>
      </c>
      <c r="D265">
        <v>58</v>
      </c>
      <c r="E265" t="s">
        <v>584</v>
      </c>
      <c r="F265" t="s">
        <v>577</v>
      </c>
      <c r="G265" t="s">
        <v>690</v>
      </c>
      <c r="K265">
        <v>2100</v>
      </c>
      <c r="Q265" t="s">
        <v>703</v>
      </c>
    </row>
    <row r="266" spans="1:17" x14ac:dyDescent="0.25">
      <c r="A266">
        <v>265</v>
      </c>
      <c r="B266" s="8"/>
      <c r="C266" s="1">
        <v>44117</v>
      </c>
      <c r="D266">
        <v>23</v>
      </c>
      <c r="E266" t="s">
        <v>584</v>
      </c>
      <c r="F266" t="s">
        <v>829</v>
      </c>
      <c r="G266" t="s">
        <v>630</v>
      </c>
      <c r="I266" t="s">
        <v>563</v>
      </c>
      <c r="J266" t="s">
        <v>563</v>
      </c>
      <c r="K266">
        <v>4000</v>
      </c>
      <c r="Q266" t="s">
        <v>703</v>
      </c>
    </row>
    <row r="267" spans="1:17" x14ac:dyDescent="0.25">
      <c r="A267">
        <v>266</v>
      </c>
      <c r="B267" s="8"/>
      <c r="C267" s="1">
        <v>44118</v>
      </c>
      <c r="D267">
        <v>56</v>
      </c>
      <c r="E267" t="s">
        <v>584</v>
      </c>
      <c r="F267" t="s">
        <v>440</v>
      </c>
      <c r="G267" t="s">
        <v>601</v>
      </c>
      <c r="K267">
        <v>2000</v>
      </c>
      <c r="Q267" t="s">
        <v>703</v>
      </c>
    </row>
    <row r="268" spans="1:17" x14ac:dyDescent="0.25">
      <c r="A268">
        <v>267</v>
      </c>
      <c r="B268" s="8"/>
      <c r="C268" s="1">
        <v>44118</v>
      </c>
      <c r="D268">
        <v>56</v>
      </c>
      <c r="E268" t="s">
        <v>581</v>
      </c>
      <c r="F268" t="s">
        <v>577</v>
      </c>
      <c r="G268" t="s">
        <v>690</v>
      </c>
      <c r="K268">
        <v>2500</v>
      </c>
      <c r="Q268" t="s">
        <v>703</v>
      </c>
    </row>
    <row r="269" spans="1:17" x14ac:dyDescent="0.25">
      <c r="A269">
        <v>268</v>
      </c>
      <c r="B269" s="8"/>
      <c r="C269" s="1">
        <v>44119</v>
      </c>
      <c r="D269">
        <v>34</v>
      </c>
      <c r="E269" t="s">
        <v>584</v>
      </c>
      <c r="F269" t="s">
        <v>830</v>
      </c>
      <c r="G269" t="s">
        <v>630</v>
      </c>
      <c r="Q269" t="s">
        <v>703</v>
      </c>
    </row>
    <row r="270" spans="1:17" x14ac:dyDescent="0.25">
      <c r="A270">
        <v>269</v>
      </c>
      <c r="B270" s="8"/>
      <c r="C270" s="1">
        <v>44119</v>
      </c>
      <c r="D270">
        <v>43</v>
      </c>
      <c r="E270" t="s">
        <v>584</v>
      </c>
      <c r="F270" t="s">
        <v>831</v>
      </c>
      <c r="G270" t="s">
        <v>832</v>
      </c>
      <c r="I270" t="s">
        <v>571</v>
      </c>
      <c r="J270" t="s">
        <v>675</v>
      </c>
      <c r="K270" t="s">
        <v>833</v>
      </c>
      <c r="M270">
        <v>8000</v>
      </c>
      <c r="O270" s="1">
        <v>44119</v>
      </c>
      <c r="P270" s="1">
        <v>44119</v>
      </c>
      <c r="Q270" t="s">
        <v>703</v>
      </c>
    </row>
    <row r="271" spans="1:17" x14ac:dyDescent="0.25">
      <c r="A271">
        <v>270</v>
      </c>
      <c r="B271" s="8"/>
      <c r="C271" s="1">
        <v>44120</v>
      </c>
      <c r="D271">
        <v>21</v>
      </c>
      <c r="E271" t="s">
        <v>581</v>
      </c>
      <c r="F271" t="s">
        <v>741</v>
      </c>
      <c r="G271" t="s">
        <v>791</v>
      </c>
      <c r="K271">
        <v>7000</v>
      </c>
      <c r="Q271" t="s">
        <v>703</v>
      </c>
    </row>
    <row r="272" spans="1:17" x14ac:dyDescent="0.25">
      <c r="A272">
        <v>271</v>
      </c>
      <c r="B272" s="8"/>
      <c r="C272" s="1">
        <v>44122</v>
      </c>
      <c r="D272">
        <v>60</v>
      </c>
      <c r="E272" t="s">
        <v>581</v>
      </c>
      <c r="F272" t="s">
        <v>789</v>
      </c>
      <c r="G272" t="s">
        <v>778</v>
      </c>
      <c r="I272" t="s">
        <v>563</v>
      </c>
      <c r="K272">
        <v>5600</v>
      </c>
      <c r="Q272" t="s">
        <v>703</v>
      </c>
    </row>
    <row r="273" spans="1:17" x14ac:dyDescent="0.25">
      <c r="A273">
        <v>272</v>
      </c>
      <c r="B273" s="8"/>
      <c r="C273" s="1">
        <v>44123</v>
      </c>
      <c r="D273">
        <v>62</v>
      </c>
      <c r="E273" t="s">
        <v>584</v>
      </c>
      <c r="F273" t="s">
        <v>834</v>
      </c>
      <c r="G273" t="s">
        <v>835</v>
      </c>
      <c r="Q273" t="s">
        <v>703</v>
      </c>
    </row>
    <row r="274" spans="1:17" x14ac:dyDescent="0.25">
      <c r="A274">
        <v>273</v>
      </c>
      <c r="B274" s="8"/>
      <c r="C274" s="1">
        <v>44125</v>
      </c>
      <c r="D274">
        <v>69</v>
      </c>
      <c r="E274" t="s">
        <v>584</v>
      </c>
      <c r="F274" t="s">
        <v>811</v>
      </c>
      <c r="G274" t="s">
        <v>385</v>
      </c>
      <c r="J274" t="s">
        <v>836</v>
      </c>
      <c r="K274">
        <v>5000</v>
      </c>
      <c r="Q274" t="s">
        <v>703</v>
      </c>
    </row>
    <row r="275" spans="1:17" x14ac:dyDescent="0.25">
      <c r="A275">
        <v>274</v>
      </c>
      <c r="B275" s="8"/>
      <c r="C275" s="1">
        <v>44125</v>
      </c>
      <c r="D275">
        <v>82</v>
      </c>
      <c r="E275" t="s">
        <v>581</v>
      </c>
      <c r="F275" t="s">
        <v>837</v>
      </c>
      <c r="G275" t="s">
        <v>779</v>
      </c>
      <c r="K275">
        <v>500</v>
      </c>
      <c r="Q275" t="s">
        <v>703</v>
      </c>
    </row>
    <row r="276" spans="1:17" x14ac:dyDescent="0.25">
      <c r="A276">
        <v>275</v>
      </c>
      <c r="B276" s="8"/>
      <c r="C276" s="1">
        <v>44125</v>
      </c>
      <c r="D276">
        <v>12</v>
      </c>
      <c r="E276" t="s">
        <v>584</v>
      </c>
      <c r="F276" t="s">
        <v>694</v>
      </c>
      <c r="G276" t="s">
        <v>678</v>
      </c>
      <c r="K276">
        <v>500</v>
      </c>
      <c r="Q276" t="s">
        <v>703</v>
      </c>
    </row>
    <row r="277" spans="1:17" x14ac:dyDescent="0.25">
      <c r="A277">
        <v>276</v>
      </c>
      <c r="B277" s="8"/>
      <c r="C277" s="1">
        <v>44125</v>
      </c>
      <c r="D277">
        <v>6</v>
      </c>
      <c r="E277" t="s">
        <v>584</v>
      </c>
      <c r="F277" t="s">
        <v>838</v>
      </c>
      <c r="G277" t="s">
        <v>839</v>
      </c>
      <c r="K277">
        <v>500</v>
      </c>
      <c r="Q277" t="s">
        <v>703</v>
      </c>
    </row>
    <row r="278" spans="1:17" x14ac:dyDescent="0.25">
      <c r="A278">
        <v>277</v>
      </c>
      <c r="B278" s="8"/>
      <c r="C278" s="1">
        <v>44126</v>
      </c>
      <c r="D278">
        <v>17</v>
      </c>
      <c r="E278" t="s">
        <v>581</v>
      </c>
      <c r="F278" t="s">
        <v>712</v>
      </c>
      <c r="G278" t="s">
        <v>723</v>
      </c>
      <c r="Q278" t="s">
        <v>703</v>
      </c>
    </row>
    <row r="279" spans="1:17" x14ac:dyDescent="0.25">
      <c r="A279">
        <v>278</v>
      </c>
      <c r="B279" s="8"/>
      <c r="C279" s="1">
        <v>44126</v>
      </c>
      <c r="D279">
        <v>19</v>
      </c>
      <c r="E279" t="s">
        <v>584</v>
      </c>
      <c r="F279" t="s">
        <v>577</v>
      </c>
      <c r="G279" t="s">
        <v>690</v>
      </c>
      <c r="K279">
        <v>2700</v>
      </c>
      <c r="Q279" t="s">
        <v>703</v>
      </c>
    </row>
    <row r="280" spans="1:17" x14ac:dyDescent="0.25">
      <c r="A280">
        <v>279</v>
      </c>
      <c r="B280" s="8"/>
      <c r="C280" s="1">
        <v>44127</v>
      </c>
      <c r="D280">
        <v>32</v>
      </c>
      <c r="E280" t="s">
        <v>584</v>
      </c>
      <c r="F280" t="s">
        <v>577</v>
      </c>
      <c r="G280" t="s">
        <v>778</v>
      </c>
      <c r="I280" t="s">
        <v>563</v>
      </c>
      <c r="K280">
        <v>4000</v>
      </c>
      <c r="Q280" t="s">
        <v>703</v>
      </c>
    </row>
    <row r="281" spans="1:17" x14ac:dyDescent="0.25">
      <c r="A281">
        <v>280</v>
      </c>
      <c r="B281" s="8"/>
      <c r="C281" s="1">
        <v>44132</v>
      </c>
      <c r="D281">
        <v>60</v>
      </c>
      <c r="E281" t="s">
        <v>581</v>
      </c>
      <c r="F281" t="s">
        <v>811</v>
      </c>
      <c r="G281" t="s">
        <v>385</v>
      </c>
      <c r="K281">
        <v>2000</v>
      </c>
      <c r="Q281" t="s">
        <v>703</v>
      </c>
    </row>
    <row r="282" spans="1:17" x14ac:dyDescent="0.25">
      <c r="A282">
        <v>281</v>
      </c>
      <c r="B282" s="8"/>
      <c r="C282" s="1">
        <v>44132</v>
      </c>
      <c r="D282">
        <v>48</v>
      </c>
      <c r="E282" t="s">
        <v>581</v>
      </c>
      <c r="F282" t="s">
        <v>840</v>
      </c>
      <c r="G282" t="s">
        <v>630</v>
      </c>
      <c r="K282">
        <v>6000</v>
      </c>
      <c r="Q282" t="s">
        <v>703</v>
      </c>
    </row>
    <row r="283" spans="1:17" x14ac:dyDescent="0.25">
      <c r="A283">
        <v>282</v>
      </c>
      <c r="B283" s="8"/>
      <c r="C283" s="1">
        <v>44132</v>
      </c>
      <c r="D283">
        <v>42</v>
      </c>
      <c r="E283" t="s">
        <v>584</v>
      </c>
      <c r="F283" t="s">
        <v>789</v>
      </c>
      <c r="G283" t="s">
        <v>841</v>
      </c>
      <c r="K283">
        <v>3000</v>
      </c>
      <c r="Q283" t="s">
        <v>703</v>
      </c>
    </row>
    <row r="284" spans="1:17" x14ac:dyDescent="0.25">
      <c r="A284">
        <v>283</v>
      </c>
      <c r="B284" s="8"/>
      <c r="C284" s="1">
        <v>44132</v>
      </c>
      <c r="D284">
        <v>32</v>
      </c>
      <c r="E284" t="s">
        <v>584</v>
      </c>
      <c r="F284" t="s">
        <v>455</v>
      </c>
      <c r="G284" t="s">
        <v>723</v>
      </c>
      <c r="K284">
        <v>1000</v>
      </c>
      <c r="Q284" t="s">
        <v>703</v>
      </c>
    </row>
    <row r="285" spans="1:17" x14ac:dyDescent="0.25">
      <c r="A285">
        <v>284</v>
      </c>
      <c r="B285" s="8"/>
      <c r="C285" s="1">
        <v>44132</v>
      </c>
      <c r="D285">
        <v>12</v>
      </c>
      <c r="E285" t="s">
        <v>584</v>
      </c>
      <c r="F285" t="s">
        <v>712</v>
      </c>
      <c r="G285" t="s">
        <v>839</v>
      </c>
      <c r="Q285" t="s">
        <v>703</v>
      </c>
    </row>
    <row r="286" spans="1:17" x14ac:dyDescent="0.25">
      <c r="A286">
        <v>285</v>
      </c>
      <c r="B286" s="8"/>
      <c r="C286" s="1">
        <v>44134</v>
      </c>
      <c r="D286">
        <v>70</v>
      </c>
      <c r="E286" t="s">
        <v>581</v>
      </c>
      <c r="F286" t="s">
        <v>842</v>
      </c>
      <c r="G286" t="s">
        <v>779</v>
      </c>
      <c r="I286" t="s">
        <v>571</v>
      </c>
      <c r="J286" t="s">
        <v>706</v>
      </c>
      <c r="K286">
        <v>29200</v>
      </c>
    </row>
    <row r="287" spans="1:17" x14ac:dyDescent="0.25">
      <c r="A287">
        <v>286</v>
      </c>
      <c r="B287" s="8"/>
      <c r="C287" s="1">
        <v>44135</v>
      </c>
      <c r="D287">
        <v>12</v>
      </c>
      <c r="E287" t="s">
        <v>584</v>
      </c>
      <c r="F287" t="s">
        <v>661</v>
      </c>
      <c r="G287" t="s">
        <v>630</v>
      </c>
    </row>
    <row r="288" spans="1:17" x14ac:dyDescent="0.25">
      <c r="A288">
        <v>287</v>
      </c>
      <c r="B288" s="8"/>
      <c r="C288" s="1">
        <v>44138</v>
      </c>
      <c r="D288">
        <v>66</v>
      </c>
      <c r="E288" t="s">
        <v>584</v>
      </c>
      <c r="F288" t="s">
        <v>577</v>
      </c>
      <c r="G288" t="s">
        <v>630</v>
      </c>
      <c r="I288" t="s">
        <v>563</v>
      </c>
    </row>
    <row r="289" spans="1:10" x14ac:dyDescent="0.25">
      <c r="A289">
        <v>288</v>
      </c>
      <c r="B289" s="8"/>
      <c r="C289" s="1">
        <v>44138</v>
      </c>
      <c r="D289">
        <v>20</v>
      </c>
      <c r="E289" t="s">
        <v>581</v>
      </c>
      <c r="F289" t="s">
        <v>735</v>
      </c>
      <c r="G289" t="s">
        <v>734</v>
      </c>
    </row>
    <row r="290" spans="1:10" x14ac:dyDescent="0.25">
      <c r="A290">
        <v>289</v>
      </c>
      <c r="B290" s="8"/>
      <c r="C290" s="1">
        <v>44140</v>
      </c>
      <c r="D290">
        <v>38</v>
      </c>
      <c r="E290" t="s">
        <v>581</v>
      </c>
      <c r="F290" t="s">
        <v>577</v>
      </c>
      <c r="G290" t="s">
        <v>843</v>
      </c>
    </row>
    <row r="291" spans="1:10" x14ac:dyDescent="0.25">
      <c r="A291">
        <v>290</v>
      </c>
      <c r="B291" s="8"/>
      <c r="C291" s="1">
        <v>44141</v>
      </c>
      <c r="D291">
        <v>21</v>
      </c>
      <c r="E291" t="s">
        <v>584</v>
      </c>
      <c r="F291" t="s">
        <v>577</v>
      </c>
      <c r="G291" t="s">
        <v>690</v>
      </c>
    </row>
    <row r="292" spans="1:10" x14ac:dyDescent="0.25">
      <c r="A292">
        <v>291</v>
      </c>
      <c r="B292" s="8"/>
      <c r="C292" s="1">
        <v>44141</v>
      </c>
      <c r="D292">
        <v>87</v>
      </c>
      <c r="E292" t="s">
        <v>581</v>
      </c>
      <c r="F292" t="s">
        <v>837</v>
      </c>
      <c r="G292" t="s">
        <v>779</v>
      </c>
      <c r="J292" t="s">
        <v>733</v>
      </c>
    </row>
    <row r="293" spans="1:10" x14ac:dyDescent="0.25">
      <c r="A293">
        <v>292</v>
      </c>
      <c r="B293" s="8"/>
      <c r="C293" s="1">
        <v>44141</v>
      </c>
      <c r="D293">
        <v>45</v>
      </c>
      <c r="E293" t="s">
        <v>581</v>
      </c>
      <c r="F293" t="s">
        <v>632</v>
      </c>
      <c r="G293" t="s">
        <v>630</v>
      </c>
      <c r="I293" t="s">
        <v>571</v>
      </c>
      <c r="J293" t="s">
        <v>675</v>
      </c>
    </row>
    <row r="294" spans="1:10" x14ac:dyDescent="0.25">
      <c r="A294">
        <v>293</v>
      </c>
      <c r="B294" s="8"/>
      <c r="C294" s="1">
        <v>44146</v>
      </c>
      <c r="D294">
        <v>34</v>
      </c>
      <c r="E294" t="s">
        <v>581</v>
      </c>
      <c r="F294" t="s">
        <v>577</v>
      </c>
      <c r="G294" t="s">
        <v>690</v>
      </c>
    </row>
    <row r="295" spans="1:10" x14ac:dyDescent="0.25">
      <c r="A295">
        <v>294</v>
      </c>
      <c r="B295" s="8"/>
      <c r="C295" s="1">
        <v>44146</v>
      </c>
      <c r="D295">
        <v>43</v>
      </c>
      <c r="E295" t="s">
        <v>581</v>
      </c>
      <c r="F295" t="s">
        <v>600</v>
      </c>
      <c r="G295" t="s">
        <v>791</v>
      </c>
    </row>
    <row r="296" spans="1:10" x14ac:dyDescent="0.25">
      <c r="A296">
        <v>295</v>
      </c>
      <c r="B296" s="8"/>
      <c r="C296" s="1">
        <v>44147</v>
      </c>
      <c r="D296">
        <v>59</v>
      </c>
      <c r="E296" t="s">
        <v>584</v>
      </c>
      <c r="F296" t="s">
        <v>577</v>
      </c>
      <c r="G296" t="s">
        <v>763</v>
      </c>
    </row>
    <row r="297" spans="1:10" x14ac:dyDescent="0.25">
      <c r="A297">
        <v>296</v>
      </c>
      <c r="B297" s="8"/>
      <c r="C297" s="1">
        <v>44148</v>
      </c>
      <c r="D297">
        <v>49</v>
      </c>
      <c r="E297" t="s">
        <v>584</v>
      </c>
      <c r="F297" t="s">
        <v>844</v>
      </c>
      <c r="G297" t="s">
        <v>630</v>
      </c>
    </row>
    <row r="298" spans="1:10" x14ac:dyDescent="0.25">
      <c r="A298">
        <v>297</v>
      </c>
      <c r="B298" s="8"/>
      <c r="C298" s="1">
        <v>44148</v>
      </c>
      <c r="D298">
        <v>50</v>
      </c>
      <c r="E298" t="s">
        <v>581</v>
      </c>
      <c r="F298" t="s">
        <v>730</v>
      </c>
      <c r="G298" t="s">
        <v>723</v>
      </c>
    </row>
    <row r="299" spans="1:10" x14ac:dyDescent="0.25">
      <c r="A299">
        <v>298</v>
      </c>
      <c r="B299" s="8"/>
      <c r="C299" s="1">
        <v>44148</v>
      </c>
      <c r="D299">
        <v>26</v>
      </c>
      <c r="E299" t="s">
        <v>584</v>
      </c>
      <c r="F299" t="s">
        <v>736</v>
      </c>
      <c r="G299" t="s">
        <v>845</v>
      </c>
      <c r="H299" t="s">
        <v>571</v>
      </c>
    </row>
    <row r="300" spans="1:10" x14ac:dyDescent="0.25">
      <c r="A300" s="8">
        <v>242</v>
      </c>
      <c r="B300" s="8"/>
      <c r="C300" s="1">
        <v>44880</v>
      </c>
      <c r="D300">
        <v>21</v>
      </c>
      <c r="E300" t="s">
        <v>584</v>
      </c>
      <c r="F300" t="s">
        <v>664</v>
      </c>
      <c r="G300" t="s">
        <v>846</v>
      </c>
    </row>
    <row r="301" spans="1:10" x14ac:dyDescent="0.25">
      <c r="A301">
        <v>300</v>
      </c>
      <c r="B301" s="8"/>
      <c r="C301" s="1">
        <v>44151</v>
      </c>
      <c r="D301">
        <v>33</v>
      </c>
      <c r="E301" t="s">
        <v>584</v>
      </c>
      <c r="F301" t="s">
        <v>756</v>
      </c>
      <c r="G301" t="s">
        <v>678</v>
      </c>
    </row>
    <row r="302" spans="1:10" x14ac:dyDescent="0.25">
      <c r="A302">
        <v>301</v>
      </c>
      <c r="B302" s="8"/>
      <c r="C302" s="1">
        <v>44152</v>
      </c>
      <c r="D302">
        <v>34</v>
      </c>
      <c r="E302" t="s">
        <v>581</v>
      </c>
      <c r="F302" t="s">
        <v>847</v>
      </c>
      <c r="G302" t="s">
        <v>723</v>
      </c>
    </row>
    <row r="303" spans="1:10" x14ac:dyDescent="0.25">
      <c r="A303">
        <v>302</v>
      </c>
      <c r="B303" s="8"/>
      <c r="C303" s="1">
        <v>44883</v>
      </c>
      <c r="D303">
        <v>67</v>
      </c>
      <c r="E303" t="s">
        <v>581</v>
      </c>
      <c r="F303" t="s">
        <v>769</v>
      </c>
      <c r="G303" t="s">
        <v>385</v>
      </c>
    </row>
    <row r="304" spans="1:10" x14ac:dyDescent="0.25">
      <c r="A304">
        <v>303</v>
      </c>
      <c r="B304" s="8"/>
      <c r="C304" s="1">
        <v>44153</v>
      </c>
      <c r="D304">
        <v>54</v>
      </c>
      <c r="E304" t="s">
        <v>584</v>
      </c>
      <c r="F304" t="s">
        <v>744</v>
      </c>
      <c r="G304" t="s">
        <v>848</v>
      </c>
    </row>
    <row r="305" spans="1:17" x14ac:dyDescent="0.25">
      <c r="A305">
        <v>304</v>
      </c>
      <c r="B305" s="8"/>
      <c r="C305" s="1">
        <v>44154</v>
      </c>
      <c r="D305">
        <v>9</v>
      </c>
      <c r="E305" t="s">
        <v>581</v>
      </c>
      <c r="F305" t="s">
        <v>849</v>
      </c>
      <c r="G305" t="s">
        <v>630</v>
      </c>
    </row>
    <row r="306" spans="1:17" x14ac:dyDescent="0.25">
      <c r="A306">
        <v>305</v>
      </c>
      <c r="B306" s="8"/>
      <c r="C306" s="1">
        <v>44159</v>
      </c>
      <c r="D306">
        <v>34</v>
      </c>
      <c r="E306" t="s">
        <v>584</v>
      </c>
      <c r="F306" t="s">
        <v>603</v>
      </c>
      <c r="G306" t="s">
        <v>601</v>
      </c>
    </row>
    <row r="307" spans="1:17" x14ac:dyDescent="0.25">
      <c r="A307">
        <v>306</v>
      </c>
      <c r="B307" s="8"/>
      <c r="C307" s="1">
        <v>44160</v>
      </c>
      <c r="D307">
        <v>31</v>
      </c>
      <c r="E307" t="s">
        <v>584</v>
      </c>
      <c r="F307" t="s">
        <v>748</v>
      </c>
      <c r="G307" t="s">
        <v>791</v>
      </c>
      <c r="Q307" t="s">
        <v>740</v>
      </c>
    </row>
    <row r="308" spans="1:17" x14ac:dyDescent="0.25">
      <c r="A308">
        <v>307</v>
      </c>
      <c r="B308" s="8"/>
      <c r="C308" s="1">
        <v>44160</v>
      </c>
      <c r="D308">
        <v>17</v>
      </c>
      <c r="E308" t="s">
        <v>581</v>
      </c>
      <c r="F308" t="s">
        <v>713</v>
      </c>
      <c r="G308" t="s">
        <v>734</v>
      </c>
      <c r="K308">
        <v>2000</v>
      </c>
      <c r="Q308" t="s">
        <v>740</v>
      </c>
    </row>
    <row r="309" spans="1:17" x14ac:dyDescent="0.25">
      <c r="A309">
        <v>308</v>
      </c>
      <c r="B309" s="8"/>
      <c r="C309" s="1">
        <v>44160</v>
      </c>
      <c r="D309">
        <v>30</v>
      </c>
      <c r="E309" t="s">
        <v>581</v>
      </c>
      <c r="F309" t="s">
        <v>739</v>
      </c>
      <c r="G309" t="s">
        <v>850</v>
      </c>
      <c r="K309">
        <v>3500</v>
      </c>
      <c r="Q309" t="s">
        <v>740</v>
      </c>
    </row>
    <row r="310" spans="1:17" x14ac:dyDescent="0.25">
      <c r="A310" s="8">
        <v>243</v>
      </c>
      <c r="B310" s="8"/>
      <c r="C310" s="1">
        <v>44161</v>
      </c>
      <c r="D310">
        <v>56</v>
      </c>
      <c r="E310" t="s">
        <v>584</v>
      </c>
      <c r="F310" t="s">
        <v>816</v>
      </c>
      <c r="G310" t="s">
        <v>851</v>
      </c>
      <c r="K310">
        <v>2000</v>
      </c>
      <c r="Q310" t="s">
        <v>740</v>
      </c>
    </row>
    <row r="311" spans="1:17" x14ac:dyDescent="0.25">
      <c r="A311">
        <v>310</v>
      </c>
      <c r="B311" s="8"/>
      <c r="C311" s="1">
        <v>44162</v>
      </c>
      <c r="D311">
        <v>23</v>
      </c>
      <c r="E311" t="s">
        <v>584</v>
      </c>
      <c r="F311" t="s">
        <v>741</v>
      </c>
      <c r="G311" t="s">
        <v>601</v>
      </c>
      <c r="K311">
        <v>2700</v>
      </c>
      <c r="Q311" t="s">
        <v>740</v>
      </c>
    </row>
    <row r="312" spans="1:17" x14ac:dyDescent="0.25">
      <c r="A312">
        <v>311</v>
      </c>
      <c r="B312" s="8"/>
      <c r="C312" s="1">
        <v>44165</v>
      </c>
      <c r="D312">
        <v>45</v>
      </c>
      <c r="E312" t="s">
        <v>584</v>
      </c>
      <c r="F312" t="s">
        <v>600</v>
      </c>
      <c r="G312" t="s">
        <v>601</v>
      </c>
      <c r="K312">
        <v>2950</v>
      </c>
      <c r="Q312" t="s">
        <v>740</v>
      </c>
    </row>
    <row r="313" spans="1:17" x14ac:dyDescent="0.25">
      <c r="A313">
        <v>312</v>
      </c>
      <c r="B313" s="8"/>
      <c r="C313" s="1">
        <v>44167</v>
      </c>
      <c r="D313">
        <v>45</v>
      </c>
      <c r="E313" t="s">
        <v>581</v>
      </c>
      <c r="F313" t="s">
        <v>852</v>
      </c>
      <c r="G313" t="s">
        <v>853</v>
      </c>
      <c r="I313" t="s">
        <v>571</v>
      </c>
      <c r="K313">
        <v>3000</v>
      </c>
      <c r="Q313" t="s">
        <v>740</v>
      </c>
    </row>
    <row r="314" spans="1:17" x14ac:dyDescent="0.25">
      <c r="A314">
        <v>313</v>
      </c>
      <c r="B314" s="8"/>
      <c r="C314" s="1">
        <v>44167</v>
      </c>
      <c r="D314">
        <v>65</v>
      </c>
      <c r="E314" t="s">
        <v>584</v>
      </c>
      <c r="F314" t="s">
        <v>719</v>
      </c>
      <c r="G314" t="s">
        <v>854</v>
      </c>
      <c r="K314">
        <v>4000</v>
      </c>
      <c r="Q314" t="s">
        <v>740</v>
      </c>
    </row>
    <row r="315" spans="1:17" x14ac:dyDescent="0.25">
      <c r="A315">
        <v>314</v>
      </c>
      <c r="B315" s="8"/>
      <c r="C315" s="1">
        <v>44168</v>
      </c>
      <c r="D315">
        <v>56</v>
      </c>
      <c r="E315" t="s">
        <v>584</v>
      </c>
      <c r="F315" t="s">
        <v>600</v>
      </c>
      <c r="G315" t="s">
        <v>601</v>
      </c>
      <c r="Q315" t="s">
        <v>740</v>
      </c>
    </row>
    <row r="316" spans="1:17" x14ac:dyDescent="0.25">
      <c r="A316">
        <v>315</v>
      </c>
      <c r="B316" s="8"/>
      <c r="C316" s="1">
        <v>44168</v>
      </c>
      <c r="D316">
        <v>20</v>
      </c>
      <c r="E316" t="s">
        <v>584</v>
      </c>
      <c r="F316" t="s">
        <v>855</v>
      </c>
      <c r="G316" t="s">
        <v>630</v>
      </c>
      <c r="I316" t="s">
        <v>571</v>
      </c>
      <c r="J316" t="s">
        <v>675</v>
      </c>
      <c r="O316" s="1">
        <v>44168</v>
      </c>
      <c r="P316" s="1">
        <v>44168</v>
      </c>
      <c r="Q316" t="s">
        <v>740</v>
      </c>
    </row>
    <row r="317" spans="1:17" x14ac:dyDescent="0.25">
      <c r="A317">
        <v>316</v>
      </c>
      <c r="B317" s="8"/>
      <c r="C317" s="1">
        <v>44169</v>
      </c>
      <c r="D317">
        <v>0</v>
      </c>
      <c r="E317" t="s">
        <v>581</v>
      </c>
      <c r="F317" t="s">
        <v>856</v>
      </c>
      <c r="G317" t="s">
        <v>857</v>
      </c>
      <c r="Q317" t="s">
        <v>740</v>
      </c>
    </row>
    <row r="318" spans="1:17" x14ac:dyDescent="0.25">
      <c r="A318">
        <v>317</v>
      </c>
      <c r="B318" s="8"/>
      <c r="C318" s="1">
        <v>44169</v>
      </c>
      <c r="D318">
        <v>14</v>
      </c>
      <c r="E318" t="s">
        <v>584</v>
      </c>
      <c r="F318" t="s">
        <v>815</v>
      </c>
      <c r="G318" t="s">
        <v>816</v>
      </c>
      <c r="L318" t="s">
        <v>571</v>
      </c>
      <c r="Q318" t="s">
        <v>740</v>
      </c>
    </row>
    <row r="319" spans="1:17" x14ac:dyDescent="0.25">
      <c r="A319">
        <v>318</v>
      </c>
      <c r="B319" s="8"/>
      <c r="C319" s="1">
        <v>44171</v>
      </c>
      <c r="D319">
        <v>25</v>
      </c>
      <c r="E319" t="s">
        <v>584</v>
      </c>
      <c r="F319" t="s">
        <v>730</v>
      </c>
      <c r="G319" t="s">
        <v>601</v>
      </c>
      <c r="K319">
        <v>3700</v>
      </c>
      <c r="L319" t="s">
        <v>571</v>
      </c>
      <c r="N319" t="s">
        <v>858</v>
      </c>
      <c r="Q319" t="s">
        <v>740</v>
      </c>
    </row>
    <row r="320" spans="1:17" x14ac:dyDescent="0.25">
      <c r="A320">
        <v>319</v>
      </c>
      <c r="B320" s="8"/>
      <c r="C320" s="1">
        <v>44172</v>
      </c>
      <c r="D320">
        <v>27</v>
      </c>
      <c r="E320" t="s">
        <v>581</v>
      </c>
      <c r="F320" t="s">
        <v>859</v>
      </c>
      <c r="G320" t="s">
        <v>690</v>
      </c>
      <c r="Q320" t="s">
        <v>740</v>
      </c>
    </row>
    <row r="321" spans="1:17" x14ac:dyDescent="0.25">
      <c r="A321">
        <v>320</v>
      </c>
      <c r="B321" s="8"/>
      <c r="C321" s="1">
        <v>44173</v>
      </c>
      <c r="D321">
        <v>49</v>
      </c>
      <c r="E321" t="s">
        <v>584</v>
      </c>
      <c r="F321" t="s">
        <v>577</v>
      </c>
      <c r="G321" t="s">
        <v>860</v>
      </c>
      <c r="K321">
        <v>4500</v>
      </c>
      <c r="O321" s="1">
        <v>44173</v>
      </c>
      <c r="P321" s="1">
        <v>44173</v>
      </c>
      <c r="Q321" t="s">
        <v>740</v>
      </c>
    </row>
    <row r="322" spans="1:17" x14ac:dyDescent="0.25">
      <c r="A322">
        <v>321</v>
      </c>
      <c r="B322" s="8"/>
      <c r="C322" s="1">
        <v>44174</v>
      </c>
      <c r="D322">
        <v>50</v>
      </c>
      <c r="E322" t="s">
        <v>584</v>
      </c>
      <c r="F322" t="s">
        <v>600</v>
      </c>
      <c r="G322" t="s">
        <v>690</v>
      </c>
      <c r="K322">
        <v>6000</v>
      </c>
      <c r="Q322" t="s">
        <v>740</v>
      </c>
    </row>
    <row r="323" spans="1:17" x14ac:dyDescent="0.25">
      <c r="A323">
        <v>322</v>
      </c>
      <c r="B323" s="8"/>
      <c r="C323" s="1">
        <v>44177</v>
      </c>
      <c r="D323">
        <v>32</v>
      </c>
      <c r="E323" t="s">
        <v>584</v>
      </c>
      <c r="F323" t="s">
        <v>607</v>
      </c>
      <c r="G323" t="s">
        <v>861</v>
      </c>
      <c r="K323">
        <v>3200</v>
      </c>
      <c r="Q323" t="s">
        <v>740</v>
      </c>
    </row>
    <row r="324" spans="1:17" x14ac:dyDescent="0.25">
      <c r="A324">
        <v>323</v>
      </c>
      <c r="B324" s="8"/>
      <c r="C324" s="1">
        <v>44179</v>
      </c>
      <c r="D324">
        <v>67</v>
      </c>
      <c r="E324" t="s">
        <v>584</v>
      </c>
      <c r="F324" t="s">
        <v>809</v>
      </c>
      <c r="G324" t="s">
        <v>734</v>
      </c>
      <c r="K324">
        <v>3200</v>
      </c>
      <c r="Q324" t="s">
        <v>740</v>
      </c>
    </row>
    <row r="325" spans="1:17" x14ac:dyDescent="0.25">
      <c r="A325">
        <v>324</v>
      </c>
      <c r="B325" s="8"/>
      <c r="C325" s="1">
        <v>44179</v>
      </c>
      <c r="D325">
        <v>40</v>
      </c>
      <c r="E325" t="s">
        <v>584</v>
      </c>
      <c r="F325" t="s">
        <v>739</v>
      </c>
      <c r="G325" t="s">
        <v>630</v>
      </c>
      <c r="K325">
        <v>5000</v>
      </c>
      <c r="Q325" t="s">
        <v>740</v>
      </c>
    </row>
    <row r="326" spans="1:17" x14ac:dyDescent="0.25">
      <c r="A326">
        <v>325</v>
      </c>
      <c r="B326" s="8"/>
      <c r="C326" s="1">
        <v>44181</v>
      </c>
      <c r="D326">
        <v>40</v>
      </c>
      <c r="E326" t="s">
        <v>584</v>
      </c>
      <c r="F326" t="s">
        <v>862</v>
      </c>
      <c r="G326" t="s">
        <v>791</v>
      </c>
      <c r="K326">
        <v>2600</v>
      </c>
      <c r="Q326" t="s">
        <v>740</v>
      </c>
    </row>
    <row r="327" spans="1:17" x14ac:dyDescent="0.25">
      <c r="A327">
        <v>326</v>
      </c>
      <c r="B327" s="8"/>
      <c r="C327" s="1">
        <v>44183</v>
      </c>
      <c r="D327">
        <v>78</v>
      </c>
      <c r="E327" t="s">
        <v>581</v>
      </c>
      <c r="F327" t="s">
        <v>600</v>
      </c>
      <c r="G327" t="s">
        <v>601</v>
      </c>
      <c r="K327">
        <v>2700</v>
      </c>
    </row>
    <row r="328" spans="1:17" x14ac:dyDescent="0.25">
      <c r="A328">
        <v>327</v>
      </c>
      <c r="B328" s="8"/>
      <c r="C328" s="1">
        <v>44186</v>
      </c>
      <c r="D328">
        <v>33</v>
      </c>
      <c r="E328" t="s">
        <v>581</v>
      </c>
      <c r="F328" t="s">
        <v>863</v>
      </c>
      <c r="G328" t="s">
        <v>797</v>
      </c>
      <c r="K328">
        <v>1500</v>
      </c>
    </row>
    <row r="329" spans="1:17" x14ac:dyDescent="0.25">
      <c r="B329" s="8"/>
      <c r="K329">
        <v>7000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1909E-5C15-4620-8C92-DBB4220EFF7D}">
  <dimension ref="A1:E319"/>
  <sheetViews>
    <sheetView workbookViewId="0">
      <selection activeCell="E2" sqref="E2"/>
    </sheetView>
  </sheetViews>
  <sheetFormatPr defaultRowHeight="15" x14ac:dyDescent="0.25"/>
  <cols>
    <col min="1" max="1" width="12.42578125" bestFit="1" customWidth="1"/>
    <col min="2" max="2" width="17.140625" bestFit="1" customWidth="1"/>
    <col min="3" max="3" width="12" bestFit="1" customWidth="1"/>
    <col min="4" max="4" width="10" bestFit="1" customWidth="1"/>
    <col min="5" max="5" width="14.140625" bestFit="1" customWidth="1"/>
  </cols>
  <sheetData>
    <row r="1" spans="1:5" x14ac:dyDescent="0.25">
      <c r="A1" t="s">
        <v>0</v>
      </c>
      <c r="B1" t="s">
        <v>1</v>
      </c>
      <c r="C1" t="s">
        <v>2</v>
      </c>
      <c r="D1" t="s">
        <v>3</v>
      </c>
      <c r="E1" t="s">
        <v>4</v>
      </c>
    </row>
    <row r="2" spans="1:5" x14ac:dyDescent="0.25">
      <c r="A2" t="s">
        <v>5</v>
      </c>
      <c r="B2" t="s">
        <v>6</v>
      </c>
      <c r="C2">
        <v>39</v>
      </c>
      <c r="D2" t="s">
        <v>7</v>
      </c>
      <c r="E2" t="s">
        <v>865</v>
      </c>
    </row>
    <row r="3" spans="1:5" x14ac:dyDescent="0.25">
      <c r="A3" t="s">
        <v>8</v>
      </c>
      <c r="B3" t="s">
        <v>9</v>
      </c>
      <c r="C3">
        <v>58</v>
      </c>
      <c r="D3" t="s">
        <v>7</v>
      </c>
      <c r="E3" t="s">
        <v>10</v>
      </c>
    </row>
    <row r="4" spans="1:5" x14ac:dyDescent="0.25">
      <c r="A4" t="s">
        <v>11</v>
      </c>
      <c r="B4" t="s">
        <v>12</v>
      </c>
      <c r="C4">
        <v>56</v>
      </c>
      <c r="D4" t="s">
        <v>13</v>
      </c>
      <c r="E4" t="s">
        <v>10</v>
      </c>
    </row>
    <row r="5" spans="1:5" x14ac:dyDescent="0.25">
      <c r="A5" t="s">
        <v>14</v>
      </c>
      <c r="B5" t="s">
        <v>15</v>
      </c>
      <c r="C5">
        <v>55</v>
      </c>
      <c r="D5" t="s">
        <v>7</v>
      </c>
      <c r="E5" t="s">
        <v>10</v>
      </c>
    </row>
    <row r="6" spans="1:5" x14ac:dyDescent="0.25">
      <c r="A6" t="s">
        <v>16</v>
      </c>
      <c r="B6" t="s">
        <v>17</v>
      </c>
      <c r="C6">
        <v>15</v>
      </c>
      <c r="D6" t="s">
        <v>13</v>
      </c>
      <c r="E6" t="s">
        <v>18</v>
      </c>
    </row>
    <row r="7" spans="1:5" x14ac:dyDescent="0.25">
      <c r="A7" t="s">
        <v>19</v>
      </c>
      <c r="B7" t="s">
        <v>20</v>
      </c>
      <c r="C7">
        <v>40</v>
      </c>
      <c r="D7" t="s">
        <v>7</v>
      </c>
      <c r="E7" t="s">
        <v>10</v>
      </c>
    </row>
    <row r="8" spans="1:5" x14ac:dyDescent="0.25">
      <c r="A8" t="s">
        <v>21</v>
      </c>
      <c r="C8">
        <v>56</v>
      </c>
      <c r="D8" t="s">
        <v>13</v>
      </c>
      <c r="E8" t="s">
        <v>10</v>
      </c>
    </row>
    <row r="9" spans="1:5" x14ac:dyDescent="0.25">
      <c r="A9" t="s">
        <v>22</v>
      </c>
      <c r="B9" t="s">
        <v>23</v>
      </c>
      <c r="C9">
        <v>46</v>
      </c>
      <c r="D9" t="s">
        <v>7</v>
      </c>
      <c r="E9" t="s">
        <v>10</v>
      </c>
    </row>
    <row r="10" spans="1:5" x14ac:dyDescent="0.25">
      <c r="A10" t="s">
        <v>24</v>
      </c>
      <c r="B10" t="s">
        <v>25</v>
      </c>
      <c r="C10">
        <v>57</v>
      </c>
      <c r="D10" t="s">
        <v>13</v>
      </c>
      <c r="E10" t="s">
        <v>10</v>
      </c>
    </row>
    <row r="11" spans="1:5" x14ac:dyDescent="0.25">
      <c r="A11" t="s">
        <v>26</v>
      </c>
      <c r="C11">
        <v>8</v>
      </c>
      <c r="D11" t="s">
        <v>13</v>
      </c>
      <c r="E11" t="s">
        <v>27</v>
      </c>
    </row>
    <row r="12" spans="1:5" x14ac:dyDescent="0.25">
      <c r="A12" t="s">
        <v>28</v>
      </c>
      <c r="B12" t="s">
        <v>29</v>
      </c>
      <c r="C12">
        <v>26</v>
      </c>
      <c r="D12" t="s">
        <v>7</v>
      </c>
      <c r="E12" t="s">
        <v>865</v>
      </c>
    </row>
    <row r="13" spans="1:5" x14ac:dyDescent="0.25">
      <c r="A13" t="s">
        <v>30</v>
      </c>
      <c r="B13" t="s">
        <v>31</v>
      </c>
      <c r="C13">
        <v>34</v>
      </c>
      <c r="D13" t="s">
        <v>13</v>
      </c>
      <c r="E13" t="s">
        <v>865</v>
      </c>
    </row>
    <row r="14" spans="1:5" x14ac:dyDescent="0.25">
      <c r="A14" t="s">
        <v>32</v>
      </c>
      <c r="C14">
        <v>47</v>
      </c>
      <c r="D14" t="s">
        <v>13</v>
      </c>
      <c r="E14" t="s">
        <v>10</v>
      </c>
    </row>
    <row r="15" spans="1:5" x14ac:dyDescent="0.25">
      <c r="A15" t="s">
        <v>33</v>
      </c>
      <c r="B15" t="s">
        <v>34</v>
      </c>
      <c r="C15">
        <v>35</v>
      </c>
      <c r="D15" t="s">
        <v>7</v>
      </c>
      <c r="E15" t="s">
        <v>865</v>
      </c>
    </row>
    <row r="16" spans="1:5" x14ac:dyDescent="0.25">
      <c r="A16" t="s">
        <v>35</v>
      </c>
      <c r="B16" t="s">
        <v>36</v>
      </c>
      <c r="C16">
        <v>30</v>
      </c>
      <c r="D16" t="s">
        <v>7</v>
      </c>
      <c r="E16" t="s">
        <v>865</v>
      </c>
    </row>
    <row r="17" spans="1:5" x14ac:dyDescent="0.25">
      <c r="A17" t="s">
        <v>37</v>
      </c>
      <c r="B17" t="s">
        <v>38</v>
      </c>
      <c r="C17">
        <v>19</v>
      </c>
      <c r="D17" t="s">
        <v>13</v>
      </c>
      <c r="E17" t="s">
        <v>18</v>
      </c>
    </row>
    <row r="18" spans="1:5" x14ac:dyDescent="0.25">
      <c r="A18" t="s">
        <v>39</v>
      </c>
      <c r="C18">
        <v>45</v>
      </c>
      <c r="D18" t="s">
        <v>13</v>
      </c>
      <c r="E18" t="s">
        <v>10</v>
      </c>
    </row>
    <row r="19" spans="1:5" x14ac:dyDescent="0.25">
      <c r="A19" t="s">
        <v>40</v>
      </c>
      <c r="B19" t="s">
        <v>41</v>
      </c>
      <c r="C19">
        <v>60</v>
      </c>
      <c r="D19" t="s">
        <v>7</v>
      </c>
      <c r="E19" t="s">
        <v>42</v>
      </c>
    </row>
    <row r="20" spans="1:5" x14ac:dyDescent="0.25">
      <c r="A20" t="s">
        <v>43</v>
      </c>
      <c r="B20" t="s">
        <v>44</v>
      </c>
      <c r="C20">
        <v>40</v>
      </c>
      <c r="D20" t="s">
        <v>7</v>
      </c>
      <c r="E20" t="s">
        <v>10</v>
      </c>
    </row>
    <row r="21" spans="1:5" x14ac:dyDescent="0.25">
      <c r="A21" t="s">
        <v>45</v>
      </c>
      <c r="B21" t="s">
        <v>46</v>
      </c>
      <c r="C21">
        <v>50</v>
      </c>
      <c r="D21" t="s">
        <v>13</v>
      </c>
      <c r="E21" t="s">
        <v>10</v>
      </c>
    </row>
    <row r="22" spans="1:5" x14ac:dyDescent="0.25">
      <c r="A22" t="s">
        <v>47</v>
      </c>
      <c r="B22" t="s">
        <v>48</v>
      </c>
      <c r="C22">
        <v>56</v>
      </c>
      <c r="D22" t="s">
        <v>13</v>
      </c>
      <c r="E22" t="s">
        <v>10</v>
      </c>
    </row>
    <row r="23" spans="1:5" x14ac:dyDescent="0.25">
      <c r="A23" t="s">
        <v>49</v>
      </c>
      <c r="B23" t="s">
        <v>50</v>
      </c>
      <c r="C23">
        <v>67</v>
      </c>
      <c r="D23" t="s">
        <v>13</v>
      </c>
      <c r="E23" t="s">
        <v>42</v>
      </c>
    </row>
    <row r="24" spans="1:5" x14ac:dyDescent="0.25">
      <c r="A24" t="s">
        <v>51</v>
      </c>
      <c r="B24" t="s">
        <v>52</v>
      </c>
      <c r="C24">
        <v>39</v>
      </c>
      <c r="D24" t="s">
        <v>7</v>
      </c>
      <c r="E24" t="s">
        <v>865</v>
      </c>
    </row>
    <row r="25" spans="1:5" x14ac:dyDescent="0.25">
      <c r="A25" t="s">
        <v>53</v>
      </c>
      <c r="B25" t="s">
        <v>54</v>
      </c>
      <c r="C25">
        <v>11</v>
      </c>
      <c r="D25" t="s">
        <v>7</v>
      </c>
      <c r="E25" t="s">
        <v>27</v>
      </c>
    </row>
    <row r="26" spans="1:5" x14ac:dyDescent="0.25">
      <c r="A26" t="s">
        <v>55</v>
      </c>
      <c r="B26" t="s">
        <v>56</v>
      </c>
      <c r="C26">
        <v>45</v>
      </c>
      <c r="D26" t="s">
        <v>13</v>
      </c>
      <c r="E26" t="s">
        <v>10</v>
      </c>
    </row>
    <row r="27" spans="1:5" x14ac:dyDescent="0.25">
      <c r="A27" t="s">
        <v>57</v>
      </c>
      <c r="C27">
        <v>59</v>
      </c>
      <c r="D27" t="s">
        <v>13</v>
      </c>
      <c r="E27" t="s">
        <v>10</v>
      </c>
    </row>
    <row r="28" spans="1:5" x14ac:dyDescent="0.25">
      <c r="A28" t="s">
        <v>58</v>
      </c>
      <c r="B28" t="s">
        <v>59</v>
      </c>
      <c r="C28">
        <v>40</v>
      </c>
      <c r="D28" t="s">
        <v>13</v>
      </c>
      <c r="E28" t="s">
        <v>10</v>
      </c>
    </row>
    <row r="29" spans="1:5" x14ac:dyDescent="0.25">
      <c r="A29" t="s">
        <v>60</v>
      </c>
      <c r="B29" t="s">
        <v>61</v>
      </c>
      <c r="C29">
        <v>9</v>
      </c>
      <c r="D29" t="s">
        <v>13</v>
      </c>
      <c r="E29" t="s">
        <v>27</v>
      </c>
    </row>
    <row r="30" spans="1:5" x14ac:dyDescent="0.25">
      <c r="A30" t="s">
        <v>62</v>
      </c>
      <c r="B30" t="s">
        <v>63</v>
      </c>
      <c r="C30">
        <v>72</v>
      </c>
      <c r="D30" t="s">
        <v>7</v>
      </c>
      <c r="E30" t="s">
        <v>42</v>
      </c>
    </row>
    <row r="31" spans="1:5" x14ac:dyDescent="0.25">
      <c r="A31" t="s">
        <v>64</v>
      </c>
      <c r="C31">
        <v>55</v>
      </c>
      <c r="D31" t="s">
        <v>13</v>
      </c>
      <c r="E31" t="s">
        <v>10</v>
      </c>
    </row>
    <row r="32" spans="1:5" x14ac:dyDescent="0.25">
      <c r="A32" t="s">
        <v>65</v>
      </c>
      <c r="B32" t="s">
        <v>66</v>
      </c>
      <c r="C32">
        <v>56</v>
      </c>
      <c r="D32" t="s">
        <v>13</v>
      </c>
      <c r="E32" t="s">
        <v>10</v>
      </c>
    </row>
    <row r="33" spans="1:5" x14ac:dyDescent="0.25">
      <c r="A33" t="s">
        <v>67</v>
      </c>
      <c r="C33">
        <v>45</v>
      </c>
      <c r="D33" t="s">
        <v>7</v>
      </c>
      <c r="E33" t="s">
        <v>10</v>
      </c>
    </row>
    <row r="34" spans="1:5" x14ac:dyDescent="0.25">
      <c r="A34" t="s">
        <v>68</v>
      </c>
      <c r="B34" t="s">
        <v>69</v>
      </c>
      <c r="C34">
        <v>45</v>
      </c>
      <c r="D34" t="s">
        <v>7</v>
      </c>
      <c r="E34" t="s">
        <v>10</v>
      </c>
    </row>
    <row r="35" spans="1:5" x14ac:dyDescent="0.25">
      <c r="A35" t="s">
        <v>70</v>
      </c>
      <c r="B35" t="s">
        <v>71</v>
      </c>
      <c r="C35">
        <v>44</v>
      </c>
      <c r="D35" t="s">
        <v>13</v>
      </c>
      <c r="E35" t="s">
        <v>10</v>
      </c>
    </row>
    <row r="36" spans="1:5" x14ac:dyDescent="0.25">
      <c r="A36" t="s">
        <v>72</v>
      </c>
      <c r="B36" t="s">
        <v>73</v>
      </c>
      <c r="C36">
        <v>21</v>
      </c>
      <c r="D36" t="s">
        <v>13</v>
      </c>
      <c r="E36" t="s">
        <v>865</v>
      </c>
    </row>
    <row r="37" spans="1:5" x14ac:dyDescent="0.25">
      <c r="A37" t="s">
        <v>74</v>
      </c>
      <c r="C37">
        <v>42</v>
      </c>
      <c r="D37" t="s">
        <v>13</v>
      </c>
      <c r="E37" t="s">
        <v>10</v>
      </c>
    </row>
    <row r="38" spans="1:5" x14ac:dyDescent="0.25">
      <c r="A38" t="s">
        <v>75</v>
      </c>
      <c r="C38">
        <v>39</v>
      </c>
      <c r="D38" t="s">
        <v>13</v>
      </c>
      <c r="E38" t="s">
        <v>865</v>
      </c>
    </row>
    <row r="39" spans="1:5" x14ac:dyDescent="0.25">
      <c r="A39" t="s">
        <v>76</v>
      </c>
      <c r="C39">
        <v>29</v>
      </c>
      <c r="D39" t="s">
        <v>7</v>
      </c>
      <c r="E39" t="s">
        <v>865</v>
      </c>
    </row>
    <row r="40" spans="1:5" x14ac:dyDescent="0.25">
      <c r="A40" t="s">
        <v>77</v>
      </c>
      <c r="B40" t="s">
        <v>78</v>
      </c>
      <c r="C40">
        <v>44</v>
      </c>
      <c r="D40" t="s">
        <v>13</v>
      </c>
      <c r="E40" t="s">
        <v>10</v>
      </c>
    </row>
    <row r="41" spans="1:5" x14ac:dyDescent="0.25">
      <c r="A41" t="s">
        <v>79</v>
      </c>
      <c r="C41">
        <v>48</v>
      </c>
      <c r="D41" t="s">
        <v>13</v>
      </c>
      <c r="E41" t="s">
        <v>10</v>
      </c>
    </row>
    <row r="42" spans="1:5" x14ac:dyDescent="0.25">
      <c r="A42" t="s">
        <v>80</v>
      </c>
      <c r="C42">
        <v>31</v>
      </c>
      <c r="D42" t="s">
        <v>13</v>
      </c>
      <c r="E42" t="s">
        <v>865</v>
      </c>
    </row>
    <row r="43" spans="1:5" x14ac:dyDescent="0.25">
      <c r="A43" t="s">
        <v>81</v>
      </c>
      <c r="C43">
        <v>26</v>
      </c>
      <c r="D43" t="s">
        <v>7</v>
      </c>
      <c r="E43" t="s">
        <v>865</v>
      </c>
    </row>
    <row r="44" spans="1:5" x14ac:dyDescent="0.25">
      <c r="A44" t="s">
        <v>82</v>
      </c>
      <c r="C44">
        <v>14</v>
      </c>
      <c r="D44" t="s">
        <v>7</v>
      </c>
      <c r="E44" t="s">
        <v>18</v>
      </c>
    </row>
    <row r="45" spans="1:5" x14ac:dyDescent="0.25">
      <c r="A45" t="s">
        <v>83</v>
      </c>
      <c r="C45">
        <v>32</v>
      </c>
      <c r="D45" t="s">
        <v>13</v>
      </c>
      <c r="E45" t="s">
        <v>865</v>
      </c>
    </row>
    <row r="46" spans="1:5" x14ac:dyDescent="0.25">
      <c r="A46" t="s">
        <v>84</v>
      </c>
      <c r="C46">
        <v>41</v>
      </c>
      <c r="D46" t="s">
        <v>7</v>
      </c>
      <c r="E46" t="s">
        <v>10</v>
      </c>
    </row>
    <row r="47" spans="1:5" x14ac:dyDescent="0.25">
      <c r="A47" t="s">
        <v>85</v>
      </c>
      <c r="C47">
        <v>66</v>
      </c>
      <c r="D47" t="s">
        <v>13</v>
      </c>
      <c r="E47" t="s">
        <v>42</v>
      </c>
    </row>
    <row r="48" spans="1:5" x14ac:dyDescent="0.25">
      <c r="A48" t="s">
        <v>86</v>
      </c>
      <c r="C48">
        <v>43</v>
      </c>
      <c r="D48" t="s">
        <v>7</v>
      </c>
      <c r="E48" t="s">
        <v>10</v>
      </c>
    </row>
    <row r="49" spans="1:5" x14ac:dyDescent="0.25">
      <c r="A49" t="s">
        <v>87</v>
      </c>
      <c r="C49">
        <v>25</v>
      </c>
      <c r="D49" t="s">
        <v>7</v>
      </c>
      <c r="E49" t="s">
        <v>865</v>
      </c>
    </row>
    <row r="50" spans="1:5" x14ac:dyDescent="0.25">
      <c r="A50" t="s">
        <v>88</v>
      </c>
      <c r="C50">
        <v>30</v>
      </c>
      <c r="D50" t="s">
        <v>7</v>
      </c>
      <c r="E50" t="s">
        <v>865</v>
      </c>
    </row>
    <row r="51" spans="1:5" x14ac:dyDescent="0.25">
      <c r="A51" t="s">
        <v>89</v>
      </c>
      <c r="C51">
        <v>43</v>
      </c>
      <c r="D51" t="s">
        <v>13</v>
      </c>
      <c r="E51" t="s">
        <v>10</v>
      </c>
    </row>
    <row r="52" spans="1:5" x14ac:dyDescent="0.25">
      <c r="A52" t="s">
        <v>90</v>
      </c>
      <c r="C52">
        <v>26</v>
      </c>
      <c r="D52" t="s">
        <v>7</v>
      </c>
      <c r="E52" t="s">
        <v>865</v>
      </c>
    </row>
    <row r="53" spans="1:5" x14ac:dyDescent="0.25">
      <c r="A53" t="s">
        <v>91</v>
      </c>
      <c r="C53">
        <v>66</v>
      </c>
      <c r="D53" t="s">
        <v>13</v>
      </c>
      <c r="E53" t="s">
        <v>42</v>
      </c>
    </row>
    <row r="54" spans="1:5" x14ac:dyDescent="0.25">
      <c r="A54" t="s">
        <v>92</v>
      </c>
      <c r="C54">
        <v>78</v>
      </c>
      <c r="D54" t="s">
        <v>13</v>
      </c>
      <c r="E54" t="s">
        <v>42</v>
      </c>
    </row>
    <row r="55" spans="1:5" x14ac:dyDescent="0.25">
      <c r="A55" t="s">
        <v>93</v>
      </c>
      <c r="C55">
        <v>56</v>
      </c>
      <c r="D55" t="s">
        <v>7</v>
      </c>
      <c r="E55" t="s">
        <v>10</v>
      </c>
    </row>
    <row r="56" spans="1:5" x14ac:dyDescent="0.25">
      <c r="A56" t="s">
        <v>94</v>
      </c>
      <c r="C56">
        <v>12</v>
      </c>
      <c r="D56" t="s">
        <v>13</v>
      </c>
      <c r="E56" t="s">
        <v>27</v>
      </c>
    </row>
    <row r="57" spans="1:5" x14ac:dyDescent="0.25">
      <c r="A57" t="s">
        <v>95</v>
      </c>
      <c r="C57">
        <v>18</v>
      </c>
      <c r="D57" t="s">
        <v>13</v>
      </c>
      <c r="E57" t="s">
        <v>18</v>
      </c>
    </row>
    <row r="58" spans="1:5" x14ac:dyDescent="0.25">
      <c r="A58" t="s">
        <v>96</v>
      </c>
      <c r="C58">
        <v>15</v>
      </c>
      <c r="D58" t="s">
        <v>7</v>
      </c>
      <c r="E58" t="s">
        <v>18</v>
      </c>
    </row>
    <row r="59" spans="1:5" x14ac:dyDescent="0.25">
      <c r="A59" t="s">
        <v>97</v>
      </c>
      <c r="C59">
        <v>12</v>
      </c>
      <c r="D59" t="s">
        <v>13</v>
      </c>
      <c r="E59" t="s">
        <v>27</v>
      </c>
    </row>
    <row r="60" spans="1:5" x14ac:dyDescent="0.25">
      <c r="A60" t="s">
        <v>98</v>
      </c>
      <c r="C60">
        <v>34</v>
      </c>
      <c r="D60" t="s">
        <v>13</v>
      </c>
      <c r="E60" t="s">
        <v>865</v>
      </c>
    </row>
    <row r="61" spans="1:5" x14ac:dyDescent="0.25">
      <c r="A61" t="s">
        <v>99</v>
      </c>
      <c r="B61" t="s">
        <v>100</v>
      </c>
      <c r="C61">
        <v>37</v>
      </c>
      <c r="D61" t="s">
        <v>13</v>
      </c>
      <c r="E61" t="s">
        <v>865</v>
      </c>
    </row>
    <row r="62" spans="1:5" x14ac:dyDescent="0.25">
      <c r="A62" t="s">
        <v>101</v>
      </c>
      <c r="C62">
        <v>25</v>
      </c>
      <c r="D62" t="s">
        <v>13</v>
      </c>
      <c r="E62" t="s">
        <v>865</v>
      </c>
    </row>
    <row r="63" spans="1:5" x14ac:dyDescent="0.25">
      <c r="A63" t="s">
        <v>102</v>
      </c>
      <c r="C63">
        <v>36</v>
      </c>
      <c r="D63" t="s">
        <v>13</v>
      </c>
      <c r="E63" t="s">
        <v>865</v>
      </c>
    </row>
    <row r="64" spans="1:5" x14ac:dyDescent="0.25">
      <c r="A64" t="s">
        <v>103</v>
      </c>
      <c r="C64">
        <v>67</v>
      </c>
      <c r="D64" t="s">
        <v>7</v>
      </c>
      <c r="E64" t="s">
        <v>42</v>
      </c>
    </row>
    <row r="65" spans="1:5" x14ac:dyDescent="0.25">
      <c r="A65" t="s">
        <v>104</v>
      </c>
      <c r="B65" t="s">
        <v>105</v>
      </c>
      <c r="C65">
        <v>60</v>
      </c>
      <c r="D65" t="s">
        <v>13</v>
      </c>
      <c r="E65" t="s">
        <v>42</v>
      </c>
    </row>
    <row r="66" spans="1:5" x14ac:dyDescent="0.25">
      <c r="A66" t="s">
        <v>106</v>
      </c>
      <c r="C66">
        <v>36</v>
      </c>
      <c r="D66" t="s">
        <v>7</v>
      </c>
      <c r="E66" t="s">
        <v>865</v>
      </c>
    </row>
    <row r="67" spans="1:5" x14ac:dyDescent="0.25">
      <c r="A67" t="s">
        <v>107</v>
      </c>
      <c r="C67">
        <v>50</v>
      </c>
      <c r="D67" t="s">
        <v>13</v>
      </c>
      <c r="E67" t="s">
        <v>10</v>
      </c>
    </row>
    <row r="68" spans="1:5" x14ac:dyDescent="0.25">
      <c r="A68" t="s">
        <v>108</v>
      </c>
      <c r="B68" t="s">
        <v>109</v>
      </c>
      <c r="C68">
        <v>38</v>
      </c>
      <c r="D68" t="s">
        <v>7</v>
      </c>
      <c r="E68" t="s">
        <v>865</v>
      </c>
    </row>
    <row r="69" spans="1:5" x14ac:dyDescent="0.25">
      <c r="A69" t="s">
        <v>110</v>
      </c>
      <c r="C69">
        <v>14</v>
      </c>
      <c r="D69" t="s">
        <v>13</v>
      </c>
      <c r="E69" t="s">
        <v>18</v>
      </c>
    </row>
    <row r="70" spans="1:5" x14ac:dyDescent="0.25">
      <c r="A70" t="s">
        <v>111</v>
      </c>
      <c r="C70">
        <v>20</v>
      </c>
      <c r="D70" t="s">
        <v>7</v>
      </c>
      <c r="E70" t="s">
        <v>865</v>
      </c>
    </row>
    <row r="71" spans="1:5" x14ac:dyDescent="0.25">
      <c r="A71" t="s">
        <v>112</v>
      </c>
      <c r="C71">
        <v>40</v>
      </c>
      <c r="D71" t="s">
        <v>13</v>
      </c>
      <c r="E71" t="s">
        <v>10</v>
      </c>
    </row>
    <row r="72" spans="1:5" x14ac:dyDescent="0.25">
      <c r="A72" t="s">
        <v>113</v>
      </c>
      <c r="C72">
        <v>35</v>
      </c>
      <c r="D72" t="s">
        <v>7</v>
      </c>
      <c r="E72" t="s">
        <v>865</v>
      </c>
    </row>
    <row r="73" spans="1:5" x14ac:dyDescent="0.25">
      <c r="A73" t="s">
        <v>114</v>
      </c>
      <c r="C73">
        <v>54</v>
      </c>
      <c r="D73" t="s">
        <v>7</v>
      </c>
      <c r="E73" t="s">
        <v>10</v>
      </c>
    </row>
    <row r="74" spans="1:5" x14ac:dyDescent="0.25">
      <c r="A74" t="s">
        <v>115</v>
      </c>
      <c r="C74">
        <v>21</v>
      </c>
      <c r="D74" t="s">
        <v>7</v>
      </c>
      <c r="E74" t="s">
        <v>865</v>
      </c>
    </row>
    <row r="75" spans="1:5" x14ac:dyDescent="0.25">
      <c r="A75" t="s">
        <v>116</v>
      </c>
      <c r="C75">
        <v>56</v>
      </c>
      <c r="D75" t="s">
        <v>13</v>
      </c>
      <c r="E75" t="s">
        <v>10</v>
      </c>
    </row>
    <row r="76" spans="1:5" x14ac:dyDescent="0.25">
      <c r="A76" t="s">
        <v>117</v>
      </c>
      <c r="B76" t="s">
        <v>118</v>
      </c>
      <c r="C76">
        <v>77</v>
      </c>
      <c r="D76" t="s">
        <v>7</v>
      </c>
      <c r="E76" t="s">
        <v>42</v>
      </c>
    </row>
    <row r="77" spans="1:5" x14ac:dyDescent="0.25">
      <c r="A77" t="s">
        <v>119</v>
      </c>
      <c r="C77">
        <v>34</v>
      </c>
      <c r="D77" t="s">
        <v>13</v>
      </c>
      <c r="E77" t="s">
        <v>865</v>
      </c>
    </row>
    <row r="78" spans="1:5" x14ac:dyDescent="0.25">
      <c r="A78" t="s">
        <v>120</v>
      </c>
      <c r="C78">
        <v>15</v>
      </c>
      <c r="D78" t="s">
        <v>13</v>
      </c>
      <c r="E78" t="s">
        <v>18</v>
      </c>
    </row>
    <row r="79" spans="1:5" x14ac:dyDescent="0.25">
      <c r="A79" t="s">
        <v>121</v>
      </c>
      <c r="C79">
        <v>36</v>
      </c>
      <c r="D79" t="s">
        <v>13</v>
      </c>
      <c r="E79" t="s">
        <v>865</v>
      </c>
    </row>
    <row r="80" spans="1:5" x14ac:dyDescent="0.25">
      <c r="A80" t="s">
        <v>122</v>
      </c>
      <c r="C80">
        <v>40</v>
      </c>
      <c r="D80" t="s">
        <v>7</v>
      </c>
      <c r="E80" t="s">
        <v>10</v>
      </c>
    </row>
    <row r="81" spans="1:5" x14ac:dyDescent="0.25">
      <c r="A81" t="s">
        <v>123</v>
      </c>
      <c r="C81">
        <v>69</v>
      </c>
      <c r="D81" t="s">
        <v>13</v>
      </c>
      <c r="E81" t="s">
        <v>42</v>
      </c>
    </row>
    <row r="82" spans="1:5" x14ac:dyDescent="0.25">
      <c r="A82" t="s">
        <v>124</v>
      </c>
      <c r="C82">
        <v>48</v>
      </c>
      <c r="D82" t="s">
        <v>13</v>
      </c>
      <c r="E82" t="s">
        <v>10</v>
      </c>
    </row>
    <row r="83" spans="1:5" x14ac:dyDescent="0.25">
      <c r="A83" t="s">
        <v>125</v>
      </c>
      <c r="C83">
        <v>50</v>
      </c>
      <c r="D83" t="s">
        <v>13</v>
      </c>
      <c r="E83" t="s">
        <v>10</v>
      </c>
    </row>
    <row r="84" spans="1:5" x14ac:dyDescent="0.25">
      <c r="A84" t="s">
        <v>126</v>
      </c>
      <c r="C84">
        <v>56</v>
      </c>
      <c r="D84" t="s">
        <v>7</v>
      </c>
      <c r="E84" t="s">
        <v>10</v>
      </c>
    </row>
    <row r="85" spans="1:5" x14ac:dyDescent="0.25">
      <c r="A85" t="s">
        <v>127</v>
      </c>
      <c r="C85">
        <v>18</v>
      </c>
      <c r="D85" t="s">
        <v>7</v>
      </c>
      <c r="E85" t="s">
        <v>18</v>
      </c>
    </row>
    <row r="86" spans="1:5" x14ac:dyDescent="0.25">
      <c r="A86" t="s">
        <v>128</v>
      </c>
      <c r="C86">
        <v>39</v>
      </c>
      <c r="D86" t="s">
        <v>13</v>
      </c>
      <c r="E86" t="s">
        <v>865</v>
      </c>
    </row>
    <row r="87" spans="1:5" x14ac:dyDescent="0.25">
      <c r="A87" t="s">
        <v>129</v>
      </c>
      <c r="C87">
        <v>45</v>
      </c>
      <c r="D87" t="s">
        <v>13</v>
      </c>
      <c r="E87" t="s">
        <v>10</v>
      </c>
    </row>
    <row r="88" spans="1:5" x14ac:dyDescent="0.25">
      <c r="A88" t="s">
        <v>130</v>
      </c>
      <c r="C88">
        <v>51</v>
      </c>
      <c r="D88" t="s">
        <v>13</v>
      </c>
      <c r="E88" t="s">
        <v>10</v>
      </c>
    </row>
    <row r="89" spans="1:5" x14ac:dyDescent="0.25">
      <c r="A89" t="s">
        <v>131</v>
      </c>
      <c r="C89">
        <v>6</v>
      </c>
      <c r="D89" t="s">
        <v>7</v>
      </c>
      <c r="E89" t="s">
        <v>27</v>
      </c>
    </row>
    <row r="90" spans="1:5" x14ac:dyDescent="0.25">
      <c r="A90" t="s">
        <v>132</v>
      </c>
      <c r="C90">
        <v>35</v>
      </c>
      <c r="D90" t="s">
        <v>13</v>
      </c>
      <c r="E90" t="s">
        <v>865</v>
      </c>
    </row>
    <row r="91" spans="1:5" x14ac:dyDescent="0.25">
      <c r="A91" t="s">
        <v>133</v>
      </c>
      <c r="C91">
        <v>66</v>
      </c>
      <c r="D91" t="s">
        <v>13</v>
      </c>
      <c r="E91" t="s">
        <v>42</v>
      </c>
    </row>
    <row r="92" spans="1:5" x14ac:dyDescent="0.25">
      <c r="A92" t="s">
        <v>134</v>
      </c>
      <c r="C92">
        <v>7</v>
      </c>
      <c r="D92" t="s">
        <v>13</v>
      </c>
      <c r="E92" t="s">
        <v>27</v>
      </c>
    </row>
    <row r="93" spans="1:5" x14ac:dyDescent="0.25">
      <c r="A93" t="s">
        <v>135</v>
      </c>
      <c r="C93">
        <v>26</v>
      </c>
      <c r="D93" t="s">
        <v>13</v>
      </c>
      <c r="E93" t="s">
        <v>865</v>
      </c>
    </row>
    <row r="94" spans="1:5" x14ac:dyDescent="0.25">
      <c r="A94" t="s">
        <v>136</v>
      </c>
      <c r="C94">
        <v>35</v>
      </c>
      <c r="D94" t="s">
        <v>13</v>
      </c>
      <c r="E94" t="s">
        <v>865</v>
      </c>
    </row>
    <row r="95" spans="1:5" x14ac:dyDescent="0.25">
      <c r="A95" t="s">
        <v>137</v>
      </c>
      <c r="C95">
        <v>56</v>
      </c>
      <c r="D95" t="s">
        <v>13</v>
      </c>
      <c r="E95" t="s">
        <v>10</v>
      </c>
    </row>
    <row r="96" spans="1:5" x14ac:dyDescent="0.25">
      <c r="A96" t="s">
        <v>138</v>
      </c>
      <c r="C96">
        <v>17</v>
      </c>
      <c r="D96" t="s">
        <v>7</v>
      </c>
      <c r="E96" t="s">
        <v>18</v>
      </c>
    </row>
    <row r="97" spans="1:5" x14ac:dyDescent="0.25">
      <c r="A97" t="s">
        <v>139</v>
      </c>
      <c r="C97">
        <v>9</v>
      </c>
      <c r="D97" t="s">
        <v>13</v>
      </c>
      <c r="E97" t="s">
        <v>27</v>
      </c>
    </row>
    <row r="98" spans="1:5" x14ac:dyDescent="0.25">
      <c r="A98" t="s">
        <v>140</v>
      </c>
      <c r="C98">
        <v>27</v>
      </c>
      <c r="D98" t="s">
        <v>7</v>
      </c>
      <c r="E98" t="s">
        <v>865</v>
      </c>
    </row>
    <row r="99" spans="1:5" x14ac:dyDescent="0.25">
      <c r="A99" t="s">
        <v>141</v>
      </c>
      <c r="C99">
        <v>45</v>
      </c>
      <c r="D99" t="s">
        <v>13</v>
      </c>
      <c r="E99" t="s">
        <v>10</v>
      </c>
    </row>
    <row r="100" spans="1:5" x14ac:dyDescent="0.25">
      <c r="A100" t="s">
        <v>142</v>
      </c>
      <c r="C100">
        <v>59</v>
      </c>
      <c r="D100" t="s">
        <v>13</v>
      </c>
      <c r="E100" t="s">
        <v>10</v>
      </c>
    </row>
    <row r="101" spans="1:5" x14ac:dyDescent="0.25">
      <c r="A101" t="s">
        <v>143</v>
      </c>
      <c r="C101">
        <v>48</v>
      </c>
      <c r="D101" t="s">
        <v>7</v>
      </c>
      <c r="E101" t="s">
        <v>10</v>
      </c>
    </row>
    <row r="102" spans="1:5" x14ac:dyDescent="0.25">
      <c r="A102" t="s">
        <v>144</v>
      </c>
      <c r="C102">
        <v>27</v>
      </c>
      <c r="D102" t="s">
        <v>13</v>
      </c>
      <c r="E102" t="s">
        <v>865</v>
      </c>
    </row>
    <row r="103" spans="1:5" x14ac:dyDescent="0.25">
      <c r="A103" t="s">
        <v>145</v>
      </c>
      <c r="C103">
        <v>33</v>
      </c>
      <c r="D103" t="s">
        <v>13</v>
      </c>
      <c r="E103" t="s">
        <v>865</v>
      </c>
    </row>
    <row r="104" spans="1:5" x14ac:dyDescent="0.25">
      <c r="A104" t="s">
        <v>146</v>
      </c>
      <c r="C104">
        <v>33</v>
      </c>
      <c r="D104" t="s">
        <v>7</v>
      </c>
      <c r="E104" t="s">
        <v>865</v>
      </c>
    </row>
    <row r="105" spans="1:5" x14ac:dyDescent="0.25">
      <c r="A105" t="s">
        <v>147</v>
      </c>
      <c r="C105">
        <v>62</v>
      </c>
      <c r="D105" t="s">
        <v>13</v>
      </c>
      <c r="E105" t="s">
        <v>42</v>
      </c>
    </row>
    <row r="106" spans="1:5" x14ac:dyDescent="0.25">
      <c r="A106" t="s">
        <v>148</v>
      </c>
      <c r="C106">
        <v>48</v>
      </c>
      <c r="D106" t="s">
        <v>13</v>
      </c>
      <c r="E106" t="s">
        <v>10</v>
      </c>
    </row>
    <row r="107" spans="1:5" x14ac:dyDescent="0.25">
      <c r="A107" t="s">
        <v>149</v>
      </c>
      <c r="C107">
        <v>39</v>
      </c>
      <c r="D107" t="s">
        <v>13</v>
      </c>
      <c r="E107" t="s">
        <v>865</v>
      </c>
    </row>
    <row r="108" spans="1:5" x14ac:dyDescent="0.25">
      <c r="A108" t="s">
        <v>150</v>
      </c>
      <c r="C108">
        <v>45</v>
      </c>
      <c r="D108" t="s">
        <v>13</v>
      </c>
      <c r="E108" t="s">
        <v>10</v>
      </c>
    </row>
    <row r="109" spans="1:5" x14ac:dyDescent="0.25">
      <c r="A109" t="s">
        <v>151</v>
      </c>
      <c r="C109">
        <v>57</v>
      </c>
      <c r="D109" t="s">
        <v>7</v>
      </c>
      <c r="E109" t="s">
        <v>10</v>
      </c>
    </row>
    <row r="110" spans="1:5" x14ac:dyDescent="0.25">
      <c r="A110" t="s">
        <v>152</v>
      </c>
      <c r="C110">
        <v>9</v>
      </c>
      <c r="D110" t="s">
        <v>13</v>
      </c>
      <c r="E110" t="s">
        <v>27</v>
      </c>
    </row>
    <row r="111" spans="1:5" x14ac:dyDescent="0.25">
      <c r="A111" t="s">
        <v>153</v>
      </c>
      <c r="C111">
        <v>27</v>
      </c>
      <c r="D111" t="s">
        <v>13</v>
      </c>
      <c r="E111" t="s">
        <v>865</v>
      </c>
    </row>
    <row r="112" spans="1:5" x14ac:dyDescent="0.25">
      <c r="A112" t="s">
        <v>154</v>
      </c>
      <c r="C112">
        <v>40</v>
      </c>
      <c r="D112" t="s">
        <v>13</v>
      </c>
      <c r="E112" t="s">
        <v>10</v>
      </c>
    </row>
    <row r="113" spans="1:5" x14ac:dyDescent="0.25">
      <c r="A113" t="s">
        <v>155</v>
      </c>
      <c r="C113">
        <v>69</v>
      </c>
      <c r="D113" t="s">
        <v>13</v>
      </c>
      <c r="E113" t="s">
        <v>42</v>
      </c>
    </row>
    <row r="114" spans="1:5" x14ac:dyDescent="0.25">
      <c r="A114" t="s">
        <v>156</v>
      </c>
      <c r="C114">
        <v>6</v>
      </c>
      <c r="D114" t="s">
        <v>13</v>
      </c>
      <c r="E114" t="s">
        <v>27</v>
      </c>
    </row>
    <row r="115" spans="1:5" x14ac:dyDescent="0.25">
      <c r="A115" t="s">
        <v>157</v>
      </c>
      <c r="C115">
        <v>55</v>
      </c>
      <c r="D115" t="s">
        <v>13</v>
      </c>
      <c r="E115" t="s">
        <v>10</v>
      </c>
    </row>
    <row r="116" spans="1:5" x14ac:dyDescent="0.25">
      <c r="A116" t="s">
        <v>158</v>
      </c>
      <c r="C116">
        <v>40</v>
      </c>
      <c r="D116" t="s">
        <v>7</v>
      </c>
      <c r="E116" t="s">
        <v>10</v>
      </c>
    </row>
    <row r="117" spans="1:5" x14ac:dyDescent="0.25">
      <c r="A117" t="s">
        <v>159</v>
      </c>
      <c r="B117" t="s">
        <v>160</v>
      </c>
      <c r="C117">
        <v>45</v>
      </c>
      <c r="D117" t="s">
        <v>7</v>
      </c>
      <c r="E117" t="s">
        <v>10</v>
      </c>
    </row>
    <row r="118" spans="1:5" x14ac:dyDescent="0.25">
      <c r="A118" t="s">
        <v>161</v>
      </c>
      <c r="C118">
        <v>56</v>
      </c>
      <c r="D118" t="s">
        <v>13</v>
      </c>
      <c r="E118" t="s">
        <v>10</v>
      </c>
    </row>
    <row r="119" spans="1:5" x14ac:dyDescent="0.25">
      <c r="A119" t="s">
        <v>162</v>
      </c>
      <c r="C119">
        <v>45</v>
      </c>
      <c r="D119" t="s">
        <v>7</v>
      </c>
      <c r="E119" t="s">
        <v>10</v>
      </c>
    </row>
    <row r="120" spans="1:5" x14ac:dyDescent="0.25">
      <c r="A120" t="s">
        <v>163</v>
      </c>
      <c r="C120">
        <v>18</v>
      </c>
      <c r="D120" t="s">
        <v>13</v>
      </c>
      <c r="E120" t="s">
        <v>18</v>
      </c>
    </row>
    <row r="121" spans="1:5" x14ac:dyDescent="0.25">
      <c r="A121" t="s">
        <v>164</v>
      </c>
      <c r="C121">
        <v>45</v>
      </c>
      <c r="D121" t="s">
        <v>7</v>
      </c>
      <c r="E121" t="s">
        <v>10</v>
      </c>
    </row>
    <row r="122" spans="1:5" x14ac:dyDescent="0.25">
      <c r="A122" t="s">
        <v>165</v>
      </c>
      <c r="C122">
        <v>67</v>
      </c>
      <c r="D122" t="s">
        <v>13</v>
      </c>
      <c r="E122" t="s">
        <v>42</v>
      </c>
    </row>
    <row r="123" spans="1:5" x14ac:dyDescent="0.25">
      <c r="A123" t="s">
        <v>166</v>
      </c>
      <c r="C123">
        <v>69</v>
      </c>
      <c r="D123" t="s">
        <v>7</v>
      </c>
      <c r="E123" t="s">
        <v>42</v>
      </c>
    </row>
    <row r="124" spans="1:5" x14ac:dyDescent="0.25">
      <c r="A124" t="s">
        <v>167</v>
      </c>
      <c r="C124">
        <v>51</v>
      </c>
      <c r="D124" t="s">
        <v>7</v>
      </c>
      <c r="E124" t="s">
        <v>10</v>
      </c>
    </row>
    <row r="125" spans="1:5" x14ac:dyDescent="0.25">
      <c r="A125" t="s">
        <v>168</v>
      </c>
      <c r="C125">
        <v>12</v>
      </c>
      <c r="D125" t="s">
        <v>7</v>
      </c>
      <c r="E125" t="s">
        <v>27</v>
      </c>
    </row>
    <row r="126" spans="1:5" x14ac:dyDescent="0.25">
      <c r="A126" t="s">
        <v>169</v>
      </c>
      <c r="C126">
        <v>39</v>
      </c>
      <c r="D126" t="s">
        <v>13</v>
      </c>
      <c r="E126" t="s">
        <v>865</v>
      </c>
    </row>
    <row r="127" spans="1:5" x14ac:dyDescent="0.25">
      <c r="A127" t="s">
        <v>170</v>
      </c>
      <c r="C127">
        <v>19</v>
      </c>
      <c r="D127" t="s">
        <v>13</v>
      </c>
      <c r="E127" t="s">
        <v>18</v>
      </c>
    </row>
    <row r="128" spans="1:5" x14ac:dyDescent="0.25">
      <c r="A128" t="s">
        <v>171</v>
      </c>
      <c r="C128">
        <v>34</v>
      </c>
      <c r="D128" t="s">
        <v>7</v>
      </c>
      <c r="E128" t="s">
        <v>865</v>
      </c>
    </row>
    <row r="129" spans="1:5" x14ac:dyDescent="0.25">
      <c r="A129" t="s">
        <v>172</v>
      </c>
      <c r="C129">
        <v>41</v>
      </c>
      <c r="D129" t="s">
        <v>13</v>
      </c>
      <c r="E129" t="s">
        <v>10</v>
      </c>
    </row>
    <row r="130" spans="1:5" x14ac:dyDescent="0.25">
      <c r="A130" t="s">
        <v>173</v>
      </c>
      <c r="C130">
        <v>31</v>
      </c>
      <c r="D130" t="s">
        <v>13</v>
      </c>
      <c r="E130" t="s">
        <v>865</v>
      </c>
    </row>
    <row r="131" spans="1:5" x14ac:dyDescent="0.25">
      <c r="A131" t="s">
        <v>174</v>
      </c>
      <c r="C131">
        <v>45</v>
      </c>
      <c r="D131" t="s">
        <v>13</v>
      </c>
      <c r="E131" t="s">
        <v>10</v>
      </c>
    </row>
    <row r="132" spans="1:5" x14ac:dyDescent="0.25">
      <c r="A132" t="s">
        <v>175</v>
      </c>
      <c r="C132">
        <v>51</v>
      </c>
      <c r="D132" t="s">
        <v>13</v>
      </c>
      <c r="E132" t="s">
        <v>10</v>
      </c>
    </row>
    <row r="133" spans="1:5" x14ac:dyDescent="0.25">
      <c r="A133" t="s">
        <v>176</v>
      </c>
      <c r="C133">
        <v>56</v>
      </c>
      <c r="D133" t="s">
        <v>13</v>
      </c>
      <c r="E133" t="s">
        <v>10</v>
      </c>
    </row>
    <row r="134" spans="1:5" x14ac:dyDescent="0.25">
      <c r="A134" t="s">
        <v>177</v>
      </c>
      <c r="C134">
        <v>26</v>
      </c>
      <c r="D134" t="s">
        <v>7</v>
      </c>
      <c r="E134" t="s">
        <v>865</v>
      </c>
    </row>
    <row r="135" spans="1:5" x14ac:dyDescent="0.25">
      <c r="A135" t="s">
        <v>178</v>
      </c>
      <c r="C135">
        <v>37</v>
      </c>
      <c r="D135" t="s">
        <v>13</v>
      </c>
      <c r="E135" t="s">
        <v>865</v>
      </c>
    </row>
    <row r="136" spans="1:5" x14ac:dyDescent="0.25">
      <c r="A136" t="s">
        <v>179</v>
      </c>
      <c r="C136">
        <v>42</v>
      </c>
      <c r="D136" t="s">
        <v>13</v>
      </c>
      <c r="E136" t="s">
        <v>10</v>
      </c>
    </row>
    <row r="137" spans="1:5" x14ac:dyDescent="0.25">
      <c r="A137" t="s">
        <v>180</v>
      </c>
      <c r="C137">
        <v>15</v>
      </c>
      <c r="D137" t="s">
        <v>13</v>
      </c>
      <c r="E137" t="s">
        <v>18</v>
      </c>
    </row>
    <row r="138" spans="1:5" x14ac:dyDescent="0.25">
      <c r="A138" t="s">
        <v>181</v>
      </c>
      <c r="C138">
        <v>46</v>
      </c>
      <c r="D138" t="s">
        <v>13</v>
      </c>
      <c r="E138" t="s">
        <v>10</v>
      </c>
    </row>
    <row r="139" spans="1:5" x14ac:dyDescent="0.25">
      <c r="A139" t="s">
        <v>182</v>
      </c>
      <c r="C139">
        <v>59</v>
      </c>
      <c r="D139" t="s">
        <v>13</v>
      </c>
      <c r="E139" t="s">
        <v>10</v>
      </c>
    </row>
    <row r="140" spans="1:5" x14ac:dyDescent="0.25">
      <c r="A140" t="s">
        <v>183</v>
      </c>
      <c r="C140">
        <v>34</v>
      </c>
      <c r="D140" t="s">
        <v>13</v>
      </c>
      <c r="E140" t="s">
        <v>865</v>
      </c>
    </row>
    <row r="141" spans="1:5" x14ac:dyDescent="0.25">
      <c r="A141" t="s">
        <v>184</v>
      </c>
      <c r="C141">
        <v>15</v>
      </c>
      <c r="D141" t="s">
        <v>13</v>
      </c>
      <c r="E141" t="s">
        <v>18</v>
      </c>
    </row>
    <row r="142" spans="1:5" x14ac:dyDescent="0.25">
      <c r="A142" t="s">
        <v>185</v>
      </c>
      <c r="C142">
        <v>20</v>
      </c>
      <c r="D142" t="s">
        <v>13</v>
      </c>
      <c r="E142" t="s">
        <v>865</v>
      </c>
    </row>
    <row r="143" spans="1:5" x14ac:dyDescent="0.25">
      <c r="A143" t="s">
        <v>186</v>
      </c>
      <c r="C143">
        <v>45</v>
      </c>
      <c r="D143" t="s">
        <v>13</v>
      </c>
      <c r="E143" t="s">
        <v>10</v>
      </c>
    </row>
    <row r="144" spans="1:5" x14ac:dyDescent="0.25">
      <c r="A144" t="s">
        <v>187</v>
      </c>
      <c r="C144">
        <v>39</v>
      </c>
      <c r="D144" t="s">
        <v>7</v>
      </c>
      <c r="E144" t="s">
        <v>865</v>
      </c>
    </row>
    <row r="145" spans="1:5" x14ac:dyDescent="0.25">
      <c r="A145" t="s">
        <v>188</v>
      </c>
      <c r="C145">
        <v>44</v>
      </c>
      <c r="D145" t="s">
        <v>7</v>
      </c>
      <c r="E145" t="s">
        <v>10</v>
      </c>
    </row>
    <row r="146" spans="1:5" x14ac:dyDescent="0.25">
      <c r="A146" t="s">
        <v>189</v>
      </c>
      <c r="C146">
        <v>46</v>
      </c>
      <c r="D146" t="s">
        <v>13</v>
      </c>
      <c r="E146" t="s">
        <v>10</v>
      </c>
    </row>
    <row r="147" spans="1:5" x14ac:dyDescent="0.25">
      <c r="A147" t="s">
        <v>190</v>
      </c>
      <c r="C147">
        <v>55</v>
      </c>
      <c r="D147" t="s">
        <v>13</v>
      </c>
      <c r="E147" t="s">
        <v>10</v>
      </c>
    </row>
    <row r="148" spans="1:5" x14ac:dyDescent="0.25">
      <c r="A148" t="s">
        <v>191</v>
      </c>
      <c r="C148">
        <v>19</v>
      </c>
      <c r="D148" t="s">
        <v>13</v>
      </c>
      <c r="E148" t="s">
        <v>18</v>
      </c>
    </row>
    <row r="149" spans="1:5" x14ac:dyDescent="0.25">
      <c r="A149" t="s">
        <v>192</v>
      </c>
      <c r="C149">
        <v>45</v>
      </c>
      <c r="D149" t="s">
        <v>7</v>
      </c>
      <c r="E149" t="s">
        <v>10</v>
      </c>
    </row>
    <row r="150" spans="1:5" x14ac:dyDescent="0.25">
      <c r="A150" t="s">
        <v>193</v>
      </c>
      <c r="C150">
        <v>27</v>
      </c>
      <c r="D150" t="s">
        <v>7</v>
      </c>
      <c r="E150" t="s">
        <v>865</v>
      </c>
    </row>
    <row r="151" spans="1:5" x14ac:dyDescent="0.25">
      <c r="A151" t="s">
        <v>194</v>
      </c>
      <c r="C151">
        <v>39</v>
      </c>
      <c r="D151" t="s">
        <v>13</v>
      </c>
      <c r="E151" t="s">
        <v>865</v>
      </c>
    </row>
    <row r="152" spans="1:5" x14ac:dyDescent="0.25">
      <c r="A152" t="s">
        <v>195</v>
      </c>
      <c r="C152">
        <v>50</v>
      </c>
      <c r="D152" t="s">
        <v>7</v>
      </c>
      <c r="E152" t="s">
        <v>10</v>
      </c>
    </row>
    <row r="153" spans="1:5" x14ac:dyDescent="0.25">
      <c r="A153" t="s">
        <v>196</v>
      </c>
      <c r="C153">
        <v>60</v>
      </c>
      <c r="D153" t="s">
        <v>7</v>
      </c>
      <c r="E153" t="s">
        <v>42</v>
      </c>
    </row>
    <row r="154" spans="1:5" x14ac:dyDescent="0.25">
      <c r="A154" t="s">
        <v>197</v>
      </c>
      <c r="C154">
        <v>52</v>
      </c>
      <c r="D154" t="s">
        <v>7</v>
      </c>
      <c r="E154" t="s">
        <v>10</v>
      </c>
    </row>
    <row r="155" spans="1:5" x14ac:dyDescent="0.25">
      <c r="A155" t="s">
        <v>198</v>
      </c>
      <c r="C155">
        <v>31</v>
      </c>
      <c r="D155" t="s">
        <v>7</v>
      </c>
      <c r="E155" t="s">
        <v>865</v>
      </c>
    </row>
    <row r="156" spans="1:5" x14ac:dyDescent="0.25">
      <c r="A156" t="s">
        <v>199</v>
      </c>
      <c r="C156">
        <v>35</v>
      </c>
      <c r="D156" t="s">
        <v>13</v>
      </c>
      <c r="E156" t="s">
        <v>865</v>
      </c>
    </row>
    <row r="157" spans="1:5" x14ac:dyDescent="0.25">
      <c r="A157" t="s">
        <v>200</v>
      </c>
      <c r="C157">
        <v>21</v>
      </c>
      <c r="D157" t="s">
        <v>7</v>
      </c>
      <c r="E157" t="s">
        <v>865</v>
      </c>
    </row>
    <row r="158" spans="1:5" x14ac:dyDescent="0.25">
      <c r="A158" t="s">
        <v>201</v>
      </c>
      <c r="C158">
        <v>42</v>
      </c>
      <c r="D158" t="s">
        <v>7</v>
      </c>
      <c r="E158" t="s">
        <v>10</v>
      </c>
    </row>
    <row r="159" spans="1:5" x14ac:dyDescent="0.25">
      <c r="A159" t="s">
        <v>202</v>
      </c>
      <c r="C159">
        <v>39</v>
      </c>
      <c r="D159" t="s">
        <v>13</v>
      </c>
      <c r="E159" t="s">
        <v>865</v>
      </c>
    </row>
    <row r="160" spans="1:5" x14ac:dyDescent="0.25">
      <c r="A160" t="s">
        <v>203</v>
      </c>
      <c r="C160">
        <v>16</v>
      </c>
      <c r="D160" t="s">
        <v>7</v>
      </c>
      <c r="E160" t="s">
        <v>18</v>
      </c>
    </row>
    <row r="161" spans="1:5" x14ac:dyDescent="0.25">
      <c r="A161" t="s">
        <v>204</v>
      </c>
      <c r="C161">
        <v>54</v>
      </c>
      <c r="D161" t="s">
        <v>7</v>
      </c>
      <c r="E161" t="s">
        <v>10</v>
      </c>
    </row>
    <row r="162" spans="1:5" x14ac:dyDescent="0.25">
      <c r="A162" t="s">
        <v>205</v>
      </c>
      <c r="C162">
        <v>46</v>
      </c>
      <c r="D162" t="s">
        <v>13</v>
      </c>
      <c r="E162" t="s">
        <v>10</v>
      </c>
    </row>
    <row r="163" spans="1:5" x14ac:dyDescent="0.25">
      <c r="A163" t="s">
        <v>206</v>
      </c>
      <c r="C163">
        <v>33</v>
      </c>
      <c r="D163" t="s">
        <v>7</v>
      </c>
      <c r="E163" t="s">
        <v>865</v>
      </c>
    </row>
    <row r="164" spans="1:5" x14ac:dyDescent="0.25">
      <c r="A164" t="s">
        <v>207</v>
      </c>
      <c r="C164">
        <v>16</v>
      </c>
      <c r="D164" t="s">
        <v>7</v>
      </c>
      <c r="E164" t="s">
        <v>18</v>
      </c>
    </row>
    <row r="165" spans="1:5" x14ac:dyDescent="0.25">
      <c r="A165" t="s">
        <v>208</v>
      </c>
      <c r="C165">
        <v>49</v>
      </c>
      <c r="D165" t="s">
        <v>13</v>
      </c>
      <c r="E165" t="s">
        <v>10</v>
      </c>
    </row>
    <row r="166" spans="1:5" x14ac:dyDescent="0.25">
      <c r="A166" t="s">
        <v>209</v>
      </c>
      <c r="C166">
        <v>56</v>
      </c>
      <c r="D166" t="s">
        <v>7</v>
      </c>
      <c r="E166" t="s">
        <v>10</v>
      </c>
    </row>
    <row r="167" spans="1:5" x14ac:dyDescent="0.25">
      <c r="A167" t="s">
        <v>210</v>
      </c>
      <c r="C167">
        <v>1</v>
      </c>
      <c r="D167" t="s">
        <v>13</v>
      </c>
      <c r="E167" t="s">
        <v>211</v>
      </c>
    </row>
    <row r="168" spans="1:5" x14ac:dyDescent="0.25">
      <c r="A168" t="s">
        <v>212</v>
      </c>
      <c r="C168">
        <v>23</v>
      </c>
      <c r="D168" t="s">
        <v>13</v>
      </c>
      <c r="E168" t="s">
        <v>865</v>
      </c>
    </row>
    <row r="169" spans="1:5" x14ac:dyDescent="0.25">
      <c r="A169" t="s">
        <v>213</v>
      </c>
      <c r="C169">
        <v>41</v>
      </c>
      <c r="D169" t="s">
        <v>7</v>
      </c>
      <c r="E169" t="s">
        <v>10</v>
      </c>
    </row>
    <row r="170" spans="1:5" x14ac:dyDescent="0.25">
      <c r="A170" t="s">
        <v>214</v>
      </c>
      <c r="C170">
        <v>11</v>
      </c>
      <c r="D170" t="s">
        <v>13</v>
      </c>
      <c r="E170" t="s">
        <v>27</v>
      </c>
    </row>
    <row r="171" spans="1:5" x14ac:dyDescent="0.25">
      <c r="A171" t="s">
        <v>215</v>
      </c>
      <c r="C171">
        <v>34</v>
      </c>
      <c r="D171" t="s">
        <v>7</v>
      </c>
      <c r="E171" t="s">
        <v>865</v>
      </c>
    </row>
    <row r="172" spans="1:5" x14ac:dyDescent="0.25">
      <c r="A172" t="s">
        <v>216</v>
      </c>
      <c r="C172">
        <v>45</v>
      </c>
      <c r="D172" t="s">
        <v>13</v>
      </c>
      <c r="E172" t="s">
        <v>10</v>
      </c>
    </row>
    <row r="173" spans="1:5" x14ac:dyDescent="0.25">
      <c r="A173" t="s">
        <v>217</v>
      </c>
      <c r="C173">
        <v>31</v>
      </c>
      <c r="D173" t="s">
        <v>13</v>
      </c>
      <c r="E173" t="s">
        <v>865</v>
      </c>
    </row>
    <row r="174" spans="1:5" x14ac:dyDescent="0.25">
      <c r="A174" t="s">
        <v>218</v>
      </c>
      <c r="C174">
        <v>37</v>
      </c>
      <c r="D174" t="s">
        <v>13</v>
      </c>
      <c r="E174" t="s">
        <v>865</v>
      </c>
    </row>
    <row r="175" spans="1:5" x14ac:dyDescent="0.25">
      <c r="A175" t="s">
        <v>219</v>
      </c>
      <c r="C175">
        <v>31</v>
      </c>
      <c r="D175" t="s">
        <v>13</v>
      </c>
      <c r="E175" t="s">
        <v>865</v>
      </c>
    </row>
    <row r="176" spans="1:5" x14ac:dyDescent="0.25">
      <c r="A176" t="s">
        <v>220</v>
      </c>
      <c r="C176">
        <v>19</v>
      </c>
      <c r="D176" t="s">
        <v>7</v>
      </c>
      <c r="E176" t="s">
        <v>18</v>
      </c>
    </row>
    <row r="177" spans="1:5" x14ac:dyDescent="0.25">
      <c r="A177" t="s">
        <v>221</v>
      </c>
      <c r="C177">
        <v>34</v>
      </c>
      <c r="D177" t="s">
        <v>13</v>
      </c>
      <c r="E177" t="s">
        <v>865</v>
      </c>
    </row>
    <row r="178" spans="1:5" x14ac:dyDescent="0.25">
      <c r="A178" t="s">
        <v>222</v>
      </c>
      <c r="C178">
        <v>54</v>
      </c>
      <c r="D178" t="s">
        <v>13</v>
      </c>
      <c r="E178" t="s">
        <v>10</v>
      </c>
    </row>
    <row r="179" spans="1:5" x14ac:dyDescent="0.25">
      <c r="A179" t="s">
        <v>223</v>
      </c>
      <c r="C179">
        <v>58</v>
      </c>
      <c r="D179" t="s">
        <v>7</v>
      </c>
      <c r="E179" t="s">
        <v>10</v>
      </c>
    </row>
    <row r="180" spans="1:5" x14ac:dyDescent="0.25">
      <c r="A180" t="s">
        <v>224</v>
      </c>
      <c r="C180">
        <v>27</v>
      </c>
      <c r="D180" t="s">
        <v>13</v>
      </c>
      <c r="E180" t="s">
        <v>865</v>
      </c>
    </row>
    <row r="181" spans="1:5" x14ac:dyDescent="0.25">
      <c r="A181" t="s">
        <v>225</v>
      </c>
      <c r="C181">
        <v>19</v>
      </c>
      <c r="D181" t="s">
        <v>7</v>
      </c>
      <c r="E181" t="s">
        <v>18</v>
      </c>
    </row>
    <row r="182" spans="1:5" x14ac:dyDescent="0.25">
      <c r="A182" t="s">
        <v>226</v>
      </c>
      <c r="C182">
        <v>41</v>
      </c>
      <c r="D182" t="s">
        <v>13</v>
      </c>
      <c r="E182" t="s">
        <v>10</v>
      </c>
    </row>
    <row r="183" spans="1:5" x14ac:dyDescent="0.25">
      <c r="A183" t="s">
        <v>227</v>
      </c>
      <c r="C183">
        <v>32</v>
      </c>
      <c r="D183" t="s">
        <v>7</v>
      </c>
      <c r="E183" t="s">
        <v>865</v>
      </c>
    </row>
    <row r="184" spans="1:5" x14ac:dyDescent="0.25">
      <c r="A184" t="s">
        <v>228</v>
      </c>
      <c r="C184">
        <v>57</v>
      </c>
      <c r="D184" t="s">
        <v>13</v>
      </c>
      <c r="E184" t="s">
        <v>10</v>
      </c>
    </row>
    <row r="185" spans="1:5" x14ac:dyDescent="0.25">
      <c r="A185" t="s">
        <v>229</v>
      </c>
      <c r="C185">
        <v>46</v>
      </c>
      <c r="D185" t="s">
        <v>7</v>
      </c>
      <c r="E185" t="s">
        <v>10</v>
      </c>
    </row>
    <row r="186" spans="1:5" x14ac:dyDescent="0.25">
      <c r="A186" t="s">
        <v>230</v>
      </c>
      <c r="C186">
        <v>49</v>
      </c>
      <c r="D186" t="s">
        <v>13</v>
      </c>
      <c r="E186" t="s">
        <v>10</v>
      </c>
    </row>
    <row r="187" spans="1:5" x14ac:dyDescent="0.25">
      <c r="A187" t="s">
        <v>231</v>
      </c>
      <c r="C187">
        <v>31</v>
      </c>
      <c r="D187" t="s">
        <v>7</v>
      </c>
      <c r="E187" t="s">
        <v>865</v>
      </c>
    </row>
    <row r="188" spans="1:5" x14ac:dyDescent="0.25">
      <c r="A188" t="s">
        <v>232</v>
      </c>
      <c r="C188">
        <v>35</v>
      </c>
      <c r="D188" t="s">
        <v>13</v>
      </c>
      <c r="E188" t="s">
        <v>865</v>
      </c>
    </row>
    <row r="189" spans="1:5" x14ac:dyDescent="0.25">
      <c r="A189" t="s">
        <v>233</v>
      </c>
      <c r="C189">
        <v>29</v>
      </c>
      <c r="D189" t="s">
        <v>13</v>
      </c>
      <c r="E189" t="s">
        <v>865</v>
      </c>
    </row>
    <row r="190" spans="1:5" x14ac:dyDescent="0.25">
      <c r="A190" t="s">
        <v>234</v>
      </c>
      <c r="C190">
        <v>45</v>
      </c>
      <c r="D190" t="s">
        <v>13</v>
      </c>
      <c r="E190" t="s">
        <v>10</v>
      </c>
    </row>
    <row r="191" spans="1:5" x14ac:dyDescent="0.25">
      <c r="A191" t="s">
        <v>235</v>
      </c>
      <c r="C191">
        <v>67</v>
      </c>
      <c r="D191" t="s">
        <v>7</v>
      </c>
      <c r="E191" t="s">
        <v>42</v>
      </c>
    </row>
    <row r="192" spans="1:5" x14ac:dyDescent="0.25">
      <c r="A192" t="s">
        <v>236</v>
      </c>
      <c r="C192">
        <v>55</v>
      </c>
      <c r="D192" t="s">
        <v>13</v>
      </c>
      <c r="E192" t="s">
        <v>10</v>
      </c>
    </row>
    <row r="193" spans="1:5" x14ac:dyDescent="0.25">
      <c r="A193" t="s">
        <v>237</v>
      </c>
      <c r="C193">
        <v>31</v>
      </c>
      <c r="D193" t="s">
        <v>7</v>
      </c>
      <c r="E193" t="s">
        <v>865</v>
      </c>
    </row>
    <row r="194" spans="1:5" x14ac:dyDescent="0.25">
      <c r="A194" t="s">
        <v>238</v>
      </c>
      <c r="C194">
        <v>43</v>
      </c>
      <c r="D194" t="s">
        <v>13</v>
      </c>
      <c r="E194" t="s">
        <v>10</v>
      </c>
    </row>
    <row r="195" spans="1:5" x14ac:dyDescent="0.25">
      <c r="A195" t="s">
        <v>239</v>
      </c>
      <c r="C195">
        <v>37</v>
      </c>
      <c r="D195" t="s">
        <v>7</v>
      </c>
      <c r="E195" t="s">
        <v>865</v>
      </c>
    </row>
    <row r="196" spans="1:5" x14ac:dyDescent="0.25">
      <c r="A196" t="s">
        <v>240</v>
      </c>
      <c r="C196">
        <v>40</v>
      </c>
      <c r="D196" t="s">
        <v>13</v>
      </c>
      <c r="E196" t="s">
        <v>10</v>
      </c>
    </row>
    <row r="197" spans="1:5" x14ac:dyDescent="0.25">
      <c r="A197" t="s">
        <v>241</v>
      </c>
      <c r="C197">
        <v>15</v>
      </c>
      <c r="D197" t="s">
        <v>13</v>
      </c>
      <c r="E197" t="s">
        <v>18</v>
      </c>
    </row>
    <row r="198" spans="1:5" x14ac:dyDescent="0.25">
      <c r="A198" t="s">
        <v>242</v>
      </c>
      <c r="C198">
        <v>20</v>
      </c>
      <c r="D198" t="s">
        <v>13</v>
      </c>
      <c r="E198" t="s">
        <v>865</v>
      </c>
    </row>
    <row r="199" spans="1:5" x14ac:dyDescent="0.25">
      <c r="A199" t="s">
        <v>243</v>
      </c>
      <c r="C199">
        <v>27</v>
      </c>
      <c r="D199" t="s">
        <v>13</v>
      </c>
      <c r="E199" t="s">
        <v>865</v>
      </c>
    </row>
    <row r="200" spans="1:5" x14ac:dyDescent="0.25">
      <c r="A200" t="s">
        <v>244</v>
      </c>
      <c r="C200">
        <v>39</v>
      </c>
      <c r="D200" t="s">
        <v>13</v>
      </c>
      <c r="E200" t="s">
        <v>865</v>
      </c>
    </row>
    <row r="201" spans="1:5" x14ac:dyDescent="0.25">
      <c r="A201" t="s">
        <v>245</v>
      </c>
      <c r="C201">
        <v>20</v>
      </c>
      <c r="D201" t="s">
        <v>7</v>
      </c>
      <c r="E201" t="s">
        <v>865</v>
      </c>
    </row>
    <row r="202" spans="1:5" x14ac:dyDescent="0.25">
      <c r="A202" t="s">
        <v>246</v>
      </c>
      <c r="C202">
        <v>19</v>
      </c>
      <c r="D202" t="s">
        <v>7</v>
      </c>
      <c r="E202" t="s">
        <v>18</v>
      </c>
    </row>
    <row r="203" spans="1:5" x14ac:dyDescent="0.25">
      <c r="A203" t="s">
        <v>247</v>
      </c>
      <c r="C203">
        <v>31</v>
      </c>
      <c r="D203" t="s">
        <v>13</v>
      </c>
      <c r="E203" t="s">
        <v>865</v>
      </c>
    </row>
    <row r="204" spans="1:5" x14ac:dyDescent="0.25">
      <c r="A204" t="s">
        <v>248</v>
      </c>
      <c r="C204">
        <v>41</v>
      </c>
      <c r="D204" t="s">
        <v>7</v>
      </c>
      <c r="E204" t="s">
        <v>10</v>
      </c>
    </row>
    <row r="205" spans="1:5" x14ac:dyDescent="0.25">
      <c r="A205" t="s">
        <v>249</v>
      </c>
      <c r="C205">
        <v>30</v>
      </c>
      <c r="D205" t="s">
        <v>7</v>
      </c>
      <c r="E205" t="s">
        <v>865</v>
      </c>
    </row>
    <row r="206" spans="1:5" x14ac:dyDescent="0.25">
      <c r="A206" t="s">
        <v>250</v>
      </c>
      <c r="C206">
        <v>19</v>
      </c>
      <c r="D206" t="s">
        <v>7</v>
      </c>
      <c r="E206" t="s">
        <v>18</v>
      </c>
    </row>
    <row r="207" spans="1:5" x14ac:dyDescent="0.25">
      <c r="A207" t="s">
        <v>251</v>
      </c>
      <c r="C207">
        <v>9</v>
      </c>
      <c r="D207" t="s">
        <v>13</v>
      </c>
      <c r="E207" t="s">
        <v>27</v>
      </c>
    </row>
    <row r="208" spans="1:5" x14ac:dyDescent="0.25">
      <c r="A208" t="s">
        <v>252</v>
      </c>
      <c r="C208">
        <v>38</v>
      </c>
      <c r="D208" t="s">
        <v>7</v>
      </c>
      <c r="E208" t="s">
        <v>865</v>
      </c>
    </row>
    <row r="209" spans="1:5" x14ac:dyDescent="0.25">
      <c r="A209" t="s">
        <v>253</v>
      </c>
      <c r="C209">
        <v>45</v>
      </c>
      <c r="D209" t="s">
        <v>13</v>
      </c>
      <c r="E209" t="s">
        <v>10</v>
      </c>
    </row>
    <row r="210" spans="1:5" x14ac:dyDescent="0.25">
      <c r="A210" t="s">
        <v>254</v>
      </c>
      <c r="C210">
        <v>50</v>
      </c>
      <c r="D210" t="s">
        <v>7</v>
      </c>
      <c r="E210" t="s">
        <v>10</v>
      </c>
    </row>
    <row r="211" spans="1:5" x14ac:dyDescent="0.25">
      <c r="A211" t="s">
        <v>255</v>
      </c>
      <c r="C211">
        <v>49</v>
      </c>
      <c r="D211" t="s">
        <v>13</v>
      </c>
      <c r="E211" t="s">
        <v>10</v>
      </c>
    </row>
    <row r="212" spans="1:5" x14ac:dyDescent="0.25">
      <c r="A212" t="s">
        <v>256</v>
      </c>
      <c r="C212">
        <v>25</v>
      </c>
      <c r="D212" t="s">
        <v>13</v>
      </c>
      <c r="E212" t="s">
        <v>865</v>
      </c>
    </row>
    <row r="213" spans="1:5" x14ac:dyDescent="0.25">
      <c r="A213" t="s">
        <v>257</v>
      </c>
      <c r="C213">
        <v>26</v>
      </c>
      <c r="D213" t="s">
        <v>7</v>
      </c>
      <c r="E213" t="s">
        <v>865</v>
      </c>
    </row>
    <row r="214" spans="1:5" x14ac:dyDescent="0.25">
      <c r="A214" t="s">
        <v>258</v>
      </c>
      <c r="C214">
        <v>28</v>
      </c>
      <c r="D214" t="s">
        <v>13</v>
      </c>
      <c r="E214" t="s">
        <v>865</v>
      </c>
    </row>
    <row r="215" spans="1:5" x14ac:dyDescent="0.25">
      <c r="A215" t="s">
        <v>259</v>
      </c>
      <c r="C215">
        <v>21</v>
      </c>
      <c r="D215" t="s">
        <v>7</v>
      </c>
      <c r="E215" t="s">
        <v>865</v>
      </c>
    </row>
    <row r="216" spans="1:5" x14ac:dyDescent="0.25">
      <c r="A216" t="s">
        <v>260</v>
      </c>
      <c r="C216">
        <v>45</v>
      </c>
      <c r="D216" t="s">
        <v>13</v>
      </c>
      <c r="E216" t="s">
        <v>10</v>
      </c>
    </row>
    <row r="217" spans="1:5" x14ac:dyDescent="0.25">
      <c r="A217" t="s">
        <v>261</v>
      </c>
      <c r="C217">
        <v>31</v>
      </c>
      <c r="D217" t="s">
        <v>13</v>
      </c>
      <c r="E217" t="s">
        <v>865</v>
      </c>
    </row>
    <row r="218" spans="1:5" x14ac:dyDescent="0.25">
      <c r="A218" t="s">
        <v>262</v>
      </c>
      <c r="C218">
        <v>17</v>
      </c>
      <c r="D218" t="s">
        <v>7</v>
      </c>
      <c r="E218" t="s">
        <v>18</v>
      </c>
    </row>
    <row r="219" spans="1:5" x14ac:dyDescent="0.25">
      <c r="A219" t="s">
        <v>263</v>
      </c>
      <c r="C219">
        <v>56</v>
      </c>
      <c r="D219" t="s">
        <v>13</v>
      </c>
      <c r="E219" t="s">
        <v>10</v>
      </c>
    </row>
    <row r="220" spans="1:5" x14ac:dyDescent="0.25">
      <c r="A220" t="s">
        <v>264</v>
      </c>
      <c r="C220">
        <v>29</v>
      </c>
      <c r="D220" t="s">
        <v>13</v>
      </c>
      <c r="E220" t="s">
        <v>865</v>
      </c>
    </row>
    <row r="221" spans="1:5" x14ac:dyDescent="0.25">
      <c r="A221" t="s">
        <v>265</v>
      </c>
      <c r="C221">
        <v>44</v>
      </c>
      <c r="D221" t="s">
        <v>13</v>
      </c>
      <c r="E221" t="s">
        <v>10</v>
      </c>
    </row>
    <row r="222" spans="1:5" x14ac:dyDescent="0.25">
      <c r="A222" t="s">
        <v>266</v>
      </c>
      <c r="C222">
        <v>47</v>
      </c>
      <c r="D222" t="s">
        <v>13</v>
      </c>
      <c r="E222" t="s">
        <v>10</v>
      </c>
    </row>
    <row r="223" spans="1:5" x14ac:dyDescent="0.25">
      <c r="A223" t="s">
        <v>267</v>
      </c>
      <c r="C223">
        <v>28</v>
      </c>
      <c r="D223" t="s">
        <v>7</v>
      </c>
      <c r="E223" t="s">
        <v>865</v>
      </c>
    </row>
    <row r="224" spans="1:5" x14ac:dyDescent="0.25">
      <c r="A224" t="s">
        <v>268</v>
      </c>
      <c r="C224">
        <v>47</v>
      </c>
      <c r="D224" t="s">
        <v>7</v>
      </c>
      <c r="E224" t="s">
        <v>10</v>
      </c>
    </row>
    <row r="225" spans="1:5" x14ac:dyDescent="0.25">
      <c r="A225" t="s">
        <v>269</v>
      </c>
      <c r="C225">
        <v>39</v>
      </c>
      <c r="D225" t="s">
        <v>7</v>
      </c>
      <c r="E225" t="s">
        <v>865</v>
      </c>
    </row>
    <row r="226" spans="1:5" x14ac:dyDescent="0.25">
      <c r="A226" t="s">
        <v>270</v>
      </c>
      <c r="C226">
        <v>16</v>
      </c>
      <c r="D226" t="s">
        <v>7</v>
      </c>
      <c r="E226" t="s">
        <v>18</v>
      </c>
    </row>
    <row r="227" spans="1:5" x14ac:dyDescent="0.25">
      <c r="A227" t="s">
        <v>271</v>
      </c>
      <c r="C227">
        <v>36</v>
      </c>
      <c r="D227" t="s">
        <v>13</v>
      </c>
      <c r="E227" t="s">
        <v>865</v>
      </c>
    </row>
    <row r="228" spans="1:5" x14ac:dyDescent="0.25">
      <c r="A228" t="s">
        <v>272</v>
      </c>
      <c r="C228">
        <v>66</v>
      </c>
      <c r="D228" t="s">
        <v>13</v>
      </c>
      <c r="E228" t="s">
        <v>42</v>
      </c>
    </row>
    <row r="229" spans="1:5" x14ac:dyDescent="0.25">
      <c r="A229" t="s">
        <v>273</v>
      </c>
      <c r="C229">
        <v>32</v>
      </c>
      <c r="D229" t="s">
        <v>13</v>
      </c>
      <c r="E229" t="s">
        <v>865</v>
      </c>
    </row>
    <row r="230" spans="1:5" x14ac:dyDescent="0.25">
      <c r="A230" t="s">
        <v>274</v>
      </c>
      <c r="C230">
        <v>2</v>
      </c>
      <c r="D230" t="s">
        <v>13</v>
      </c>
      <c r="E230" t="s">
        <v>211</v>
      </c>
    </row>
    <row r="231" spans="1:5" x14ac:dyDescent="0.25">
      <c r="A231" t="s">
        <v>275</v>
      </c>
      <c r="C231">
        <v>45</v>
      </c>
      <c r="D231" t="s">
        <v>7</v>
      </c>
      <c r="E231" t="s">
        <v>10</v>
      </c>
    </row>
    <row r="232" spans="1:5" x14ac:dyDescent="0.25">
      <c r="A232" t="s">
        <v>276</v>
      </c>
      <c r="C232">
        <v>34</v>
      </c>
      <c r="D232" t="s">
        <v>13</v>
      </c>
      <c r="E232" t="s">
        <v>865</v>
      </c>
    </row>
    <row r="233" spans="1:5" x14ac:dyDescent="0.25">
      <c r="A233" t="s">
        <v>277</v>
      </c>
      <c r="C233">
        <v>14</v>
      </c>
      <c r="D233" t="s">
        <v>7</v>
      </c>
      <c r="E233" t="s">
        <v>18</v>
      </c>
    </row>
    <row r="234" spans="1:5" x14ac:dyDescent="0.25">
      <c r="A234" t="s">
        <v>278</v>
      </c>
      <c r="C234">
        <v>29</v>
      </c>
      <c r="D234" t="s">
        <v>13</v>
      </c>
      <c r="E234" t="s">
        <v>865</v>
      </c>
    </row>
    <row r="235" spans="1:5" x14ac:dyDescent="0.25">
      <c r="A235" t="s">
        <v>279</v>
      </c>
      <c r="C235">
        <v>56</v>
      </c>
      <c r="D235" t="s">
        <v>13</v>
      </c>
      <c r="E235" t="s">
        <v>10</v>
      </c>
    </row>
    <row r="236" spans="1:5" x14ac:dyDescent="0.25">
      <c r="A236" t="s">
        <v>280</v>
      </c>
      <c r="C236">
        <v>21</v>
      </c>
      <c r="D236" t="s">
        <v>13</v>
      </c>
      <c r="E236" t="s">
        <v>865</v>
      </c>
    </row>
    <row r="237" spans="1:5" x14ac:dyDescent="0.25">
      <c r="A237" t="s">
        <v>281</v>
      </c>
      <c r="C237">
        <v>56</v>
      </c>
      <c r="D237" t="s">
        <v>13</v>
      </c>
      <c r="E237" t="s">
        <v>10</v>
      </c>
    </row>
    <row r="238" spans="1:5" x14ac:dyDescent="0.25">
      <c r="A238" t="s">
        <v>282</v>
      </c>
      <c r="C238">
        <v>28</v>
      </c>
      <c r="D238" t="s">
        <v>7</v>
      </c>
      <c r="E238" t="s">
        <v>865</v>
      </c>
    </row>
    <row r="239" spans="1:5" x14ac:dyDescent="0.25">
      <c r="A239" t="s">
        <v>283</v>
      </c>
      <c r="C239">
        <v>29</v>
      </c>
      <c r="D239" t="s">
        <v>13</v>
      </c>
      <c r="E239" t="s">
        <v>865</v>
      </c>
    </row>
    <row r="240" spans="1:5" x14ac:dyDescent="0.25">
      <c r="A240" t="s">
        <v>284</v>
      </c>
      <c r="C240">
        <v>23</v>
      </c>
      <c r="D240" t="s">
        <v>7</v>
      </c>
      <c r="E240" t="s">
        <v>865</v>
      </c>
    </row>
    <row r="241" spans="1:5" x14ac:dyDescent="0.25">
      <c r="A241" t="s">
        <v>285</v>
      </c>
      <c r="C241">
        <v>54</v>
      </c>
      <c r="D241" t="s">
        <v>13</v>
      </c>
      <c r="E241" t="s">
        <v>10</v>
      </c>
    </row>
    <row r="242" spans="1:5" x14ac:dyDescent="0.25">
      <c r="A242" t="s">
        <v>286</v>
      </c>
      <c r="C242">
        <v>22</v>
      </c>
      <c r="D242" t="s">
        <v>7</v>
      </c>
      <c r="E242" t="s">
        <v>865</v>
      </c>
    </row>
    <row r="243" spans="1:5" x14ac:dyDescent="0.25">
      <c r="A243" t="s">
        <v>287</v>
      </c>
      <c r="C243">
        <v>47</v>
      </c>
      <c r="D243" t="s">
        <v>7</v>
      </c>
      <c r="E243" t="s">
        <v>10</v>
      </c>
    </row>
    <row r="244" spans="1:5" x14ac:dyDescent="0.25">
      <c r="A244" t="s">
        <v>288</v>
      </c>
      <c r="C244">
        <v>21</v>
      </c>
      <c r="D244" t="s">
        <v>7</v>
      </c>
      <c r="E244" t="s">
        <v>865</v>
      </c>
    </row>
    <row r="245" spans="1:5" x14ac:dyDescent="0.25">
      <c r="A245" t="s">
        <v>289</v>
      </c>
      <c r="C245">
        <v>45</v>
      </c>
      <c r="D245" t="s">
        <v>13</v>
      </c>
      <c r="E245" t="s">
        <v>10</v>
      </c>
    </row>
    <row r="246" spans="1:5" x14ac:dyDescent="0.25">
      <c r="A246" t="s">
        <v>290</v>
      </c>
      <c r="C246">
        <v>37</v>
      </c>
      <c r="D246" t="s">
        <v>7</v>
      </c>
      <c r="E246" t="s">
        <v>865</v>
      </c>
    </row>
    <row r="247" spans="1:5" x14ac:dyDescent="0.25">
      <c r="A247" t="s">
        <v>291</v>
      </c>
      <c r="C247">
        <v>45</v>
      </c>
      <c r="D247" t="s">
        <v>13</v>
      </c>
      <c r="E247" t="s">
        <v>10</v>
      </c>
    </row>
    <row r="248" spans="1:5" x14ac:dyDescent="0.25">
      <c r="A248" t="s">
        <v>292</v>
      </c>
      <c r="C248">
        <v>23</v>
      </c>
      <c r="D248" t="s">
        <v>7</v>
      </c>
      <c r="E248" t="s">
        <v>865</v>
      </c>
    </row>
    <row r="249" spans="1:5" x14ac:dyDescent="0.25">
      <c r="A249" t="s">
        <v>293</v>
      </c>
      <c r="C249">
        <v>21</v>
      </c>
      <c r="D249" t="s">
        <v>7</v>
      </c>
      <c r="E249" t="s">
        <v>865</v>
      </c>
    </row>
    <row r="250" spans="1:5" x14ac:dyDescent="0.25">
      <c r="A250" t="s">
        <v>294</v>
      </c>
      <c r="C250">
        <v>56</v>
      </c>
      <c r="D250" t="s">
        <v>13</v>
      </c>
      <c r="E250" t="s">
        <v>10</v>
      </c>
    </row>
    <row r="251" spans="1:5" x14ac:dyDescent="0.25">
      <c r="A251" t="s">
        <v>295</v>
      </c>
      <c r="C251">
        <v>21</v>
      </c>
      <c r="D251" t="s">
        <v>13</v>
      </c>
      <c r="E251" t="s">
        <v>865</v>
      </c>
    </row>
    <row r="252" spans="1:5" x14ac:dyDescent="0.25">
      <c r="A252" t="s">
        <v>296</v>
      </c>
      <c r="C252">
        <v>44</v>
      </c>
      <c r="D252" t="s">
        <v>7</v>
      </c>
      <c r="E252" t="s">
        <v>10</v>
      </c>
    </row>
    <row r="253" spans="1:5" x14ac:dyDescent="0.25">
      <c r="A253" t="s">
        <v>297</v>
      </c>
      <c r="C253">
        <v>66</v>
      </c>
      <c r="D253" t="s">
        <v>13</v>
      </c>
      <c r="E253" t="s">
        <v>42</v>
      </c>
    </row>
    <row r="254" spans="1:5" x14ac:dyDescent="0.25">
      <c r="A254" t="s">
        <v>298</v>
      </c>
      <c r="C254">
        <v>57</v>
      </c>
      <c r="D254" t="s">
        <v>13</v>
      </c>
      <c r="E254" t="s">
        <v>10</v>
      </c>
    </row>
    <row r="255" spans="1:5" x14ac:dyDescent="0.25">
      <c r="A255" t="s">
        <v>299</v>
      </c>
      <c r="C255">
        <v>78</v>
      </c>
      <c r="D255" t="s">
        <v>13</v>
      </c>
      <c r="E255" t="s">
        <v>42</v>
      </c>
    </row>
    <row r="256" spans="1:5" x14ac:dyDescent="0.25">
      <c r="A256" t="s">
        <v>300</v>
      </c>
      <c r="C256">
        <v>6</v>
      </c>
      <c r="D256" t="s">
        <v>7</v>
      </c>
      <c r="E256" t="s">
        <v>27</v>
      </c>
    </row>
    <row r="257" spans="1:5" x14ac:dyDescent="0.25">
      <c r="A257" t="s">
        <v>301</v>
      </c>
      <c r="C257">
        <v>51</v>
      </c>
      <c r="D257" t="s">
        <v>7</v>
      </c>
      <c r="E257" t="s">
        <v>10</v>
      </c>
    </row>
    <row r="258" spans="1:5" x14ac:dyDescent="0.25">
      <c r="A258" t="s">
        <v>302</v>
      </c>
      <c r="C258">
        <v>58</v>
      </c>
      <c r="D258" t="s">
        <v>13</v>
      </c>
      <c r="E258" t="s">
        <v>10</v>
      </c>
    </row>
    <row r="259" spans="1:5" x14ac:dyDescent="0.25">
      <c r="A259" t="s">
        <v>303</v>
      </c>
      <c r="C259">
        <v>23</v>
      </c>
      <c r="D259" t="s">
        <v>13</v>
      </c>
      <c r="E259" t="s">
        <v>865</v>
      </c>
    </row>
    <row r="260" spans="1:5" x14ac:dyDescent="0.25">
      <c r="A260" t="s">
        <v>304</v>
      </c>
      <c r="C260">
        <v>56</v>
      </c>
      <c r="D260" t="s">
        <v>13</v>
      </c>
      <c r="E260" t="s">
        <v>10</v>
      </c>
    </row>
    <row r="261" spans="1:5" x14ac:dyDescent="0.25">
      <c r="A261" t="s">
        <v>305</v>
      </c>
      <c r="C261">
        <v>56</v>
      </c>
      <c r="D261" t="s">
        <v>7</v>
      </c>
      <c r="E261" t="s">
        <v>10</v>
      </c>
    </row>
    <row r="262" spans="1:5" x14ac:dyDescent="0.25">
      <c r="A262" t="s">
        <v>306</v>
      </c>
      <c r="C262">
        <v>34</v>
      </c>
      <c r="D262" t="s">
        <v>13</v>
      </c>
      <c r="E262" t="s">
        <v>865</v>
      </c>
    </row>
    <row r="263" spans="1:5" x14ac:dyDescent="0.25">
      <c r="A263" t="s">
        <v>307</v>
      </c>
      <c r="C263">
        <v>43</v>
      </c>
      <c r="D263" t="s">
        <v>13</v>
      </c>
      <c r="E263" t="s">
        <v>10</v>
      </c>
    </row>
    <row r="264" spans="1:5" x14ac:dyDescent="0.25">
      <c r="A264" t="s">
        <v>308</v>
      </c>
      <c r="C264">
        <v>21</v>
      </c>
      <c r="D264" t="s">
        <v>7</v>
      </c>
      <c r="E264" t="s">
        <v>865</v>
      </c>
    </row>
    <row r="265" spans="1:5" x14ac:dyDescent="0.25">
      <c r="A265" t="s">
        <v>309</v>
      </c>
      <c r="C265">
        <v>60</v>
      </c>
      <c r="D265" t="s">
        <v>7</v>
      </c>
      <c r="E265" t="s">
        <v>42</v>
      </c>
    </row>
    <row r="266" spans="1:5" x14ac:dyDescent="0.25">
      <c r="A266" t="s">
        <v>310</v>
      </c>
      <c r="C266">
        <v>62</v>
      </c>
      <c r="D266" t="s">
        <v>13</v>
      </c>
      <c r="E266" t="s">
        <v>42</v>
      </c>
    </row>
    <row r="267" spans="1:5" x14ac:dyDescent="0.25">
      <c r="A267" t="s">
        <v>311</v>
      </c>
      <c r="C267">
        <v>69</v>
      </c>
      <c r="D267" t="s">
        <v>13</v>
      </c>
      <c r="E267" t="s">
        <v>42</v>
      </c>
    </row>
    <row r="268" spans="1:5" x14ac:dyDescent="0.25">
      <c r="A268" t="s">
        <v>312</v>
      </c>
      <c r="C268">
        <v>82</v>
      </c>
      <c r="D268" t="s">
        <v>7</v>
      </c>
      <c r="E268" t="s">
        <v>313</v>
      </c>
    </row>
    <row r="269" spans="1:5" x14ac:dyDescent="0.25">
      <c r="A269" t="s">
        <v>314</v>
      </c>
      <c r="C269">
        <v>12</v>
      </c>
      <c r="D269" t="s">
        <v>13</v>
      </c>
      <c r="E269" t="s">
        <v>27</v>
      </c>
    </row>
    <row r="270" spans="1:5" x14ac:dyDescent="0.25">
      <c r="A270" t="s">
        <v>315</v>
      </c>
      <c r="C270">
        <v>6</v>
      </c>
      <c r="D270" t="s">
        <v>13</v>
      </c>
      <c r="E270" t="s">
        <v>27</v>
      </c>
    </row>
    <row r="271" spans="1:5" x14ac:dyDescent="0.25">
      <c r="A271" t="s">
        <v>316</v>
      </c>
      <c r="C271">
        <v>17</v>
      </c>
      <c r="D271" t="s">
        <v>7</v>
      </c>
      <c r="E271" t="s">
        <v>18</v>
      </c>
    </row>
    <row r="272" spans="1:5" x14ac:dyDescent="0.25">
      <c r="A272" t="s">
        <v>317</v>
      </c>
      <c r="C272">
        <v>19</v>
      </c>
      <c r="D272" t="s">
        <v>13</v>
      </c>
      <c r="E272" t="s">
        <v>18</v>
      </c>
    </row>
    <row r="273" spans="1:5" x14ac:dyDescent="0.25">
      <c r="A273" t="s">
        <v>318</v>
      </c>
      <c r="C273">
        <v>32</v>
      </c>
      <c r="D273" t="s">
        <v>13</v>
      </c>
      <c r="E273" t="s">
        <v>865</v>
      </c>
    </row>
    <row r="274" spans="1:5" x14ac:dyDescent="0.25">
      <c r="A274" t="s">
        <v>319</v>
      </c>
      <c r="C274">
        <v>60</v>
      </c>
      <c r="D274" t="s">
        <v>7</v>
      </c>
      <c r="E274" t="s">
        <v>42</v>
      </c>
    </row>
    <row r="275" spans="1:5" x14ac:dyDescent="0.25">
      <c r="A275" t="s">
        <v>320</v>
      </c>
      <c r="C275">
        <v>48</v>
      </c>
      <c r="D275" t="s">
        <v>7</v>
      </c>
      <c r="E275" t="s">
        <v>10</v>
      </c>
    </row>
    <row r="276" spans="1:5" x14ac:dyDescent="0.25">
      <c r="A276" t="s">
        <v>321</v>
      </c>
      <c r="C276">
        <v>42</v>
      </c>
      <c r="D276" t="s">
        <v>13</v>
      </c>
      <c r="E276" t="s">
        <v>10</v>
      </c>
    </row>
    <row r="277" spans="1:5" x14ac:dyDescent="0.25">
      <c r="A277" t="s">
        <v>322</v>
      </c>
      <c r="C277">
        <v>32</v>
      </c>
      <c r="D277" t="s">
        <v>13</v>
      </c>
      <c r="E277" t="s">
        <v>865</v>
      </c>
    </row>
    <row r="278" spans="1:5" x14ac:dyDescent="0.25">
      <c r="A278" t="s">
        <v>323</v>
      </c>
      <c r="C278">
        <v>12</v>
      </c>
      <c r="D278" t="s">
        <v>13</v>
      </c>
      <c r="E278" t="s">
        <v>27</v>
      </c>
    </row>
    <row r="279" spans="1:5" x14ac:dyDescent="0.25">
      <c r="A279" t="s">
        <v>324</v>
      </c>
      <c r="C279">
        <v>70</v>
      </c>
      <c r="D279" t="s">
        <v>7</v>
      </c>
      <c r="E279" t="s">
        <v>42</v>
      </c>
    </row>
    <row r="280" spans="1:5" x14ac:dyDescent="0.25">
      <c r="A280" t="s">
        <v>325</v>
      </c>
      <c r="C280">
        <v>12</v>
      </c>
      <c r="D280" t="s">
        <v>13</v>
      </c>
      <c r="E280" t="s">
        <v>27</v>
      </c>
    </row>
    <row r="281" spans="1:5" x14ac:dyDescent="0.25">
      <c r="A281" t="s">
        <v>326</v>
      </c>
      <c r="C281">
        <v>66</v>
      </c>
      <c r="D281" t="s">
        <v>13</v>
      </c>
      <c r="E281" t="s">
        <v>42</v>
      </c>
    </row>
    <row r="282" spans="1:5" x14ac:dyDescent="0.25">
      <c r="A282" t="s">
        <v>327</v>
      </c>
      <c r="C282">
        <v>20</v>
      </c>
      <c r="D282" t="s">
        <v>7</v>
      </c>
      <c r="E282" t="s">
        <v>865</v>
      </c>
    </row>
    <row r="283" spans="1:5" x14ac:dyDescent="0.25">
      <c r="A283" t="s">
        <v>328</v>
      </c>
      <c r="C283">
        <v>38</v>
      </c>
      <c r="D283" t="s">
        <v>7</v>
      </c>
      <c r="E283" t="s">
        <v>865</v>
      </c>
    </row>
    <row r="284" spans="1:5" x14ac:dyDescent="0.25">
      <c r="A284" t="s">
        <v>329</v>
      </c>
      <c r="C284">
        <v>21</v>
      </c>
      <c r="D284" t="s">
        <v>13</v>
      </c>
      <c r="E284" t="s">
        <v>865</v>
      </c>
    </row>
    <row r="285" spans="1:5" x14ac:dyDescent="0.25">
      <c r="A285" t="s">
        <v>330</v>
      </c>
      <c r="C285">
        <v>87</v>
      </c>
      <c r="D285" t="s">
        <v>7</v>
      </c>
      <c r="E285" t="s">
        <v>313</v>
      </c>
    </row>
    <row r="286" spans="1:5" x14ac:dyDescent="0.25">
      <c r="A286" t="s">
        <v>331</v>
      </c>
      <c r="C286">
        <v>45</v>
      </c>
      <c r="D286" t="s">
        <v>7</v>
      </c>
      <c r="E286" t="s">
        <v>10</v>
      </c>
    </row>
    <row r="287" spans="1:5" x14ac:dyDescent="0.25">
      <c r="A287" t="s">
        <v>332</v>
      </c>
      <c r="C287">
        <v>34</v>
      </c>
      <c r="D287" t="s">
        <v>7</v>
      </c>
      <c r="E287" t="s">
        <v>865</v>
      </c>
    </row>
    <row r="288" spans="1:5" x14ac:dyDescent="0.25">
      <c r="A288" t="s">
        <v>333</v>
      </c>
      <c r="C288">
        <v>43</v>
      </c>
      <c r="D288" t="s">
        <v>7</v>
      </c>
      <c r="E288" t="s">
        <v>10</v>
      </c>
    </row>
    <row r="289" spans="1:5" x14ac:dyDescent="0.25">
      <c r="A289" t="s">
        <v>334</v>
      </c>
      <c r="C289">
        <v>59</v>
      </c>
      <c r="D289" t="s">
        <v>13</v>
      </c>
      <c r="E289" t="s">
        <v>10</v>
      </c>
    </row>
    <row r="290" spans="1:5" x14ac:dyDescent="0.25">
      <c r="A290" t="s">
        <v>335</v>
      </c>
      <c r="C290">
        <v>49</v>
      </c>
      <c r="D290" t="s">
        <v>13</v>
      </c>
      <c r="E290" t="s">
        <v>10</v>
      </c>
    </row>
    <row r="291" spans="1:5" x14ac:dyDescent="0.25">
      <c r="A291" t="s">
        <v>336</v>
      </c>
      <c r="C291">
        <v>50</v>
      </c>
      <c r="D291" t="s">
        <v>7</v>
      </c>
      <c r="E291" t="s">
        <v>10</v>
      </c>
    </row>
    <row r="292" spans="1:5" x14ac:dyDescent="0.25">
      <c r="A292" t="s">
        <v>337</v>
      </c>
      <c r="C292">
        <v>26</v>
      </c>
      <c r="D292" t="s">
        <v>13</v>
      </c>
      <c r="E292" t="s">
        <v>865</v>
      </c>
    </row>
    <row r="293" spans="1:5" x14ac:dyDescent="0.25">
      <c r="A293" t="s">
        <v>338</v>
      </c>
      <c r="C293">
        <v>33</v>
      </c>
      <c r="D293" t="s">
        <v>13</v>
      </c>
      <c r="E293" t="s">
        <v>865</v>
      </c>
    </row>
    <row r="294" spans="1:5" x14ac:dyDescent="0.25">
      <c r="A294" t="s">
        <v>339</v>
      </c>
      <c r="C294">
        <v>34</v>
      </c>
      <c r="D294" t="s">
        <v>7</v>
      </c>
      <c r="E294" t="s">
        <v>865</v>
      </c>
    </row>
    <row r="295" spans="1:5" x14ac:dyDescent="0.25">
      <c r="A295" t="s">
        <v>340</v>
      </c>
      <c r="C295">
        <v>67</v>
      </c>
      <c r="D295" t="s">
        <v>7</v>
      </c>
      <c r="E295" t="s">
        <v>42</v>
      </c>
    </row>
    <row r="296" spans="1:5" x14ac:dyDescent="0.25">
      <c r="A296" t="s">
        <v>341</v>
      </c>
      <c r="C296">
        <v>54</v>
      </c>
      <c r="D296" t="s">
        <v>13</v>
      </c>
      <c r="E296" t="s">
        <v>10</v>
      </c>
    </row>
    <row r="297" spans="1:5" x14ac:dyDescent="0.25">
      <c r="A297" t="s">
        <v>342</v>
      </c>
      <c r="C297">
        <v>9</v>
      </c>
      <c r="D297" t="s">
        <v>7</v>
      </c>
      <c r="E297" t="s">
        <v>27</v>
      </c>
    </row>
    <row r="298" spans="1:5" x14ac:dyDescent="0.25">
      <c r="A298" t="s">
        <v>343</v>
      </c>
      <c r="C298">
        <v>34</v>
      </c>
      <c r="D298" t="s">
        <v>13</v>
      </c>
      <c r="E298" t="s">
        <v>865</v>
      </c>
    </row>
    <row r="299" spans="1:5" x14ac:dyDescent="0.25">
      <c r="A299" t="s">
        <v>344</v>
      </c>
      <c r="C299">
        <v>31</v>
      </c>
      <c r="D299" t="s">
        <v>13</v>
      </c>
      <c r="E299" t="s">
        <v>865</v>
      </c>
    </row>
    <row r="300" spans="1:5" x14ac:dyDescent="0.25">
      <c r="A300" t="s">
        <v>345</v>
      </c>
      <c r="C300">
        <v>17</v>
      </c>
      <c r="D300" t="s">
        <v>7</v>
      </c>
      <c r="E300" t="s">
        <v>18</v>
      </c>
    </row>
    <row r="301" spans="1:5" x14ac:dyDescent="0.25">
      <c r="A301" t="s">
        <v>346</v>
      </c>
      <c r="C301">
        <v>30</v>
      </c>
      <c r="D301" t="s">
        <v>7</v>
      </c>
      <c r="E301" t="s">
        <v>865</v>
      </c>
    </row>
    <row r="302" spans="1:5" x14ac:dyDescent="0.25">
      <c r="A302" t="s">
        <v>347</v>
      </c>
      <c r="C302">
        <v>23</v>
      </c>
      <c r="D302" t="s">
        <v>13</v>
      </c>
      <c r="E302" t="s">
        <v>865</v>
      </c>
    </row>
    <row r="303" spans="1:5" x14ac:dyDescent="0.25">
      <c r="A303" t="s">
        <v>348</v>
      </c>
      <c r="C303">
        <v>45</v>
      </c>
      <c r="D303" t="s">
        <v>13</v>
      </c>
      <c r="E303" t="s">
        <v>10</v>
      </c>
    </row>
    <row r="304" spans="1:5" x14ac:dyDescent="0.25">
      <c r="A304" t="s">
        <v>349</v>
      </c>
      <c r="C304">
        <v>45</v>
      </c>
      <c r="D304" t="s">
        <v>7</v>
      </c>
      <c r="E304" t="s">
        <v>10</v>
      </c>
    </row>
    <row r="305" spans="1:5" x14ac:dyDescent="0.25">
      <c r="A305" t="s">
        <v>350</v>
      </c>
      <c r="C305">
        <v>65</v>
      </c>
      <c r="D305" t="s">
        <v>13</v>
      </c>
      <c r="E305" t="s">
        <v>42</v>
      </c>
    </row>
    <row r="306" spans="1:5" x14ac:dyDescent="0.25">
      <c r="A306" t="s">
        <v>351</v>
      </c>
      <c r="C306">
        <v>56</v>
      </c>
      <c r="D306" t="s">
        <v>13</v>
      </c>
      <c r="E306" t="s">
        <v>10</v>
      </c>
    </row>
    <row r="307" spans="1:5" x14ac:dyDescent="0.25">
      <c r="A307" t="s">
        <v>352</v>
      </c>
      <c r="C307">
        <v>20</v>
      </c>
      <c r="D307" t="s">
        <v>13</v>
      </c>
      <c r="E307" t="s">
        <v>865</v>
      </c>
    </row>
    <row r="308" spans="1:5" x14ac:dyDescent="0.25">
      <c r="A308" t="s">
        <v>353</v>
      </c>
      <c r="C308">
        <v>3.7999998778104782E-2</v>
      </c>
      <c r="D308" t="s">
        <v>7</v>
      </c>
      <c r="E308" t="s">
        <v>211</v>
      </c>
    </row>
    <row r="309" spans="1:5" x14ac:dyDescent="0.25">
      <c r="A309" t="s">
        <v>354</v>
      </c>
      <c r="C309">
        <v>14</v>
      </c>
      <c r="D309" t="s">
        <v>13</v>
      </c>
      <c r="E309" t="s">
        <v>18</v>
      </c>
    </row>
    <row r="310" spans="1:5" x14ac:dyDescent="0.25">
      <c r="A310" t="s">
        <v>355</v>
      </c>
      <c r="C310">
        <v>25</v>
      </c>
      <c r="D310" t="s">
        <v>13</v>
      </c>
      <c r="E310" t="s">
        <v>865</v>
      </c>
    </row>
    <row r="311" spans="1:5" x14ac:dyDescent="0.25">
      <c r="A311" t="s">
        <v>356</v>
      </c>
      <c r="C311">
        <v>27</v>
      </c>
      <c r="D311" t="s">
        <v>7</v>
      </c>
      <c r="E311" t="s">
        <v>865</v>
      </c>
    </row>
    <row r="312" spans="1:5" x14ac:dyDescent="0.25">
      <c r="A312" t="s">
        <v>357</v>
      </c>
      <c r="C312">
        <v>49</v>
      </c>
      <c r="D312" t="s">
        <v>13</v>
      </c>
      <c r="E312" t="s">
        <v>10</v>
      </c>
    </row>
    <row r="313" spans="1:5" x14ac:dyDescent="0.25">
      <c r="A313" t="s">
        <v>358</v>
      </c>
      <c r="C313">
        <v>50</v>
      </c>
      <c r="D313" t="s">
        <v>13</v>
      </c>
      <c r="E313" t="s">
        <v>10</v>
      </c>
    </row>
    <row r="314" spans="1:5" x14ac:dyDescent="0.25">
      <c r="A314" t="s">
        <v>359</v>
      </c>
      <c r="C314">
        <v>32</v>
      </c>
      <c r="D314" t="s">
        <v>13</v>
      </c>
      <c r="E314" t="s">
        <v>865</v>
      </c>
    </row>
    <row r="315" spans="1:5" x14ac:dyDescent="0.25">
      <c r="A315" t="s">
        <v>360</v>
      </c>
      <c r="C315">
        <v>67</v>
      </c>
      <c r="D315" t="s">
        <v>13</v>
      </c>
      <c r="E315" t="s">
        <v>42</v>
      </c>
    </row>
    <row r="316" spans="1:5" x14ac:dyDescent="0.25">
      <c r="A316" t="s">
        <v>361</v>
      </c>
      <c r="C316">
        <v>40</v>
      </c>
      <c r="D316" t="s">
        <v>13</v>
      </c>
      <c r="E316" t="s">
        <v>10</v>
      </c>
    </row>
    <row r="317" spans="1:5" x14ac:dyDescent="0.25">
      <c r="A317" t="s">
        <v>362</v>
      </c>
      <c r="C317">
        <v>40</v>
      </c>
      <c r="D317" t="s">
        <v>13</v>
      </c>
      <c r="E317" t="s">
        <v>10</v>
      </c>
    </row>
    <row r="318" spans="1:5" x14ac:dyDescent="0.25">
      <c r="A318" t="s">
        <v>363</v>
      </c>
      <c r="C318">
        <v>78</v>
      </c>
      <c r="D318" t="s">
        <v>7</v>
      </c>
      <c r="E318" t="s">
        <v>42</v>
      </c>
    </row>
    <row r="319" spans="1:5" x14ac:dyDescent="0.25">
      <c r="A319" t="s">
        <v>364</v>
      </c>
      <c r="C319">
        <v>33</v>
      </c>
      <c r="D319" t="s">
        <v>7</v>
      </c>
      <c r="E319" t="s">
        <v>865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_rels/item27.xml.rels><?xml version="1.0" encoding="UTF-8" standalone="yes"?>
<Relationships xmlns="http://schemas.openxmlformats.org/package/2006/relationships"><Relationship Id="rId1" Type="http://schemas.openxmlformats.org/officeDocument/2006/relationships/customXmlProps" Target="itemProps27.xml"/></Relationships>
</file>

<file path=customXml/_rels/item28.xml.rels><?xml version="1.0" encoding="UTF-8" standalone="yes"?>
<Relationships xmlns="http://schemas.openxmlformats.org/package/2006/relationships"><Relationship Id="rId1" Type="http://schemas.openxmlformats.org/officeDocument/2006/relationships/customXmlProps" Target="itemProps28.xml"/></Relationships>
</file>

<file path=customXml/_rels/item29.xml.rels><?xml version="1.0" encoding="UTF-8" standalone="yes"?>
<Relationships xmlns="http://schemas.openxmlformats.org/package/2006/relationships"><Relationship Id="rId1" Type="http://schemas.openxmlformats.org/officeDocument/2006/relationships/customXmlProps" Target="itemProps29.xml"/></Relationships>
</file>

<file path=customXml/_rels/item30.xml.rels><?xml version="1.0" encoding="UTF-8" standalone="yes"?>
<Relationships xmlns="http://schemas.openxmlformats.org/package/2006/relationships"><Relationship Id="rId1" Type="http://schemas.openxmlformats.org/officeDocument/2006/relationships/customXmlProps" Target="itemProps30.xml"/></Relationships>
</file>

<file path=customXml/_rels/item31.xml.rels><?xml version="1.0" encoding="UTF-8" standalone="yes"?>
<Relationships xmlns="http://schemas.openxmlformats.org/package/2006/relationships"><Relationship Id="rId1" Type="http://schemas.openxmlformats.org/officeDocument/2006/relationships/customXmlProps" Target="itemProps31.xml"/></Relationships>
</file>

<file path=customXml/_rels/item32.xml.rels><?xml version="1.0" encoding="UTF-8" standalone="yes"?>
<Relationships xmlns="http://schemas.openxmlformats.org/package/2006/relationships"><Relationship Id="rId1" Type="http://schemas.openxmlformats.org/officeDocument/2006/relationships/customXmlProps" Target="itemProps32.xml"/></Relationships>
</file>

<file path=customXml/_rels/item33.xml.rels><?xml version="1.0" encoding="UTF-8" standalone="yes"?>
<Relationships xmlns="http://schemas.openxmlformats.org/package/2006/relationships"><Relationship Id="rId1" Type="http://schemas.openxmlformats.org/officeDocument/2006/relationships/customXmlProps" Target="itemProps33.xml"/></Relationships>
</file>

<file path=customXml/_rels/item34.xml.rels><?xml version="1.0" encoding="UTF-8" standalone="yes"?>
<Relationships xmlns="http://schemas.openxmlformats.org/package/2006/relationships"><Relationship Id="rId1" Type="http://schemas.openxmlformats.org/officeDocument/2006/relationships/customXmlProps" Target="itemProps34.xml"/></Relationships>
</file>

<file path=customXml/_rels/item35.xml.rels><?xml version="1.0" encoding="UTF-8" standalone="yes"?>
<Relationships xmlns="http://schemas.openxmlformats.org/package/2006/relationships"><Relationship Id="rId1" Type="http://schemas.openxmlformats.org/officeDocument/2006/relationships/customXmlProps" Target="itemProps35.xml"/></Relationships>
</file>

<file path=customXml/_rels/item36.xml.rels><?xml version="1.0" encoding="UTF-8" standalone="yes"?>
<Relationships xmlns="http://schemas.openxmlformats.org/package/2006/relationships"><Relationship Id="rId1" Type="http://schemas.openxmlformats.org/officeDocument/2006/relationships/customXmlProps" Target="itemProps36.xml"/></Relationships>
</file>

<file path=customXml/_rels/item37.xml.rels><?xml version="1.0" encoding="UTF-8" standalone="yes"?>
<Relationships xmlns="http://schemas.openxmlformats.org/package/2006/relationships"><Relationship Id="rId1" Type="http://schemas.openxmlformats.org/officeDocument/2006/relationships/customXmlProps" Target="itemProps37.xml"/></Relationships>
</file>

<file path=customXml/_rels/item38.xml.rels><?xml version="1.0" encoding="UTF-8" standalone="yes"?>
<Relationships xmlns="http://schemas.openxmlformats.org/package/2006/relationships"><Relationship Id="rId1" Type="http://schemas.openxmlformats.org/officeDocument/2006/relationships/customXmlProps" Target="itemProps38.xml"/></Relationships>
</file>

<file path=customXml/_rels/item39.xml.rels><?xml version="1.0" encoding="UTF-8" standalone="yes"?>
<Relationships xmlns="http://schemas.openxmlformats.org/package/2006/relationships"><Relationship Id="rId1" Type="http://schemas.openxmlformats.org/officeDocument/2006/relationships/customXmlProps" Target="itemProps39.xml"/></Relationships>
</file>

<file path=customXml/_rels/item40.xml.rels><?xml version="1.0" encoding="UTF-8" standalone="yes"?>
<Relationships xmlns="http://schemas.openxmlformats.org/package/2006/relationships"><Relationship Id="rId1" Type="http://schemas.openxmlformats.org/officeDocument/2006/relationships/customXmlProps" Target="itemProps40.xml"/></Relationships>
</file>

<file path=customXml/_rels/item41.xml.rels><?xml version="1.0" encoding="UTF-8" standalone="yes"?>
<Relationships xmlns="http://schemas.openxmlformats.org/package/2006/relationships"><Relationship Id="rId1" Type="http://schemas.openxmlformats.org/officeDocument/2006/relationships/customXmlProps" Target="itemProps41.xml"/></Relationships>
</file>

<file path=customXml/_rels/item42.xml.rels><?xml version="1.0" encoding="UTF-8" standalone="yes"?>
<Relationships xmlns="http://schemas.openxmlformats.org/package/2006/relationships"><Relationship Id="rId1" Type="http://schemas.openxmlformats.org/officeDocument/2006/relationships/customXmlProps" Target="itemProps42.xml"/></Relationships>
</file>

<file path=customXml/_rels/item43.xml.rels><?xml version="1.0" encoding="UTF-8" standalone="yes"?>
<Relationships xmlns="http://schemas.openxmlformats.org/package/2006/relationships"><Relationship Id="rId1" Type="http://schemas.openxmlformats.org/officeDocument/2006/relationships/customXmlProps" Target="itemProps43.xml"/></Relationships>
</file>

<file path=customXml/_rels/item44.xml.rels><?xml version="1.0" encoding="UTF-8" standalone="yes"?>
<Relationships xmlns="http://schemas.openxmlformats.org/package/2006/relationships"><Relationship Id="rId1" Type="http://schemas.openxmlformats.org/officeDocument/2006/relationships/customXmlProps" Target="itemProps44.xml"/></Relationships>
</file>

<file path=customXml/_rels/item45.xml.rels><?xml version="1.0" encoding="UTF-8" standalone="yes"?>
<Relationships xmlns="http://schemas.openxmlformats.org/package/2006/relationships"><Relationship Id="rId1" Type="http://schemas.openxmlformats.org/officeDocument/2006/relationships/customXmlProps" Target="itemProps45.xml"/></Relationships>
</file>

<file path=customXml/_rels/item46.xml.rels><?xml version="1.0" encoding="UTF-8" standalone="yes"?>
<Relationships xmlns="http://schemas.openxmlformats.org/package/2006/relationships"><Relationship Id="rId1" Type="http://schemas.openxmlformats.org/officeDocument/2006/relationships/customXmlProps" Target="itemProps46.xml"/></Relationships>
</file>

<file path=customXml/_rels/item47.xml.rels><?xml version="1.0" encoding="UTF-8" standalone="yes"?>
<Relationships xmlns="http://schemas.openxmlformats.org/package/2006/relationships"><Relationship Id="rId1" Type="http://schemas.openxmlformats.org/officeDocument/2006/relationships/customXmlProps" Target="itemProps47.xml"/></Relationships>
</file>

<file path=customXml/_rels/item48.xml.rels><?xml version="1.0" encoding="UTF-8" standalone="yes"?>
<Relationships xmlns="http://schemas.openxmlformats.org/package/2006/relationships"><Relationship Id="rId1" Type="http://schemas.openxmlformats.org/officeDocument/2006/relationships/customXmlProps" Target="itemProps48.xml"/></Relationships>
</file>

<file path=customXml/_rels/item49.xml.rels><?xml version="1.0" encoding="UTF-8" standalone="yes"?>
<Relationships xmlns="http://schemas.openxmlformats.org/package/2006/relationships"><Relationship Id="rId1" Type="http://schemas.openxmlformats.org/officeDocument/2006/relationships/customXmlProps" Target="itemProps49.xml"/></Relationships>
</file>

<file path=customXml/_rels/item50.xml.rels><?xml version="1.0" encoding="UTF-8" standalone="yes"?>
<Relationships xmlns="http://schemas.openxmlformats.org/package/2006/relationships"><Relationship Id="rId1" Type="http://schemas.openxmlformats.org/officeDocument/2006/relationships/customXmlProps" Target="itemProps50.xml"/></Relationships>
</file>

<file path=customXml/_rels/item51.xml.rels><?xml version="1.0" encoding="UTF-8" standalone="yes"?>
<Relationships xmlns="http://schemas.openxmlformats.org/package/2006/relationships"><Relationship Id="rId1" Type="http://schemas.openxmlformats.org/officeDocument/2006/relationships/customXmlProps" Target="itemProps51.xml"/></Relationships>
</file>

<file path=customXml/_rels/item52.xml.rels><?xml version="1.0" encoding="UTF-8" standalone="yes"?>
<Relationships xmlns="http://schemas.openxmlformats.org/package/2006/relationships"><Relationship Id="rId1" Type="http://schemas.openxmlformats.org/officeDocument/2006/relationships/customXmlProps" Target="itemProps52.xml"/></Relationships>
</file>

<file path=customXml/_rels/item53.xml.rels><?xml version="1.0" encoding="UTF-8" standalone="yes"?>
<Relationships xmlns="http://schemas.openxmlformats.org/package/2006/relationships"><Relationship Id="rId1" Type="http://schemas.openxmlformats.org/officeDocument/2006/relationships/customXmlProps" Target="itemProps53.xml"/></Relationships>
</file>

<file path=customXml/_rels/item54.xml.rels><?xml version="1.0" encoding="UTF-8" standalone="yes"?>
<Relationships xmlns="http://schemas.openxmlformats.org/package/2006/relationships"><Relationship Id="rId1" Type="http://schemas.openxmlformats.org/officeDocument/2006/relationships/customXmlProps" Target="itemProps54.xml"/></Relationships>
</file>

<file path=customXml/_rels/item55.xml.rels><?xml version="1.0" encoding="UTF-8" standalone="yes"?>
<Relationships xmlns="http://schemas.openxmlformats.org/package/2006/relationships"><Relationship Id="rId1" Type="http://schemas.openxmlformats.org/officeDocument/2006/relationships/customXmlProps" Target="itemProps55.xml"/></Relationships>
</file>

<file path=customXml/_rels/item56.xml.rels><?xml version="1.0" encoding="UTF-8" standalone="yes"?>
<Relationships xmlns="http://schemas.openxmlformats.org/package/2006/relationships"><Relationship Id="rId1" Type="http://schemas.openxmlformats.org/officeDocument/2006/relationships/customXmlProps" Target="itemProps56.xml"/></Relationships>
</file>

<file path=customXml/_rels/item57.xml.rels><?xml version="1.0" encoding="UTF-8" standalone="yes"?>
<Relationships xmlns="http://schemas.openxmlformats.org/package/2006/relationships"><Relationship Id="rId1" Type="http://schemas.openxmlformats.org/officeDocument/2006/relationships/customXmlProps" Target="itemProps57.xml"/></Relationships>
</file>

<file path=customXml/_rels/item58.xml.rels><?xml version="1.0" encoding="UTF-8" standalone="yes"?>
<Relationships xmlns="http://schemas.openxmlformats.org/package/2006/relationships"><Relationship Id="rId1" Type="http://schemas.openxmlformats.org/officeDocument/2006/relationships/customXmlProps" Target="itemProps58.xml"/></Relationships>
</file>

<file path=customXml/_rels/item59.xml.rels><?xml version="1.0" encoding="UTF-8" standalone="yes"?>
<Relationships xmlns="http://schemas.openxmlformats.org/package/2006/relationships"><Relationship Id="rId1" Type="http://schemas.openxmlformats.org/officeDocument/2006/relationships/customXmlProps" Target="itemProps59.xml"/></Relationships>
</file>

<file path=customXml/_rels/item60.xml.rels><?xml version="1.0" encoding="UTF-8" standalone="yes"?>
<Relationships xmlns="http://schemas.openxmlformats.org/package/2006/relationships"><Relationship Id="rId1" Type="http://schemas.openxmlformats.org/officeDocument/2006/relationships/customXmlProps" Target="itemProps60.xml"/></Relationships>
</file>

<file path=customXml/_rels/item61.xml.rels><?xml version="1.0" encoding="UTF-8" standalone="yes"?>
<Relationships xmlns="http://schemas.openxmlformats.org/package/2006/relationships"><Relationship Id="rId1" Type="http://schemas.openxmlformats.org/officeDocument/2006/relationships/customXmlProps" Target="itemProps61.xml"/></Relationships>
</file>

<file path=customXml/_rels/item62.xml.rels><?xml version="1.0" encoding="UTF-8" standalone="yes"?>
<Relationships xmlns="http://schemas.openxmlformats.org/package/2006/relationships"><Relationship Id="rId1" Type="http://schemas.openxmlformats.org/officeDocument/2006/relationships/customXmlProps" Target="itemProps62.xml"/></Relationships>
</file>

<file path=customXml/_rels/item63.xml.rels><?xml version="1.0" encoding="UTF-8" standalone="yes"?>
<Relationships xmlns="http://schemas.openxmlformats.org/package/2006/relationships"><Relationship Id="rId1" Type="http://schemas.openxmlformats.org/officeDocument/2006/relationships/customXmlProps" Target="itemProps63.xml"/></Relationships>
</file>

<file path=customXml/_rels/item64.xml.rels><?xml version="1.0" encoding="UTF-8" standalone="yes"?>
<Relationships xmlns="http://schemas.openxmlformats.org/package/2006/relationships"><Relationship Id="rId1" Type="http://schemas.openxmlformats.org/officeDocument/2006/relationships/customXmlProps" Target="itemProps64.xml"/></Relationships>
</file>

<file path=customXml/_rels/item65.xml.rels><?xml version="1.0" encoding="UTF-8" standalone="yes"?>
<Relationships xmlns="http://schemas.openxmlformats.org/package/2006/relationships"><Relationship Id="rId1" Type="http://schemas.openxmlformats.org/officeDocument/2006/relationships/customXmlProps" Target="itemProps65.xml"/></Relationships>
</file>

<file path=customXml/_rels/item66.xml.rels><?xml version="1.0" encoding="UTF-8" standalone="yes"?>
<Relationships xmlns="http://schemas.openxmlformats.org/package/2006/relationships"><Relationship Id="rId1" Type="http://schemas.openxmlformats.org/officeDocument/2006/relationships/customXmlProps" Target="itemProps66.xml"/></Relationships>
</file>

<file path=customXml/_rels/item67.xml.rels><?xml version="1.0" encoding="UTF-8" standalone="yes"?>
<Relationships xmlns="http://schemas.openxmlformats.org/package/2006/relationships"><Relationship Id="rId1" Type="http://schemas.openxmlformats.org/officeDocument/2006/relationships/customXmlProps" Target="itemProps67.xml"/></Relationships>
</file>

<file path=customXml/_rels/item68.xml.rels><?xml version="1.0" encoding="UTF-8" standalone="yes"?>
<Relationships xmlns="http://schemas.openxmlformats.org/package/2006/relationships"><Relationship Id="rId1" Type="http://schemas.openxmlformats.org/officeDocument/2006/relationships/customXmlProps" Target="itemProps68.xml"/></Relationships>
</file>

<file path=customXml/_rels/item69.xml.rels><?xml version="1.0" encoding="UTF-8" standalone="yes"?>
<Relationships xmlns="http://schemas.openxmlformats.org/package/2006/relationships"><Relationship Id="rId1" Type="http://schemas.openxmlformats.org/officeDocument/2006/relationships/customXmlProps" Target="itemProps69.xml"/></Relationships>
</file>

<file path=customXml/_rels/item70.xml.rels><?xml version="1.0" encoding="UTF-8" standalone="yes"?>
<Relationships xmlns="http://schemas.openxmlformats.org/package/2006/relationships"><Relationship Id="rId1" Type="http://schemas.openxmlformats.org/officeDocument/2006/relationships/customXmlProps" Target="itemProps70.xml"/></Relationships>
</file>

<file path=customXml/_rels/item71.xml.rels><?xml version="1.0" encoding="UTF-8" standalone="yes"?>
<Relationships xmlns="http://schemas.openxmlformats.org/package/2006/relationships"><Relationship Id="rId1" Type="http://schemas.openxmlformats.org/officeDocument/2006/relationships/customXmlProps" Target="itemProps71.xml"/></Relationships>
</file>

<file path=customXml/_rels/item72.xml.rels><?xml version="1.0" encoding="UTF-8" standalone="yes"?>
<Relationships xmlns="http://schemas.openxmlformats.org/package/2006/relationships"><Relationship Id="rId1" Type="http://schemas.openxmlformats.org/officeDocument/2006/relationships/customXmlProps" Target="itemProps72.xml"/></Relationships>
</file>

<file path=customXml/_rels/item73.xml.rels><?xml version="1.0" encoding="UTF-8" standalone="yes"?>
<Relationships xmlns="http://schemas.openxmlformats.org/package/2006/relationships"><Relationship Id="rId1" Type="http://schemas.openxmlformats.org/officeDocument/2006/relationships/customXmlProps" Target="itemProps73.xml"/></Relationships>
</file>

<file path=customXml/_rels/item74.xml.rels><?xml version="1.0" encoding="UTF-8" standalone="yes"?>
<Relationships xmlns="http://schemas.openxmlformats.org/package/2006/relationships"><Relationship Id="rId1" Type="http://schemas.openxmlformats.org/officeDocument/2006/relationships/customXmlProps" Target="itemProps74.xml"/></Relationships>
</file>

<file path=customXml/_rels/item75.xml.rels><?xml version="1.0" encoding="UTF-8" standalone="yes"?>
<Relationships xmlns="http://schemas.openxmlformats.org/package/2006/relationships"><Relationship Id="rId1" Type="http://schemas.openxmlformats.org/officeDocument/2006/relationships/customXmlProps" Target="itemProps75.xml"/></Relationships>
</file>

<file path=customXml/_rels/item76.xml.rels><?xml version="1.0" encoding="UTF-8" standalone="yes"?>
<Relationships xmlns="http://schemas.openxmlformats.org/package/2006/relationships"><Relationship Id="rId1" Type="http://schemas.openxmlformats.org/officeDocument/2006/relationships/customXmlProps" Target="itemProps76.xml"/></Relationships>
</file>

<file path=customXml/_rels/item77.xml.rels><?xml version="1.0" encoding="UTF-8" standalone="yes"?>
<Relationships xmlns="http://schemas.openxmlformats.org/package/2006/relationships"><Relationship Id="rId1" Type="http://schemas.openxmlformats.org/officeDocument/2006/relationships/customXmlProps" Target="itemProps77.xml"/></Relationships>
</file>

<file path=customXml/_rels/item78.xml.rels><?xml version="1.0" encoding="UTF-8" standalone="yes"?>
<Relationships xmlns="http://schemas.openxmlformats.org/package/2006/relationships"><Relationship Id="rId1" Type="http://schemas.openxmlformats.org/officeDocument/2006/relationships/customXmlProps" Target="itemProps78.xml"/></Relationships>
</file>

<file path=customXml/_rels/item79.xml.rels><?xml version="1.0" encoding="UTF-8" standalone="yes"?>
<Relationships xmlns="http://schemas.openxmlformats.org/package/2006/relationships"><Relationship Id="rId1" Type="http://schemas.openxmlformats.org/officeDocument/2006/relationships/customXmlProps" Target="itemProps79.xml"/></Relationships>
</file>

<file path=customXml/_rels/item80.xml.rels><?xml version="1.0" encoding="UTF-8" standalone="yes"?>
<Relationships xmlns="http://schemas.openxmlformats.org/package/2006/relationships"><Relationship Id="rId1" Type="http://schemas.openxmlformats.org/officeDocument/2006/relationships/customXmlProps" Target="itemProps80.xml"/></Relationships>
</file>

<file path=customXml/_rels/item81.xml.rels><?xml version="1.0" encoding="UTF-8" standalone="yes"?>
<Relationships xmlns="http://schemas.openxmlformats.org/package/2006/relationships"><Relationship Id="rId1" Type="http://schemas.openxmlformats.org/officeDocument/2006/relationships/customXmlProps" Target="itemProps81.xml"/></Relationships>
</file>

<file path=customXml/_rels/item82.xml.rels><?xml version="1.0" encoding="UTF-8" standalone="yes"?>
<Relationships xmlns="http://schemas.openxmlformats.org/package/2006/relationships"><Relationship Id="rId1" Type="http://schemas.openxmlformats.org/officeDocument/2006/relationships/customXmlProps" Target="itemProps82.xml"/></Relationships>
</file>

<file path=customXml/_rels/item83.xml.rels><?xml version="1.0" encoding="UTF-8" standalone="yes"?>
<Relationships xmlns="http://schemas.openxmlformats.org/package/2006/relationships"><Relationship Id="rId1" Type="http://schemas.openxmlformats.org/officeDocument/2006/relationships/customXmlProps" Target="itemProps83.xml"/></Relationships>
</file>

<file path=customXml/_rels/item84.xml.rels><?xml version="1.0" encoding="UTF-8" standalone="yes"?>
<Relationships xmlns="http://schemas.openxmlformats.org/package/2006/relationships"><Relationship Id="rId1" Type="http://schemas.openxmlformats.org/officeDocument/2006/relationships/customXmlProps" Target="itemProps84.xml"/></Relationships>
</file>

<file path=customXml/_rels/item85.xml.rels><?xml version="1.0" encoding="UTF-8" standalone="yes"?>
<Relationships xmlns="http://schemas.openxmlformats.org/package/2006/relationships"><Relationship Id="rId1" Type="http://schemas.openxmlformats.org/officeDocument/2006/relationships/customXmlProps" Target="itemProps85.xml"/></Relationships>
</file>

<file path=customXml/_rels/item86.xml.rels><?xml version="1.0" encoding="UTF-8" standalone="yes"?>
<Relationships xmlns="http://schemas.openxmlformats.org/package/2006/relationships"><Relationship Id="rId1" Type="http://schemas.openxmlformats.org/officeDocument/2006/relationships/customXmlProps" Target="itemProps8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26.xml>��
</file>

<file path=customXml/item27.xml>��
</file>

<file path=customXml/item28.xml>��
</file>

<file path=customXml/item29.xml>��
</file>

<file path=customXml/item30.xml>��
</file>

<file path=customXml/item31.xml>��
</file>

<file path=customXml/item32.xml>��
</file>

<file path=customXml/item33.xml>��
</file>

<file path=customXml/item34.xml>��
</file>

<file path=customXml/item35.xml>��
</file>

<file path=customXml/item36.xml>��
</file>

<file path=customXml/item37.xml>��
</file>

<file path=customXml/item38.xml>��
</file>

<file path=customXml/item39.xml>��
</file>

<file path=customXml/item40.xml>��
</file>

<file path=customXml/item41.xml>��
</file>

<file path=customXml/item42.xml>��
</file>

<file path=customXml/item43.xml>��
</file>

<file path=customXml/item44.xml>��
</file>

<file path=customXml/item45.xml>��
</file>

<file path=customXml/item46.xml>��
</file>

<file path=customXml/item47.xml>��
</file>

<file path=customXml/item48.xml>��
</file>

<file path=customXml/item49.xml>��
</file>

<file path=customXml/item50.xml>��
</file>

<file path=customXml/item51.xml>��
</file>

<file path=customXml/item52.xml>��
</file>

<file path=customXml/item53.xml>��
</file>

<file path=customXml/item54.xml>��
</file>

<file path=customXml/item55.xml>��
</file>

<file path=customXml/item56.xml>��
</file>

<file path=customXml/item57.xml>��
</file>

<file path=customXml/item58.xml>��
</file>

<file path=customXml/item59.xml>��
</file>

<file path=customXml/item60.xml>��
</file>

<file path=customXml/item61.xml>��
</file>

<file path=customXml/item62.xml>��
</file>

<file path=customXml/item63.xml>��
</file>

<file path=customXml/item64.xml>��
</file>

<file path=customXml/item65.xml>��
</file>

<file path=customXml/item66.xml>��
</file>

<file path=customXml/item67.xml>��
</file>

<file path=customXml/item68.xml>��
</file>

<file path=customXml/item69.xml>��
</file>

<file path=customXml/item70.xml>��
</file>

<file path=customXml/item71.xml>��
</file>

<file path=customXml/item72.xml>��
</file>

<file path=customXml/item73.xml>��
</file>

<file path=customXml/item74.xml>��
</file>

<file path=customXml/item75.xml>��
</file>

<file path=customXml/item76.xml>��
</file>

<file path=customXml/item77.xml>��
</file>

<file path=customXml/item78.xml>��
</file>

<file path=customXml/item79.xml>��
</file>

<file path=customXml/item80.xml>��
</file>

<file path=customXml/item81.xml>��
</file>

<file path=customXml/item82.xml>��
</file>

<file path=customXml/item83.xml>��
</file>

<file path=customXml/item84.xml>��
</file>

<file path=customXml/item85.xml>��
</file>

<file path=customXml/item86.xml>��
</file>

<file path=customXml/itemProps1.xml><?xml version="1.0" encoding="utf-8"?>
<ds:datastoreItem xmlns:ds="http://schemas.openxmlformats.org/officeDocument/2006/customXml" ds:itemID="{3049105E-13C2-4105-8EC3-B51BB07CA259}">
  <ds:schemaRefs/>
</ds:datastoreItem>
</file>

<file path=customXml/itemProps2.xml><?xml version="1.0" encoding="utf-8"?>
<ds:datastoreItem xmlns:ds="http://schemas.openxmlformats.org/officeDocument/2006/customXml" ds:itemID="{2CFD8713-6F34-4182-82EB-AC39A5C84F30}">
  <ds:schemaRefs/>
</ds:datastoreItem>
</file>

<file path=customXml/itemProps3.xml><?xml version="1.0" encoding="utf-8"?>
<ds:datastoreItem xmlns:ds="http://schemas.openxmlformats.org/officeDocument/2006/customXml" ds:itemID="{69B3A1FD-DC09-463A-ABD6-42A54D0E240E}">
  <ds:schemaRefs/>
</ds:datastoreItem>
</file>

<file path=customXml/itemProps4.xml><?xml version="1.0" encoding="utf-8"?>
<ds:datastoreItem xmlns:ds="http://schemas.openxmlformats.org/officeDocument/2006/customXml" ds:itemID="{3D8B2925-0975-40D3-8EE1-4F6B50D6377A}">
  <ds:schemaRefs/>
</ds:datastoreItem>
</file>

<file path=customXml/itemProps5.xml><?xml version="1.0" encoding="utf-8"?>
<ds:datastoreItem xmlns:ds="http://schemas.openxmlformats.org/officeDocument/2006/customXml" ds:itemID="{BC82D76B-5917-4E7E-99B5-DDF9C6361207}">
  <ds:schemaRefs/>
</ds:datastoreItem>
</file>

<file path=customXml/itemProps6.xml><?xml version="1.0" encoding="utf-8"?>
<ds:datastoreItem xmlns:ds="http://schemas.openxmlformats.org/officeDocument/2006/customXml" ds:itemID="{D83ABACF-1644-44EE-A3E3-61B08D10CEDB}">
  <ds:schemaRefs/>
</ds:datastoreItem>
</file>

<file path=customXml/itemProps7.xml><?xml version="1.0" encoding="utf-8"?>
<ds:datastoreItem xmlns:ds="http://schemas.openxmlformats.org/officeDocument/2006/customXml" ds:itemID="{45163972-B926-41A1-83A1-67408CEC24F7}">
  <ds:schemaRefs/>
</ds:datastoreItem>
</file>

<file path=customXml/itemProps8.xml><?xml version="1.0" encoding="utf-8"?>
<ds:datastoreItem xmlns:ds="http://schemas.openxmlformats.org/officeDocument/2006/customXml" ds:itemID="{99D08683-7C9E-473F-BA44-3137DBF91752}">
  <ds:schemaRefs/>
</ds:datastoreItem>
</file>

<file path=customXml/itemProps9.xml><?xml version="1.0" encoding="utf-8"?>
<ds:datastoreItem xmlns:ds="http://schemas.openxmlformats.org/officeDocument/2006/customXml" ds:itemID="{101E3C83-78F4-4B04-8F29-BFA82E64D5EA}">
  <ds:schemaRefs/>
</ds:datastoreItem>
</file>

<file path=customXml/itemProps10.xml><?xml version="1.0" encoding="utf-8"?>
<ds:datastoreItem xmlns:ds="http://schemas.openxmlformats.org/officeDocument/2006/customXml" ds:itemID="{266E80AA-A460-4FBA-B63C-9EFB617E0E03}">
  <ds:schemaRefs/>
</ds:datastoreItem>
</file>

<file path=customXml/itemProps11.xml><?xml version="1.0" encoding="utf-8"?>
<ds:datastoreItem xmlns:ds="http://schemas.openxmlformats.org/officeDocument/2006/customXml" ds:itemID="{A2915424-CCFA-46B2-B036-47BF2E28FE78}">
  <ds:schemaRefs/>
</ds:datastoreItem>
</file>

<file path=customXml/itemProps12.xml><?xml version="1.0" encoding="utf-8"?>
<ds:datastoreItem xmlns:ds="http://schemas.openxmlformats.org/officeDocument/2006/customXml" ds:itemID="{D3D895DC-B57F-4685-B5DB-8620487C8EE2}">
  <ds:schemaRefs/>
</ds:datastoreItem>
</file>

<file path=customXml/itemProps13.xml><?xml version="1.0" encoding="utf-8"?>
<ds:datastoreItem xmlns:ds="http://schemas.openxmlformats.org/officeDocument/2006/customXml" ds:itemID="{C9FCC725-4CDB-4C58-9925-2A0B651ABECB}">
  <ds:schemaRefs/>
</ds:datastoreItem>
</file>

<file path=customXml/itemProps14.xml><?xml version="1.0" encoding="utf-8"?>
<ds:datastoreItem xmlns:ds="http://schemas.openxmlformats.org/officeDocument/2006/customXml" ds:itemID="{3E175580-A718-44FA-9650-3FB269EBEB6D}">
  <ds:schemaRefs/>
</ds:datastoreItem>
</file>

<file path=customXml/itemProps15.xml><?xml version="1.0" encoding="utf-8"?>
<ds:datastoreItem xmlns:ds="http://schemas.openxmlformats.org/officeDocument/2006/customXml" ds:itemID="{D88888A9-CECE-4189-BC80-922C6083A05E}">
  <ds:schemaRefs/>
</ds:datastoreItem>
</file>

<file path=customXml/itemProps16.xml><?xml version="1.0" encoding="utf-8"?>
<ds:datastoreItem xmlns:ds="http://schemas.openxmlformats.org/officeDocument/2006/customXml" ds:itemID="{BA83C45C-0C57-4731-8D74-4F785909EB77}">
  <ds:schemaRefs/>
</ds:datastoreItem>
</file>

<file path=customXml/itemProps17.xml><?xml version="1.0" encoding="utf-8"?>
<ds:datastoreItem xmlns:ds="http://schemas.openxmlformats.org/officeDocument/2006/customXml" ds:itemID="{852F8EFA-543E-4131-852D-4B31B787279E}">
  <ds:schemaRefs/>
</ds:datastoreItem>
</file>

<file path=customXml/itemProps18.xml><?xml version="1.0" encoding="utf-8"?>
<ds:datastoreItem xmlns:ds="http://schemas.openxmlformats.org/officeDocument/2006/customXml" ds:itemID="{1E49E22F-3DBE-4B83-B2D0-A82FF4858540}">
  <ds:schemaRefs/>
</ds:datastoreItem>
</file>

<file path=customXml/itemProps19.xml><?xml version="1.0" encoding="utf-8"?>
<ds:datastoreItem xmlns:ds="http://schemas.openxmlformats.org/officeDocument/2006/customXml" ds:itemID="{70557419-FAEA-4037-8BDF-5BA21AB69265}">
  <ds:schemaRefs/>
</ds:datastoreItem>
</file>

<file path=customXml/itemProps20.xml><?xml version="1.0" encoding="utf-8"?>
<ds:datastoreItem xmlns:ds="http://schemas.openxmlformats.org/officeDocument/2006/customXml" ds:itemID="{150C3284-9747-4412-8FCF-9F99712AB182}">
  <ds:schemaRefs/>
</ds:datastoreItem>
</file>

<file path=customXml/itemProps21.xml><?xml version="1.0" encoding="utf-8"?>
<ds:datastoreItem xmlns:ds="http://schemas.openxmlformats.org/officeDocument/2006/customXml" ds:itemID="{2203C22E-A9D4-400A-B101-C015FC89E6BE}">
  <ds:schemaRefs/>
</ds:datastoreItem>
</file>

<file path=customXml/itemProps22.xml><?xml version="1.0" encoding="utf-8"?>
<ds:datastoreItem xmlns:ds="http://schemas.openxmlformats.org/officeDocument/2006/customXml" ds:itemID="{4C3BFF2B-1E7B-4A34-A953-299B55816D4E}">
  <ds:schemaRefs/>
</ds:datastoreItem>
</file>

<file path=customXml/itemProps23.xml><?xml version="1.0" encoding="utf-8"?>
<ds:datastoreItem xmlns:ds="http://schemas.openxmlformats.org/officeDocument/2006/customXml" ds:itemID="{6AAF9E6A-503E-4D15-B081-45749E1A168E}">
  <ds:schemaRefs/>
</ds:datastoreItem>
</file>

<file path=customXml/itemProps24.xml><?xml version="1.0" encoding="utf-8"?>
<ds:datastoreItem xmlns:ds="http://schemas.openxmlformats.org/officeDocument/2006/customXml" ds:itemID="{C50A2C6D-EBB8-40E3-ABF1-C2A0A23D607C}">
  <ds:schemaRefs/>
</ds:datastoreItem>
</file>

<file path=customXml/itemProps25.xml><?xml version="1.0" encoding="utf-8"?>
<ds:datastoreItem xmlns:ds="http://schemas.openxmlformats.org/officeDocument/2006/customXml" ds:itemID="{1DACBE55-2180-4930-A962-A55A2F6E7731}">
  <ds:schemaRefs/>
</ds:datastoreItem>
</file>

<file path=customXml/itemProps26.xml><?xml version="1.0" encoding="utf-8"?>
<ds:datastoreItem xmlns:ds="http://schemas.openxmlformats.org/officeDocument/2006/customXml" ds:itemID="{DDA79818-4743-4D8D-92AC-FC98CABF10D8}">
  <ds:schemaRefs/>
</ds:datastoreItem>
</file>

<file path=customXml/itemProps27.xml><?xml version="1.0" encoding="utf-8"?>
<ds:datastoreItem xmlns:ds="http://schemas.openxmlformats.org/officeDocument/2006/customXml" ds:itemID="{34DC1D4F-596D-4EDC-BE6A-E9760EB7BDA4}">
  <ds:schemaRefs/>
</ds:datastoreItem>
</file>

<file path=customXml/itemProps28.xml><?xml version="1.0" encoding="utf-8"?>
<ds:datastoreItem xmlns:ds="http://schemas.openxmlformats.org/officeDocument/2006/customXml" ds:itemID="{8F9D015C-863D-4082-84D1-4741DEC084BB}">
  <ds:schemaRefs/>
</ds:datastoreItem>
</file>

<file path=customXml/itemProps29.xml><?xml version="1.0" encoding="utf-8"?>
<ds:datastoreItem xmlns:ds="http://schemas.openxmlformats.org/officeDocument/2006/customXml" ds:itemID="{4DD27E21-76D3-4166-8D12-0D55A7003E6F}">
  <ds:schemaRefs/>
</ds:datastoreItem>
</file>

<file path=customXml/itemProps30.xml><?xml version="1.0" encoding="utf-8"?>
<ds:datastoreItem xmlns:ds="http://schemas.openxmlformats.org/officeDocument/2006/customXml" ds:itemID="{C6C3B65D-434F-4517-BB30-0815B1F77AD6}">
  <ds:schemaRefs/>
</ds:datastoreItem>
</file>

<file path=customXml/itemProps31.xml><?xml version="1.0" encoding="utf-8"?>
<ds:datastoreItem xmlns:ds="http://schemas.openxmlformats.org/officeDocument/2006/customXml" ds:itemID="{63A39359-372C-4AE0-BBBC-5977AD29D5D6}">
  <ds:schemaRefs/>
</ds:datastoreItem>
</file>

<file path=customXml/itemProps32.xml><?xml version="1.0" encoding="utf-8"?>
<ds:datastoreItem xmlns:ds="http://schemas.openxmlformats.org/officeDocument/2006/customXml" ds:itemID="{42DCD92E-3714-4C98-9B8A-EEF45E1FDDCF}">
  <ds:schemaRefs/>
</ds:datastoreItem>
</file>

<file path=customXml/itemProps33.xml><?xml version="1.0" encoding="utf-8"?>
<ds:datastoreItem xmlns:ds="http://schemas.openxmlformats.org/officeDocument/2006/customXml" ds:itemID="{215FC09A-01EA-4F1A-A85D-DA7B3EE90EE4}">
  <ds:schemaRefs/>
</ds:datastoreItem>
</file>

<file path=customXml/itemProps34.xml><?xml version="1.0" encoding="utf-8"?>
<ds:datastoreItem xmlns:ds="http://schemas.openxmlformats.org/officeDocument/2006/customXml" ds:itemID="{6EB2032B-07E5-4F4B-A18F-D4AE3847A747}">
  <ds:schemaRefs/>
</ds:datastoreItem>
</file>

<file path=customXml/itemProps35.xml><?xml version="1.0" encoding="utf-8"?>
<ds:datastoreItem xmlns:ds="http://schemas.openxmlformats.org/officeDocument/2006/customXml" ds:itemID="{085E0B9F-52C3-4FD3-A573-100EC2C16690}">
  <ds:schemaRefs/>
</ds:datastoreItem>
</file>

<file path=customXml/itemProps36.xml><?xml version="1.0" encoding="utf-8"?>
<ds:datastoreItem xmlns:ds="http://schemas.openxmlformats.org/officeDocument/2006/customXml" ds:itemID="{146C2E36-C4FD-4075-9F6A-E6607071A4EF}">
  <ds:schemaRefs/>
</ds:datastoreItem>
</file>

<file path=customXml/itemProps37.xml><?xml version="1.0" encoding="utf-8"?>
<ds:datastoreItem xmlns:ds="http://schemas.openxmlformats.org/officeDocument/2006/customXml" ds:itemID="{24EDC3F4-E371-4B91-90CC-C62594B9E17F}">
  <ds:schemaRefs/>
</ds:datastoreItem>
</file>

<file path=customXml/itemProps38.xml><?xml version="1.0" encoding="utf-8"?>
<ds:datastoreItem xmlns:ds="http://schemas.openxmlformats.org/officeDocument/2006/customXml" ds:itemID="{5B9FBEB3-CF2A-4540-967C-D03C70AB3B44}">
  <ds:schemaRefs/>
</ds:datastoreItem>
</file>

<file path=customXml/itemProps39.xml><?xml version="1.0" encoding="utf-8"?>
<ds:datastoreItem xmlns:ds="http://schemas.openxmlformats.org/officeDocument/2006/customXml" ds:itemID="{53B9EA6F-015B-4101-BC48-7DC50DFCFF92}">
  <ds:schemaRefs/>
</ds:datastoreItem>
</file>

<file path=customXml/itemProps40.xml><?xml version="1.0" encoding="utf-8"?>
<ds:datastoreItem xmlns:ds="http://schemas.openxmlformats.org/officeDocument/2006/customXml" ds:itemID="{45131021-D386-4889-82C9-DB9065EE51E3}">
  <ds:schemaRefs/>
</ds:datastoreItem>
</file>

<file path=customXml/itemProps41.xml><?xml version="1.0" encoding="utf-8"?>
<ds:datastoreItem xmlns:ds="http://schemas.openxmlformats.org/officeDocument/2006/customXml" ds:itemID="{3253C629-942D-4E30-9070-257E06ED7A48}">
  <ds:schemaRefs/>
</ds:datastoreItem>
</file>

<file path=customXml/itemProps42.xml><?xml version="1.0" encoding="utf-8"?>
<ds:datastoreItem xmlns:ds="http://schemas.openxmlformats.org/officeDocument/2006/customXml" ds:itemID="{552FB06E-37AD-42F7-BA82-F4717FAA9217}">
  <ds:schemaRefs/>
</ds:datastoreItem>
</file>

<file path=customXml/itemProps43.xml><?xml version="1.0" encoding="utf-8"?>
<ds:datastoreItem xmlns:ds="http://schemas.openxmlformats.org/officeDocument/2006/customXml" ds:itemID="{38C90890-E48C-4D7F-A267-CC20BB78E967}">
  <ds:schemaRefs/>
</ds:datastoreItem>
</file>

<file path=customXml/itemProps44.xml><?xml version="1.0" encoding="utf-8"?>
<ds:datastoreItem xmlns:ds="http://schemas.openxmlformats.org/officeDocument/2006/customXml" ds:itemID="{290A058E-2F9D-4619-AB36-0A512A98DFC6}">
  <ds:schemaRefs/>
</ds:datastoreItem>
</file>

<file path=customXml/itemProps45.xml><?xml version="1.0" encoding="utf-8"?>
<ds:datastoreItem xmlns:ds="http://schemas.openxmlformats.org/officeDocument/2006/customXml" ds:itemID="{EFE0E3EE-00DE-4770-8E1C-FBCEC115673F}">
  <ds:schemaRefs/>
</ds:datastoreItem>
</file>

<file path=customXml/itemProps46.xml><?xml version="1.0" encoding="utf-8"?>
<ds:datastoreItem xmlns:ds="http://schemas.openxmlformats.org/officeDocument/2006/customXml" ds:itemID="{971C2A6C-19EA-41D6-8A05-6561D0DF8249}">
  <ds:schemaRefs/>
</ds:datastoreItem>
</file>

<file path=customXml/itemProps47.xml><?xml version="1.0" encoding="utf-8"?>
<ds:datastoreItem xmlns:ds="http://schemas.openxmlformats.org/officeDocument/2006/customXml" ds:itemID="{EA30C162-B871-4CE8-9648-D1AB684742B9}">
  <ds:schemaRefs/>
</ds:datastoreItem>
</file>

<file path=customXml/itemProps48.xml><?xml version="1.0" encoding="utf-8"?>
<ds:datastoreItem xmlns:ds="http://schemas.openxmlformats.org/officeDocument/2006/customXml" ds:itemID="{E2EA25EA-FCEA-4932-830A-126BC0CE5355}">
  <ds:schemaRefs/>
</ds:datastoreItem>
</file>

<file path=customXml/itemProps49.xml><?xml version="1.0" encoding="utf-8"?>
<ds:datastoreItem xmlns:ds="http://schemas.openxmlformats.org/officeDocument/2006/customXml" ds:itemID="{185BAF15-8B13-4B90-9BAF-18C03740594B}">
  <ds:schemaRefs/>
</ds:datastoreItem>
</file>

<file path=customXml/itemProps50.xml><?xml version="1.0" encoding="utf-8"?>
<ds:datastoreItem xmlns:ds="http://schemas.openxmlformats.org/officeDocument/2006/customXml" ds:itemID="{F346D4D2-BF54-4C07-B1A8-4E46C1E0BEF0}">
  <ds:schemaRefs/>
</ds:datastoreItem>
</file>

<file path=customXml/itemProps51.xml><?xml version="1.0" encoding="utf-8"?>
<ds:datastoreItem xmlns:ds="http://schemas.openxmlformats.org/officeDocument/2006/customXml" ds:itemID="{C9795F7A-CFCA-488C-9495-82481897E1B9}">
  <ds:schemaRefs/>
</ds:datastoreItem>
</file>

<file path=customXml/itemProps52.xml><?xml version="1.0" encoding="utf-8"?>
<ds:datastoreItem xmlns:ds="http://schemas.openxmlformats.org/officeDocument/2006/customXml" ds:itemID="{D3A53AD1-964E-4437-ADD8-F85A8B112F57}">
  <ds:schemaRefs/>
</ds:datastoreItem>
</file>

<file path=customXml/itemProps53.xml><?xml version="1.0" encoding="utf-8"?>
<ds:datastoreItem xmlns:ds="http://schemas.openxmlformats.org/officeDocument/2006/customXml" ds:itemID="{47141CF0-BB23-4488-8B4D-93EE473DE6ED}">
  <ds:schemaRefs/>
</ds:datastoreItem>
</file>

<file path=customXml/itemProps54.xml><?xml version="1.0" encoding="utf-8"?>
<ds:datastoreItem xmlns:ds="http://schemas.openxmlformats.org/officeDocument/2006/customXml" ds:itemID="{9D38D917-2A05-40D3-8511-63A1ACB449F5}">
  <ds:schemaRefs/>
</ds:datastoreItem>
</file>

<file path=customXml/itemProps55.xml><?xml version="1.0" encoding="utf-8"?>
<ds:datastoreItem xmlns:ds="http://schemas.openxmlformats.org/officeDocument/2006/customXml" ds:itemID="{4BAAC5EE-D9C7-49CD-AC01-3C610A1AAD3D}">
  <ds:schemaRefs/>
</ds:datastoreItem>
</file>

<file path=customXml/itemProps56.xml><?xml version="1.0" encoding="utf-8"?>
<ds:datastoreItem xmlns:ds="http://schemas.openxmlformats.org/officeDocument/2006/customXml" ds:itemID="{AA390712-214D-456F-BE87-8B4BA4483EEB}">
  <ds:schemaRefs/>
</ds:datastoreItem>
</file>

<file path=customXml/itemProps57.xml><?xml version="1.0" encoding="utf-8"?>
<ds:datastoreItem xmlns:ds="http://schemas.openxmlformats.org/officeDocument/2006/customXml" ds:itemID="{40948049-239B-409D-BDBE-BFDA86F419BB}">
  <ds:schemaRefs>
    <ds:schemaRef ds:uri="http://schemas.microsoft.com/DataMashup"/>
  </ds:schemaRefs>
</ds:datastoreItem>
</file>

<file path=customXml/itemProps58.xml><?xml version="1.0" encoding="utf-8"?>
<ds:datastoreItem xmlns:ds="http://schemas.openxmlformats.org/officeDocument/2006/customXml" ds:itemID="{9F0A9268-5EA7-4181-A3CC-F853DC852E95}">
  <ds:schemaRefs/>
</ds:datastoreItem>
</file>

<file path=customXml/itemProps59.xml><?xml version="1.0" encoding="utf-8"?>
<ds:datastoreItem xmlns:ds="http://schemas.openxmlformats.org/officeDocument/2006/customXml" ds:itemID="{305C49C4-4222-4873-ACD2-4C6C4B9FC923}">
  <ds:schemaRefs/>
</ds:datastoreItem>
</file>

<file path=customXml/itemProps60.xml><?xml version="1.0" encoding="utf-8"?>
<ds:datastoreItem xmlns:ds="http://schemas.openxmlformats.org/officeDocument/2006/customXml" ds:itemID="{AE07E891-1F02-44D7-8A1C-4B68A9F0FDF3}">
  <ds:schemaRefs/>
</ds:datastoreItem>
</file>

<file path=customXml/itemProps61.xml><?xml version="1.0" encoding="utf-8"?>
<ds:datastoreItem xmlns:ds="http://schemas.openxmlformats.org/officeDocument/2006/customXml" ds:itemID="{DBCB6E9E-7527-4A31-A8B1-0DF8696DC294}">
  <ds:schemaRefs/>
</ds:datastoreItem>
</file>

<file path=customXml/itemProps62.xml><?xml version="1.0" encoding="utf-8"?>
<ds:datastoreItem xmlns:ds="http://schemas.openxmlformats.org/officeDocument/2006/customXml" ds:itemID="{D8A4B0FF-1AF1-4614-9592-8D67A0EB3539}">
  <ds:schemaRefs/>
</ds:datastoreItem>
</file>

<file path=customXml/itemProps63.xml><?xml version="1.0" encoding="utf-8"?>
<ds:datastoreItem xmlns:ds="http://schemas.openxmlformats.org/officeDocument/2006/customXml" ds:itemID="{A0C927E7-DC75-483E-ABA9-FB3178AE2D78}">
  <ds:schemaRefs/>
</ds:datastoreItem>
</file>

<file path=customXml/itemProps64.xml><?xml version="1.0" encoding="utf-8"?>
<ds:datastoreItem xmlns:ds="http://schemas.openxmlformats.org/officeDocument/2006/customXml" ds:itemID="{42E99E97-C481-45B6-861D-9699062D04A8}">
  <ds:schemaRefs/>
</ds:datastoreItem>
</file>

<file path=customXml/itemProps65.xml><?xml version="1.0" encoding="utf-8"?>
<ds:datastoreItem xmlns:ds="http://schemas.openxmlformats.org/officeDocument/2006/customXml" ds:itemID="{EF06EFE1-88E4-4741-8C0A-304C1F8EE18F}">
  <ds:schemaRefs/>
</ds:datastoreItem>
</file>

<file path=customXml/itemProps66.xml><?xml version="1.0" encoding="utf-8"?>
<ds:datastoreItem xmlns:ds="http://schemas.openxmlformats.org/officeDocument/2006/customXml" ds:itemID="{FAAEAA49-FA73-4D7C-9A23-578A79C79754}">
  <ds:schemaRefs/>
</ds:datastoreItem>
</file>

<file path=customXml/itemProps67.xml><?xml version="1.0" encoding="utf-8"?>
<ds:datastoreItem xmlns:ds="http://schemas.openxmlformats.org/officeDocument/2006/customXml" ds:itemID="{E2E20F96-BFEF-42BE-9A02-C5E8A60C21DA}">
  <ds:schemaRefs/>
</ds:datastoreItem>
</file>

<file path=customXml/itemProps68.xml><?xml version="1.0" encoding="utf-8"?>
<ds:datastoreItem xmlns:ds="http://schemas.openxmlformats.org/officeDocument/2006/customXml" ds:itemID="{2601EC85-97D9-470F-ABDC-A1E6317AAD5F}">
  <ds:schemaRefs/>
</ds:datastoreItem>
</file>

<file path=customXml/itemProps69.xml><?xml version="1.0" encoding="utf-8"?>
<ds:datastoreItem xmlns:ds="http://schemas.openxmlformats.org/officeDocument/2006/customXml" ds:itemID="{6BDBE827-568E-40CB-A356-4A02C0FBD53B}">
  <ds:schemaRefs/>
</ds:datastoreItem>
</file>

<file path=customXml/itemProps70.xml><?xml version="1.0" encoding="utf-8"?>
<ds:datastoreItem xmlns:ds="http://schemas.openxmlformats.org/officeDocument/2006/customXml" ds:itemID="{73216CA6-2920-46BD-A652-2DE93D50FCD1}">
  <ds:schemaRefs/>
</ds:datastoreItem>
</file>

<file path=customXml/itemProps71.xml><?xml version="1.0" encoding="utf-8"?>
<ds:datastoreItem xmlns:ds="http://schemas.openxmlformats.org/officeDocument/2006/customXml" ds:itemID="{44813B18-AD32-4E59-BC64-81B5D000E73C}">
  <ds:schemaRefs/>
</ds:datastoreItem>
</file>

<file path=customXml/itemProps72.xml><?xml version="1.0" encoding="utf-8"?>
<ds:datastoreItem xmlns:ds="http://schemas.openxmlformats.org/officeDocument/2006/customXml" ds:itemID="{1AEC9E2E-C67F-4A0C-A183-D6627E763A34}">
  <ds:schemaRefs/>
</ds:datastoreItem>
</file>

<file path=customXml/itemProps73.xml><?xml version="1.0" encoding="utf-8"?>
<ds:datastoreItem xmlns:ds="http://schemas.openxmlformats.org/officeDocument/2006/customXml" ds:itemID="{A0C50D91-FB0F-435A-802A-6662B2E34D49}">
  <ds:schemaRefs/>
</ds:datastoreItem>
</file>

<file path=customXml/itemProps74.xml><?xml version="1.0" encoding="utf-8"?>
<ds:datastoreItem xmlns:ds="http://schemas.openxmlformats.org/officeDocument/2006/customXml" ds:itemID="{7A32553F-F1A3-4960-9764-862773FC6A84}">
  <ds:schemaRefs/>
</ds:datastoreItem>
</file>

<file path=customXml/itemProps75.xml><?xml version="1.0" encoding="utf-8"?>
<ds:datastoreItem xmlns:ds="http://schemas.openxmlformats.org/officeDocument/2006/customXml" ds:itemID="{34EBEFB7-AC06-400B-8E04-0C468AEAA9BD}">
  <ds:schemaRefs/>
</ds:datastoreItem>
</file>

<file path=customXml/itemProps76.xml><?xml version="1.0" encoding="utf-8"?>
<ds:datastoreItem xmlns:ds="http://schemas.openxmlformats.org/officeDocument/2006/customXml" ds:itemID="{007D6B0F-A5C7-4BE9-B35B-19C04F0699F0}">
  <ds:schemaRefs/>
</ds:datastoreItem>
</file>

<file path=customXml/itemProps77.xml><?xml version="1.0" encoding="utf-8"?>
<ds:datastoreItem xmlns:ds="http://schemas.openxmlformats.org/officeDocument/2006/customXml" ds:itemID="{0A2970EC-E4F7-4271-B843-E30331EB9BA1}">
  <ds:schemaRefs/>
</ds:datastoreItem>
</file>

<file path=customXml/itemProps78.xml><?xml version="1.0" encoding="utf-8"?>
<ds:datastoreItem xmlns:ds="http://schemas.openxmlformats.org/officeDocument/2006/customXml" ds:itemID="{5F8FD868-5921-459C-856A-937DF39F1D11}">
  <ds:schemaRefs/>
</ds:datastoreItem>
</file>

<file path=customXml/itemProps79.xml><?xml version="1.0" encoding="utf-8"?>
<ds:datastoreItem xmlns:ds="http://schemas.openxmlformats.org/officeDocument/2006/customXml" ds:itemID="{97804286-9916-44C2-9674-EC4988D7371D}">
  <ds:schemaRefs/>
</ds:datastoreItem>
</file>

<file path=customXml/itemProps80.xml><?xml version="1.0" encoding="utf-8"?>
<ds:datastoreItem xmlns:ds="http://schemas.openxmlformats.org/officeDocument/2006/customXml" ds:itemID="{FFDA7B3A-81E2-4343-B4AD-DCC7A192958C}">
  <ds:schemaRefs/>
</ds:datastoreItem>
</file>

<file path=customXml/itemProps81.xml><?xml version="1.0" encoding="utf-8"?>
<ds:datastoreItem xmlns:ds="http://schemas.openxmlformats.org/officeDocument/2006/customXml" ds:itemID="{F81B7827-74E2-482C-86FE-150C0BCE81C0}">
  <ds:schemaRefs/>
</ds:datastoreItem>
</file>

<file path=customXml/itemProps82.xml><?xml version="1.0" encoding="utf-8"?>
<ds:datastoreItem xmlns:ds="http://schemas.openxmlformats.org/officeDocument/2006/customXml" ds:itemID="{52B7C319-D259-46A7-8304-015D57882504}">
  <ds:schemaRefs/>
</ds:datastoreItem>
</file>

<file path=customXml/itemProps83.xml><?xml version="1.0" encoding="utf-8"?>
<ds:datastoreItem xmlns:ds="http://schemas.openxmlformats.org/officeDocument/2006/customXml" ds:itemID="{9EEE4AC1-BB4D-4C9C-9198-E0ED6E68779E}">
  <ds:schemaRefs/>
</ds:datastoreItem>
</file>

<file path=customXml/itemProps84.xml><?xml version="1.0" encoding="utf-8"?>
<ds:datastoreItem xmlns:ds="http://schemas.openxmlformats.org/officeDocument/2006/customXml" ds:itemID="{FDF0D2B3-1FA6-4F7A-B7A2-258B420C0E9A}">
  <ds:schemaRefs/>
</ds:datastoreItem>
</file>

<file path=customXml/itemProps85.xml><?xml version="1.0" encoding="utf-8"?>
<ds:datastoreItem xmlns:ds="http://schemas.openxmlformats.org/officeDocument/2006/customXml" ds:itemID="{ABFB3AA2-0AB9-487C-9AC0-3B69D1741704}">
  <ds:schemaRefs/>
</ds:datastoreItem>
</file>

<file path=customXml/itemProps86.xml><?xml version="1.0" encoding="utf-8"?>
<ds:datastoreItem xmlns:ds="http://schemas.openxmlformats.org/officeDocument/2006/customXml" ds:itemID="{5E86044B-E2AE-4152-AE87-0C2153A04E6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dental_clinic_gh_gembu visits_t</vt:lpstr>
      <vt:lpstr>KPI</vt:lpstr>
      <vt:lpstr>pivot_chart</vt:lpstr>
      <vt:lpstr>Dashboard</vt:lpstr>
      <vt:lpstr>raw dataset</vt:lpstr>
      <vt:lpstr>dental_clinic_gh_gembu patients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cynthia Eimankhu</dc:creator>
  <cp:lastModifiedBy>cynthia Eimankhu</cp:lastModifiedBy>
  <cp:lastPrinted>2025-08-31T10:59:18Z</cp:lastPrinted>
  <dcterms:created xsi:type="dcterms:W3CDTF">2025-08-27T08:50:55Z</dcterms:created>
  <dcterms:modified xsi:type="dcterms:W3CDTF">2025-09-06T19:09:09Z</dcterms:modified>
</cp:coreProperties>
</file>