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0830" yWindow="840" windowWidth="14805" windowHeight="8010" activeTab="2"/>
  </bookViews>
  <sheets>
    <sheet name="Sheet1" sheetId="1" r:id="rId1"/>
    <sheet name="Calculations" sheetId="2" r:id="rId2"/>
    <sheet name="Dashboard" sheetId="3" r:id="rId3"/>
  </sheets>
  <definedNames>
    <definedName name="_xlnm._FilterDatabase" localSheetId="0" hidden="1">Sheet1!$A$1:$D$1709</definedName>
  </definedNames>
  <calcPr calcId="144525"/>
</workbook>
</file>

<file path=xl/calcChain.xml><?xml version="1.0" encoding="utf-8"?>
<calcChain xmlns="http://schemas.openxmlformats.org/spreadsheetml/2006/main">
  <c r="I19" i="2" l="1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8" i="2"/>
  <c r="D18" i="2"/>
  <c r="N17" i="2" s="1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8" i="2"/>
  <c r="D3" i="2"/>
  <c r="D4" i="2"/>
  <c r="D5" i="2"/>
  <c r="D6" i="2"/>
  <c r="D7" i="2"/>
  <c r="D2" i="2"/>
  <c r="C3" i="2"/>
  <c r="C4" i="2"/>
  <c r="C5" i="2"/>
  <c r="C6" i="2"/>
  <c r="C7" i="2"/>
  <c r="C2" i="2"/>
  <c r="B13" i="2"/>
  <c r="I2" i="2" s="1"/>
  <c r="E4" i="2" l="1"/>
  <c r="H3" i="2"/>
  <c r="H7" i="2"/>
  <c r="G5" i="2"/>
  <c r="F3" i="2"/>
  <c r="F7" i="2"/>
  <c r="F2" i="2"/>
  <c r="G2" i="2"/>
  <c r="H4" i="2"/>
  <c r="H2" i="2"/>
  <c r="G6" i="2"/>
  <c r="F4" i="2"/>
  <c r="F6" i="2"/>
  <c r="H5" i="2"/>
  <c r="G3" i="2"/>
  <c r="G7" i="2"/>
  <c r="F5" i="2"/>
  <c r="H6" i="2"/>
  <c r="G4" i="2"/>
  <c r="L19" i="2"/>
  <c r="L23" i="2"/>
  <c r="L27" i="2"/>
  <c r="L31" i="2"/>
  <c r="L35" i="2"/>
  <c r="L39" i="2"/>
  <c r="L43" i="2"/>
  <c r="L47" i="2"/>
  <c r="L51" i="2"/>
  <c r="L55" i="2"/>
  <c r="L59" i="2"/>
  <c r="L63" i="2"/>
  <c r="L71" i="2"/>
  <c r="L75" i="2"/>
  <c r="L87" i="2"/>
  <c r="L99" i="2"/>
  <c r="L111" i="2"/>
  <c r="L123" i="2"/>
  <c r="L131" i="2"/>
  <c r="L139" i="2"/>
  <c r="L20" i="2"/>
  <c r="L24" i="2"/>
  <c r="L28" i="2"/>
  <c r="L32" i="2"/>
  <c r="L36" i="2"/>
  <c r="L40" i="2"/>
  <c r="L44" i="2"/>
  <c r="L48" i="2"/>
  <c r="L52" i="2"/>
  <c r="L56" i="2"/>
  <c r="L60" i="2"/>
  <c r="L64" i="2"/>
  <c r="L68" i="2"/>
  <c r="L72" i="2"/>
  <c r="L76" i="2"/>
  <c r="L80" i="2"/>
  <c r="L84" i="2"/>
  <c r="L88" i="2"/>
  <c r="L92" i="2"/>
  <c r="L96" i="2"/>
  <c r="L100" i="2"/>
  <c r="L104" i="2"/>
  <c r="L108" i="2"/>
  <c r="L112" i="2"/>
  <c r="L116" i="2"/>
  <c r="L120" i="2"/>
  <c r="L124" i="2"/>
  <c r="L128" i="2"/>
  <c r="L132" i="2"/>
  <c r="L136" i="2"/>
  <c r="L18" i="2"/>
  <c r="L101" i="2"/>
  <c r="L113" i="2"/>
  <c r="L125" i="2"/>
  <c r="L137" i="2"/>
  <c r="L21" i="2"/>
  <c r="L25" i="2"/>
  <c r="L29" i="2"/>
  <c r="L33" i="2"/>
  <c r="L37" i="2"/>
  <c r="L41" i="2"/>
  <c r="L45" i="2"/>
  <c r="L49" i="2"/>
  <c r="L53" i="2"/>
  <c r="L57" i="2"/>
  <c r="L61" i="2"/>
  <c r="L65" i="2"/>
  <c r="L69" i="2"/>
  <c r="L73" i="2"/>
  <c r="L77" i="2"/>
  <c r="L81" i="2"/>
  <c r="L85" i="2"/>
  <c r="L89" i="2"/>
  <c r="L93" i="2"/>
  <c r="L97" i="2"/>
  <c r="L105" i="2"/>
  <c r="L109" i="2"/>
  <c r="L117" i="2"/>
  <c r="L129" i="2"/>
  <c r="L22" i="2"/>
  <c r="L26" i="2"/>
  <c r="L30" i="2"/>
  <c r="L34" i="2"/>
  <c r="L38" i="2"/>
  <c r="L42" i="2"/>
  <c r="L46" i="2"/>
  <c r="L50" i="2"/>
  <c r="L54" i="2"/>
  <c r="L58" i="2"/>
  <c r="L62" i="2"/>
  <c r="L66" i="2"/>
  <c r="L70" i="2"/>
  <c r="L74" i="2"/>
  <c r="L78" i="2"/>
  <c r="L82" i="2"/>
  <c r="L86" i="2"/>
  <c r="L90" i="2"/>
  <c r="L94" i="2"/>
  <c r="L98" i="2"/>
  <c r="L102" i="2"/>
  <c r="L106" i="2"/>
  <c r="L110" i="2"/>
  <c r="L114" i="2"/>
  <c r="L118" i="2"/>
  <c r="L122" i="2"/>
  <c r="L126" i="2"/>
  <c r="L130" i="2"/>
  <c r="L134" i="2"/>
  <c r="L138" i="2"/>
  <c r="L67" i="2"/>
  <c r="L79" i="2"/>
  <c r="L83" i="2"/>
  <c r="L91" i="2"/>
  <c r="L95" i="2"/>
  <c r="L103" i="2"/>
  <c r="L107" i="2"/>
  <c r="L115" i="2"/>
  <c r="L119" i="2"/>
  <c r="L127" i="2"/>
  <c r="L135" i="2"/>
  <c r="L121" i="2"/>
  <c r="L133" i="2"/>
  <c r="K19" i="2"/>
  <c r="K23" i="2"/>
  <c r="K27" i="2"/>
  <c r="K31" i="2"/>
  <c r="K35" i="2"/>
  <c r="K39" i="2"/>
  <c r="K43" i="2"/>
  <c r="K47" i="2"/>
  <c r="K51" i="2"/>
  <c r="K55" i="2"/>
  <c r="K59" i="2"/>
  <c r="K63" i="2"/>
  <c r="K67" i="2"/>
  <c r="K71" i="2"/>
  <c r="K75" i="2"/>
  <c r="K79" i="2"/>
  <c r="K83" i="2"/>
  <c r="K87" i="2"/>
  <c r="K91" i="2"/>
  <c r="K95" i="2"/>
  <c r="K99" i="2"/>
  <c r="K103" i="2"/>
  <c r="K107" i="2"/>
  <c r="K111" i="2"/>
  <c r="K115" i="2"/>
  <c r="K119" i="2"/>
  <c r="K127" i="2"/>
  <c r="K135" i="2"/>
  <c r="K124" i="2"/>
  <c r="K136" i="2"/>
  <c r="K20" i="2"/>
  <c r="K24" i="2"/>
  <c r="K28" i="2"/>
  <c r="K32" i="2"/>
  <c r="K36" i="2"/>
  <c r="K40" i="2"/>
  <c r="K44" i="2"/>
  <c r="K48" i="2"/>
  <c r="K52" i="2"/>
  <c r="K56" i="2"/>
  <c r="K60" i="2"/>
  <c r="K64" i="2"/>
  <c r="K68" i="2"/>
  <c r="K72" i="2"/>
  <c r="K76" i="2"/>
  <c r="K80" i="2"/>
  <c r="K84" i="2"/>
  <c r="K88" i="2"/>
  <c r="K92" i="2"/>
  <c r="K96" i="2"/>
  <c r="K100" i="2"/>
  <c r="K104" i="2"/>
  <c r="K108" i="2"/>
  <c r="K112" i="2"/>
  <c r="K120" i="2"/>
  <c r="K128" i="2"/>
  <c r="K21" i="2"/>
  <c r="K25" i="2"/>
  <c r="K29" i="2"/>
  <c r="K33" i="2"/>
  <c r="K37" i="2"/>
  <c r="K41" i="2"/>
  <c r="K45" i="2"/>
  <c r="K49" i="2"/>
  <c r="K53" i="2"/>
  <c r="K57" i="2"/>
  <c r="K61" i="2"/>
  <c r="K65" i="2"/>
  <c r="K69" i="2"/>
  <c r="K73" i="2"/>
  <c r="K77" i="2"/>
  <c r="K81" i="2"/>
  <c r="K85" i="2"/>
  <c r="K89" i="2"/>
  <c r="K93" i="2"/>
  <c r="K97" i="2"/>
  <c r="K101" i="2"/>
  <c r="K105" i="2"/>
  <c r="K109" i="2"/>
  <c r="K113" i="2"/>
  <c r="K117" i="2"/>
  <c r="K121" i="2"/>
  <c r="K125" i="2"/>
  <c r="K129" i="2"/>
  <c r="K133" i="2"/>
  <c r="K137" i="2"/>
  <c r="K22" i="2"/>
  <c r="K26" i="2"/>
  <c r="K30" i="2"/>
  <c r="K34" i="2"/>
  <c r="K38" i="2"/>
  <c r="K42" i="2"/>
  <c r="K46" i="2"/>
  <c r="K50" i="2"/>
  <c r="K54" i="2"/>
  <c r="K58" i="2"/>
  <c r="K62" i="2"/>
  <c r="K66" i="2"/>
  <c r="K70" i="2"/>
  <c r="K74" i="2"/>
  <c r="K78" i="2"/>
  <c r="K82" i="2"/>
  <c r="K86" i="2"/>
  <c r="K90" i="2"/>
  <c r="K94" i="2"/>
  <c r="K98" i="2"/>
  <c r="K102" i="2"/>
  <c r="K106" i="2"/>
  <c r="K110" i="2"/>
  <c r="K114" i="2"/>
  <c r="K118" i="2"/>
  <c r="K122" i="2"/>
  <c r="K126" i="2"/>
  <c r="K130" i="2"/>
  <c r="K134" i="2"/>
  <c r="K138" i="2"/>
  <c r="K123" i="2"/>
  <c r="K131" i="2"/>
  <c r="K139" i="2"/>
  <c r="K116" i="2"/>
  <c r="K132" i="2"/>
  <c r="K18" i="2"/>
  <c r="J19" i="2"/>
  <c r="J23" i="2"/>
  <c r="J27" i="2"/>
  <c r="J31" i="2"/>
  <c r="J35" i="2"/>
  <c r="J39" i="2"/>
  <c r="J43" i="2"/>
  <c r="J47" i="2"/>
  <c r="J51" i="2"/>
  <c r="J55" i="2"/>
  <c r="J59" i="2"/>
  <c r="J63" i="2"/>
  <c r="J67" i="2"/>
  <c r="J71" i="2"/>
  <c r="J75" i="2"/>
  <c r="J79" i="2"/>
  <c r="J83" i="2"/>
  <c r="J87" i="2"/>
  <c r="J91" i="2"/>
  <c r="J95" i="2"/>
  <c r="J99" i="2"/>
  <c r="J103" i="2"/>
  <c r="J107" i="2"/>
  <c r="J111" i="2"/>
  <c r="J115" i="2"/>
  <c r="J119" i="2"/>
  <c r="J123" i="2"/>
  <c r="J127" i="2"/>
  <c r="J131" i="2"/>
  <c r="J139" i="2"/>
  <c r="J117" i="2"/>
  <c r="J133" i="2"/>
  <c r="J20" i="2"/>
  <c r="J24" i="2"/>
  <c r="J28" i="2"/>
  <c r="J32" i="2"/>
  <c r="J36" i="2"/>
  <c r="J40" i="2"/>
  <c r="J44" i="2"/>
  <c r="J48" i="2"/>
  <c r="J52" i="2"/>
  <c r="J56" i="2"/>
  <c r="J60" i="2"/>
  <c r="J64" i="2"/>
  <c r="J68" i="2"/>
  <c r="J72" i="2"/>
  <c r="J76" i="2"/>
  <c r="J80" i="2"/>
  <c r="J84" i="2"/>
  <c r="J88" i="2"/>
  <c r="J92" i="2"/>
  <c r="J96" i="2"/>
  <c r="J100" i="2"/>
  <c r="J104" i="2"/>
  <c r="J108" i="2"/>
  <c r="J112" i="2"/>
  <c r="J116" i="2"/>
  <c r="J120" i="2"/>
  <c r="J124" i="2"/>
  <c r="J128" i="2"/>
  <c r="J132" i="2"/>
  <c r="J136" i="2"/>
  <c r="J18" i="2"/>
  <c r="J37" i="2"/>
  <c r="J49" i="2"/>
  <c r="J61" i="2"/>
  <c r="J69" i="2"/>
  <c r="J77" i="2"/>
  <c r="J89" i="2"/>
  <c r="J97" i="2"/>
  <c r="J109" i="2"/>
  <c r="J125" i="2"/>
  <c r="J21" i="2"/>
  <c r="J25" i="2"/>
  <c r="J29" i="2"/>
  <c r="J33" i="2"/>
  <c r="J41" i="2"/>
  <c r="J45" i="2"/>
  <c r="J53" i="2"/>
  <c r="J57" i="2"/>
  <c r="J65" i="2"/>
  <c r="J73" i="2"/>
  <c r="J81" i="2"/>
  <c r="J85" i="2"/>
  <c r="J93" i="2"/>
  <c r="J101" i="2"/>
  <c r="J113" i="2"/>
  <c r="J129" i="2"/>
  <c r="J22" i="2"/>
  <c r="J26" i="2"/>
  <c r="J30" i="2"/>
  <c r="J34" i="2"/>
  <c r="J38" i="2"/>
  <c r="J42" i="2"/>
  <c r="J46" i="2"/>
  <c r="J50" i="2"/>
  <c r="J54" i="2"/>
  <c r="J58" i="2"/>
  <c r="J62" i="2"/>
  <c r="J66" i="2"/>
  <c r="J70" i="2"/>
  <c r="J74" i="2"/>
  <c r="J78" i="2"/>
  <c r="J82" i="2"/>
  <c r="J86" i="2"/>
  <c r="J90" i="2"/>
  <c r="J94" i="2"/>
  <c r="J98" i="2"/>
  <c r="J102" i="2"/>
  <c r="J106" i="2"/>
  <c r="J110" i="2"/>
  <c r="J114" i="2"/>
  <c r="J118" i="2"/>
  <c r="J122" i="2"/>
  <c r="J126" i="2"/>
  <c r="J130" i="2"/>
  <c r="J134" i="2"/>
  <c r="J138" i="2"/>
  <c r="J135" i="2"/>
  <c r="J105" i="2"/>
  <c r="J121" i="2"/>
  <c r="J137" i="2"/>
  <c r="H21" i="2"/>
  <c r="H18" i="2"/>
  <c r="H136" i="2"/>
  <c r="H132" i="2"/>
  <c r="H128" i="2"/>
  <c r="H124" i="2"/>
  <c r="H120" i="2"/>
  <c r="H116" i="2"/>
  <c r="H112" i="2"/>
  <c r="H108" i="2"/>
  <c r="H104" i="2"/>
  <c r="H100" i="2"/>
  <c r="H96" i="2"/>
  <c r="H92" i="2"/>
  <c r="H88" i="2"/>
  <c r="H84" i="2"/>
  <c r="H80" i="2"/>
  <c r="H76" i="2"/>
  <c r="H72" i="2"/>
  <c r="H68" i="2"/>
  <c r="H64" i="2"/>
  <c r="H60" i="2"/>
  <c r="H56" i="2"/>
  <c r="H52" i="2"/>
  <c r="H48" i="2"/>
  <c r="H44" i="2"/>
  <c r="H40" i="2"/>
  <c r="H36" i="2"/>
  <c r="H32" i="2"/>
  <c r="H28" i="2"/>
  <c r="H24" i="2"/>
  <c r="H20" i="2"/>
  <c r="H135" i="2"/>
  <c r="H131" i="2"/>
  <c r="H127" i="2"/>
  <c r="H123" i="2"/>
  <c r="H119" i="2"/>
  <c r="H115" i="2"/>
  <c r="H111" i="2"/>
  <c r="H107" i="2"/>
  <c r="H103" i="2"/>
  <c r="H99" i="2"/>
  <c r="H95" i="2"/>
  <c r="H91" i="2"/>
  <c r="H87" i="2"/>
  <c r="H83" i="2"/>
  <c r="H79" i="2"/>
  <c r="H75" i="2"/>
  <c r="H71" i="2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39" i="2"/>
  <c r="H138" i="2"/>
  <c r="H134" i="2"/>
  <c r="H130" i="2"/>
  <c r="H126" i="2"/>
  <c r="H122" i="2"/>
  <c r="H118" i="2"/>
  <c r="H114" i="2"/>
  <c r="H110" i="2"/>
  <c r="H106" i="2"/>
  <c r="H102" i="2"/>
  <c r="H98" i="2"/>
  <c r="H94" i="2"/>
  <c r="H90" i="2"/>
  <c r="H86" i="2"/>
  <c r="H82" i="2"/>
  <c r="H78" i="2"/>
  <c r="H74" i="2"/>
  <c r="H70" i="2"/>
  <c r="H66" i="2"/>
  <c r="H62" i="2"/>
  <c r="H58" i="2"/>
  <c r="H54" i="2"/>
  <c r="H50" i="2"/>
  <c r="H46" i="2"/>
  <c r="H42" i="2"/>
  <c r="H38" i="2"/>
  <c r="H34" i="2"/>
  <c r="H30" i="2"/>
  <c r="H26" i="2"/>
  <c r="H22" i="2"/>
  <c r="H137" i="2"/>
  <c r="H133" i="2"/>
  <c r="H129" i="2"/>
  <c r="H125" i="2"/>
  <c r="H121" i="2"/>
  <c r="H117" i="2"/>
  <c r="H113" i="2"/>
  <c r="H109" i="2"/>
  <c r="H105" i="2"/>
  <c r="H101" i="2"/>
  <c r="H97" i="2"/>
  <c r="H93" i="2"/>
  <c r="H89" i="2"/>
  <c r="H85" i="2"/>
  <c r="H81" i="2"/>
  <c r="H77" i="2"/>
  <c r="H73" i="2"/>
  <c r="H69" i="2"/>
  <c r="H65" i="2"/>
  <c r="H61" i="2"/>
  <c r="H57" i="2"/>
  <c r="H53" i="2"/>
  <c r="H49" i="2"/>
  <c r="H45" i="2"/>
  <c r="H41" i="2"/>
  <c r="H37" i="2"/>
  <c r="H33" i="2"/>
  <c r="H29" i="2"/>
  <c r="H25" i="2"/>
  <c r="E6" i="2"/>
  <c r="E5" i="2"/>
  <c r="E7" i="2"/>
  <c r="E2" i="2"/>
  <c r="E3" i="2"/>
  <c r="B10" i="2"/>
  <c r="B9" i="2"/>
  <c r="B3" i="2"/>
  <c r="B4" i="2"/>
  <c r="B5" i="2"/>
  <c r="B6" i="2"/>
  <c r="B7" i="2"/>
  <c r="B2" i="2"/>
</calcChain>
</file>

<file path=xl/sharedStrings.xml><?xml version="1.0" encoding="utf-8"?>
<sst xmlns="http://schemas.openxmlformats.org/spreadsheetml/2006/main" count="3449" uniqueCount="22">
  <si>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</si>
  <si>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</si>
  <si>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</si>
  <si>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</si>
  <si>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</si>
  <si>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</si>
  <si>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</si>
  <si>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</si>
  <si>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</si>
  <si>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</si>
  <si>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</si>
  <si>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</si>
  <si>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</si>
  <si>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>All</t>
  </si>
  <si>
    <t>Value</t>
  </si>
  <si>
    <t>Result</t>
  </si>
  <si>
    <t>men</t>
  </si>
  <si>
    <t>women</t>
  </si>
  <si>
    <t>Dynamic</t>
  </si>
  <si>
    <t>Men_color</t>
  </si>
  <si>
    <t>Women_color</t>
  </si>
  <si>
    <t>All_color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</si>
</sst>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7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8E44AD"/>
      <color rgb="FF19B5FE"/>
      <color rgb="FFF6245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Calculations!$I$2</c:f>
          <c:strCache>
            <c:ptCount val="1"/>
            <c:pt idx="0">
              <c:v>Unemployment Across Age Group for All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Men</c:v>
          </c:tx>
          <c:spPr>
            <a:solidFill>
              <a:srgbClr val="19B5FE"/>
            </a:solidFill>
          </c:spPr>
          <c:invertIfNegative val="0"/>
          <c:cat>
            <c:strRef>
              <c:f>Calculations!$A$2:$A$7</c:f>
              <c:strCache>
                <c:ptCount val="6"/>
                <c:pt idx="0">
                  <c:v>16 to 19 years</c:v>
                </c:pt>
                <c:pt idx="1">
                  <c:v>20 to 24 years</c:v>
                </c:pt>
                <c:pt idx="2">
                  <c:v>25 to 34 years</c:v>
                </c:pt>
                <c:pt idx="3">
                  <c:v>35 to 44 years</c:v>
                </c:pt>
                <c:pt idx="4">
                  <c:v>45 to 54 years</c:v>
                </c:pt>
                <c:pt idx="5">
                  <c:v>55 to 64 years</c:v>
                </c:pt>
              </c:strCache>
            </c:strRef>
          </c:cat>
          <c:val>
            <c:numRef>
              <c:f>Calculations!$F$2:$F$7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Women</c:v>
          </c:tx>
          <c:spPr>
            <a:solidFill>
              <a:srgbClr val="F62459"/>
            </a:solidFill>
          </c:spPr>
          <c:invertIfNegative val="0"/>
          <c:val>
            <c:numRef>
              <c:f>Calculations!$G$2:$G$7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v>All</c:v>
          </c:tx>
          <c:spPr>
            <a:solidFill>
              <a:srgbClr val="8E44AD"/>
            </a:solidFill>
          </c:spPr>
          <c:invertIfNegative val="0"/>
          <c:val>
            <c:numRef>
              <c:f>Calculations!$H$2:$H$7</c:f>
              <c:numCache>
                <c:formatCode>General</c:formatCode>
                <c:ptCount val="6"/>
                <c:pt idx="0">
                  <c:v>25970000</c:v>
                </c:pt>
                <c:pt idx="1">
                  <c:v>57077000</c:v>
                </c:pt>
                <c:pt idx="2">
                  <c:v>94665000</c:v>
                </c:pt>
                <c:pt idx="3">
                  <c:v>82321000</c:v>
                </c:pt>
                <c:pt idx="4">
                  <c:v>90937000</c:v>
                </c:pt>
                <c:pt idx="5">
                  <c:v>60767000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2886656"/>
        <c:axId val="232888192"/>
      </c:barChart>
      <c:catAx>
        <c:axId val="232886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32888192"/>
        <c:crosses val="autoZero"/>
        <c:auto val="1"/>
        <c:lblAlgn val="ctr"/>
        <c:lblOffset val="100"/>
        <c:noMultiLvlLbl val="0"/>
      </c:catAx>
      <c:valAx>
        <c:axId val="2328881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3288665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Unemployment</a:t>
            </a:r>
            <a:r>
              <a:rPr lang="en-IN" baseline="0"/>
              <a:t> Across Gender</a:t>
            </a:r>
            <a:endParaRPr lang="en-IN"/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v>Men</c:v>
          </c:tx>
          <c:spPr>
            <a:solidFill>
              <a:srgbClr val="19B5FE"/>
            </a:solidFill>
          </c:spPr>
          <c:invertIfNegative val="0"/>
          <c:val>
            <c:numRef>
              <c:f>Calculations!$B$10</c:f>
              <c:numCache>
                <c:formatCode>General</c:formatCode>
                <c:ptCount val="1"/>
                <c:pt idx="0">
                  <c:v>244961000</c:v>
                </c:pt>
              </c:numCache>
            </c:numRef>
          </c:val>
        </c:ser>
        <c:ser>
          <c:idx val="0"/>
          <c:order val="1"/>
          <c:tx>
            <c:v>Women</c:v>
          </c:tx>
          <c:spPr>
            <a:solidFill>
              <a:srgbClr val="F62459"/>
            </a:solidFill>
          </c:spPr>
          <c:invertIfNegative val="0"/>
          <c:cat>
            <c:strRef>
              <c:f>Calculations!$A$9:$A$10</c:f>
              <c:strCache>
                <c:ptCount val="2"/>
                <c:pt idx="0">
                  <c:v>Women</c:v>
                </c:pt>
                <c:pt idx="1">
                  <c:v>Men</c:v>
                </c:pt>
              </c:strCache>
            </c:strRef>
          </c:cat>
          <c:val>
            <c:numRef>
              <c:f>Calculations!$B$9</c:f>
              <c:numCache>
                <c:formatCode>General</c:formatCode>
                <c:ptCount val="1"/>
                <c:pt idx="0">
                  <c:v>195502000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169792"/>
        <c:axId val="158253056"/>
      </c:barChart>
      <c:catAx>
        <c:axId val="143169792"/>
        <c:scaling>
          <c:orientation val="minMax"/>
        </c:scaling>
        <c:delete val="1"/>
        <c:axPos val="l"/>
        <c:majorTickMark val="out"/>
        <c:minorTickMark val="none"/>
        <c:tickLblPos val="nextTo"/>
        <c:crossAx val="158253056"/>
        <c:crosses val="autoZero"/>
        <c:auto val="1"/>
        <c:lblAlgn val="ctr"/>
        <c:lblOffset val="100"/>
        <c:noMultiLvlLbl val="0"/>
      </c:catAx>
      <c:valAx>
        <c:axId val="15825305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1431697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684631794526523"/>
          <c:y val="0.41379536099490488"/>
          <c:w val="0.12241182123457249"/>
          <c:h val="0.23388868701697238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Calculations!$N$17</c:f>
          <c:strCache>
            <c:ptCount val="1"/>
            <c:pt idx="0">
              <c:v>Unemploment Timeline for All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Men</c:v>
          </c:tx>
          <c:spPr>
            <a:solidFill>
              <a:srgbClr val="19B5FE"/>
            </a:solidFill>
          </c:spPr>
          <c:cat>
            <c:numRef>
              <c:f>Calculations!$E$18:$E$139</c:f>
              <c:numCache>
                <c:formatCode>mmm\-yy</c:formatCode>
                <c:ptCount val="122"/>
                <c:pt idx="0">
                  <c:v>38353</c:v>
                </c:pt>
                <c:pt idx="1">
                  <c:v>38384</c:v>
                </c:pt>
                <c:pt idx="2">
                  <c:v>38412</c:v>
                </c:pt>
                <c:pt idx="3">
                  <c:v>38443</c:v>
                </c:pt>
                <c:pt idx="4">
                  <c:v>38473</c:v>
                </c:pt>
                <c:pt idx="5">
                  <c:v>38504</c:v>
                </c:pt>
                <c:pt idx="6">
                  <c:v>38534</c:v>
                </c:pt>
                <c:pt idx="7">
                  <c:v>38565</c:v>
                </c:pt>
                <c:pt idx="8">
                  <c:v>38596</c:v>
                </c:pt>
                <c:pt idx="9">
                  <c:v>38626</c:v>
                </c:pt>
                <c:pt idx="10">
                  <c:v>38657</c:v>
                </c:pt>
                <c:pt idx="11">
                  <c:v>38687</c:v>
                </c:pt>
                <c:pt idx="12">
                  <c:v>38718</c:v>
                </c:pt>
                <c:pt idx="13">
                  <c:v>38749</c:v>
                </c:pt>
                <c:pt idx="14">
                  <c:v>38777</c:v>
                </c:pt>
                <c:pt idx="15">
                  <c:v>38808</c:v>
                </c:pt>
                <c:pt idx="16">
                  <c:v>38838</c:v>
                </c:pt>
                <c:pt idx="17">
                  <c:v>38869</c:v>
                </c:pt>
                <c:pt idx="18">
                  <c:v>38899</c:v>
                </c:pt>
                <c:pt idx="19">
                  <c:v>38930</c:v>
                </c:pt>
                <c:pt idx="20">
                  <c:v>38961</c:v>
                </c:pt>
                <c:pt idx="21">
                  <c:v>38991</c:v>
                </c:pt>
                <c:pt idx="22">
                  <c:v>39022</c:v>
                </c:pt>
                <c:pt idx="23">
                  <c:v>39052</c:v>
                </c:pt>
                <c:pt idx="24">
                  <c:v>39083</c:v>
                </c:pt>
                <c:pt idx="25">
                  <c:v>39114</c:v>
                </c:pt>
                <c:pt idx="26">
                  <c:v>39142</c:v>
                </c:pt>
                <c:pt idx="27">
                  <c:v>39173</c:v>
                </c:pt>
                <c:pt idx="28">
                  <c:v>39203</c:v>
                </c:pt>
                <c:pt idx="29">
                  <c:v>39234</c:v>
                </c:pt>
                <c:pt idx="30">
                  <c:v>39264</c:v>
                </c:pt>
                <c:pt idx="31">
                  <c:v>39295</c:v>
                </c:pt>
                <c:pt idx="32">
                  <c:v>39326</c:v>
                </c:pt>
                <c:pt idx="33">
                  <c:v>39356</c:v>
                </c:pt>
                <c:pt idx="34">
                  <c:v>39387</c:v>
                </c:pt>
                <c:pt idx="35">
                  <c:v>39417</c:v>
                </c:pt>
                <c:pt idx="36">
                  <c:v>39448</c:v>
                </c:pt>
                <c:pt idx="37">
                  <c:v>39479</c:v>
                </c:pt>
                <c:pt idx="38">
                  <c:v>39508</c:v>
                </c:pt>
                <c:pt idx="39">
                  <c:v>39539</c:v>
                </c:pt>
                <c:pt idx="40">
                  <c:v>39569</c:v>
                </c:pt>
                <c:pt idx="41">
                  <c:v>39600</c:v>
                </c:pt>
                <c:pt idx="42">
                  <c:v>39630</c:v>
                </c:pt>
                <c:pt idx="43">
                  <c:v>39661</c:v>
                </c:pt>
                <c:pt idx="44">
                  <c:v>39692</c:v>
                </c:pt>
                <c:pt idx="45">
                  <c:v>39722</c:v>
                </c:pt>
                <c:pt idx="46">
                  <c:v>39753</c:v>
                </c:pt>
                <c:pt idx="47">
                  <c:v>39783</c:v>
                </c:pt>
                <c:pt idx="48">
                  <c:v>39814</c:v>
                </c:pt>
                <c:pt idx="49">
                  <c:v>39845</c:v>
                </c:pt>
                <c:pt idx="50">
                  <c:v>39873</c:v>
                </c:pt>
                <c:pt idx="51">
                  <c:v>39904</c:v>
                </c:pt>
                <c:pt idx="52">
                  <c:v>39934</c:v>
                </c:pt>
                <c:pt idx="53">
                  <c:v>39965</c:v>
                </c:pt>
                <c:pt idx="54">
                  <c:v>39995</c:v>
                </c:pt>
                <c:pt idx="55">
                  <c:v>40026</c:v>
                </c:pt>
                <c:pt idx="56">
                  <c:v>40057</c:v>
                </c:pt>
                <c:pt idx="57">
                  <c:v>40087</c:v>
                </c:pt>
                <c:pt idx="58">
                  <c:v>40118</c:v>
                </c:pt>
                <c:pt idx="59">
                  <c:v>40148</c:v>
                </c:pt>
                <c:pt idx="60">
                  <c:v>40179</c:v>
                </c:pt>
                <c:pt idx="61">
                  <c:v>40210</c:v>
                </c:pt>
                <c:pt idx="62">
                  <c:v>40238</c:v>
                </c:pt>
                <c:pt idx="63">
                  <c:v>40269</c:v>
                </c:pt>
                <c:pt idx="64">
                  <c:v>40299</c:v>
                </c:pt>
                <c:pt idx="65">
                  <c:v>40330</c:v>
                </c:pt>
                <c:pt idx="66">
                  <c:v>40360</c:v>
                </c:pt>
                <c:pt idx="67">
                  <c:v>40391</c:v>
                </c:pt>
                <c:pt idx="68">
                  <c:v>40422</c:v>
                </c:pt>
                <c:pt idx="69">
                  <c:v>40452</c:v>
                </c:pt>
                <c:pt idx="70">
                  <c:v>40483</c:v>
                </c:pt>
                <c:pt idx="71">
                  <c:v>40513</c:v>
                </c:pt>
                <c:pt idx="72">
                  <c:v>40544</c:v>
                </c:pt>
                <c:pt idx="73">
                  <c:v>40575</c:v>
                </c:pt>
                <c:pt idx="74">
                  <c:v>40603</c:v>
                </c:pt>
                <c:pt idx="75">
                  <c:v>40634</c:v>
                </c:pt>
                <c:pt idx="76">
                  <c:v>40664</c:v>
                </c:pt>
                <c:pt idx="77">
                  <c:v>40695</c:v>
                </c:pt>
                <c:pt idx="78">
                  <c:v>40725</c:v>
                </c:pt>
                <c:pt idx="79">
                  <c:v>40756</c:v>
                </c:pt>
                <c:pt idx="80">
                  <c:v>40787</c:v>
                </c:pt>
                <c:pt idx="81">
                  <c:v>40817</c:v>
                </c:pt>
                <c:pt idx="82">
                  <c:v>40848</c:v>
                </c:pt>
                <c:pt idx="83">
                  <c:v>40878</c:v>
                </c:pt>
                <c:pt idx="84">
                  <c:v>40909</c:v>
                </c:pt>
                <c:pt idx="85">
                  <c:v>40940</c:v>
                </c:pt>
                <c:pt idx="86">
                  <c:v>40969</c:v>
                </c:pt>
                <c:pt idx="87">
                  <c:v>41000</c:v>
                </c:pt>
                <c:pt idx="88">
                  <c:v>41030</c:v>
                </c:pt>
                <c:pt idx="89">
                  <c:v>41061</c:v>
                </c:pt>
                <c:pt idx="90">
                  <c:v>41091</c:v>
                </c:pt>
                <c:pt idx="91">
                  <c:v>41122</c:v>
                </c:pt>
                <c:pt idx="92">
                  <c:v>41153</c:v>
                </c:pt>
                <c:pt idx="93">
                  <c:v>41183</c:v>
                </c:pt>
                <c:pt idx="94">
                  <c:v>41214</c:v>
                </c:pt>
                <c:pt idx="95">
                  <c:v>41244</c:v>
                </c:pt>
                <c:pt idx="96">
                  <c:v>41275</c:v>
                </c:pt>
                <c:pt idx="97">
                  <c:v>41306</c:v>
                </c:pt>
                <c:pt idx="98">
                  <c:v>41334</c:v>
                </c:pt>
                <c:pt idx="99">
                  <c:v>41365</c:v>
                </c:pt>
                <c:pt idx="100">
                  <c:v>41395</c:v>
                </c:pt>
                <c:pt idx="101">
                  <c:v>41426</c:v>
                </c:pt>
                <c:pt idx="102">
                  <c:v>41456</c:v>
                </c:pt>
                <c:pt idx="103">
                  <c:v>41487</c:v>
                </c:pt>
                <c:pt idx="104">
                  <c:v>41518</c:v>
                </c:pt>
                <c:pt idx="105">
                  <c:v>41548</c:v>
                </c:pt>
                <c:pt idx="106">
                  <c:v>41579</c:v>
                </c:pt>
                <c:pt idx="107">
                  <c:v>41609</c:v>
                </c:pt>
                <c:pt idx="108">
                  <c:v>41640</c:v>
                </c:pt>
                <c:pt idx="109">
                  <c:v>41671</c:v>
                </c:pt>
                <c:pt idx="110">
                  <c:v>41699</c:v>
                </c:pt>
                <c:pt idx="111">
                  <c:v>41730</c:v>
                </c:pt>
                <c:pt idx="112">
                  <c:v>41760</c:v>
                </c:pt>
                <c:pt idx="113">
                  <c:v>41791</c:v>
                </c:pt>
                <c:pt idx="114">
                  <c:v>41821</c:v>
                </c:pt>
                <c:pt idx="115">
                  <c:v>41852</c:v>
                </c:pt>
                <c:pt idx="116">
                  <c:v>41883</c:v>
                </c:pt>
                <c:pt idx="117">
                  <c:v>41913</c:v>
                </c:pt>
                <c:pt idx="118">
                  <c:v>41944</c:v>
                </c:pt>
                <c:pt idx="119">
                  <c:v>41974</c:v>
                </c:pt>
                <c:pt idx="120">
                  <c:v>42005</c:v>
                </c:pt>
                <c:pt idx="121">
                  <c:v>42036</c:v>
                </c:pt>
              </c:numCache>
            </c:numRef>
          </c:cat>
          <c:val>
            <c:numRef>
              <c:f>Calculations!$J$18:$J$139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</c:ser>
        <c:ser>
          <c:idx val="1"/>
          <c:order val="1"/>
          <c:tx>
            <c:v>Women</c:v>
          </c:tx>
          <c:spPr>
            <a:solidFill>
              <a:srgbClr val="F62459"/>
            </a:solidFill>
            <a:ln w="25400">
              <a:noFill/>
            </a:ln>
          </c:spPr>
          <c:val>
            <c:numRef>
              <c:f>Calculations!$K$18:$K$139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</c:ser>
        <c:ser>
          <c:idx val="2"/>
          <c:order val="2"/>
          <c:tx>
            <c:v>All</c:v>
          </c:tx>
          <c:spPr>
            <a:solidFill>
              <a:srgbClr val="8E44AD"/>
            </a:solidFill>
            <a:ln w="25400">
              <a:noFill/>
            </a:ln>
          </c:spPr>
          <c:val>
            <c:numRef>
              <c:f>Calculations!$L$18:$L$139</c:f>
              <c:numCache>
                <c:formatCode>General</c:formatCode>
                <c:ptCount val="122"/>
                <c:pt idx="0">
                  <c:v>1762000</c:v>
                </c:pt>
                <c:pt idx="1">
                  <c:v>1735000</c:v>
                </c:pt>
                <c:pt idx="2">
                  <c:v>1761000</c:v>
                </c:pt>
                <c:pt idx="3">
                  <c:v>1733000</c:v>
                </c:pt>
                <c:pt idx="4">
                  <c:v>1576000</c:v>
                </c:pt>
                <c:pt idx="5">
                  <c:v>1408000</c:v>
                </c:pt>
                <c:pt idx="6">
                  <c:v>1437000</c:v>
                </c:pt>
                <c:pt idx="7">
                  <c:v>1487000</c:v>
                </c:pt>
                <c:pt idx="8">
                  <c:v>1505000</c:v>
                </c:pt>
                <c:pt idx="9">
                  <c:v>1461000</c:v>
                </c:pt>
                <c:pt idx="10">
                  <c:v>1391000</c:v>
                </c:pt>
                <c:pt idx="11">
                  <c:v>1365000</c:v>
                </c:pt>
                <c:pt idx="12">
                  <c:v>1253000</c:v>
                </c:pt>
                <c:pt idx="13">
                  <c:v>1451000</c:v>
                </c:pt>
                <c:pt idx="14">
                  <c:v>1396000</c:v>
                </c:pt>
                <c:pt idx="15">
                  <c:v>1445000</c:v>
                </c:pt>
                <c:pt idx="16">
                  <c:v>1349000</c:v>
                </c:pt>
                <c:pt idx="17">
                  <c:v>1177000</c:v>
                </c:pt>
                <c:pt idx="18">
                  <c:v>1362000</c:v>
                </c:pt>
                <c:pt idx="19">
                  <c:v>1399000</c:v>
                </c:pt>
                <c:pt idx="20">
                  <c:v>1326000</c:v>
                </c:pt>
                <c:pt idx="21">
                  <c:v>1104000</c:v>
                </c:pt>
                <c:pt idx="22">
                  <c:v>1187000</c:v>
                </c:pt>
                <c:pt idx="23">
                  <c:v>1074000</c:v>
                </c:pt>
                <c:pt idx="24">
                  <c:v>1239000</c:v>
                </c:pt>
                <c:pt idx="25">
                  <c:v>1322000</c:v>
                </c:pt>
                <c:pt idx="26">
                  <c:v>1343000</c:v>
                </c:pt>
                <c:pt idx="27">
                  <c:v>1317000</c:v>
                </c:pt>
                <c:pt idx="28">
                  <c:v>1189000</c:v>
                </c:pt>
                <c:pt idx="29">
                  <c:v>1203000</c:v>
                </c:pt>
                <c:pt idx="30">
                  <c:v>1384000</c:v>
                </c:pt>
                <c:pt idx="31">
                  <c:v>1316000</c:v>
                </c:pt>
                <c:pt idx="32">
                  <c:v>1353000</c:v>
                </c:pt>
                <c:pt idx="33">
                  <c:v>1341000</c:v>
                </c:pt>
                <c:pt idx="34">
                  <c:v>1429000</c:v>
                </c:pt>
                <c:pt idx="35">
                  <c:v>1343000</c:v>
                </c:pt>
                <c:pt idx="36">
                  <c:v>1493000</c:v>
                </c:pt>
                <c:pt idx="37">
                  <c:v>1449000</c:v>
                </c:pt>
                <c:pt idx="38">
                  <c:v>1442000</c:v>
                </c:pt>
                <c:pt idx="39">
                  <c:v>1532000</c:v>
                </c:pt>
                <c:pt idx="40">
                  <c:v>1614000</c:v>
                </c:pt>
                <c:pt idx="41">
                  <c:v>1610000</c:v>
                </c:pt>
                <c:pt idx="42">
                  <c:v>1773000</c:v>
                </c:pt>
                <c:pt idx="43">
                  <c:v>1995000</c:v>
                </c:pt>
                <c:pt idx="44">
                  <c:v>2113000</c:v>
                </c:pt>
                <c:pt idx="45">
                  <c:v>2328000</c:v>
                </c:pt>
                <c:pt idx="46">
                  <c:v>2265000</c:v>
                </c:pt>
                <c:pt idx="47">
                  <c:v>2589000</c:v>
                </c:pt>
                <c:pt idx="48">
                  <c:v>2853000</c:v>
                </c:pt>
                <c:pt idx="49">
                  <c:v>3186000</c:v>
                </c:pt>
                <c:pt idx="50">
                  <c:v>3449000</c:v>
                </c:pt>
                <c:pt idx="51">
                  <c:v>3990000</c:v>
                </c:pt>
                <c:pt idx="52">
                  <c:v>4075000</c:v>
                </c:pt>
                <c:pt idx="53">
                  <c:v>4360000</c:v>
                </c:pt>
                <c:pt idx="54">
                  <c:v>5084000</c:v>
                </c:pt>
                <c:pt idx="55">
                  <c:v>5170000</c:v>
                </c:pt>
                <c:pt idx="56">
                  <c:v>5569000</c:v>
                </c:pt>
                <c:pt idx="57">
                  <c:v>5630000</c:v>
                </c:pt>
                <c:pt idx="58">
                  <c:v>5939000</c:v>
                </c:pt>
                <c:pt idx="59">
                  <c:v>5993000</c:v>
                </c:pt>
                <c:pt idx="60">
                  <c:v>6523000</c:v>
                </c:pt>
                <c:pt idx="61">
                  <c:v>6439000</c:v>
                </c:pt>
                <c:pt idx="62">
                  <c:v>6804000</c:v>
                </c:pt>
                <c:pt idx="63">
                  <c:v>7099000</c:v>
                </c:pt>
                <c:pt idx="64">
                  <c:v>6726000</c:v>
                </c:pt>
                <c:pt idx="65">
                  <c:v>6510000</c:v>
                </c:pt>
                <c:pt idx="66">
                  <c:v>6649000</c:v>
                </c:pt>
                <c:pt idx="67">
                  <c:v>6386000</c:v>
                </c:pt>
                <c:pt idx="68">
                  <c:v>6205000</c:v>
                </c:pt>
                <c:pt idx="69">
                  <c:v>6165000</c:v>
                </c:pt>
                <c:pt idx="70">
                  <c:v>6356000</c:v>
                </c:pt>
                <c:pt idx="71">
                  <c:v>6268000</c:v>
                </c:pt>
                <c:pt idx="72">
                  <c:v>6408000</c:v>
                </c:pt>
                <c:pt idx="73">
                  <c:v>6164000</c:v>
                </c:pt>
                <c:pt idx="74">
                  <c:v>6347000</c:v>
                </c:pt>
                <c:pt idx="75">
                  <c:v>6176000</c:v>
                </c:pt>
                <c:pt idx="76">
                  <c:v>6247000</c:v>
                </c:pt>
                <c:pt idx="77">
                  <c:v>6136000</c:v>
                </c:pt>
                <c:pt idx="78">
                  <c:v>6320000</c:v>
                </c:pt>
                <c:pt idx="79">
                  <c:v>6154000</c:v>
                </c:pt>
                <c:pt idx="80">
                  <c:v>6323000</c:v>
                </c:pt>
                <c:pt idx="81">
                  <c:v>5911000</c:v>
                </c:pt>
                <c:pt idx="82">
                  <c:v>5746000</c:v>
                </c:pt>
                <c:pt idx="83">
                  <c:v>5514000</c:v>
                </c:pt>
                <c:pt idx="84">
                  <c:v>5696000</c:v>
                </c:pt>
                <c:pt idx="85">
                  <c:v>5511000</c:v>
                </c:pt>
                <c:pt idx="86">
                  <c:v>5473000</c:v>
                </c:pt>
                <c:pt idx="87">
                  <c:v>5355000</c:v>
                </c:pt>
                <c:pt idx="88">
                  <c:v>5517000</c:v>
                </c:pt>
                <c:pt idx="89">
                  <c:v>5329000</c:v>
                </c:pt>
                <c:pt idx="90">
                  <c:v>5364000</c:v>
                </c:pt>
                <c:pt idx="91">
                  <c:v>5160000</c:v>
                </c:pt>
                <c:pt idx="92">
                  <c:v>4933000</c:v>
                </c:pt>
                <c:pt idx="93">
                  <c:v>5005000</c:v>
                </c:pt>
                <c:pt idx="94">
                  <c:v>4799000</c:v>
                </c:pt>
                <c:pt idx="95">
                  <c:v>4716000</c:v>
                </c:pt>
                <c:pt idx="96">
                  <c:v>4905000</c:v>
                </c:pt>
                <c:pt idx="97">
                  <c:v>4896000</c:v>
                </c:pt>
                <c:pt idx="98">
                  <c:v>4736000</c:v>
                </c:pt>
                <c:pt idx="99">
                  <c:v>4582000</c:v>
                </c:pt>
                <c:pt idx="100">
                  <c:v>4448000</c:v>
                </c:pt>
                <c:pt idx="101">
                  <c:v>4360000</c:v>
                </c:pt>
                <c:pt idx="102">
                  <c:v>4399000</c:v>
                </c:pt>
                <c:pt idx="103">
                  <c:v>4382000</c:v>
                </c:pt>
                <c:pt idx="104">
                  <c:v>4193000</c:v>
                </c:pt>
                <c:pt idx="105">
                  <c:v>4071000</c:v>
                </c:pt>
                <c:pt idx="106">
                  <c:v>4089000</c:v>
                </c:pt>
                <c:pt idx="107">
                  <c:v>3841000</c:v>
                </c:pt>
                <c:pt idx="108">
                  <c:v>3792000</c:v>
                </c:pt>
                <c:pt idx="109">
                  <c:v>3978000</c:v>
                </c:pt>
                <c:pt idx="110">
                  <c:v>3885000</c:v>
                </c:pt>
                <c:pt idx="111">
                  <c:v>3562000</c:v>
                </c:pt>
                <c:pt idx="112">
                  <c:v>3462000</c:v>
                </c:pt>
                <c:pt idx="113">
                  <c:v>3100000</c:v>
                </c:pt>
                <c:pt idx="114">
                  <c:v>3336000</c:v>
                </c:pt>
                <c:pt idx="115">
                  <c:v>3111000</c:v>
                </c:pt>
                <c:pt idx="116">
                  <c:v>3029000</c:v>
                </c:pt>
                <c:pt idx="117">
                  <c:v>2961000</c:v>
                </c:pt>
                <c:pt idx="118">
                  <c:v>2866000</c:v>
                </c:pt>
                <c:pt idx="119">
                  <c:v>2772000</c:v>
                </c:pt>
                <c:pt idx="120">
                  <c:v>2964000</c:v>
                </c:pt>
                <c:pt idx="121">
                  <c:v>2885000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2912"/>
        <c:axId val="159464448"/>
      </c:areaChart>
      <c:dateAx>
        <c:axId val="1594629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59464448"/>
        <c:crosses val="autoZero"/>
        <c:auto val="1"/>
        <c:lblOffset val="100"/>
        <c:baseTimeUnit val="days"/>
      </c:dateAx>
      <c:valAx>
        <c:axId val="159464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946291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Radio" checked="Checked" firstButton="1" fmlaLink="Calculations!$B$1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Drop" dropStyle="combo" dx="16" fmlaLink="Calculations!$C$18" fmlaRange="Calculations!$B$14:$B$16" noThreeD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111919</xdr:colOff>
      <xdr:row>1</xdr:row>
      <xdr:rowOff>95250</xdr:rowOff>
    </xdr:from>
    <xdr:to>
      <xdr:col>13</xdr:col>
      <xdr:colOff>345281</xdr:colOff>
      <xdr:row>17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0</xdr:row>
      <xdr:rowOff>138111</xdr:rowOff>
    </xdr:from>
    <xdr:to>
      <xdr:col>25</xdr:col>
      <xdr:colOff>388143</xdr:colOff>
      <xdr:row>15</xdr:row>
      <xdr:rowOff>154780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34395</xdr:colOff>
      <xdr:row>16</xdr:row>
      <xdr:rowOff>114300</xdr:rowOff>
    </xdr:from>
    <xdr:to>
      <xdr:col>25</xdr:col>
      <xdr:colOff>321468</xdr:colOff>
      <xdr:row>33</xdr:row>
      <xdr:rowOff>123033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11</xdr:col>
          <xdr:colOff>0</xdr:colOff>
          <xdr:row>1</xdr:row>
          <xdr:rowOff>19050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12</xdr:col>
          <xdr:colOff>0</xdr:colOff>
          <xdr:row>1</xdr:row>
          <xdr:rowOff>19050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13</xdr:col>
          <xdr:colOff>0</xdr:colOff>
          <xdr:row>1</xdr:row>
          <xdr:rowOff>19050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476250</xdr:colOff>
          <xdr:row>17</xdr:row>
          <xdr:rowOff>85725</xdr:rowOff>
        </xdr:from>
        <xdr:to>
          <xdr:col>17</xdr:col>
          <xdr:colOff>447675</xdr:colOff>
          <xdr:row>18</xdr:row>
          <xdr:rowOff>104775</xdr:rowOff>
        </xdr:to>
        <xdr:sp macro="" textlink="">
          <xdr:nvSpPr>
            <xdr:cNvPr id="1036" name="Drop Dow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9"/>
  <sheetViews>
    <sheetView topLeftCell="A2" zoomScale="130" zoomScaleNormal="130" workbookViewId="0">
      <selection activeCell="D2" sqref="D2:D15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1.7109375" bestFit="1" customWidth="1"/>
    <col min="5" max="5" width="9.85546875" bestFit="1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>
      <selection activeCell="I2" sqref="I2"/>
    </sheetView>
  </sheetViews>
  <sheetFormatPr defaultRowHeight="15" x14ac:dyDescent="0.25"/>
  <cols>
    <col min="1" max="1" width="12.85546875" bestFit="1" customWidth="1"/>
    <col min="2" max="3" width="10" bestFit="1" customWidth="1"/>
  </cols>
  <sheetData>
    <row r="1" spans="1:9" x14ac:dyDescent="0.25">
      <c r="A1" t="s">
        <v>0</v>
      </c>
      <c r="B1" t="s">
        <v>13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9" x14ac:dyDescent="0.25">
      <c r="A2" t="s">
        <v>2</v>
      </c>
      <c r="B2">
        <f>SUMIFS(Sheet1!$D$2:$D$1709,Sheet1!$A$2:$A$1709,Calculations!A2)</f>
        <v>25970000</v>
      </c>
      <c r="C2">
        <f>SUMIFS(Sheet1!$D$2:$D$1709,Sheet1!$B$2:$B$1709,"Men",Sheet1!$A$2:$A$1709,Calculations!A2)</f>
        <v>15800000</v>
      </c>
      <c r="D2">
        <f>SUMIFS(Sheet1!$D$2:$D$1709,Sheet1!$B$2:$B$1709,"Women",Sheet1!$A$2:$A$1709,Calculations!A2)</f>
        <v>10170000</v>
      </c>
      <c r="E2">
        <f>IF($B$13="All",SUMIFS(Sheet1!$D$2:$D$1709,Sheet1!$A$2:$A$1709,Calculations!A2),IF($B$13="Men",SUMIFS(Sheet1!$D$2:$D$1709,Sheet1!$B$2:$B$1709,"Men",Sheet1!$A$2:$A$1709,Calculations!A2),SUMIFS(Sheet1!$D$2:$D$1709,Sheet1!$B$2:$B$1709,"Women",Sheet1!$A$2:$A$1709,Calculations!A2)))</f>
        <v>25970000</v>
      </c>
      <c r="F2">
        <f>IF($B$13="men",B2,0)</f>
        <v>0</v>
      </c>
      <c r="G2">
        <f>IF($B$13="Women",D2,0)</f>
        <v>0</v>
      </c>
      <c r="H2">
        <f>IF($B$13="All",B2,0)</f>
        <v>25970000</v>
      </c>
      <c r="I2" t="str">
        <f>"Unemployment Across Age Group for " &amp; B13</f>
        <v>Unemployment Across Age Group for All</v>
      </c>
    </row>
    <row r="3" spans="1:9" x14ac:dyDescent="0.25">
      <c r="A3" t="s">
        <v>4</v>
      </c>
      <c r="B3">
        <f>SUMIFS(Sheet1!$D$2:$D$1709,Sheet1!$A$2:$A$1709,Calculations!A3)</f>
        <v>57077000</v>
      </c>
      <c r="C3">
        <f>SUMIFS(Sheet1!$D$2:$D$1709,Sheet1!$B$2:$B$1709,"Men",Sheet1!$A$2:$A$1709,Calculations!A3)</f>
        <v>35464000</v>
      </c>
      <c r="D3">
        <f>SUMIFS(Sheet1!$D$2:$D$1709,Sheet1!$B$2:$B$1709,"Women",Sheet1!$A$2:$A$1709,Calculations!A3)</f>
        <v>21613000</v>
      </c>
      <c r="E3">
        <f>IF($B$13="All",SUMIFS(Sheet1!$D$2:$D$1709,Sheet1!$A$2:$A$1709,Calculations!A3),IF($B$13="Men",SUMIFS(Sheet1!$D$2:$D$1709,Sheet1!$B$2:$B$1709,"Men",Sheet1!$A$2:$A$1709,Calculations!A3),SUMIFS(Sheet1!$D$2:$D$1709,Sheet1!$B$2:$B$1709,"Women",Sheet1!$A$2:$A$1709,Calculations!A3)))</f>
        <v>57077000</v>
      </c>
      <c r="F3">
        <f t="shared" ref="F3:F7" si="0">IF($B$13="men",B3,0)</f>
        <v>0</v>
      </c>
      <c r="G3">
        <f t="shared" ref="G3:G7" si="1">IF($B$13="Women",D3,0)</f>
        <v>0</v>
      </c>
      <c r="H3">
        <f t="shared" ref="H3:H7" si="2">IF($B$13="All",B3,0)</f>
        <v>57077000</v>
      </c>
    </row>
    <row r="4" spans="1:9" x14ac:dyDescent="0.25">
      <c r="A4" t="s">
        <v>6</v>
      </c>
      <c r="B4">
        <f>SUMIFS(Sheet1!$D$2:$D$1709,Sheet1!$A$2:$A$1709,Calculations!A4)</f>
        <v>94665000</v>
      </c>
      <c r="C4">
        <f>SUMIFS(Sheet1!$D$2:$D$1709,Sheet1!$B$2:$B$1709,"Men",Sheet1!$A$2:$A$1709,Calculations!A4)</f>
        <v>53474000</v>
      </c>
      <c r="D4">
        <f>SUMIFS(Sheet1!$D$2:$D$1709,Sheet1!$B$2:$B$1709,"Women",Sheet1!$A$2:$A$1709,Calculations!A4)</f>
        <v>41191000</v>
      </c>
      <c r="E4">
        <f>IF($B$13="All",SUMIFS(Sheet1!$D$2:$D$1709,Sheet1!$A$2:$A$1709,Calculations!A4),IF($B$13="Men",SUMIFS(Sheet1!$D$2:$D$1709,Sheet1!$B$2:$B$1709,"Men",Sheet1!$A$2:$A$1709,Calculations!A4),SUMIFS(Sheet1!$D$2:$D$1709,Sheet1!$B$2:$B$1709,"Women",Sheet1!$A$2:$A$1709,Calculations!A4)))</f>
        <v>94665000</v>
      </c>
      <c r="F4">
        <f t="shared" si="0"/>
        <v>0</v>
      </c>
      <c r="G4">
        <f t="shared" si="1"/>
        <v>0</v>
      </c>
      <c r="H4">
        <f t="shared" si="2"/>
        <v>94665000</v>
      </c>
    </row>
    <row r="5" spans="1:9" x14ac:dyDescent="0.25">
      <c r="A5" t="s">
        <v>5</v>
      </c>
      <c r="B5">
        <f>SUMIFS(Sheet1!$D$2:$D$1709,Sheet1!$A$2:$A$1709,Calculations!A5)</f>
        <v>82321000</v>
      </c>
      <c r="C5">
        <f>SUMIFS(Sheet1!$D$2:$D$1709,Sheet1!$B$2:$B$1709,"Men",Sheet1!$A$2:$A$1709,Calculations!A5)</f>
        <v>45289000</v>
      </c>
      <c r="D5">
        <f>SUMIFS(Sheet1!$D$2:$D$1709,Sheet1!$B$2:$B$1709,"Women",Sheet1!$A$2:$A$1709,Calculations!A5)</f>
        <v>37032000</v>
      </c>
      <c r="E5">
        <f>IF($B$13="All",SUMIFS(Sheet1!$D$2:$D$1709,Sheet1!$A$2:$A$1709,Calculations!A5),IF($B$13="Men",SUMIFS(Sheet1!$D$2:$D$1709,Sheet1!$B$2:$B$1709,"Men",Sheet1!$A$2:$A$1709,Calculations!A5),SUMIFS(Sheet1!$D$2:$D$1709,Sheet1!$B$2:$B$1709,"Women",Sheet1!$A$2:$A$1709,Calculations!A5)))</f>
        <v>82321000</v>
      </c>
      <c r="F5">
        <f t="shared" si="0"/>
        <v>0</v>
      </c>
      <c r="G5">
        <f t="shared" si="1"/>
        <v>0</v>
      </c>
      <c r="H5">
        <f t="shared" si="2"/>
        <v>82321000</v>
      </c>
    </row>
    <row r="6" spans="1:9" x14ac:dyDescent="0.25">
      <c r="A6" t="s">
        <v>7</v>
      </c>
      <c r="B6">
        <f>SUMIFS(Sheet1!$D$2:$D$1709,Sheet1!$A$2:$A$1709,Calculations!A6)</f>
        <v>90937000</v>
      </c>
      <c r="C6">
        <f>SUMIFS(Sheet1!$D$2:$D$1709,Sheet1!$B$2:$B$1709,"Men",Sheet1!$A$2:$A$1709,Calculations!A6)</f>
        <v>50363000</v>
      </c>
      <c r="D6">
        <f>SUMIFS(Sheet1!$D$2:$D$1709,Sheet1!$B$2:$B$1709,"Women",Sheet1!$A$2:$A$1709,Calculations!A6)</f>
        <v>40574000</v>
      </c>
      <c r="E6">
        <f>IF($B$13="All",SUMIFS(Sheet1!$D$2:$D$1709,Sheet1!$A$2:$A$1709,Calculations!A6),IF($B$13="Men",SUMIFS(Sheet1!$D$2:$D$1709,Sheet1!$B$2:$B$1709,"Men",Sheet1!$A$2:$A$1709,Calculations!A6),SUMIFS(Sheet1!$D$2:$D$1709,Sheet1!$B$2:$B$1709,"Women",Sheet1!$A$2:$A$1709,Calculations!A6)))</f>
        <v>90937000</v>
      </c>
      <c r="F6">
        <f t="shared" si="0"/>
        <v>0</v>
      </c>
      <c r="G6">
        <f t="shared" si="1"/>
        <v>0</v>
      </c>
      <c r="H6">
        <f t="shared" si="2"/>
        <v>90937000</v>
      </c>
    </row>
    <row r="7" spans="1:9" x14ac:dyDescent="0.25">
      <c r="A7" t="s">
        <v>3</v>
      </c>
      <c r="B7">
        <f>SUMIFS(Sheet1!$D$2:$D$1709,Sheet1!$A$2:$A$1709,Calculations!A7)</f>
        <v>60767000</v>
      </c>
      <c r="C7">
        <f>SUMIFS(Sheet1!$D$2:$D$1709,Sheet1!$B$2:$B$1709,"Men",Sheet1!$A$2:$A$1709,Calculations!A7)</f>
        <v>34091000</v>
      </c>
      <c r="D7">
        <f>SUMIFS(Sheet1!$D$2:$D$1709,Sheet1!$B$2:$B$1709,"Women",Sheet1!$A$2:$A$1709,Calculations!A7)</f>
        <v>26676000</v>
      </c>
      <c r="E7">
        <f>IF($B$13="All",SUMIFS(Sheet1!$D$2:$D$1709,Sheet1!$A$2:$A$1709,Calculations!A7),IF($B$13="Men",SUMIFS(Sheet1!$D$2:$D$1709,Sheet1!$B$2:$B$1709,"Men",Sheet1!$A$2:$A$1709,Calculations!A7),SUMIFS(Sheet1!$D$2:$D$1709,Sheet1!$B$2:$B$1709,"Women",Sheet1!$A$2:$A$1709,Calculations!A7)))</f>
        <v>60767000</v>
      </c>
      <c r="F7">
        <f t="shared" si="0"/>
        <v>0</v>
      </c>
      <c r="G7">
        <f t="shared" si="1"/>
        <v>0</v>
      </c>
      <c r="H7">
        <f t="shared" si="2"/>
        <v>60767000</v>
      </c>
    </row>
    <row r="9" spans="1:9" x14ac:dyDescent="0.25">
      <c r="A9" t="s">
        <v>10</v>
      </c>
      <c r="B9">
        <f>SUMIF(Sheet1!$B$2:$B$1709,Calculations!A9,Sheet1!$D$2:$D$1709)</f>
        <v>195502000</v>
      </c>
    </row>
    <row r="10" spans="1:9" x14ac:dyDescent="0.25">
      <c r="A10" t="s">
        <v>9</v>
      </c>
      <c r="B10">
        <f>SUMIF(Sheet1!$B$2:$B$1709,Calculations!A10,Sheet1!$D$2:$D$1709)</f>
        <v>244961000</v>
      </c>
    </row>
    <row r="12" spans="1:9" x14ac:dyDescent="0.25">
      <c r="A12" t="s">
        <v>14</v>
      </c>
      <c r="B12">
        <v>1</v>
      </c>
    </row>
    <row r="13" spans="1:9" x14ac:dyDescent="0.25">
      <c r="A13" t="s">
        <v>15</v>
      </c>
      <c r="B13" t="str">
        <f>VLOOKUP(B12,A14:B16,2,FALSE)</f>
        <v>All</v>
      </c>
    </row>
    <row r="14" spans="1:9" x14ac:dyDescent="0.25">
      <c r="A14">
        <v>1</v>
      </c>
      <c r="B14" t="s">
        <v>13</v>
      </c>
    </row>
    <row r="15" spans="1:9" x14ac:dyDescent="0.25">
      <c r="A15">
        <v>2</v>
      </c>
      <c r="B15" t="s">
        <v>9</v>
      </c>
    </row>
    <row r="16" spans="1:9" x14ac:dyDescent="0.25">
      <c r="A16">
        <v>3</v>
      </c>
      <c r="B16" t="s">
        <v>10</v>
      </c>
    </row>
    <row r="17" spans="1:14" x14ac:dyDescent="0.25">
      <c r="F17" t="s">
        <v>9</v>
      </c>
      <c r="G17" t="s">
        <v>10</v>
      </c>
      <c r="H17" t="s">
        <v>18</v>
      </c>
      <c r="I17" t="s">
        <v>13</v>
      </c>
      <c r="J17" t="s">
        <v>19</v>
      </c>
      <c r="K17" t="s">
        <v>20</v>
      </c>
      <c r="L17" t="s">
        <v>21</v>
      </c>
      <c r="N17" t="str">
        <f>"Unemploment Timeline for " &amp; D18</f>
        <v>Unemploment Timeline for All</v>
      </c>
    </row>
    <row r="18" spans="1:14" x14ac:dyDescent="0.25">
      <c r="A18">
        <v>1</v>
      </c>
      <c r="B18" t="s">
        <v>13</v>
      </c>
      <c r="C18">
        <v>1</v>
      </c>
      <c r="D18" t="str">
        <f>VLOOKUP(C18,A14:B16,2,FALSE)</f>
        <v>All</v>
      </c>
      <c r="E18" s="1">
        <v>38353</v>
      </c>
      <c r="F18">
        <f>SUMIFS(Sheet1!$D$2:$D$1709,Sheet1!$B$2:$B$1709,"Men",Sheet1!$C$2:$C$1709,Calculations!E18)</f>
        <v>1002000</v>
      </c>
      <c r="G18">
        <f>SUMIFS(Sheet1!$D$2:$D$1709,Sheet1!$B$2:$B$1709,"Women",Sheet1!$C$2:$C$1709,Calculations!E18)</f>
        <v>760000</v>
      </c>
      <c r="H18">
        <f>IF($D$18="All",SUMIFS(Sheet1!$D$2:$D$1709,Sheet1!$C$2:$C$1709,Calculations!E18),IF($D$18="Men",SUMIFS(Sheet1!$D$2:$D$1709,Sheet1!$B$2:$B$1709,"Men",Sheet1!$C$2:$C$1709,Calculations!E18),SUMIFS(Sheet1!$D$2:$D$1709,Sheet1!$B$2:$B$1709,"Women",Sheet1!$C$2:$C$1709,Calculations!E18)))</f>
        <v>1762000</v>
      </c>
      <c r="I18">
        <f>SUMIFS(Sheet1!$D$2:$D$1709,Sheet1!$C$2:$C$1709,Calculations!E18)</f>
        <v>1762000</v>
      </c>
      <c r="J18">
        <f>IF($D$18="Men",F18,0)</f>
        <v>0</v>
      </c>
      <c r="K18">
        <f>IF($D$18="Women",G18,0)</f>
        <v>0</v>
      </c>
      <c r="L18">
        <f>IF($D$18="All",I18,0)</f>
        <v>1762000</v>
      </c>
    </row>
    <row r="19" spans="1:14" x14ac:dyDescent="0.25">
      <c r="A19">
        <v>2</v>
      </c>
      <c r="B19">
        <v>2005</v>
      </c>
      <c r="E19" s="1">
        <v>38384</v>
      </c>
      <c r="F19">
        <f>SUMIFS(Sheet1!$D$2:$D$1709,Sheet1!$B$2:$B$1709,"Men",Sheet1!$C$2:$C$1709,Calculations!E19)</f>
        <v>926000</v>
      </c>
      <c r="G19">
        <f>SUMIFS(Sheet1!$D$2:$D$1709,Sheet1!$B$2:$B$1709,"Women",Sheet1!$C$2:$C$1709,Calculations!E19)</f>
        <v>809000</v>
      </c>
      <c r="H19">
        <f>IF($D$18="All",SUMIFS(Sheet1!$D$2:$D$1709,Sheet1!$C$2:$C$1709,Calculations!E19),IF($D$18="Men",SUMIFS(Sheet1!$D$2:$D$1709,Sheet1!$B$2:$B$1709,"Men",Sheet1!$C$2:$C$1709,Calculations!E19),SUMIFS(Sheet1!$D$2:$D$1709,Sheet1!$B$2:$B$1709,"Women",Sheet1!$C$2:$C$1709,Calculations!E19)))</f>
        <v>1735000</v>
      </c>
      <c r="I19">
        <f>SUMIFS(Sheet1!$D$2:$D$1709,Sheet1!$C$2:$C$1709,Calculations!E19)</f>
        <v>1735000</v>
      </c>
      <c r="J19">
        <f t="shared" ref="J19:J82" si="3">IF($D$18="Men",F19,0)</f>
        <v>0</v>
      </c>
      <c r="K19">
        <f t="shared" ref="K19:K82" si="4">IF($D$18="Women",G19,0)</f>
        <v>0</v>
      </c>
      <c r="L19">
        <f t="shared" ref="L19:L82" si="5">IF($D$18="All",I19,0)</f>
        <v>1735000</v>
      </c>
    </row>
    <row r="20" spans="1:14" x14ac:dyDescent="0.25">
      <c r="A20">
        <v>3</v>
      </c>
      <c r="B20">
        <v>2006</v>
      </c>
      <c r="E20" s="1">
        <v>38412</v>
      </c>
      <c r="F20">
        <f>SUMIFS(Sheet1!$D$2:$D$1709,Sheet1!$B$2:$B$1709,"Men",Sheet1!$C$2:$C$1709,Calculations!E20)</f>
        <v>1027000</v>
      </c>
      <c r="G20">
        <f>SUMIFS(Sheet1!$D$2:$D$1709,Sheet1!$B$2:$B$1709,"Women",Sheet1!$C$2:$C$1709,Calculations!E20)</f>
        <v>734000</v>
      </c>
      <c r="H20">
        <f>IF($D$18="All",SUMIFS(Sheet1!$D$2:$D$1709,Sheet1!$C$2:$C$1709,Calculations!E20),IF($D$18="Men",SUMIFS(Sheet1!$D$2:$D$1709,Sheet1!$B$2:$B$1709,"Men",Sheet1!$C$2:$C$1709,Calculations!E20),SUMIFS(Sheet1!$D$2:$D$1709,Sheet1!$B$2:$B$1709,"Women",Sheet1!$C$2:$C$1709,Calculations!E20)))</f>
        <v>1761000</v>
      </c>
      <c r="I20">
        <f>SUMIFS(Sheet1!$D$2:$D$1709,Sheet1!$C$2:$C$1709,Calculations!E20)</f>
        <v>1761000</v>
      </c>
      <c r="J20">
        <f t="shared" si="3"/>
        <v>0</v>
      </c>
      <c r="K20">
        <f t="shared" si="4"/>
        <v>0</v>
      </c>
      <c r="L20">
        <f t="shared" si="5"/>
        <v>1761000</v>
      </c>
    </row>
    <row r="21" spans="1:14" x14ac:dyDescent="0.25">
      <c r="A21">
        <v>4</v>
      </c>
      <c r="B21">
        <v>2007</v>
      </c>
      <c r="E21" s="1">
        <v>38443</v>
      </c>
      <c r="F21">
        <f>SUMIFS(Sheet1!$D$2:$D$1709,Sheet1!$B$2:$B$1709,"Men",Sheet1!$C$2:$C$1709,Calculations!E21)</f>
        <v>913000</v>
      </c>
      <c r="G21">
        <f>SUMIFS(Sheet1!$D$2:$D$1709,Sheet1!$B$2:$B$1709,"Women",Sheet1!$C$2:$C$1709,Calculations!E21)</f>
        <v>820000</v>
      </c>
      <c r="H21">
        <f>IF($D$18="All",SUMIFS(Sheet1!$D$2:$D$1709,Sheet1!$C$2:$C$1709,Calculations!E21),IF($D$18="Men",SUMIFS(Sheet1!$D$2:$D$1709,Sheet1!$B$2:$B$1709,"Men",Sheet1!$C$2:$C$1709,Calculations!E21),SUMIFS(Sheet1!$D$2:$D$1709,Sheet1!$B$2:$B$1709,"Women",Sheet1!$C$2:$C$1709,Calculations!E21)))</f>
        <v>1733000</v>
      </c>
      <c r="I21">
        <f>SUMIFS(Sheet1!$D$2:$D$1709,Sheet1!$C$2:$C$1709,Calculations!E21)</f>
        <v>1733000</v>
      </c>
      <c r="J21">
        <f t="shared" si="3"/>
        <v>0</v>
      </c>
      <c r="K21">
        <f t="shared" si="4"/>
        <v>0</v>
      </c>
      <c r="L21">
        <f t="shared" si="5"/>
        <v>1733000</v>
      </c>
    </row>
    <row r="22" spans="1:14" x14ac:dyDescent="0.25">
      <c r="A22">
        <v>5</v>
      </c>
      <c r="B22">
        <v>2008</v>
      </c>
      <c r="E22" s="1">
        <v>38473</v>
      </c>
      <c r="F22">
        <f>SUMIFS(Sheet1!$D$2:$D$1709,Sheet1!$B$2:$B$1709,"Men",Sheet1!$C$2:$C$1709,Calculations!E22)</f>
        <v>817000</v>
      </c>
      <c r="G22">
        <f>SUMIFS(Sheet1!$D$2:$D$1709,Sheet1!$B$2:$B$1709,"Women",Sheet1!$C$2:$C$1709,Calculations!E22)</f>
        <v>759000</v>
      </c>
      <c r="H22">
        <f>IF($D$18="All",SUMIFS(Sheet1!$D$2:$D$1709,Sheet1!$C$2:$C$1709,Calculations!E22),IF($D$18="Men",SUMIFS(Sheet1!$D$2:$D$1709,Sheet1!$B$2:$B$1709,"Men",Sheet1!$C$2:$C$1709,Calculations!E22),SUMIFS(Sheet1!$D$2:$D$1709,Sheet1!$B$2:$B$1709,"Women",Sheet1!$C$2:$C$1709,Calculations!E22)))</f>
        <v>1576000</v>
      </c>
      <c r="I22">
        <f>SUMIFS(Sheet1!$D$2:$D$1709,Sheet1!$C$2:$C$1709,Calculations!E22)</f>
        <v>1576000</v>
      </c>
      <c r="J22">
        <f t="shared" si="3"/>
        <v>0</v>
      </c>
      <c r="K22">
        <f t="shared" si="4"/>
        <v>0</v>
      </c>
      <c r="L22">
        <f t="shared" si="5"/>
        <v>1576000</v>
      </c>
    </row>
    <row r="23" spans="1:14" x14ac:dyDescent="0.25">
      <c r="A23">
        <v>6</v>
      </c>
      <c r="B23">
        <v>2009</v>
      </c>
      <c r="E23" s="1">
        <v>38504</v>
      </c>
      <c r="F23">
        <f>SUMIFS(Sheet1!$D$2:$D$1709,Sheet1!$B$2:$B$1709,"Men",Sheet1!$C$2:$C$1709,Calculations!E23)</f>
        <v>763000</v>
      </c>
      <c r="G23">
        <f>SUMIFS(Sheet1!$D$2:$D$1709,Sheet1!$B$2:$B$1709,"Women",Sheet1!$C$2:$C$1709,Calculations!E23)</f>
        <v>645000</v>
      </c>
      <c r="H23">
        <f>IF($D$18="All",SUMIFS(Sheet1!$D$2:$D$1709,Sheet1!$C$2:$C$1709,Calculations!E23),IF($D$18="Men",SUMIFS(Sheet1!$D$2:$D$1709,Sheet1!$B$2:$B$1709,"Men",Sheet1!$C$2:$C$1709,Calculations!E23),SUMIFS(Sheet1!$D$2:$D$1709,Sheet1!$B$2:$B$1709,"Women",Sheet1!$C$2:$C$1709,Calculations!E23)))</f>
        <v>1408000</v>
      </c>
      <c r="I23">
        <f>SUMIFS(Sheet1!$D$2:$D$1709,Sheet1!$C$2:$C$1709,Calculations!E23)</f>
        <v>1408000</v>
      </c>
      <c r="J23">
        <f t="shared" si="3"/>
        <v>0</v>
      </c>
      <c r="K23">
        <f t="shared" si="4"/>
        <v>0</v>
      </c>
      <c r="L23">
        <f t="shared" si="5"/>
        <v>1408000</v>
      </c>
    </row>
    <row r="24" spans="1:14" x14ac:dyDescent="0.25">
      <c r="A24">
        <v>7</v>
      </c>
      <c r="B24">
        <v>2010</v>
      </c>
      <c r="E24" s="1">
        <v>38534</v>
      </c>
      <c r="F24">
        <f>SUMIFS(Sheet1!$D$2:$D$1709,Sheet1!$B$2:$B$1709,"Men",Sheet1!$C$2:$C$1709,Calculations!E24)</f>
        <v>765000</v>
      </c>
      <c r="G24">
        <f>SUMIFS(Sheet1!$D$2:$D$1709,Sheet1!$B$2:$B$1709,"Women",Sheet1!$C$2:$C$1709,Calculations!E24)</f>
        <v>672000</v>
      </c>
      <c r="H24">
        <f>IF($D$18="All",SUMIFS(Sheet1!$D$2:$D$1709,Sheet1!$C$2:$C$1709,Calculations!E24),IF($D$18="Men",SUMIFS(Sheet1!$D$2:$D$1709,Sheet1!$B$2:$B$1709,"Men",Sheet1!$C$2:$C$1709,Calculations!E24),SUMIFS(Sheet1!$D$2:$D$1709,Sheet1!$B$2:$B$1709,"Women",Sheet1!$C$2:$C$1709,Calculations!E24)))</f>
        <v>1437000</v>
      </c>
      <c r="I24">
        <f>SUMIFS(Sheet1!$D$2:$D$1709,Sheet1!$C$2:$C$1709,Calculations!E24)</f>
        <v>1437000</v>
      </c>
      <c r="J24">
        <f t="shared" si="3"/>
        <v>0</v>
      </c>
      <c r="K24">
        <f t="shared" si="4"/>
        <v>0</v>
      </c>
      <c r="L24">
        <f t="shared" si="5"/>
        <v>1437000</v>
      </c>
    </row>
    <row r="25" spans="1:14" x14ac:dyDescent="0.25">
      <c r="A25">
        <v>8</v>
      </c>
      <c r="B25">
        <v>2011</v>
      </c>
      <c r="E25" s="1">
        <v>38565</v>
      </c>
      <c r="F25">
        <f>SUMIFS(Sheet1!$D$2:$D$1709,Sheet1!$B$2:$B$1709,"Men",Sheet1!$C$2:$C$1709,Calculations!E25)</f>
        <v>779000</v>
      </c>
      <c r="G25">
        <f>SUMIFS(Sheet1!$D$2:$D$1709,Sheet1!$B$2:$B$1709,"Women",Sheet1!$C$2:$C$1709,Calculations!E25)</f>
        <v>708000</v>
      </c>
      <c r="H25">
        <f>IF($D$18="All",SUMIFS(Sheet1!$D$2:$D$1709,Sheet1!$C$2:$C$1709,Calculations!E25),IF($D$18="Men",SUMIFS(Sheet1!$D$2:$D$1709,Sheet1!$B$2:$B$1709,"Men",Sheet1!$C$2:$C$1709,Calculations!E25),SUMIFS(Sheet1!$D$2:$D$1709,Sheet1!$B$2:$B$1709,"Women",Sheet1!$C$2:$C$1709,Calculations!E25)))</f>
        <v>1487000</v>
      </c>
      <c r="I25">
        <f>SUMIFS(Sheet1!$D$2:$D$1709,Sheet1!$C$2:$C$1709,Calculations!E25)</f>
        <v>1487000</v>
      </c>
      <c r="J25">
        <f t="shared" si="3"/>
        <v>0</v>
      </c>
      <c r="K25">
        <f t="shared" si="4"/>
        <v>0</v>
      </c>
      <c r="L25">
        <f t="shared" si="5"/>
        <v>1487000</v>
      </c>
    </row>
    <row r="26" spans="1:14" x14ac:dyDescent="0.25">
      <c r="A26">
        <v>9</v>
      </c>
      <c r="B26">
        <v>2012</v>
      </c>
      <c r="E26" s="1">
        <v>38596</v>
      </c>
      <c r="F26">
        <f>SUMIFS(Sheet1!$D$2:$D$1709,Sheet1!$B$2:$B$1709,"Men",Sheet1!$C$2:$C$1709,Calculations!E26)</f>
        <v>769000</v>
      </c>
      <c r="G26">
        <f>SUMIFS(Sheet1!$D$2:$D$1709,Sheet1!$B$2:$B$1709,"Women",Sheet1!$C$2:$C$1709,Calculations!E26)</f>
        <v>736000</v>
      </c>
      <c r="H26">
        <f>IF($D$18="All",SUMIFS(Sheet1!$D$2:$D$1709,Sheet1!$C$2:$C$1709,Calculations!E26),IF($D$18="Men",SUMIFS(Sheet1!$D$2:$D$1709,Sheet1!$B$2:$B$1709,"Men",Sheet1!$C$2:$C$1709,Calculations!E26),SUMIFS(Sheet1!$D$2:$D$1709,Sheet1!$B$2:$B$1709,"Women",Sheet1!$C$2:$C$1709,Calculations!E26)))</f>
        <v>1505000</v>
      </c>
      <c r="I26">
        <f>SUMIFS(Sheet1!$D$2:$D$1709,Sheet1!$C$2:$C$1709,Calculations!E26)</f>
        <v>1505000</v>
      </c>
      <c r="J26">
        <f t="shared" si="3"/>
        <v>0</v>
      </c>
      <c r="K26">
        <f t="shared" si="4"/>
        <v>0</v>
      </c>
      <c r="L26">
        <f t="shared" si="5"/>
        <v>1505000</v>
      </c>
    </row>
    <row r="27" spans="1:14" x14ac:dyDescent="0.25">
      <c r="A27">
        <v>10</v>
      </c>
      <c r="B27">
        <v>2013</v>
      </c>
      <c r="E27" s="1">
        <v>38626</v>
      </c>
      <c r="F27">
        <f>SUMIFS(Sheet1!$D$2:$D$1709,Sheet1!$B$2:$B$1709,"Men",Sheet1!$C$2:$C$1709,Calculations!E27)</f>
        <v>768000</v>
      </c>
      <c r="G27">
        <f>SUMIFS(Sheet1!$D$2:$D$1709,Sheet1!$B$2:$B$1709,"Women",Sheet1!$C$2:$C$1709,Calculations!E27)</f>
        <v>693000</v>
      </c>
      <c r="H27">
        <f>IF($D$18="All",SUMIFS(Sheet1!$D$2:$D$1709,Sheet1!$C$2:$C$1709,Calculations!E27),IF($D$18="Men",SUMIFS(Sheet1!$D$2:$D$1709,Sheet1!$B$2:$B$1709,"Men",Sheet1!$C$2:$C$1709,Calculations!E27),SUMIFS(Sheet1!$D$2:$D$1709,Sheet1!$B$2:$B$1709,"Women",Sheet1!$C$2:$C$1709,Calculations!E27)))</f>
        <v>1461000</v>
      </c>
      <c r="I27">
        <f>SUMIFS(Sheet1!$D$2:$D$1709,Sheet1!$C$2:$C$1709,Calculations!E27)</f>
        <v>1461000</v>
      </c>
      <c r="J27">
        <f t="shared" si="3"/>
        <v>0</v>
      </c>
      <c r="K27">
        <f t="shared" si="4"/>
        <v>0</v>
      </c>
      <c r="L27">
        <f t="shared" si="5"/>
        <v>1461000</v>
      </c>
    </row>
    <row r="28" spans="1:14" x14ac:dyDescent="0.25">
      <c r="A28">
        <v>11</v>
      </c>
      <c r="B28">
        <v>2014</v>
      </c>
      <c r="E28" s="1">
        <v>38657</v>
      </c>
      <c r="F28">
        <f>SUMIFS(Sheet1!$D$2:$D$1709,Sheet1!$B$2:$B$1709,"Men",Sheet1!$C$2:$C$1709,Calculations!E28)</f>
        <v>754000</v>
      </c>
      <c r="G28">
        <f>SUMIFS(Sheet1!$D$2:$D$1709,Sheet1!$B$2:$B$1709,"Women",Sheet1!$C$2:$C$1709,Calculations!E28)</f>
        <v>637000</v>
      </c>
      <c r="H28">
        <f>IF($D$18="All",SUMIFS(Sheet1!$D$2:$D$1709,Sheet1!$C$2:$C$1709,Calculations!E28),IF($D$18="Men",SUMIFS(Sheet1!$D$2:$D$1709,Sheet1!$B$2:$B$1709,"Men",Sheet1!$C$2:$C$1709,Calculations!E28),SUMIFS(Sheet1!$D$2:$D$1709,Sheet1!$B$2:$B$1709,"Women",Sheet1!$C$2:$C$1709,Calculations!E28)))</f>
        <v>1391000</v>
      </c>
      <c r="I28">
        <f>SUMIFS(Sheet1!$D$2:$D$1709,Sheet1!$C$2:$C$1709,Calculations!E28)</f>
        <v>1391000</v>
      </c>
      <c r="J28">
        <f t="shared" si="3"/>
        <v>0</v>
      </c>
      <c r="K28">
        <f t="shared" si="4"/>
        <v>0</v>
      </c>
      <c r="L28">
        <f t="shared" si="5"/>
        <v>1391000</v>
      </c>
    </row>
    <row r="29" spans="1:14" x14ac:dyDescent="0.25">
      <c r="A29">
        <v>12</v>
      </c>
      <c r="B29">
        <v>2015</v>
      </c>
      <c r="E29" s="1">
        <v>38687</v>
      </c>
      <c r="F29">
        <f>SUMIFS(Sheet1!$D$2:$D$1709,Sheet1!$B$2:$B$1709,"Men",Sheet1!$C$2:$C$1709,Calculations!E29)</f>
        <v>783000</v>
      </c>
      <c r="G29">
        <f>SUMIFS(Sheet1!$D$2:$D$1709,Sheet1!$B$2:$B$1709,"Women",Sheet1!$C$2:$C$1709,Calculations!E29)</f>
        <v>582000</v>
      </c>
      <c r="H29">
        <f>IF($D$18="All",SUMIFS(Sheet1!$D$2:$D$1709,Sheet1!$C$2:$C$1709,Calculations!E29),IF($D$18="Men",SUMIFS(Sheet1!$D$2:$D$1709,Sheet1!$B$2:$B$1709,"Men",Sheet1!$C$2:$C$1709,Calculations!E29),SUMIFS(Sheet1!$D$2:$D$1709,Sheet1!$B$2:$B$1709,"Women",Sheet1!$C$2:$C$1709,Calculations!E29)))</f>
        <v>1365000</v>
      </c>
      <c r="I29">
        <f>SUMIFS(Sheet1!$D$2:$D$1709,Sheet1!$C$2:$C$1709,Calculations!E29)</f>
        <v>1365000</v>
      </c>
      <c r="J29">
        <f t="shared" si="3"/>
        <v>0</v>
      </c>
      <c r="K29">
        <f t="shared" si="4"/>
        <v>0</v>
      </c>
      <c r="L29">
        <f t="shared" si="5"/>
        <v>1365000</v>
      </c>
    </row>
    <row r="30" spans="1:14" x14ac:dyDescent="0.25">
      <c r="E30" s="1">
        <v>38718</v>
      </c>
      <c r="F30">
        <f>SUMIFS(Sheet1!$D$2:$D$1709,Sheet1!$B$2:$B$1709,"Men",Sheet1!$C$2:$C$1709,Calculations!E30)</f>
        <v>705000</v>
      </c>
      <c r="G30">
        <f>SUMIFS(Sheet1!$D$2:$D$1709,Sheet1!$B$2:$B$1709,"Women",Sheet1!$C$2:$C$1709,Calculations!E30)</f>
        <v>548000</v>
      </c>
      <c r="H30">
        <f>IF($D$18="All",SUMIFS(Sheet1!$D$2:$D$1709,Sheet1!$C$2:$C$1709,Calculations!E30),IF($D$18="Men",SUMIFS(Sheet1!$D$2:$D$1709,Sheet1!$B$2:$B$1709,"Men",Sheet1!$C$2:$C$1709,Calculations!E30),SUMIFS(Sheet1!$D$2:$D$1709,Sheet1!$B$2:$B$1709,"Women",Sheet1!$C$2:$C$1709,Calculations!E30)))</f>
        <v>1253000</v>
      </c>
      <c r="I30">
        <f>SUMIFS(Sheet1!$D$2:$D$1709,Sheet1!$C$2:$C$1709,Calculations!E30)</f>
        <v>1253000</v>
      </c>
      <c r="J30">
        <f t="shared" si="3"/>
        <v>0</v>
      </c>
      <c r="K30">
        <f t="shared" si="4"/>
        <v>0</v>
      </c>
      <c r="L30">
        <f t="shared" si="5"/>
        <v>1253000</v>
      </c>
    </row>
    <row r="31" spans="1:14" x14ac:dyDescent="0.25">
      <c r="E31" s="1">
        <v>38749</v>
      </c>
      <c r="F31">
        <f>SUMIFS(Sheet1!$D$2:$D$1709,Sheet1!$B$2:$B$1709,"Men",Sheet1!$C$2:$C$1709,Calculations!E31)</f>
        <v>814000</v>
      </c>
      <c r="G31">
        <f>SUMIFS(Sheet1!$D$2:$D$1709,Sheet1!$B$2:$B$1709,"Women",Sheet1!$C$2:$C$1709,Calculations!E31)</f>
        <v>637000</v>
      </c>
      <c r="H31">
        <f>IF($D$18="All",SUMIFS(Sheet1!$D$2:$D$1709,Sheet1!$C$2:$C$1709,Calculations!E31),IF($D$18="Men",SUMIFS(Sheet1!$D$2:$D$1709,Sheet1!$B$2:$B$1709,"Men",Sheet1!$C$2:$C$1709,Calculations!E31),SUMIFS(Sheet1!$D$2:$D$1709,Sheet1!$B$2:$B$1709,"Women",Sheet1!$C$2:$C$1709,Calculations!E31)))</f>
        <v>1451000</v>
      </c>
      <c r="I31">
        <f>SUMIFS(Sheet1!$D$2:$D$1709,Sheet1!$C$2:$C$1709,Calculations!E31)</f>
        <v>1451000</v>
      </c>
      <c r="J31">
        <f t="shared" si="3"/>
        <v>0</v>
      </c>
      <c r="K31">
        <f t="shared" si="4"/>
        <v>0</v>
      </c>
      <c r="L31">
        <f t="shared" si="5"/>
        <v>1451000</v>
      </c>
    </row>
    <row r="32" spans="1:14" x14ac:dyDescent="0.25">
      <c r="E32" s="1">
        <v>38777</v>
      </c>
      <c r="F32">
        <f>SUMIFS(Sheet1!$D$2:$D$1709,Sheet1!$B$2:$B$1709,"Men",Sheet1!$C$2:$C$1709,Calculations!E32)</f>
        <v>796000</v>
      </c>
      <c r="G32">
        <f>SUMIFS(Sheet1!$D$2:$D$1709,Sheet1!$B$2:$B$1709,"Women",Sheet1!$C$2:$C$1709,Calculations!E32)</f>
        <v>600000</v>
      </c>
      <c r="H32">
        <f>IF($D$18="All",SUMIFS(Sheet1!$D$2:$D$1709,Sheet1!$C$2:$C$1709,Calculations!E32),IF($D$18="Men",SUMIFS(Sheet1!$D$2:$D$1709,Sheet1!$B$2:$B$1709,"Men",Sheet1!$C$2:$C$1709,Calculations!E32),SUMIFS(Sheet1!$D$2:$D$1709,Sheet1!$B$2:$B$1709,"Women",Sheet1!$C$2:$C$1709,Calculations!E32)))</f>
        <v>1396000</v>
      </c>
      <c r="I32">
        <f>SUMIFS(Sheet1!$D$2:$D$1709,Sheet1!$C$2:$C$1709,Calculations!E32)</f>
        <v>1396000</v>
      </c>
      <c r="J32">
        <f t="shared" si="3"/>
        <v>0</v>
      </c>
      <c r="K32">
        <f t="shared" si="4"/>
        <v>0</v>
      </c>
      <c r="L32">
        <f t="shared" si="5"/>
        <v>1396000</v>
      </c>
    </row>
    <row r="33" spans="5:12" x14ac:dyDescent="0.25">
      <c r="E33" s="1">
        <v>38808</v>
      </c>
      <c r="F33">
        <f>SUMIFS(Sheet1!$D$2:$D$1709,Sheet1!$B$2:$B$1709,"Men",Sheet1!$C$2:$C$1709,Calculations!E33)</f>
        <v>843000</v>
      </c>
      <c r="G33">
        <f>SUMIFS(Sheet1!$D$2:$D$1709,Sheet1!$B$2:$B$1709,"Women",Sheet1!$C$2:$C$1709,Calculations!E33)</f>
        <v>602000</v>
      </c>
      <c r="H33">
        <f>IF($D$18="All",SUMIFS(Sheet1!$D$2:$D$1709,Sheet1!$C$2:$C$1709,Calculations!E33),IF($D$18="Men",SUMIFS(Sheet1!$D$2:$D$1709,Sheet1!$B$2:$B$1709,"Men",Sheet1!$C$2:$C$1709,Calculations!E33),SUMIFS(Sheet1!$D$2:$D$1709,Sheet1!$B$2:$B$1709,"Women",Sheet1!$C$2:$C$1709,Calculations!E33)))</f>
        <v>1445000</v>
      </c>
      <c r="I33">
        <f>SUMIFS(Sheet1!$D$2:$D$1709,Sheet1!$C$2:$C$1709,Calculations!E33)</f>
        <v>1445000</v>
      </c>
      <c r="J33">
        <f t="shared" si="3"/>
        <v>0</v>
      </c>
      <c r="K33">
        <f t="shared" si="4"/>
        <v>0</v>
      </c>
      <c r="L33">
        <f t="shared" si="5"/>
        <v>1445000</v>
      </c>
    </row>
    <row r="34" spans="5:12" x14ac:dyDescent="0.25">
      <c r="E34" s="1">
        <v>38838</v>
      </c>
      <c r="F34">
        <f>SUMIFS(Sheet1!$D$2:$D$1709,Sheet1!$B$2:$B$1709,"Men",Sheet1!$C$2:$C$1709,Calculations!E34)</f>
        <v>757000</v>
      </c>
      <c r="G34">
        <f>SUMIFS(Sheet1!$D$2:$D$1709,Sheet1!$B$2:$B$1709,"Women",Sheet1!$C$2:$C$1709,Calculations!E34)</f>
        <v>592000</v>
      </c>
      <c r="H34">
        <f>IF($D$18="All",SUMIFS(Sheet1!$D$2:$D$1709,Sheet1!$C$2:$C$1709,Calculations!E34),IF($D$18="Men",SUMIFS(Sheet1!$D$2:$D$1709,Sheet1!$B$2:$B$1709,"Men",Sheet1!$C$2:$C$1709,Calculations!E34),SUMIFS(Sheet1!$D$2:$D$1709,Sheet1!$B$2:$B$1709,"Women",Sheet1!$C$2:$C$1709,Calculations!E34)))</f>
        <v>1349000</v>
      </c>
      <c r="I34">
        <f>SUMIFS(Sheet1!$D$2:$D$1709,Sheet1!$C$2:$C$1709,Calculations!E34)</f>
        <v>1349000</v>
      </c>
      <c r="J34">
        <f t="shared" si="3"/>
        <v>0</v>
      </c>
      <c r="K34">
        <f t="shared" si="4"/>
        <v>0</v>
      </c>
      <c r="L34">
        <f t="shared" si="5"/>
        <v>1349000</v>
      </c>
    </row>
    <row r="35" spans="5:12" x14ac:dyDescent="0.25">
      <c r="E35" s="1">
        <v>38869</v>
      </c>
      <c r="F35">
        <f>SUMIFS(Sheet1!$D$2:$D$1709,Sheet1!$B$2:$B$1709,"Men",Sheet1!$C$2:$C$1709,Calculations!E35)</f>
        <v>652000</v>
      </c>
      <c r="G35">
        <f>SUMIFS(Sheet1!$D$2:$D$1709,Sheet1!$B$2:$B$1709,"Women",Sheet1!$C$2:$C$1709,Calculations!E35)</f>
        <v>525000</v>
      </c>
      <c r="H35">
        <f>IF($D$18="All",SUMIFS(Sheet1!$D$2:$D$1709,Sheet1!$C$2:$C$1709,Calculations!E35),IF($D$18="Men",SUMIFS(Sheet1!$D$2:$D$1709,Sheet1!$B$2:$B$1709,"Men",Sheet1!$C$2:$C$1709,Calculations!E35),SUMIFS(Sheet1!$D$2:$D$1709,Sheet1!$B$2:$B$1709,"Women",Sheet1!$C$2:$C$1709,Calculations!E35)))</f>
        <v>1177000</v>
      </c>
      <c r="I35">
        <f>SUMIFS(Sheet1!$D$2:$D$1709,Sheet1!$C$2:$C$1709,Calculations!E35)</f>
        <v>1177000</v>
      </c>
      <c r="J35">
        <f t="shared" si="3"/>
        <v>0</v>
      </c>
      <c r="K35">
        <f t="shared" si="4"/>
        <v>0</v>
      </c>
      <c r="L35">
        <f t="shared" si="5"/>
        <v>1177000</v>
      </c>
    </row>
    <row r="36" spans="5:12" x14ac:dyDescent="0.25">
      <c r="E36" s="1">
        <v>38899</v>
      </c>
      <c r="F36">
        <f>SUMIFS(Sheet1!$D$2:$D$1709,Sheet1!$B$2:$B$1709,"Men",Sheet1!$C$2:$C$1709,Calculations!E36)</f>
        <v>706000</v>
      </c>
      <c r="G36">
        <f>SUMIFS(Sheet1!$D$2:$D$1709,Sheet1!$B$2:$B$1709,"Women",Sheet1!$C$2:$C$1709,Calculations!E36)</f>
        <v>656000</v>
      </c>
      <c r="H36">
        <f>IF($D$18="All",SUMIFS(Sheet1!$D$2:$D$1709,Sheet1!$C$2:$C$1709,Calculations!E36),IF($D$18="Men",SUMIFS(Sheet1!$D$2:$D$1709,Sheet1!$B$2:$B$1709,"Men",Sheet1!$C$2:$C$1709,Calculations!E36),SUMIFS(Sheet1!$D$2:$D$1709,Sheet1!$B$2:$B$1709,"Women",Sheet1!$C$2:$C$1709,Calculations!E36)))</f>
        <v>1362000</v>
      </c>
      <c r="I36">
        <f>SUMIFS(Sheet1!$D$2:$D$1709,Sheet1!$C$2:$C$1709,Calculations!E36)</f>
        <v>1362000</v>
      </c>
      <c r="J36">
        <f t="shared" si="3"/>
        <v>0</v>
      </c>
      <c r="K36">
        <f t="shared" si="4"/>
        <v>0</v>
      </c>
      <c r="L36">
        <f t="shared" si="5"/>
        <v>1362000</v>
      </c>
    </row>
    <row r="37" spans="5:12" x14ac:dyDescent="0.25">
      <c r="E37" s="1">
        <v>38930</v>
      </c>
      <c r="F37">
        <f>SUMIFS(Sheet1!$D$2:$D$1709,Sheet1!$B$2:$B$1709,"Men",Sheet1!$C$2:$C$1709,Calculations!E37)</f>
        <v>742000</v>
      </c>
      <c r="G37">
        <f>SUMIFS(Sheet1!$D$2:$D$1709,Sheet1!$B$2:$B$1709,"Women",Sheet1!$C$2:$C$1709,Calculations!E37)</f>
        <v>657000</v>
      </c>
      <c r="H37">
        <f>IF($D$18="All",SUMIFS(Sheet1!$D$2:$D$1709,Sheet1!$C$2:$C$1709,Calculations!E37),IF($D$18="Men",SUMIFS(Sheet1!$D$2:$D$1709,Sheet1!$B$2:$B$1709,"Men",Sheet1!$C$2:$C$1709,Calculations!E37),SUMIFS(Sheet1!$D$2:$D$1709,Sheet1!$B$2:$B$1709,"Women",Sheet1!$C$2:$C$1709,Calculations!E37)))</f>
        <v>1399000</v>
      </c>
      <c r="I37">
        <f>SUMIFS(Sheet1!$D$2:$D$1709,Sheet1!$C$2:$C$1709,Calculations!E37)</f>
        <v>1399000</v>
      </c>
      <c r="J37">
        <f t="shared" si="3"/>
        <v>0</v>
      </c>
      <c r="K37">
        <f t="shared" si="4"/>
        <v>0</v>
      </c>
      <c r="L37">
        <f t="shared" si="5"/>
        <v>1399000</v>
      </c>
    </row>
    <row r="38" spans="5:12" x14ac:dyDescent="0.25">
      <c r="E38" s="1">
        <v>38961</v>
      </c>
      <c r="F38">
        <f>SUMIFS(Sheet1!$D$2:$D$1709,Sheet1!$B$2:$B$1709,"Men",Sheet1!$C$2:$C$1709,Calculations!E38)</f>
        <v>647000</v>
      </c>
      <c r="G38">
        <f>SUMIFS(Sheet1!$D$2:$D$1709,Sheet1!$B$2:$B$1709,"Women",Sheet1!$C$2:$C$1709,Calculations!E38)</f>
        <v>679000</v>
      </c>
      <c r="H38">
        <f>IF($D$18="All",SUMIFS(Sheet1!$D$2:$D$1709,Sheet1!$C$2:$C$1709,Calculations!E38),IF($D$18="Men",SUMIFS(Sheet1!$D$2:$D$1709,Sheet1!$B$2:$B$1709,"Men",Sheet1!$C$2:$C$1709,Calculations!E38),SUMIFS(Sheet1!$D$2:$D$1709,Sheet1!$B$2:$B$1709,"Women",Sheet1!$C$2:$C$1709,Calculations!E38)))</f>
        <v>1326000</v>
      </c>
      <c r="I38">
        <f>SUMIFS(Sheet1!$D$2:$D$1709,Sheet1!$C$2:$C$1709,Calculations!E38)</f>
        <v>1326000</v>
      </c>
      <c r="J38">
        <f t="shared" si="3"/>
        <v>0</v>
      </c>
      <c r="K38">
        <f t="shared" si="4"/>
        <v>0</v>
      </c>
      <c r="L38">
        <f t="shared" si="5"/>
        <v>1326000</v>
      </c>
    </row>
    <row r="39" spans="5:12" x14ac:dyDescent="0.25">
      <c r="E39" s="1">
        <v>38991</v>
      </c>
      <c r="F39">
        <f>SUMIFS(Sheet1!$D$2:$D$1709,Sheet1!$B$2:$B$1709,"Men",Sheet1!$C$2:$C$1709,Calculations!E39)</f>
        <v>561000</v>
      </c>
      <c r="G39">
        <f>SUMIFS(Sheet1!$D$2:$D$1709,Sheet1!$B$2:$B$1709,"Women",Sheet1!$C$2:$C$1709,Calculations!E39)</f>
        <v>543000</v>
      </c>
      <c r="H39">
        <f>IF($D$18="All",SUMIFS(Sheet1!$D$2:$D$1709,Sheet1!$C$2:$C$1709,Calculations!E39),IF($D$18="Men",SUMIFS(Sheet1!$D$2:$D$1709,Sheet1!$B$2:$B$1709,"Men",Sheet1!$C$2:$C$1709,Calculations!E39),SUMIFS(Sheet1!$D$2:$D$1709,Sheet1!$B$2:$B$1709,"Women",Sheet1!$C$2:$C$1709,Calculations!E39)))</f>
        <v>1104000</v>
      </c>
      <c r="I39">
        <f>SUMIFS(Sheet1!$D$2:$D$1709,Sheet1!$C$2:$C$1709,Calculations!E39)</f>
        <v>1104000</v>
      </c>
      <c r="J39">
        <f t="shared" si="3"/>
        <v>0</v>
      </c>
      <c r="K39">
        <f t="shared" si="4"/>
        <v>0</v>
      </c>
      <c r="L39">
        <f t="shared" si="5"/>
        <v>1104000</v>
      </c>
    </row>
    <row r="40" spans="5:12" x14ac:dyDescent="0.25">
      <c r="E40" s="1">
        <v>39022</v>
      </c>
      <c r="F40">
        <f>SUMIFS(Sheet1!$D$2:$D$1709,Sheet1!$B$2:$B$1709,"Men",Sheet1!$C$2:$C$1709,Calculations!E40)</f>
        <v>596000</v>
      </c>
      <c r="G40">
        <f>SUMIFS(Sheet1!$D$2:$D$1709,Sheet1!$B$2:$B$1709,"Women",Sheet1!$C$2:$C$1709,Calculations!E40)</f>
        <v>591000</v>
      </c>
      <c r="H40">
        <f>IF($D$18="All",SUMIFS(Sheet1!$D$2:$D$1709,Sheet1!$C$2:$C$1709,Calculations!E40),IF($D$18="Men",SUMIFS(Sheet1!$D$2:$D$1709,Sheet1!$B$2:$B$1709,"Men",Sheet1!$C$2:$C$1709,Calculations!E40),SUMIFS(Sheet1!$D$2:$D$1709,Sheet1!$B$2:$B$1709,"Women",Sheet1!$C$2:$C$1709,Calculations!E40)))</f>
        <v>1187000</v>
      </c>
      <c r="I40">
        <f>SUMIFS(Sheet1!$D$2:$D$1709,Sheet1!$C$2:$C$1709,Calculations!E40)</f>
        <v>1187000</v>
      </c>
      <c r="J40">
        <f t="shared" si="3"/>
        <v>0</v>
      </c>
      <c r="K40">
        <f t="shared" si="4"/>
        <v>0</v>
      </c>
      <c r="L40">
        <f t="shared" si="5"/>
        <v>1187000</v>
      </c>
    </row>
    <row r="41" spans="5:12" x14ac:dyDescent="0.25">
      <c r="E41" s="1">
        <v>39052</v>
      </c>
      <c r="F41">
        <f>SUMIFS(Sheet1!$D$2:$D$1709,Sheet1!$B$2:$B$1709,"Men",Sheet1!$C$2:$C$1709,Calculations!E41)</f>
        <v>590000</v>
      </c>
      <c r="G41">
        <f>SUMIFS(Sheet1!$D$2:$D$1709,Sheet1!$B$2:$B$1709,"Women",Sheet1!$C$2:$C$1709,Calculations!E41)</f>
        <v>484000</v>
      </c>
      <c r="H41">
        <f>IF($D$18="All",SUMIFS(Sheet1!$D$2:$D$1709,Sheet1!$C$2:$C$1709,Calculations!E41),IF($D$18="Men",SUMIFS(Sheet1!$D$2:$D$1709,Sheet1!$B$2:$B$1709,"Men",Sheet1!$C$2:$C$1709,Calculations!E41),SUMIFS(Sheet1!$D$2:$D$1709,Sheet1!$B$2:$B$1709,"Women",Sheet1!$C$2:$C$1709,Calculations!E41)))</f>
        <v>1074000</v>
      </c>
      <c r="I41">
        <f>SUMIFS(Sheet1!$D$2:$D$1709,Sheet1!$C$2:$C$1709,Calculations!E41)</f>
        <v>1074000</v>
      </c>
      <c r="J41">
        <f t="shared" si="3"/>
        <v>0</v>
      </c>
      <c r="K41">
        <f t="shared" si="4"/>
        <v>0</v>
      </c>
      <c r="L41">
        <f t="shared" si="5"/>
        <v>1074000</v>
      </c>
    </row>
    <row r="42" spans="5:12" x14ac:dyDescent="0.25">
      <c r="E42" s="1">
        <v>39083</v>
      </c>
      <c r="F42">
        <f>SUMIFS(Sheet1!$D$2:$D$1709,Sheet1!$B$2:$B$1709,"Men",Sheet1!$C$2:$C$1709,Calculations!E42)</f>
        <v>633000</v>
      </c>
      <c r="G42">
        <f>SUMIFS(Sheet1!$D$2:$D$1709,Sheet1!$B$2:$B$1709,"Women",Sheet1!$C$2:$C$1709,Calculations!E42)</f>
        <v>606000</v>
      </c>
      <c r="H42">
        <f>IF($D$18="All",SUMIFS(Sheet1!$D$2:$D$1709,Sheet1!$C$2:$C$1709,Calculations!E42),IF($D$18="Men",SUMIFS(Sheet1!$D$2:$D$1709,Sheet1!$B$2:$B$1709,"Men",Sheet1!$C$2:$C$1709,Calculations!E42),SUMIFS(Sheet1!$D$2:$D$1709,Sheet1!$B$2:$B$1709,"Women",Sheet1!$C$2:$C$1709,Calculations!E42)))</f>
        <v>1239000</v>
      </c>
      <c r="I42">
        <f>SUMIFS(Sheet1!$D$2:$D$1709,Sheet1!$C$2:$C$1709,Calculations!E42)</f>
        <v>1239000</v>
      </c>
      <c r="J42">
        <f t="shared" si="3"/>
        <v>0</v>
      </c>
      <c r="K42">
        <f t="shared" si="4"/>
        <v>0</v>
      </c>
      <c r="L42">
        <f t="shared" si="5"/>
        <v>1239000</v>
      </c>
    </row>
    <row r="43" spans="5:12" x14ac:dyDescent="0.25">
      <c r="E43" s="1">
        <v>39114</v>
      </c>
      <c r="F43">
        <f>SUMIFS(Sheet1!$D$2:$D$1709,Sheet1!$B$2:$B$1709,"Men",Sheet1!$C$2:$C$1709,Calculations!E43)</f>
        <v>759000</v>
      </c>
      <c r="G43">
        <f>SUMIFS(Sheet1!$D$2:$D$1709,Sheet1!$B$2:$B$1709,"Women",Sheet1!$C$2:$C$1709,Calculations!E43)</f>
        <v>563000</v>
      </c>
      <c r="H43">
        <f>IF($D$18="All",SUMIFS(Sheet1!$D$2:$D$1709,Sheet1!$C$2:$C$1709,Calculations!E43),IF($D$18="Men",SUMIFS(Sheet1!$D$2:$D$1709,Sheet1!$B$2:$B$1709,"Men",Sheet1!$C$2:$C$1709,Calculations!E43),SUMIFS(Sheet1!$D$2:$D$1709,Sheet1!$B$2:$B$1709,"Women",Sheet1!$C$2:$C$1709,Calculations!E43)))</f>
        <v>1322000</v>
      </c>
      <c r="I43">
        <f>SUMIFS(Sheet1!$D$2:$D$1709,Sheet1!$C$2:$C$1709,Calculations!E43)</f>
        <v>1322000</v>
      </c>
      <c r="J43">
        <f t="shared" si="3"/>
        <v>0</v>
      </c>
      <c r="K43">
        <f t="shared" si="4"/>
        <v>0</v>
      </c>
      <c r="L43">
        <f t="shared" si="5"/>
        <v>1322000</v>
      </c>
    </row>
    <row r="44" spans="5:12" x14ac:dyDescent="0.25">
      <c r="E44" s="1">
        <v>39142</v>
      </c>
      <c r="F44">
        <f>SUMIFS(Sheet1!$D$2:$D$1709,Sheet1!$B$2:$B$1709,"Men",Sheet1!$C$2:$C$1709,Calculations!E44)</f>
        <v>810000</v>
      </c>
      <c r="G44">
        <f>SUMIFS(Sheet1!$D$2:$D$1709,Sheet1!$B$2:$B$1709,"Women",Sheet1!$C$2:$C$1709,Calculations!E44)</f>
        <v>533000</v>
      </c>
      <c r="H44">
        <f>IF($D$18="All",SUMIFS(Sheet1!$D$2:$D$1709,Sheet1!$C$2:$C$1709,Calculations!E44),IF($D$18="Men",SUMIFS(Sheet1!$D$2:$D$1709,Sheet1!$B$2:$B$1709,"Men",Sheet1!$C$2:$C$1709,Calculations!E44),SUMIFS(Sheet1!$D$2:$D$1709,Sheet1!$B$2:$B$1709,"Women",Sheet1!$C$2:$C$1709,Calculations!E44)))</f>
        <v>1343000</v>
      </c>
      <c r="I44">
        <f>SUMIFS(Sheet1!$D$2:$D$1709,Sheet1!$C$2:$C$1709,Calculations!E44)</f>
        <v>1343000</v>
      </c>
      <c r="J44">
        <f t="shared" si="3"/>
        <v>0</v>
      </c>
      <c r="K44">
        <f t="shared" si="4"/>
        <v>0</v>
      </c>
      <c r="L44">
        <f t="shared" si="5"/>
        <v>1343000</v>
      </c>
    </row>
    <row r="45" spans="5:12" x14ac:dyDescent="0.25">
      <c r="E45" s="1">
        <v>39173</v>
      </c>
      <c r="F45">
        <f>SUMIFS(Sheet1!$D$2:$D$1709,Sheet1!$B$2:$B$1709,"Men",Sheet1!$C$2:$C$1709,Calculations!E45)</f>
        <v>748000</v>
      </c>
      <c r="G45">
        <f>SUMIFS(Sheet1!$D$2:$D$1709,Sheet1!$B$2:$B$1709,"Women",Sheet1!$C$2:$C$1709,Calculations!E45)</f>
        <v>569000</v>
      </c>
      <c r="H45">
        <f>IF($D$18="All",SUMIFS(Sheet1!$D$2:$D$1709,Sheet1!$C$2:$C$1709,Calculations!E45),IF($D$18="Men",SUMIFS(Sheet1!$D$2:$D$1709,Sheet1!$B$2:$B$1709,"Men",Sheet1!$C$2:$C$1709,Calculations!E45),SUMIFS(Sheet1!$D$2:$D$1709,Sheet1!$B$2:$B$1709,"Women",Sheet1!$C$2:$C$1709,Calculations!E45)))</f>
        <v>1317000</v>
      </c>
      <c r="I45">
        <f>SUMIFS(Sheet1!$D$2:$D$1709,Sheet1!$C$2:$C$1709,Calculations!E45)</f>
        <v>1317000</v>
      </c>
      <c r="J45">
        <f t="shared" si="3"/>
        <v>0</v>
      </c>
      <c r="K45">
        <f t="shared" si="4"/>
        <v>0</v>
      </c>
      <c r="L45">
        <f t="shared" si="5"/>
        <v>1317000</v>
      </c>
    </row>
    <row r="46" spans="5:12" x14ac:dyDescent="0.25">
      <c r="E46" s="1">
        <v>39203</v>
      </c>
      <c r="F46">
        <f>SUMIFS(Sheet1!$D$2:$D$1709,Sheet1!$B$2:$B$1709,"Men",Sheet1!$C$2:$C$1709,Calculations!E46)</f>
        <v>654000</v>
      </c>
      <c r="G46">
        <f>SUMIFS(Sheet1!$D$2:$D$1709,Sheet1!$B$2:$B$1709,"Women",Sheet1!$C$2:$C$1709,Calculations!E46)</f>
        <v>535000</v>
      </c>
      <c r="H46">
        <f>IF($D$18="All",SUMIFS(Sheet1!$D$2:$D$1709,Sheet1!$C$2:$C$1709,Calculations!E46),IF($D$18="Men",SUMIFS(Sheet1!$D$2:$D$1709,Sheet1!$B$2:$B$1709,"Men",Sheet1!$C$2:$C$1709,Calculations!E46),SUMIFS(Sheet1!$D$2:$D$1709,Sheet1!$B$2:$B$1709,"Women",Sheet1!$C$2:$C$1709,Calculations!E46)))</f>
        <v>1189000</v>
      </c>
      <c r="I46">
        <f>SUMIFS(Sheet1!$D$2:$D$1709,Sheet1!$C$2:$C$1709,Calculations!E46)</f>
        <v>1189000</v>
      </c>
      <c r="J46">
        <f t="shared" si="3"/>
        <v>0</v>
      </c>
      <c r="K46">
        <f t="shared" si="4"/>
        <v>0</v>
      </c>
      <c r="L46">
        <f t="shared" si="5"/>
        <v>1189000</v>
      </c>
    </row>
    <row r="47" spans="5:12" x14ac:dyDescent="0.25">
      <c r="E47" s="1">
        <v>39234</v>
      </c>
      <c r="F47">
        <f>SUMIFS(Sheet1!$D$2:$D$1709,Sheet1!$B$2:$B$1709,"Men",Sheet1!$C$2:$C$1709,Calculations!E47)</f>
        <v>652000</v>
      </c>
      <c r="G47">
        <f>SUMIFS(Sheet1!$D$2:$D$1709,Sheet1!$B$2:$B$1709,"Women",Sheet1!$C$2:$C$1709,Calculations!E47)</f>
        <v>551000</v>
      </c>
      <c r="H47">
        <f>IF($D$18="All",SUMIFS(Sheet1!$D$2:$D$1709,Sheet1!$C$2:$C$1709,Calculations!E47),IF($D$18="Men",SUMIFS(Sheet1!$D$2:$D$1709,Sheet1!$B$2:$B$1709,"Men",Sheet1!$C$2:$C$1709,Calculations!E47),SUMIFS(Sheet1!$D$2:$D$1709,Sheet1!$B$2:$B$1709,"Women",Sheet1!$C$2:$C$1709,Calculations!E47)))</f>
        <v>1203000</v>
      </c>
      <c r="I47">
        <f>SUMIFS(Sheet1!$D$2:$D$1709,Sheet1!$C$2:$C$1709,Calculations!E47)</f>
        <v>1203000</v>
      </c>
      <c r="J47">
        <f t="shared" si="3"/>
        <v>0</v>
      </c>
      <c r="K47">
        <f t="shared" si="4"/>
        <v>0</v>
      </c>
      <c r="L47">
        <f t="shared" si="5"/>
        <v>1203000</v>
      </c>
    </row>
    <row r="48" spans="5:12" x14ac:dyDescent="0.25">
      <c r="E48" s="1">
        <v>39264</v>
      </c>
      <c r="F48">
        <f>SUMIFS(Sheet1!$D$2:$D$1709,Sheet1!$B$2:$B$1709,"Men",Sheet1!$C$2:$C$1709,Calculations!E48)</f>
        <v>698000</v>
      </c>
      <c r="G48">
        <f>SUMIFS(Sheet1!$D$2:$D$1709,Sheet1!$B$2:$B$1709,"Women",Sheet1!$C$2:$C$1709,Calculations!E48)</f>
        <v>686000</v>
      </c>
      <c r="H48">
        <f>IF($D$18="All",SUMIFS(Sheet1!$D$2:$D$1709,Sheet1!$C$2:$C$1709,Calculations!E48),IF($D$18="Men",SUMIFS(Sheet1!$D$2:$D$1709,Sheet1!$B$2:$B$1709,"Men",Sheet1!$C$2:$C$1709,Calculations!E48),SUMIFS(Sheet1!$D$2:$D$1709,Sheet1!$B$2:$B$1709,"Women",Sheet1!$C$2:$C$1709,Calculations!E48)))</f>
        <v>1384000</v>
      </c>
      <c r="I48">
        <f>SUMIFS(Sheet1!$D$2:$D$1709,Sheet1!$C$2:$C$1709,Calculations!E48)</f>
        <v>1384000</v>
      </c>
      <c r="J48">
        <f t="shared" si="3"/>
        <v>0</v>
      </c>
      <c r="K48">
        <f t="shared" si="4"/>
        <v>0</v>
      </c>
      <c r="L48">
        <f t="shared" si="5"/>
        <v>1384000</v>
      </c>
    </row>
    <row r="49" spans="5:12" x14ac:dyDescent="0.25">
      <c r="E49" s="1">
        <v>39295</v>
      </c>
      <c r="F49">
        <f>SUMIFS(Sheet1!$D$2:$D$1709,Sheet1!$B$2:$B$1709,"Men",Sheet1!$C$2:$C$1709,Calculations!E49)</f>
        <v>707000</v>
      </c>
      <c r="G49">
        <f>SUMIFS(Sheet1!$D$2:$D$1709,Sheet1!$B$2:$B$1709,"Women",Sheet1!$C$2:$C$1709,Calculations!E49)</f>
        <v>609000</v>
      </c>
      <c r="H49">
        <f>IF($D$18="All",SUMIFS(Sheet1!$D$2:$D$1709,Sheet1!$C$2:$C$1709,Calculations!E49),IF($D$18="Men",SUMIFS(Sheet1!$D$2:$D$1709,Sheet1!$B$2:$B$1709,"Men",Sheet1!$C$2:$C$1709,Calculations!E49),SUMIFS(Sheet1!$D$2:$D$1709,Sheet1!$B$2:$B$1709,"Women",Sheet1!$C$2:$C$1709,Calculations!E49)))</f>
        <v>1316000</v>
      </c>
      <c r="I49">
        <f>SUMIFS(Sheet1!$D$2:$D$1709,Sheet1!$C$2:$C$1709,Calculations!E49)</f>
        <v>1316000</v>
      </c>
      <c r="J49">
        <f t="shared" si="3"/>
        <v>0</v>
      </c>
      <c r="K49">
        <f t="shared" si="4"/>
        <v>0</v>
      </c>
      <c r="L49">
        <f t="shared" si="5"/>
        <v>1316000</v>
      </c>
    </row>
    <row r="50" spans="5:12" x14ac:dyDescent="0.25">
      <c r="E50" s="1">
        <v>39326</v>
      </c>
      <c r="F50">
        <f>SUMIFS(Sheet1!$D$2:$D$1709,Sheet1!$B$2:$B$1709,"Men",Sheet1!$C$2:$C$1709,Calculations!E50)</f>
        <v>731000</v>
      </c>
      <c r="G50">
        <f>SUMIFS(Sheet1!$D$2:$D$1709,Sheet1!$B$2:$B$1709,"Women",Sheet1!$C$2:$C$1709,Calculations!E50)</f>
        <v>622000</v>
      </c>
      <c r="H50">
        <f>IF($D$18="All",SUMIFS(Sheet1!$D$2:$D$1709,Sheet1!$C$2:$C$1709,Calculations!E50),IF($D$18="Men",SUMIFS(Sheet1!$D$2:$D$1709,Sheet1!$B$2:$B$1709,"Men",Sheet1!$C$2:$C$1709,Calculations!E50),SUMIFS(Sheet1!$D$2:$D$1709,Sheet1!$B$2:$B$1709,"Women",Sheet1!$C$2:$C$1709,Calculations!E50)))</f>
        <v>1353000</v>
      </c>
      <c r="I50">
        <f>SUMIFS(Sheet1!$D$2:$D$1709,Sheet1!$C$2:$C$1709,Calculations!E50)</f>
        <v>1353000</v>
      </c>
      <c r="J50">
        <f t="shared" si="3"/>
        <v>0</v>
      </c>
      <c r="K50">
        <f t="shared" si="4"/>
        <v>0</v>
      </c>
      <c r="L50">
        <f t="shared" si="5"/>
        <v>1353000</v>
      </c>
    </row>
    <row r="51" spans="5:12" x14ac:dyDescent="0.25">
      <c r="E51" s="1">
        <v>39356</v>
      </c>
      <c r="F51">
        <f>SUMIFS(Sheet1!$D$2:$D$1709,Sheet1!$B$2:$B$1709,"Men",Sheet1!$C$2:$C$1709,Calculations!E51)</f>
        <v>664000</v>
      </c>
      <c r="G51">
        <f>SUMIFS(Sheet1!$D$2:$D$1709,Sheet1!$B$2:$B$1709,"Women",Sheet1!$C$2:$C$1709,Calculations!E51)</f>
        <v>677000</v>
      </c>
      <c r="H51">
        <f>IF($D$18="All",SUMIFS(Sheet1!$D$2:$D$1709,Sheet1!$C$2:$C$1709,Calculations!E51),IF($D$18="Men",SUMIFS(Sheet1!$D$2:$D$1709,Sheet1!$B$2:$B$1709,"Men",Sheet1!$C$2:$C$1709,Calculations!E51),SUMIFS(Sheet1!$D$2:$D$1709,Sheet1!$B$2:$B$1709,"Women",Sheet1!$C$2:$C$1709,Calculations!E51)))</f>
        <v>1341000</v>
      </c>
      <c r="I51">
        <f>SUMIFS(Sheet1!$D$2:$D$1709,Sheet1!$C$2:$C$1709,Calculations!E51)</f>
        <v>1341000</v>
      </c>
      <c r="J51">
        <f t="shared" si="3"/>
        <v>0</v>
      </c>
      <c r="K51">
        <f t="shared" si="4"/>
        <v>0</v>
      </c>
      <c r="L51">
        <f t="shared" si="5"/>
        <v>1341000</v>
      </c>
    </row>
    <row r="52" spans="5:12" x14ac:dyDescent="0.25">
      <c r="E52" s="1">
        <v>39387</v>
      </c>
      <c r="F52">
        <f>SUMIFS(Sheet1!$D$2:$D$1709,Sheet1!$B$2:$B$1709,"Men",Sheet1!$C$2:$C$1709,Calculations!E52)</f>
        <v>693000</v>
      </c>
      <c r="G52">
        <f>SUMIFS(Sheet1!$D$2:$D$1709,Sheet1!$B$2:$B$1709,"Women",Sheet1!$C$2:$C$1709,Calculations!E52)</f>
        <v>736000</v>
      </c>
      <c r="H52">
        <f>IF($D$18="All",SUMIFS(Sheet1!$D$2:$D$1709,Sheet1!$C$2:$C$1709,Calculations!E52),IF($D$18="Men",SUMIFS(Sheet1!$D$2:$D$1709,Sheet1!$B$2:$B$1709,"Men",Sheet1!$C$2:$C$1709,Calculations!E52),SUMIFS(Sheet1!$D$2:$D$1709,Sheet1!$B$2:$B$1709,"Women",Sheet1!$C$2:$C$1709,Calculations!E52)))</f>
        <v>1429000</v>
      </c>
      <c r="I52">
        <f>SUMIFS(Sheet1!$D$2:$D$1709,Sheet1!$C$2:$C$1709,Calculations!E52)</f>
        <v>1429000</v>
      </c>
      <c r="J52">
        <f t="shared" si="3"/>
        <v>0</v>
      </c>
      <c r="K52">
        <f t="shared" si="4"/>
        <v>0</v>
      </c>
      <c r="L52">
        <f t="shared" si="5"/>
        <v>1429000</v>
      </c>
    </row>
    <row r="53" spans="5:12" x14ac:dyDescent="0.25">
      <c r="E53" s="1">
        <v>39417</v>
      </c>
      <c r="F53">
        <f>SUMIFS(Sheet1!$D$2:$D$1709,Sheet1!$B$2:$B$1709,"Men",Sheet1!$C$2:$C$1709,Calculations!E53)</f>
        <v>722000</v>
      </c>
      <c r="G53">
        <f>SUMIFS(Sheet1!$D$2:$D$1709,Sheet1!$B$2:$B$1709,"Women",Sheet1!$C$2:$C$1709,Calculations!E53)</f>
        <v>621000</v>
      </c>
      <c r="H53">
        <f>IF($D$18="All",SUMIFS(Sheet1!$D$2:$D$1709,Sheet1!$C$2:$C$1709,Calculations!E53),IF($D$18="Men",SUMIFS(Sheet1!$D$2:$D$1709,Sheet1!$B$2:$B$1709,"Men",Sheet1!$C$2:$C$1709,Calculations!E53),SUMIFS(Sheet1!$D$2:$D$1709,Sheet1!$B$2:$B$1709,"Women",Sheet1!$C$2:$C$1709,Calculations!E53)))</f>
        <v>1343000</v>
      </c>
      <c r="I53">
        <f>SUMIFS(Sheet1!$D$2:$D$1709,Sheet1!$C$2:$C$1709,Calculations!E53)</f>
        <v>1343000</v>
      </c>
      <c r="J53">
        <f t="shared" si="3"/>
        <v>0</v>
      </c>
      <c r="K53">
        <f t="shared" si="4"/>
        <v>0</v>
      </c>
      <c r="L53">
        <f t="shared" si="5"/>
        <v>1343000</v>
      </c>
    </row>
    <row r="54" spans="5:12" x14ac:dyDescent="0.25">
      <c r="E54" s="1">
        <v>39448</v>
      </c>
      <c r="F54">
        <f>SUMIFS(Sheet1!$D$2:$D$1709,Sheet1!$B$2:$B$1709,"Men",Sheet1!$C$2:$C$1709,Calculations!E54)</f>
        <v>811000</v>
      </c>
      <c r="G54">
        <f>SUMIFS(Sheet1!$D$2:$D$1709,Sheet1!$B$2:$B$1709,"Women",Sheet1!$C$2:$C$1709,Calculations!E54)</f>
        <v>682000</v>
      </c>
      <c r="H54">
        <f>IF($D$18="All",SUMIFS(Sheet1!$D$2:$D$1709,Sheet1!$C$2:$C$1709,Calculations!E54),IF($D$18="Men",SUMIFS(Sheet1!$D$2:$D$1709,Sheet1!$B$2:$B$1709,"Men",Sheet1!$C$2:$C$1709,Calculations!E54),SUMIFS(Sheet1!$D$2:$D$1709,Sheet1!$B$2:$B$1709,"Women",Sheet1!$C$2:$C$1709,Calculations!E54)))</f>
        <v>1493000</v>
      </c>
      <c r="I54">
        <f>SUMIFS(Sheet1!$D$2:$D$1709,Sheet1!$C$2:$C$1709,Calculations!E54)</f>
        <v>1493000</v>
      </c>
      <c r="J54">
        <f t="shared" si="3"/>
        <v>0</v>
      </c>
      <c r="K54">
        <f t="shared" si="4"/>
        <v>0</v>
      </c>
      <c r="L54">
        <f t="shared" si="5"/>
        <v>1493000</v>
      </c>
    </row>
    <row r="55" spans="5:12" x14ac:dyDescent="0.25">
      <c r="E55" s="1">
        <v>39479</v>
      </c>
      <c r="F55">
        <f>SUMIFS(Sheet1!$D$2:$D$1709,Sheet1!$B$2:$B$1709,"Men",Sheet1!$C$2:$C$1709,Calculations!E55)</f>
        <v>813000</v>
      </c>
      <c r="G55">
        <f>SUMIFS(Sheet1!$D$2:$D$1709,Sheet1!$B$2:$B$1709,"Women",Sheet1!$C$2:$C$1709,Calculations!E55)</f>
        <v>636000</v>
      </c>
      <c r="H55">
        <f>IF($D$18="All",SUMIFS(Sheet1!$D$2:$D$1709,Sheet1!$C$2:$C$1709,Calculations!E55),IF($D$18="Men",SUMIFS(Sheet1!$D$2:$D$1709,Sheet1!$B$2:$B$1709,"Men",Sheet1!$C$2:$C$1709,Calculations!E55),SUMIFS(Sheet1!$D$2:$D$1709,Sheet1!$B$2:$B$1709,"Women",Sheet1!$C$2:$C$1709,Calculations!E55)))</f>
        <v>1449000</v>
      </c>
      <c r="I55">
        <f>SUMIFS(Sheet1!$D$2:$D$1709,Sheet1!$C$2:$C$1709,Calculations!E55)</f>
        <v>1449000</v>
      </c>
      <c r="J55">
        <f t="shared" si="3"/>
        <v>0</v>
      </c>
      <c r="K55">
        <f t="shared" si="4"/>
        <v>0</v>
      </c>
      <c r="L55">
        <f t="shared" si="5"/>
        <v>1449000</v>
      </c>
    </row>
    <row r="56" spans="5:12" x14ac:dyDescent="0.25">
      <c r="E56" s="1">
        <v>39508</v>
      </c>
      <c r="F56">
        <f>SUMIFS(Sheet1!$D$2:$D$1709,Sheet1!$B$2:$B$1709,"Men",Sheet1!$C$2:$C$1709,Calculations!E56)</f>
        <v>825000</v>
      </c>
      <c r="G56">
        <f>SUMIFS(Sheet1!$D$2:$D$1709,Sheet1!$B$2:$B$1709,"Women",Sheet1!$C$2:$C$1709,Calculations!E56)</f>
        <v>617000</v>
      </c>
      <c r="H56">
        <f>IF($D$18="All",SUMIFS(Sheet1!$D$2:$D$1709,Sheet1!$C$2:$C$1709,Calculations!E56),IF($D$18="Men",SUMIFS(Sheet1!$D$2:$D$1709,Sheet1!$B$2:$B$1709,"Men",Sheet1!$C$2:$C$1709,Calculations!E56),SUMIFS(Sheet1!$D$2:$D$1709,Sheet1!$B$2:$B$1709,"Women",Sheet1!$C$2:$C$1709,Calculations!E56)))</f>
        <v>1442000</v>
      </c>
      <c r="I56">
        <f>SUMIFS(Sheet1!$D$2:$D$1709,Sheet1!$C$2:$C$1709,Calculations!E56)</f>
        <v>1442000</v>
      </c>
      <c r="J56">
        <f t="shared" si="3"/>
        <v>0</v>
      </c>
      <c r="K56">
        <f t="shared" si="4"/>
        <v>0</v>
      </c>
      <c r="L56">
        <f t="shared" si="5"/>
        <v>1442000</v>
      </c>
    </row>
    <row r="57" spans="5:12" x14ac:dyDescent="0.25">
      <c r="E57" s="1">
        <v>39539</v>
      </c>
      <c r="F57">
        <f>SUMIFS(Sheet1!$D$2:$D$1709,Sheet1!$B$2:$B$1709,"Men",Sheet1!$C$2:$C$1709,Calculations!E57)</f>
        <v>892000</v>
      </c>
      <c r="G57">
        <f>SUMIFS(Sheet1!$D$2:$D$1709,Sheet1!$B$2:$B$1709,"Women",Sheet1!$C$2:$C$1709,Calculations!E57)</f>
        <v>640000</v>
      </c>
      <c r="H57">
        <f>IF($D$18="All",SUMIFS(Sheet1!$D$2:$D$1709,Sheet1!$C$2:$C$1709,Calculations!E57),IF($D$18="Men",SUMIFS(Sheet1!$D$2:$D$1709,Sheet1!$B$2:$B$1709,"Men",Sheet1!$C$2:$C$1709,Calculations!E57),SUMIFS(Sheet1!$D$2:$D$1709,Sheet1!$B$2:$B$1709,"Women",Sheet1!$C$2:$C$1709,Calculations!E57)))</f>
        <v>1532000</v>
      </c>
      <c r="I57">
        <f>SUMIFS(Sheet1!$D$2:$D$1709,Sheet1!$C$2:$C$1709,Calculations!E57)</f>
        <v>1532000</v>
      </c>
      <c r="J57">
        <f t="shared" si="3"/>
        <v>0</v>
      </c>
      <c r="K57">
        <f t="shared" si="4"/>
        <v>0</v>
      </c>
      <c r="L57">
        <f t="shared" si="5"/>
        <v>1532000</v>
      </c>
    </row>
    <row r="58" spans="5:12" x14ac:dyDescent="0.25">
      <c r="E58" s="1">
        <v>39569</v>
      </c>
      <c r="F58">
        <f>SUMIFS(Sheet1!$D$2:$D$1709,Sheet1!$B$2:$B$1709,"Men",Sheet1!$C$2:$C$1709,Calculations!E58)</f>
        <v>892000</v>
      </c>
      <c r="G58">
        <f>SUMIFS(Sheet1!$D$2:$D$1709,Sheet1!$B$2:$B$1709,"Women",Sheet1!$C$2:$C$1709,Calculations!E58)</f>
        <v>722000</v>
      </c>
      <c r="H58">
        <f>IF($D$18="All",SUMIFS(Sheet1!$D$2:$D$1709,Sheet1!$C$2:$C$1709,Calculations!E58),IF($D$18="Men",SUMIFS(Sheet1!$D$2:$D$1709,Sheet1!$B$2:$B$1709,"Men",Sheet1!$C$2:$C$1709,Calculations!E58),SUMIFS(Sheet1!$D$2:$D$1709,Sheet1!$B$2:$B$1709,"Women",Sheet1!$C$2:$C$1709,Calculations!E58)))</f>
        <v>1614000</v>
      </c>
      <c r="I58">
        <f>SUMIFS(Sheet1!$D$2:$D$1709,Sheet1!$C$2:$C$1709,Calculations!E58)</f>
        <v>1614000</v>
      </c>
      <c r="J58">
        <f t="shared" si="3"/>
        <v>0</v>
      </c>
      <c r="K58">
        <f t="shared" si="4"/>
        <v>0</v>
      </c>
      <c r="L58">
        <f t="shared" si="5"/>
        <v>1614000</v>
      </c>
    </row>
    <row r="59" spans="5:12" x14ac:dyDescent="0.25">
      <c r="E59" s="1">
        <v>39600</v>
      </c>
      <c r="F59">
        <f>SUMIFS(Sheet1!$D$2:$D$1709,Sheet1!$B$2:$B$1709,"Men",Sheet1!$C$2:$C$1709,Calculations!E59)</f>
        <v>905000</v>
      </c>
      <c r="G59">
        <f>SUMIFS(Sheet1!$D$2:$D$1709,Sheet1!$B$2:$B$1709,"Women",Sheet1!$C$2:$C$1709,Calculations!E59)</f>
        <v>705000</v>
      </c>
      <c r="H59">
        <f>IF($D$18="All",SUMIFS(Sheet1!$D$2:$D$1709,Sheet1!$C$2:$C$1709,Calculations!E59),IF($D$18="Men",SUMIFS(Sheet1!$D$2:$D$1709,Sheet1!$B$2:$B$1709,"Men",Sheet1!$C$2:$C$1709,Calculations!E59),SUMIFS(Sheet1!$D$2:$D$1709,Sheet1!$B$2:$B$1709,"Women",Sheet1!$C$2:$C$1709,Calculations!E59)))</f>
        <v>1610000</v>
      </c>
      <c r="I59">
        <f>SUMIFS(Sheet1!$D$2:$D$1709,Sheet1!$C$2:$C$1709,Calculations!E59)</f>
        <v>1610000</v>
      </c>
      <c r="J59">
        <f t="shared" si="3"/>
        <v>0</v>
      </c>
      <c r="K59">
        <f t="shared" si="4"/>
        <v>0</v>
      </c>
      <c r="L59">
        <f t="shared" si="5"/>
        <v>1610000</v>
      </c>
    </row>
    <row r="60" spans="5:12" x14ac:dyDescent="0.25">
      <c r="E60" s="1">
        <v>39630</v>
      </c>
      <c r="F60">
        <f>SUMIFS(Sheet1!$D$2:$D$1709,Sheet1!$B$2:$B$1709,"Men",Sheet1!$C$2:$C$1709,Calculations!E60)</f>
        <v>922000</v>
      </c>
      <c r="G60">
        <f>SUMIFS(Sheet1!$D$2:$D$1709,Sheet1!$B$2:$B$1709,"Women",Sheet1!$C$2:$C$1709,Calculations!E60)</f>
        <v>851000</v>
      </c>
      <c r="H60">
        <f>IF($D$18="All",SUMIFS(Sheet1!$D$2:$D$1709,Sheet1!$C$2:$C$1709,Calculations!E60),IF($D$18="Men",SUMIFS(Sheet1!$D$2:$D$1709,Sheet1!$B$2:$B$1709,"Men",Sheet1!$C$2:$C$1709,Calculations!E60),SUMIFS(Sheet1!$D$2:$D$1709,Sheet1!$B$2:$B$1709,"Women",Sheet1!$C$2:$C$1709,Calculations!E60)))</f>
        <v>1773000</v>
      </c>
      <c r="I60">
        <f>SUMIFS(Sheet1!$D$2:$D$1709,Sheet1!$C$2:$C$1709,Calculations!E60)</f>
        <v>1773000</v>
      </c>
      <c r="J60">
        <f t="shared" si="3"/>
        <v>0</v>
      </c>
      <c r="K60">
        <f t="shared" si="4"/>
        <v>0</v>
      </c>
      <c r="L60">
        <f t="shared" si="5"/>
        <v>1773000</v>
      </c>
    </row>
    <row r="61" spans="5:12" x14ac:dyDescent="0.25">
      <c r="E61" s="1">
        <v>39661</v>
      </c>
      <c r="F61">
        <f>SUMIFS(Sheet1!$D$2:$D$1709,Sheet1!$B$2:$B$1709,"Men",Sheet1!$C$2:$C$1709,Calculations!E61)</f>
        <v>1005000</v>
      </c>
      <c r="G61">
        <f>SUMIFS(Sheet1!$D$2:$D$1709,Sheet1!$B$2:$B$1709,"Women",Sheet1!$C$2:$C$1709,Calculations!E61)</f>
        <v>990000</v>
      </c>
      <c r="H61">
        <f>IF($D$18="All",SUMIFS(Sheet1!$D$2:$D$1709,Sheet1!$C$2:$C$1709,Calculations!E61),IF($D$18="Men",SUMIFS(Sheet1!$D$2:$D$1709,Sheet1!$B$2:$B$1709,"Men",Sheet1!$C$2:$C$1709,Calculations!E61),SUMIFS(Sheet1!$D$2:$D$1709,Sheet1!$B$2:$B$1709,"Women",Sheet1!$C$2:$C$1709,Calculations!E61)))</f>
        <v>1995000</v>
      </c>
      <c r="I61">
        <f>SUMIFS(Sheet1!$D$2:$D$1709,Sheet1!$C$2:$C$1709,Calculations!E61)</f>
        <v>1995000</v>
      </c>
      <c r="J61">
        <f t="shared" si="3"/>
        <v>0</v>
      </c>
      <c r="K61">
        <f t="shared" si="4"/>
        <v>0</v>
      </c>
      <c r="L61">
        <f t="shared" si="5"/>
        <v>1995000</v>
      </c>
    </row>
    <row r="62" spans="5:12" x14ac:dyDescent="0.25">
      <c r="E62" s="1">
        <v>39692</v>
      </c>
      <c r="F62">
        <f>SUMIFS(Sheet1!$D$2:$D$1709,Sheet1!$B$2:$B$1709,"Men",Sheet1!$C$2:$C$1709,Calculations!E62)</f>
        <v>1112000</v>
      </c>
      <c r="G62">
        <f>SUMIFS(Sheet1!$D$2:$D$1709,Sheet1!$B$2:$B$1709,"Women",Sheet1!$C$2:$C$1709,Calculations!E62)</f>
        <v>1001000</v>
      </c>
      <c r="H62">
        <f>IF($D$18="All",SUMIFS(Sheet1!$D$2:$D$1709,Sheet1!$C$2:$C$1709,Calculations!E62),IF($D$18="Men",SUMIFS(Sheet1!$D$2:$D$1709,Sheet1!$B$2:$B$1709,"Men",Sheet1!$C$2:$C$1709,Calculations!E62),SUMIFS(Sheet1!$D$2:$D$1709,Sheet1!$B$2:$B$1709,"Women",Sheet1!$C$2:$C$1709,Calculations!E62)))</f>
        <v>2113000</v>
      </c>
      <c r="I62">
        <f>SUMIFS(Sheet1!$D$2:$D$1709,Sheet1!$C$2:$C$1709,Calculations!E62)</f>
        <v>2113000</v>
      </c>
      <c r="J62">
        <f t="shared" si="3"/>
        <v>0</v>
      </c>
      <c r="K62">
        <f t="shared" si="4"/>
        <v>0</v>
      </c>
      <c r="L62">
        <f t="shared" si="5"/>
        <v>2113000</v>
      </c>
    </row>
    <row r="63" spans="5:12" x14ac:dyDescent="0.25">
      <c r="E63" s="1">
        <v>39722</v>
      </c>
      <c r="F63">
        <f>SUMIFS(Sheet1!$D$2:$D$1709,Sheet1!$B$2:$B$1709,"Men",Sheet1!$C$2:$C$1709,Calculations!E63)</f>
        <v>1241000</v>
      </c>
      <c r="G63">
        <f>SUMIFS(Sheet1!$D$2:$D$1709,Sheet1!$B$2:$B$1709,"Women",Sheet1!$C$2:$C$1709,Calculations!E63)</f>
        <v>1087000</v>
      </c>
      <c r="H63">
        <f>IF($D$18="All",SUMIFS(Sheet1!$D$2:$D$1709,Sheet1!$C$2:$C$1709,Calculations!E63),IF($D$18="Men",SUMIFS(Sheet1!$D$2:$D$1709,Sheet1!$B$2:$B$1709,"Men",Sheet1!$C$2:$C$1709,Calculations!E63),SUMIFS(Sheet1!$D$2:$D$1709,Sheet1!$B$2:$B$1709,"Women",Sheet1!$C$2:$C$1709,Calculations!E63)))</f>
        <v>2328000</v>
      </c>
      <c r="I63">
        <f>SUMIFS(Sheet1!$D$2:$D$1709,Sheet1!$C$2:$C$1709,Calculations!E63)</f>
        <v>2328000</v>
      </c>
      <c r="J63">
        <f t="shared" si="3"/>
        <v>0</v>
      </c>
      <c r="K63">
        <f t="shared" si="4"/>
        <v>0</v>
      </c>
      <c r="L63">
        <f t="shared" si="5"/>
        <v>2328000</v>
      </c>
    </row>
    <row r="64" spans="5:12" x14ac:dyDescent="0.25">
      <c r="E64" s="1">
        <v>39753</v>
      </c>
      <c r="F64">
        <f>SUMIFS(Sheet1!$D$2:$D$1709,Sheet1!$B$2:$B$1709,"Men",Sheet1!$C$2:$C$1709,Calculations!E64)</f>
        <v>1261000</v>
      </c>
      <c r="G64">
        <f>SUMIFS(Sheet1!$D$2:$D$1709,Sheet1!$B$2:$B$1709,"Women",Sheet1!$C$2:$C$1709,Calculations!E64)</f>
        <v>1004000</v>
      </c>
      <c r="H64">
        <f>IF($D$18="All",SUMIFS(Sheet1!$D$2:$D$1709,Sheet1!$C$2:$C$1709,Calculations!E64),IF($D$18="Men",SUMIFS(Sheet1!$D$2:$D$1709,Sheet1!$B$2:$B$1709,"Men",Sheet1!$C$2:$C$1709,Calculations!E64),SUMIFS(Sheet1!$D$2:$D$1709,Sheet1!$B$2:$B$1709,"Women",Sheet1!$C$2:$C$1709,Calculations!E64)))</f>
        <v>2265000</v>
      </c>
      <c r="I64">
        <f>SUMIFS(Sheet1!$D$2:$D$1709,Sheet1!$C$2:$C$1709,Calculations!E64)</f>
        <v>2265000</v>
      </c>
      <c r="J64">
        <f t="shared" si="3"/>
        <v>0</v>
      </c>
      <c r="K64">
        <f t="shared" si="4"/>
        <v>0</v>
      </c>
      <c r="L64">
        <f t="shared" si="5"/>
        <v>2265000</v>
      </c>
    </row>
    <row r="65" spans="5:12" x14ac:dyDescent="0.25">
      <c r="E65" s="1">
        <v>39783</v>
      </c>
      <c r="F65">
        <f>SUMIFS(Sheet1!$D$2:$D$1709,Sheet1!$B$2:$B$1709,"Men",Sheet1!$C$2:$C$1709,Calculations!E65)</f>
        <v>1458000</v>
      </c>
      <c r="G65">
        <f>SUMIFS(Sheet1!$D$2:$D$1709,Sheet1!$B$2:$B$1709,"Women",Sheet1!$C$2:$C$1709,Calculations!E65)</f>
        <v>1131000</v>
      </c>
      <c r="H65">
        <f>IF($D$18="All",SUMIFS(Sheet1!$D$2:$D$1709,Sheet1!$C$2:$C$1709,Calculations!E65),IF($D$18="Men",SUMIFS(Sheet1!$D$2:$D$1709,Sheet1!$B$2:$B$1709,"Men",Sheet1!$C$2:$C$1709,Calculations!E65),SUMIFS(Sheet1!$D$2:$D$1709,Sheet1!$B$2:$B$1709,"Women",Sheet1!$C$2:$C$1709,Calculations!E65)))</f>
        <v>2589000</v>
      </c>
      <c r="I65">
        <f>SUMIFS(Sheet1!$D$2:$D$1709,Sheet1!$C$2:$C$1709,Calculations!E65)</f>
        <v>2589000</v>
      </c>
      <c r="J65">
        <f t="shared" si="3"/>
        <v>0</v>
      </c>
      <c r="K65">
        <f t="shared" si="4"/>
        <v>0</v>
      </c>
      <c r="L65">
        <f t="shared" si="5"/>
        <v>2589000</v>
      </c>
    </row>
    <row r="66" spans="5:12" x14ac:dyDescent="0.25">
      <c r="E66" s="1">
        <v>39814</v>
      </c>
      <c r="F66">
        <f>SUMIFS(Sheet1!$D$2:$D$1709,Sheet1!$B$2:$B$1709,"Men",Sheet1!$C$2:$C$1709,Calculations!E66)</f>
        <v>1608000</v>
      </c>
      <c r="G66">
        <f>SUMIFS(Sheet1!$D$2:$D$1709,Sheet1!$B$2:$B$1709,"Women",Sheet1!$C$2:$C$1709,Calculations!E66)</f>
        <v>1245000</v>
      </c>
      <c r="H66">
        <f>IF($D$18="All",SUMIFS(Sheet1!$D$2:$D$1709,Sheet1!$C$2:$C$1709,Calculations!E66),IF($D$18="Men",SUMIFS(Sheet1!$D$2:$D$1709,Sheet1!$B$2:$B$1709,"Men",Sheet1!$C$2:$C$1709,Calculations!E66),SUMIFS(Sheet1!$D$2:$D$1709,Sheet1!$B$2:$B$1709,"Women",Sheet1!$C$2:$C$1709,Calculations!E66)))</f>
        <v>2853000</v>
      </c>
      <c r="I66">
        <f>SUMIFS(Sheet1!$D$2:$D$1709,Sheet1!$C$2:$C$1709,Calculations!E66)</f>
        <v>2853000</v>
      </c>
      <c r="J66">
        <f t="shared" si="3"/>
        <v>0</v>
      </c>
      <c r="K66">
        <f t="shared" si="4"/>
        <v>0</v>
      </c>
      <c r="L66">
        <f t="shared" si="5"/>
        <v>2853000</v>
      </c>
    </row>
    <row r="67" spans="5:12" x14ac:dyDescent="0.25">
      <c r="E67" s="1">
        <v>39845</v>
      </c>
      <c r="F67">
        <f>SUMIFS(Sheet1!$D$2:$D$1709,Sheet1!$B$2:$B$1709,"Men",Sheet1!$C$2:$C$1709,Calculations!E67)</f>
        <v>1864000</v>
      </c>
      <c r="G67">
        <f>SUMIFS(Sheet1!$D$2:$D$1709,Sheet1!$B$2:$B$1709,"Women",Sheet1!$C$2:$C$1709,Calculations!E67)</f>
        <v>1322000</v>
      </c>
      <c r="H67">
        <f>IF($D$18="All",SUMIFS(Sheet1!$D$2:$D$1709,Sheet1!$C$2:$C$1709,Calculations!E67),IF($D$18="Men",SUMIFS(Sheet1!$D$2:$D$1709,Sheet1!$B$2:$B$1709,"Men",Sheet1!$C$2:$C$1709,Calculations!E67),SUMIFS(Sheet1!$D$2:$D$1709,Sheet1!$B$2:$B$1709,"Women",Sheet1!$C$2:$C$1709,Calculations!E67)))</f>
        <v>3186000</v>
      </c>
      <c r="I67">
        <f>SUMIFS(Sheet1!$D$2:$D$1709,Sheet1!$C$2:$C$1709,Calculations!E67)</f>
        <v>3186000</v>
      </c>
      <c r="J67">
        <f t="shared" si="3"/>
        <v>0</v>
      </c>
      <c r="K67">
        <f t="shared" si="4"/>
        <v>0</v>
      </c>
      <c r="L67">
        <f t="shared" si="5"/>
        <v>3186000</v>
      </c>
    </row>
    <row r="68" spans="5:12" x14ac:dyDescent="0.25">
      <c r="E68" s="1">
        <v>39873</v>
      </c>
      <c r="F68">
        <f>SUMIFS(Sheet1!$D$2:$D$1709,Sheet1!$B$2:$B$1709,"Men",Sheet1!$C$2:$C$1709,Calculations!E68)</f>
        <v>2025000</v>
      </c>
      <c r="G68">
        <f>SUMIFS(Sheet1!$D$2:$D$1709,Sheet1!$B$2:$B$1709,"Women",Sheet1!$C$2:$C$1709,Calculations!E68)</f>
        <v>1424000</v>
      </c>
      <c r="H68">
        <f>IF($D$18="All",SUMIFS(Sheet1!$D$2:$D$1709,Sheet1!$C$2:$C$1709,Calculations!E68),IF($D$18="Men",SUMIFS(Sheet1!$D$2:$D$1709,Sheet1!$B$2:$B$1709,"Men",Sheet1!$C$2:$C$1709,Calculations!E68),SUMIFS(Sheet1!$D$2:$D$1709,Sheet1!$B$2:$B$1709,"Women",Sheet1!$C$2:$C$1709,Calculations!E68)))</f>
        <v>3449000</v>
      </c>
      <c r="I68">
        <f>SUMIFS(Sheet1!$D$2:$D$1709,Sheet1!$C$2:$C$1709,Calculations!E68)</f>
        <v>3449000</v>
      </c>
      <c r="J68">
        <f t="shared" si="3"/>
        <v>0</v>
      </c>
      <c r="K68">
        <f t="shared" si="4"/>
        <v>0</v>
      </c>
      <c r="L68">
        <f t="shared" si="5"/>
        <v>3449000</v>
      </c>
    </row>
    <row r="69" spans="5:12" x14ac:dyDescent="0.25">
      <c r="E69" s="1">
        <v>39904</v>
      </c>
      <c r="F69">
        <f>SUMIFS(Sheet1!$D$2:$D$1709,Sheet1!$B$2:$B$1709,"Men",Sheet1!$C$2:$C$1709,Calculations!E69)</f>
        <v>2407000</v>
      </c>
      <c r="G69">
        <f>SUMIFS(Sheet1!$D$2:$D$1709,Sheet1!$B$2:$B$1709,"Women",Sheet1!$C$2:$C$1709,Calculations!E69)</f>
        <v>1583000</v>
      </c>
      <c r="H69">
        <f>IF($D$18="All",SUMIFS(Sheet1!$D$2:$D$1709,Sheet1!$C$2:$C$1709,Calculations!E69),IF($D$18="Men",SUMIFS(Sheet1!$D$2:$D$1709,Sheet1!$B$2:$B$1709,"Men",Sheet1!$C$2:$C$1709,Calculations!E69),SUMIFS(Sheet1!$D$2:$D$1709,Sheet1!$B$2:$B$1709,"Women",Sheet1!$C$2:$C$1709,Calculations!E69)))</f>
        <v>3990000</v>
      </c>
      <c r="I69">
        <f>SUMIFS(Sheet1!$D$2:$D$1709,Sheet1!$C$2:$C$1709,Calculations!E69)</f>
        <v>3990000</v>
      </c>
      <c r="J69">
        <f t="shared" si="3"/>
        <v>0</v>
      </c>
      <c r="K69">
        <f t="shared" si="4"/>
        <v>0</v>
      </c>
      <c r="L69">
        <f t="shared" si="5"/>
        <v>3990000</v>
      </c>
    </row>
    <row r="70" spans="5:12" x14ac:dyDescent="0.25">
      <c r="E70" s="1">
        <v>39934</v>
      </c>
      <c r="F70">
        <f>SUMIFS(Sheet1!$D$2:$D$1709,Sheet1!$B$2:$B$1709,"Men",Sheet1!$C$2:$C$1709,Calculations!E70)</f>
        <v>2375000</v>
      </c>
      <c r="G70">
        <f>SUMIFS(Sheet1!$D$2:$D$1709,Sheet1!$B$2:$B$1709,"Women",Sheet1!$C$2:$C$1709,Calculations!E70)</f>
        <v>1700000</v>
      </c>
      <c r="H70">
        <f>IF($D$18="All",SUMIFS(Sheet1!$D$2:$D$1709,Sheet1!$C$2:$C$1709,Calculations!E70),IF($D$18="Men",SUMIFS(Sheet1!$D$2:$D$1709,Sheet1!$B$2:$B$1709,"Men",Sheet1!$C$2:$C$1709,Calculations!E70),SUMIFS(Sheet1!$D$2:$D$1709,Sheet1!$B$2:$B$1709,"Women",Sheet1!$C$2:$C$1709,Calculations!E70)))</f>
        <v>4075000</v>
      </c>
      <c r="I70">
        <f>SUMIFS(Sheet1!$D$2:$D$1709,Sheet1!$C$2:$C$1709,Calculations!E70)</f>
        <v>4075000</v>
      </c>
      <c r="J70">
        <f t="shared" si="3"/>
        <v>0</v>
      </c>
      <c r="K70">
        <f t="shared" si="4"/>
        <v>0</v>
      </c>
      <c r="L70">
        <f t="shared" si="5"/>
        <v>4075000</v>
      </c>
    </row>
    <row r="71" spans="5:12" x14ac:dyDescent="0.25">
      <c r="E71" s="1">
        <v>39965</v>
      </c>
      <c r="F71">
        <f>SUMIFS(Sheet1!$D$2:$D$1709,Sheet1!$B$2:$B$1709,"Men",Sheet1!$C$2:$C$1709,Calculations!E71)</f>
        <v>2511000</v>
      </c>
      <c r="G71">
        <f>SUMIFS(Sheet1!$D$2:$D$1709,Sheet1!$B$2:$B$1709,"Women",Sheet1!$C$2:$C$1709,Calculations!E71)</f>
        <v>1849000</v>
      </c>
      <c r="H71">
        <f>IF($D$18="All",SUMIFS(Sheet1!$D$2:$D$1709,Sheet1!$C$2:$C$1709,Calculations!E71),IF($D$18="Men",SUMIFS(Sheet1!$D$2:$D$1709,Sheet1!$B$2:$B$1709,"Men",Sheet1!$C$2:$C$1709,Calculations!E71),SUMIFS(Sheet1!$D$2:$D$1709,Sheet1!$B$2:$B$1709,"Women",Sheet1!$C$2:$C$1709,Calculations!E71)))</f>
        <v>4360000</v>
      </c>
      <c r="I71">
        <f>SUMIFS(Sheet1!$D$2:$D$1709,Sheet1!$C$2:$C$1709,Calculations!E71)</f>
        <v>4360000</v>
      </c>
      <c r="J71">
        <f t="shared" si="3"/>
        <v>0</v>
      </c>
      <c r="K71">
        <f t="shared" si="4"/>
        <v>0</v>
      </c>
      <c r="L71">
        <f t="shared" si="5"/>
        <v>4360000</v>
      </c>
    </row>
    <row r="72" spans="5:12" x14ac:dyDescent="0.25">
      <c r="E72" s="1">
        <v>39995</v>
      </c>
      <c r="F72">
        <f>SUMIFS(Sheet1!$D$2:$D$1709,Sheet1!$B$2:$B$1709,"Men",Sheet1!$C$2:$C$1709,Calculations!E72)</f>
        <v>2928000</v>
      </c>
      <c r="G72">
        <f>SUMIFS(Sheet1!$D$2:$D$1709,Sheet1!$B$2:$B$1709,"Women",Sheet1!$C$2:$C$1709,Calculations!E72)</f>
        <v>2156000</v>
      </c>
      <c r="H72">
        <f>IF($D$18="All",SUMIFS(Sheet1!$D$2:$D$1709,Sheet1!$C$2:$C$1709,Calculations!E72),IF($D$18="Men",SUMIFS(Sheet1!$D$2:$D$1709,Sheet1!$B$2:$B$1709,"Men",Sheet1!$C$2:$C$1709,Calculations!E72),SUMIFS(Sheet1!$D$2:$D$1709,Sheet1!$B$2:$B$1709,"Women",Sheet1!$C$2:$C$1709,Calculations!E72)))</f>
        <v>5084000</v>
      </c>
      <c r="I72">
        <f>SUMIFS(Sheet1!$D$2:$D$1709,Sheet1!$C$2:$C$1709,Calculations!E72)</f>
        <v>5084000</v>
      </c>
      <c r="J72">
        <f t="shared" si="3"/>
        <v>0</v>
      </c>
      <c r="K72">
        <f t="shared" si="4"/>
        <v>0</v>
      </c>
      <c r="L72">
        <f t="shared" si="5"/>
        <v>5084000</v>
      </c>
    </row>
    <row r="73" spans="5:12" x14ac:dyDescent="0.25">
      <c r="E73" s="1">
        <v>40026</v>
      </c>
      <c r="F73">
        <f>SUMIFS(Sheet1!$D$2:$D$1709,Sheet1!$B$2:$B$1709,"Men",Sheet1!$C$2:$C$1709,Calculations!E73)</f>
        <v>2958000</v>
      </c>
      <c r="G73">
        <f>SUMIFS(Sheet1!$D$2:$D$1709,Sheet1!$B$2:$B$1709,"Women",Sheet1!$C$2:$C$1709,Calculations!E73)</f>
        <v>2212000</v>
      </c>
      <c r="H73">
        <f>IF($D$18="All",SUMIFS(Sheet1!$D$2:$D$1709,Sheet1!$C$2:$C$1709,Calculations!E73),IF($D$18="Men",SUMIFS(Sheet1!$D$2:$D$1709,Sheet1!$B$2:$B$1709,"Men",Sheet1!$C$2:$C$1709,Calculations!E73),SUMIFS(Sheet1!$D$2:$D$1709,Sheet1!$B$2:$B$1709,"Women",Sheet1!$C$2:$C$1709,Calculations!E73)))</f>
        <v>5170000</v>
      </c>
      <c r="I73">
        <f>SUMIFS(Sheet1!$D$2:$D$1709,Sheet1!$C$2:$C$1709,Calculations!E73)</f>
        <v>5170000</v>
      </c>
      <c r="J73">
        <f t="shared" si="3"/>
        <v>0</v>
      </c>
      <c r="K73">
        <f t="shared" si="4"/>
        <v>0</v>
      </c>
      <c r="L73">
        <f t="shared" si="5"/>
        <v>5170000</v>
      </c>
    </row>
    <row r="74" spans="5:12" x14ac:dyDescent="0.25">
      <c r="E74" s="1">
        <v>40057</v>
      </c>
      <c r="F74">
        <f>SUMIFS(Sheet1!$D$2:$D$1709,Sheet1!$B$2:$B$1709,"Men",Sheet1!$C$2:$C$1709,Calculations!E74)</f>
        <v>3152000</v>
      </c>
      <c r="G74">
        <f>SUMIFS(Sheet1!$D$2:$D$1709,Sheet1!$B$2:$B$1709,"Women",Sheet1!$C$2:$C$1709,Calculations!E74)</f>
        <v>2417000</v>
      </c>
      <c r="H74">
        <f>IF($D$18="All",SUMIFS(Sheet1!$D$2:$D$1709,Sheet1!$C$2:$C$1709,Calculations!E74),IF($D$18="Men",SUMIFS(Sheet1!$D$2:$D$1709,Sheet1!$B$2:$B$1709,"Men",Sheet1!$C$2:$C$1709,Calculations!E74),SUMIFS(Sheet1!$D$2:$D$1709,Sheet1!$B$2:$B$1709,"Women",Sheet1!$C$2:$C$1709,Calculations!E74)))</f>
        <v>5569000</v>
      </c>
      <c r="I74">
        <f>SUMIFS(Sheet1!$D$2:$D$1709,Sheet1!$C$2:$C$1709,Calculations!E74)</f>
        <v>5569000</v>
      </c>
      <c r="J74">
        <f t="shared" si="3"/>
        <v>0</v>
      </c>
      <c r="K74">
        <f t="shared" si="4"/>
        <v>0</v>
      </c>
      <c r="L74">
        <f t="shared" si="5"/>
        <v>5569000</v>
      </c>
    </row>
    <row r="75" spans="5:12" x14ac:dyDescent="0.25">
      <c r="E75" s="1">
        <v>40087</v>
      </c>
      <c r="F75">
        <f>SUMIFS(Sheet1!$D$2:$D$1709,Sheet1!$B$2:$B$1709,"Men",Sheet1!$C$2:$C$1709,Calculations!E75)</f>
        <v>3236000</v>
      </c>
      <c r="G75">
        <f>SUMIFS(Sheet1!$D$2:$D$1709,Sheet1!$B$2:$B$1709,"Women",Sheet1!$C$2:$C$1709,Calculations!E75)</f>
        <v>2394000</v>
      </c>
      <c r="H75">
        <f>IF($D$18="All",SUMIFS(Sheet1!$D$2:$D$1709,Sheet1!$C$2:$C$1709,Calculations!E75),IF($D$18="Men",SUMIFS(Sheet1!$D$2:$D$1709,Sheet1!$B$2:$B$1709,"Men",Sheet1!$C$2:$C$1709,Calculations!E75),SUMIFS(Sheet1!$D$2:$D$1709,Sheet1!$B$2:$B$1709,"Women",Sheet1!$C$2:$C$1709,Calculations!E75)))</f>
        <v>5630000</v>
      </c>
      <c r="I75">
        <f>SUMIFS(Sheet1!$D$2:$D$1709,Sheet1!$C$2:$C$1709,Calculations!E75)</f>
        <v>5630000</v>
      </c>
      <c r="J75">
        <f t="shared" si="3"/>
        <v>0</v>
      </c>
      <c r="K75">
        <f t="shared" si="4"/>
        <v>0</v>
      </c>
      <c r="L75">
        <f t="shared" si="5"/>
        <v>5630000</v>
      </c>
    </row>
    <row r="76" spans="5:12" x14ac:dyDescent="0.25">
      <c r="E76" s="1">
        <v>40118</v>
      </c>
      <c r="F76">
        <f>SUMIFS(Sheet1!$D$2:$D$1709,Sheet1!$B$2:$B$1709,"Men",Sheet1!$C$2:$C$1709,Calculations!E76)</f>
        <v>3507000</v>
      </c>
      <c r="G76">
        <f>SUMIFS(Sheet1!$D$2:$D$1709,Sheet1!$B$2:$B$1709,"Women",Sheet1!$C$2:$C$1709,Calculations!E76)</f>
        <v>2432000</v>
      </c>
      <c r="H76">
        <f>IF($D$18="All",SUMIFS(Sheet1!$D$2:$D$1709,Sheet1!$C$2:$C$1709,Calculations!E76),IF($D$18="Men",SUMIFS(Sheet1!$D$2:$D$1709,Sheet1!$B$2:$B$1709,"Men",Sheet1!$C$2:$C$1709,Calculations!E76),SUMIFS(Sheet1!$D$2:$D$1709,Sheet1!$B$2:$B$1709,"Women",Sheet1!$C$2:$C$1709,Calculations!E76)))</f>
        <v>5939000</v>
      </c>
      <c r="I76">
        <f>SUMIFS(Sheet1!$D$2:$D$1709,Sheet1!$C$2:$C$1709,Calculations!E76)</f>
        <v>5939000</v>
      </c>
      <c r="J76">
        <f t="shared" si="3"/>
        <v>0</v>
      </c>
      <c r="K76">
        <f t="shared" si="4"/>
        <v>0</v>
      </c>
      <c r="L76">
        <f t="shared" si="5"/>
        <v>5939000</v>
      </c>
    </row>
    <row r="77" spans="5:12" x14ac:dyDescent="0.25">
      <c r="E77" s="1">
        <v>40148</v>
      </c>
      <c r="F77">
        <f>SUMIFS(Sheet1!$D$2:$D$1709,Sheet1!$B$2:$B$1709,"Men",Sheet1!$C$2:$C$1709,Calculations!E77)</f>
        <v>3616000</v>
      </c>
      <c r="G77">
        <f>SUMIFS(Sheet1!$D$2:$D$1709,Sheet1!$B$2:$B$1709,"Women",Sheet1!$C$2:$C$1709,Calculations!E77)</f>
        <v>2377000</v>
      </c>
      <c r="H77">
        <f>IF($D$18="All",SUMIFS(Sheet1!$D$2:$D$1709,Sheet1!$C$2:$C$1709,Calculations!E77),IF($D$18="Men",SUMIFS(Sheet1!$D$2:$D$1709,Sheet1!$B$2:$B$1709,"Men",Sheet1!$C$2:$C$1709,Calculations!E77),SUMIFS(Sheet1!$D$2:$D$1709,Sheet1!$B$2:$B$1709,"Women",Sheet1!$C$2:$C$1709,Calculations!E77)))</f>
        <v>5993000</v>
      </c>
      <c r="I77">
        <f>SUMIFS(Sheet1!$D$2:$D$1709,Sheet1!$C$2:$C$1709,Calculations!E77)</f>
        <v>5993000</v>
      </c>
      <c r="J77">
        <f t="shared" si="3"/>
        <v>0</v>
      </c>
      <c r="K77">
        <f t="shared" si="4"/>
        <v>0</v>
      </c>
      <c r="L77">
        <f t="shared" si="5"/>
        <v>5993000</v>
      </c>
    </row>
    <row r="78" spans="5:12" x14ac:dyDescent="0.25">
      <c r="E78" s="1">
        <v>40179</v>
      </c>
      <c r="F78">
        <f>SUMIFS(Sheet1!$D$2:$D$1709,Sheet1!$B$2:$B$1709,"Men",Sheet1!$C$2:$C$1709,Calculations!E78)</f>
        <v>3997000</v>
      </c>
      <c r="G78">
        <f>SUMIFS(Sheet1!$D$2:$D$1709,Sheet1!$B$2:$B$1709,"Women",Sheet1!$C$2:$C$1709,Calculations!E78)</f>
        <v>2526000</v>
      </c>
      <c r="H78">
        <f>IF($D$18="All",SUMIFS(Sheet1!$D$2:$D$1709,Sheet1!$C$2:$C$1709,Calculations!E78),IF($D$18="Men",SUMIFS(Sheet1!$D$2:$D$1709,Sheet1!$B$2:$B$1709,"Men",Sheet1!$C$2:$C$1709,Calculations!E78),SUMIFS(Sheet1!$D$2:$D$1709,Sheet1!$B$2:$B$1709,"Women",Sheet1!$C$2:$C$1709,Calculations!E78)))</f>
        <v>6523000</v>
      </c>
      <c r="I78">
        <f>SUMIFS(Sheet1!$D$2:$D$1709,Sheet1!$C$2:$C$1709,Calculations!E78)</f>
        <v>6523000</v>
      </c>
      <c r="J78">
        <f t="shared" si="3"/>
        <v>0</v>
      </c>
      <c r="K78">
        <f t="shared" si="4"/>
        <v>0</v>
      </c>
      <c r="L78">
        <f t="shared" si="5"/>
        <v>6523000</v>
      </c>
    </row>
    <row r="79" spans="5:12" x14ac:dyDescent="0.25">
      <c r="E79" s="1">
        <v>40210</v>
      </c>
      <c r="F79">
        <f>SUMIFS(Sheet1!$D$2:$D$1709,Sheet1!$B$2:$B$1709,"Men",Sheet1!$C$2:$C$1709,Calculations!E79)</f>
        <v>4034000</v>
      </c>
      <c r="G79">
        <f>SUMIFS(Sheet1!$D$2:$D$1709,Sheet1!$B$2:$B$1709,"Women",Sheet1!$C$2:$C$1709,Calculations!E79)</f>
        <v>2405000</v>
      </c>
      <c r="H79">
        <f>IF($D$18="All",SUMIFS(Sheet1!$D$2:$D$1709,Sheet1!$C$2:$C$1709,Calculations!E79),IF($D$18="Men",SUMIFS(Sheet1!$D$2:$D$1709,Sheet1!$B$2:$B$1709,"Men",Sheet1!$C$2:$C$1709,Calculations!E79),SUMIFS(Sheet1!$D$2:$D$1709,Sheet1!$B$2:$B$1709,"Women",Sheet1!$C$2:$C$1709,Calculations!E79)))</f>
        <v>6439000</v>
      </c>
      <c r="I79">
        <f>SUMIFS(Sheet1!$D$2:$D$1709,Sheet1!$C$2:$C$1709,Calculations!E79)</f>
        <v>6439000</v>
      </c>
      <c r="J79">
        <f t="shared" si="3"/>
        <v>0</v>
      </c>
      <c r="K79">
        <f t="shared" si="4"/>
        <v>0</v>
      </c>
      <c r="L79">
        <f t="shared" si="5"/>
        <v>6439000</v>
      </c>
    </row>
    <row r="80" spans="5:12" x14ac:dyDescent="0.25">
      <c r="E80" s="1">
        <v>40238</v>
      </c>
      <c r="F80">
        <f>SUMIFS(Sheet1!$D$2:$D$1709,Sheet1!$B$2:$B$1709,"Men",Sheet1!$C$2:$C$1709,Calculations!E80)</f>
        <v>4201000</v>
      </c>
      <c r="G80">
        <f>SUMIFS(Sheet1!$D$2:$D$1709,Sheet1!$B$2:$B$1709,"Women",Sheet1!$C$2:$C$1709,Calculations!E80)</f>
        <v>2603000</v>
      </c>
      <c r="H80">
        <f>IF($D$18="All",SUMIFS(Sheet1!$D$2:$D$1709,Sheet1!$C$2:$C$1709,Calculations!E80),IF($D$18="Men",SUMIFS(Sheet1!$D$2:$D$1709,Sheet1!$B$2:$B$1709,"Men",Sheet1!$C$2:$C$1709,Calculations!E80),SUMIFS(Sheet1!$D$2:$D$1709,Sheet1!$B$2:$B$1709,"Women",Sheet1!$C$2:$C$1709,Calculations!E80)))</f>
        <v>6804000</v>
      </c>
      <c r="I80">
        <f>SUMIFS(Sheet1!$D$2:$D$1709,Sheet1!$C$2:$C$1709,Calculations!E80)</f>
        <v>6804000</v>
      </c>
      <c r="J80">
        <f t="shared" si="3"/>
        <v>0</v>
      </c>
      <c r="K80">
        <f t="shared" si="4"/>
        <v>0</v>
      </c>
      <c r="L80">
        <f t="shared" si="5"/>
        <v>6804000</v>
      </c>
    </row>
    <row r="81" spans="5:12" x14ac:dyDescent="0.25">
      <c r="E81" s="1">
        <v>40269</v>
      </c>
      <c r="F81">
        <f>SUMIFS(Sheet1!$D$2:$D$1709,Sheet1!$B$2:$B$1709,"Men",Sheet1!$C$2:$C$1709,Calculations!E81)</f>
        <v>4338000</v>
      </c>
      <c r="G81">
        <f>SUMIFS(Sheet1!$D$2:$D$1709,Sheet1!$B$2:$B$1709,"Women",Sheet1!$C$2:$C$1709,Calculations!E81)</f>
        <v>2761000</v>
      </c>
      <c r="H81">
        <f>IF($D$18="All",SUMIFS(Sheet1!$D$2:$D$1709,Sheet1!$C$2:$C$1709,Calculations!E81),IF($D$18="Men",SUMIFS(Sheet1!$D$2:$D$1709,Sheet1!$B$2:$B$1709,"Men",Sheet1!$C$2:$C$1709,Calculations!E81),SUMIFS(Sheet1!$D$2:$D$1709,Sheet1!$B$2:$B$1709,"Women",Sheet1!$C$2:$C$1709,Calculations!E81)))</f>
        <v>7099000</v>
      </c>
      <c r="I81">
        <f>SUMIFS(Sheet1!$D$2:$D$1709,Sheet1!$C$2:$C$1709,Calculations!E81)</f>
        <v>7099000</v>
      </c>
      <c r="J81">
        <f t="shared" si="3"/>
        <v>0</v>
      </c>
      <c r="K81">
        <f t="shared" si="4"/>
        <v>0</v>
      </c>
      <c r="L81">
        <f t="shared" si="5"/>
        <v>7099000</v>
      </c>
    </row>
    <row r="82" spans="5:12" x14ac:dyDescent="0.25">
      <c r="E82" s="1">
        <v>40299</v>
      </c>
      <c r="F82">
        <f>SUMIFS(Sheet1!$D$2:$D$1709,Sheet1!$B$2:$B$1709,"Men",Sheet1!$C$2:$C$1709,Calculations!E82)</f>
        <v>3972000</v>
      </c>
      <c r="G82">
        <f>SUMIFS(Sheet1!$D$2:$D$1709,Sheet1!$B$2:$B$1709,"Women",Sheet1!$C$2:$C$1709,Calculations!E82)</f>
        <v>2754000</v>
      </c>
      <c r="H82">
        <f>IF($D$18="All",SUMIFS(Sheet1!$D$2:$D$1709,Sheet1!$C$2:$C$1709,Calculations!E82),IF($D$18="Men",SUMIFS(Sheet1!$D$2:$D$1709,Sheet1!$B$2:$B$1709,"Men",Sheet1!$C$2:$C$1709,Calculations!E82),SUMIFS(Sheet1!$D$2:$D$1709,Sheet1!$B$2:$B$1709,"Women",Sheet1!$C$2:$C$1709,Calculations!E82)))</f>
        <v>6726000</v>
      </c>
      <c r="I82">
        <f>SUMIFS(Sheet1!$D$2:$D$1709,Sheet1!$C$2:$C$1709,Calculations!E82)</f>
        <v>6726000</v>
      </c>
      <c r="J82">
        <f t="shared" si="3"/>
        <v>0</v>
      </c>
      <c r="K82">
        <f t="shared" si="4"/>
        <v>0</v>
      </c>
      <c r="L82">
        <f t="shared" si="5"/>
        <v>6726000</v>
      </c>
    </row>
    <row r="83" spans="5:12" x14ac:dyDescent="0.25">
      <c r="E83" s="1">
        <v>40330</v>
      </c>
      <c r="F83">
        <f>SUMIFS(Sheet1!$D$2:$D$1709,Sheet1!$B$2:$B$1709,"Men",Sheet1!$C$2:$C$1709,Calculations!E83)</f>
        <v>3888000</v>
      </c>
      <c r="G83">
        <f>SUMIFS(Sheet1!$D$2:$D$1709,Sheet1!$B$2:$B$1709,"Women",Sheet1!$C$2:$C$1709,Calculations!E83)</f>
        <v>2622000</v>
      </c>
      <c r="H83">
        <f>IF($D$18="All",SUMIFS(Sheet1!$D$2:$D$1709,Sheet1!$C$2:$C$1709,Calculations!E83),IF($D$18="Men",SUMIFS(Sheet1!$D$2:$D$1709,Sheet1!$B$2:$B$1709,"Men",Sheet1!$C$2:$C$1709,Calculations!E83),SUMIFS(Sheet1!$D$2:$D$1709,Sheet1!$B$2:$B$1709,"Women",Sheet1!$C$2:$C$1709,Calculations!E83)))</f>
        <v>6510000</v>
      </c>
      <c r="I83">
        <f>SUMIFS(Sheet1!$D$2:$D$1709,Sheet1!$C$2:$C$1709,Calculations!E83)</f>
        <v>6510000</v>
      </c>
      <c r="J83">
        <f t="shared" ref="J83:J139" si="6">IF($D$18="Men",F83,0)</f>
        <v>0</v>
      </c>
      <c r="K83">
        <f t="shared" ref="K83:K139" si="7">IF($D$18="Women",G83,0)</f>
        <v>0</v>
      </c>
      <c r="L83">
        <f t="shared" ref="L83:L139" si="8">IF($D$18="All",I83,0)</f>
        <v>6510000</v>
      </c>
    </row>
    <row r="84" spans="5:12" x14ac:dyDescent="0.25">
      <c r="E84" s="1">
        <v>40360</v>
      </c>
      <c r="F84">
        <f>SUMIFS(Sheet1!$D$2:$D$1709,Sheet1!$B$2:$B$1709,"Men",Sheet1!$C$2:$C$1709,Calculations!E84)</f>
        <v>3762000</v>
      </c>
      <c r="G84">
        <f>SUMIFS(Sheet1!$D$2:$D$1709,Sheet1!$B$2:$B$1709,"Women",Sheet1!$C$2:$C$1709,Calculations!E84)</f>
        <v>2887000</v>
      </c>
      <c r="H84">
        <f>IF($D$18="All",SUMIFS(Sheet1!$D$2:$D$1709,Sheet1!$C$2:$C$1709,Calculations!E84),IF($D$18="Men",SUMIFS(Sheet1!$D$2:$D$1709,Sheet1!$B$2:$B$1709,"Men",Sheet1!$C$2:$C$1709,Calculations!E84),SUMIFS(Sheet1!$D$2:$D$1709,Sheet1!$B$2:$B$1709,"Women",Sheet1!$C$2:$C$1709,Calculations!E84)))</f>
        <v>6649000</v>
      </c>
      <c r="I84">
        <f>SUMIFS(Sheet1!$D$2:$D$1709,Sheet1!$C$2:$C$1709,Calculations!E84)</f>
        <v>6649000</v>
      </c>
      <c r="J84">
        <f t="shared" si="6"/>
        <v>0</v>
      </c>
      <c r="K84">
        <f t="shared" si="7"/>
        <v>0</v>
      </c>
      <c r="L84">
        <f t="shared" si="8"/>
        <v>6649000</v>
      </c>
    </row>
    <row r="85" spans="5:12" x14ac:dyDescent="0.25">
      <c r="E85" s="1">
        <v>40391</v>
      </c>
      <c r="F85">
        <f>SUMIFS(Sheet1!$D$2:$D$1709,Sheet1!$B$2:$B$1709,"Men",Sheet1!$C$2:$C$1709,Calculations!E85)</f>
        <v>3681000</v>
      </c>
      <c r="G85">
        <f>SUMIFS(Sheet1!$D$2:$D$1709,Sheet1!$B$2:$B$1709,"Women",Sheet1!$C$2:$C$1709,Calculations!E85)</f>
        <v>2705000</v>
      </c>
      <c r="H85">
        <f>IF($D$18="All",SUMIFS(Sheet1!$D$2:$D$1709,Sheet1!$C$2:$C$1709,Calculations!E85),IF($D$18="Men",SUMIFS(Sheet1!$D$2:$D$1709,Sheet1!$B$2:$B$1709,"Men",Sheet1!$C$2:$C$1709,Calculations!E85),SUMIFS(Sheet1!$D$2:$D$1709,Sheet1!$B$2:$B$1709,"Women",Sheet1!$C$2:$C$1709,Calculations!E85)))</f>
        <v>6386000</v>
      </c>
      <c r="I85">
        <f>SUMIFS(Sheet1!$D$2:$D$1709,Sheet1!$C$2:$C$1709,Calculations!E85)</f>
        <v>6386000</v>
      </c>
      <c r="J85">
        <f t="shared" si="6"/>
        <v>0</v>
      </c>
      <c r="K85">
        <f t="shared" si="7"/>
        <v>0</v>
      </c>
      <c r="L85">
        <f t="shared" si="8"/>
        <v>6386000</v>
      </c>
    </row>
    <row r="86" spans="5:12" x14ac:dyDescent="0.25">
      <c r="E86" s="1">
        <v>40422</v>
      </c>
      <c r="F86">
        <f>SUMIFS(Sheet1!$D$2:$D$1709,Sheet1!$B$2:$B$1709,"Men",Sheet1!$C$2:$C$1709,Calculations!E86)</f>
        <v>3561000</v>
      </c>
      <c r="G86">
        <f>SUMIFS(Sheet1!$D$2:$D$1709,Sheet1!$B$2:$B$1709,"Women",Sheet1!$C$2:$C$1709,Calculations!E86)</f>
        <v>2644000</v>
      </c>
      <c r="H86">
        <f>IF($D$18="All",SUMIFS(Sheet1!$D$2:$D$1709,Sheet1!$C$2:$C$1709,Calculations!E86),IF($D$18="Men",SUMIFS(Sheet1!$D$2:$D$1709,Sheet1!$B$2:$B$1709,"Men",Sheet1!$C$2:$C$1709,Calculations!E86),SUMIFS(Sheet1!$D$2:$D$1709,Sheet1!$B$2:$B$1709,"Women",Sheet1!$C$2:$C$1709,Calculations!E86)))</f>
        <v>6205000</v>
      </c>
      <c r="I86">
        <f>SUMIFS(Sheet1!$D$2:$D$1709,Sheet1!$C$2:$C$1709,Calculations!E86)</f>
        <v>6205000</v>
      </c>
      <c r="J86">
        <f t="shared" si="6"/>
        <v>0</v>
      </c>
      <c r="K86">
        <f t="shared" si="7"/>
        <v>0</v>
      </c>
      <c r="L86">
        <f t="shared" si="8"/>
        <v>6205000</v>
      </c>
    </row>
    <row r="87" spans="5:12" x14ac:dyDescent="0.25">
      <c r="E87" s="1">
        <v>40452</v>
      </c>
      <c r="F87">
        <f>SUMIFS(Sheet1!$D$2:$D$1709,Sheet1!$B$2:$B$1709,"Men",Sheet1!$C$2:$C$1709,Calculations!E87)</f>
        <v>3517000</v>
      </c>
      <c r="G87">
        <f>SUMIFS(Sheet1!$D$2:$D$1709,Sheet1!$B$2:$B$1709,"Women",Sheet1!$C$2:$C$1709,Calculations!E87)</f>
        <v>2648000</v>
      </c>
      <c r="H87">
        <f>IF($D$18="All",SUMIFS(Sheet1!$D$2:$D$1709,Sheet1!$C$2:$C$1709,Calculations!E87),IF($D$18="Men",SUMIFS(Sheet1!$D$2:$D$1709,Sheet1!$B$2:$B$1709,"Men",Sheet1!$C$2:$C$1709,Calculations!E87),SUMIFS(Sheet1!$D$2:$D$1709,Sheet1!$B$2:$B$1709,"Women",Sheet1!$C$2:$C$1709,Calculations!E87)))</f>
        <v>6165000</v>
      </c>
      <c r="I87">
        <f>SUMIFS(Sheet1!$D$2:$D$1709,Sheet1!$C$2:$C$1709,Calculations!E87)</f>
        <v>6165000</v>
      </c>
      <c r="J87">
        <f t="shared" si="6"/>
        <v>0</v>
      </c>
      <c r="K87">
        <f t="shared" si="7"/>
        <v>0</v>
      </c>
      <c r="L87">
        <f t="shared" si="8"/>
        <v>6165000</v>
      </c>
    </row>
    <row r="88" spans="5:12" x14ac:dyDescent="0.25">
      <c r="E88" s="1">
        <v>40483</v>
      </c>
      <c r="F88">
        <f>SUMIFS(Sheet1!$D$2:$D$1709,Sheet1!$B$2:$B$1709,"Men",Sheet1!$C$2:$C$1709,Calculations!E88)</f>
        <v>3618000</v>
      </c>
      <c r="G88">
        <f>SUMIFS(Sheet1!$D$2:$D$1709,Sheet1!$B$2:$B$1709,"Women",Sheet1!$C$2:$C$1709,Calculations!E88)</f>
        <v>2738000</v>
      </c>
      <c r="H88">
        <f>IF($D$18="All",SUMIFS(Sheet1!$D$2:$D$1709,Sheet1!$C$2:$C$1709,Calculations!E88),IF($D$18="Men",SUMIFS(Sheet1!$D$2:$D$1709,Sheet1!$B$2:$B$1709,"Men",Sheet1!$C$2:$C$1709,Calculations!E88),SUMIFS(Sheet1!$D$2:$D$1709,Sheet1!$B$2:$B$1709,"Women",Sheet1!$C$2:$C$1709,Calculations!E88)))</f>
        <v>6356000</v>
      </c>
      <c r="I88">
        <f>SUMIFS(Sheet1!$D$2:$D$1709,Sheet1!$C$2:$C$1709,Calculations!E88)</f>
        <v>6356000</v>
      </c>
      <c r="J88">
        <f t="shared" si="6"/>
        <v>0</v>
      </c>
      <c r="K88">
        <f t="shared" si="7"/>
        <v>0</v>
      </c>
      <c r="L88">
        <f t="shared" si="8"/>
        <v>6356000</v>
      </c>
    </row>
    <row r="89" spans="5:12" x14ac:dyDescent="0.25">
      <c r="E89" s="1">
        <v>40513</v>
      </c>
      <c r="F89">
        <f>SUMIFS(Sheet1!$D$2:$D$1709,Sheet1!$B$2:$B$1709,"Men",Sheet1!$C$2:$C$1709,Calculations!E89)</f>
        <v>3558000</v>
      </c>
      <c r="G89">
        <f>SUMIFS(Sheet1!$D$2:$D$1709,Sheet1!$B$2:$B$1709,"Women",Sheet1!$C$2:$C$1709,Calculations!E89)</f>
        <v>2710000</v>
      </c>
      <c r="H89">
        <f>IF($D$18="All",SUMIFS(Sheet1!$D$2:$D$1709,Sheet1!$C$2:$C$1709,Calculations!E89),IF($D$18="Men",SUMIFS(Sheet1!$D$2:$D$1709,Sheet1!$B$2:$B$1709,"Men",Sheet1!$C$2:$C$1709,Calculations!E89),SUMIFS(Sheet1!$D$2:$D$1709,Sheet1!$B$2:$B$1709,"Women",Sheet1!$C$2:$C$1709,Calculations!E89)))</f>
        <v>6268000</v>
      </c>
      <c r="I89">
        <f>SUMIFS(Sheet1!$D$2:$D$1709,Sheet1!$C$2:$C$1709,Calculations!E89)</f>
        <v>6268000</v>
      </c>
      <c r="J89">
        <f t="shared" si="6"/>
        <v>0</v>
      </c>
      <c r="K89">
        <f t="shared" si="7"/>
        <v>0</v>
      </c>
      <c r="L89">
        <f t="shared" si="8"/>
        <v>6268000</v>
      </c>
    </row>
    <row r="90" spans="5:12" x14ac:dyDescent="0.25">
      <c r="E90" s="1">
        <v>40544</v>
      </c>
      <c r="F90">
        <f>SUMIFS(Sheet1!$D$2:$D$1709,Sheet1!$B$2:$B$1709,"Men",Sheet1!$C$2:$C$1709,Calculations!E90)</f>
        <v>3667000</v>
      </c>
      <c r="G90">
        <f>SUMIFS(Sheet1!$D$2:$D$1709,Sheet1!$B$2:$B$1709,"Women",Sheet1!$C$2:$C$1709,Calculations!E90)</f>
        <v>2741000</v>
      </c>
      <c r="H90">
        <f>IF($D$18="All",SUMIFS(Sheet1!$D$2:$D$1709,Sheet1!$C$2:$C$1709,Calculations!E90),IF($D$18="Men",SUMIFS(Sheet1!$D$2:$D$1709,Sheet1!$B$2:$B$1709,"Men",Sheet1!$C$2:$C$1709,Calculations!E90),SUMIFS(Sheet1!$D$2:$D$1709,Sheet1!$B$2:$B$1709,"Women",Sheet1!$C$2:$C$1709,Calculations!E90)))</f>
        <v>6408000</v>
      </c>
      <c r="I90">
        <f>SUMIFS(Sheet1!$D$2:$D$1709,Sheet1!$C$2:$C$1709,Calculations!E90)</f>
        <v>6408000</v>
      </c>
      <c r="J90">
        <f t="shared" si="6"/>
        <v>0</v>
      </c>
      <c r="K90">
        <f t="shared" si="7"/>
        <v>0</v>
      </c>
      <c r="L90">
        <f t="shared" si="8"/>
        <v>6408000</v>
      </c>
    </row>
    <row r="91" spans="5:12" x14ac:dyDescent="0.25">
      <c r="E91" s="1">
        <v>40575</v>
      </c>
      <c r="F91">
        <f>SUMIFS(Sheet1!$D$2:$D$1709,Sheet1!$B$2:$B$1709,"Men",Sheet1!$C$2:$C$1709,Calculations!E91)</f>
        <v>3516000</v>
      </c>
      <c r="G91">
        <f>SUMIFS(Sheet1!$D$2:$D$1709,Sheet1!$B$2:$B$1709,"Women",Sheet1!$C$2:$C$1709,Calculations!E91)</f>
        <v>2648000</v>
      </c>
      <c r="H91">
        <f>IF($D$18="All",SUMIFS(Sheet1!$D$2:$D$1709,Sheet1!$C$2:$C$1709,Calculations!E91),IF($D$18="Men",SUMIFS(Sheet1!$D$2:$D$1709,Sheet1!$B$2:$B$1709,"Men",Sheet1!$C$2:$C$1709,Calculations!E91),SUMIFS(Sheet1!$D$2:$D$1709,Sheet1!$B$2:$B$1709,"Women",Sheet1!$C$2:$C$1709,Calculations!E91)))</f>
        <v>6164000</v>
      </c>
      <c r="I91">
        <f>SUMIFS(Sheet1!$D$2:$D$1709,Sheet1!$C$2:$C$1709,Calculations!E91)</f>
        <v>6164000</v>
      </c>
      <c r="J91">
        <f t="shared" si="6"/>
        <v>0</v>
      </c>
      <c r="K91">
        <f t="shared" si="7"/>
        <v>0</v>
      </c>
      <c r="L91">
        <f t="shared" si="8"/>
        <v>6164000</v>
      </c>
    </row>
    <row r="92" spans="5:12" x14ac:dyDescent="0.25">
      <c r="E92" s="1">
        <v>40603</v>
      </c>
      <c r="F92">
        <f>SUMIFS(Sheet1!$D$2:$D$1709,Sheet1!$B$2:$B$1709,"Men",Sheet1!$C$2:$C$1709,Calculations!E92)</f>
        <v>3730000</v>
      </c>
      <c r="G92">
        <f>SUMIFS(Sheet1!$D$2:$D$1709,Sheet1!$B$2:$B$1709,"Women",Sheet1!$C$2:$C$1709,Calculations!E92)</f>
        <v>2617000</v>
      </c>
      <c r="H92">
        <f>IF($D$18="All",SUMIFS(Sheet1!$D$2:$D$1709,Sheet1!$C$2:$C$1709,Calculations!E92),IF($D$18="Men",SUMIFS(Sheet1!$D$2:$D$1709,Sheet1!$B$2:$B$1709,"Men",Sheet1!$C$2:$C$1709,Calculations!E92),SUMIFS(Sheet1!$D$2:$D$1709,Sheet1!$B$2:$B$1709,"Women",Sheet1!$C$2:$C$1709,Calculations!E92)))</f>
        <v>6347000</v>
      </c>
      <c r="I92">
        <f>SUMIFS(Sheet1!$D$2:$D$1709,Sheet1!$C$2:$C$1709,Calculations!E92)</f>
        <v>6347000</v>
      </c>
      <c r="J92">
        <f t="shared" si="6"/>
        <v>0</v>
      </c>
      <c r="K92">
        <f t="shared" si="7"/>
        <v>0</v>
      </c>
      <c r="L92">
        <f t="shared" si="8"/>
        <v>6347000</v>
      </c>
    </row>
    <row r="93" spans="5:12" x14ac:dyDescent="0.25">
      <c r="E93" s="1">
        <v>40634</v>
      </c>
      <c r="F93">
        <f>SUMIFS(Sheet1!$D$2:$D$1709,Sheet1!$B$2:$B$1709,"Men",Sheet1!$C$2:$C$1709,Calculations!E93)</f>
        <v>3567000</v>
      </c>
      <c r="G93">
        <f>SUMIFS(Sheet1!$D$2:$D$1709,Sheet1!$B$2:$B$1709,"Women",Sheet1!$C$2:$C$1709,Calculations!E93)</f>
        <v>2609000</v>
      </c>
      <c r="H93">
        <f>IF($D$18="All",SUMIFS(Sheet1!$D$2:$D$1709,Sheet1!$C$2:$C$1709,Calculations!E93),IF($D$18="Men",SUMIFS(Sheet1!$D$2:$D$1709,Sheet1!$B$2:$B$1709,"Men",Sheet1!$C$2:$C$1709,Calculations!E93),SUMIFS(Sheet1!$D$2:$D$1709,Sheet1!$B$2:$B$1709,"Women",Sheet1!$C$2:$C$1709,Calculations!E93)))</f>
        <v>6176000</v>
      </c>
      <c r="I93">
        <f>SUMIFS(Sheet1!$D$2:$D$1709,Sheet1!$C$2:$C$1709,Calculations!E93)</f>
        <v>6176000</v>
      </c>
      <c r="J93">
        <f t="shared" si="6"/>
        <v>0</v>
      </c>
      <c r="K93">
        <f t="shared" si="7"/>
        <v>0</v>
      </c>
      <c r="L93">
        <f t="shared" si="8"/>
        <v>6176000</v>
      </c>
    </row>
    <row r="94" spans="5:12" x14ac:dyDescent="0.25">
      <c r="E94" s="1">
        <v>40664</v>
      </c>
      <c r="F94">
        <f>SUMIFS(Sheet1!$D$2:$D$1709,Sheet1!$B$2:$B$1709,"Men",Sheet1!$C$2:$C$1709,Calculations!E94)</f>
        <v>3533000</v>
      </c>
      <c r="G94">
        <f>SUMIFS(Sheet1!$D$2:$D$1709,Sheet1!$B$2:$B$1709,"Women",Sheet1!$C$2:$C$1709,Calculations!E94)</f>
        <v>2714000</v>
      </c>
      <c r="H94">
        <f>IF($D$18="All",SUMIFS(Sheet1!$D$2:$D$1709,Sheet1!$C$2:$C$1709,Calculations!E94),IF($D$18="Men",SUMIFS(Sheet1!$D$2:$D$1709,Sheet1!$B$2:$B$1709,"Men",Sheet1!$C$2:$C$1709,Calculations!E94),SUMIFS(Sheet1!$D$2:$D$1709,Sheet1!$B$2:$B$1709,"Women",Sheet1!$C$2:$C$1709,Calculations!E94)))</f>
        <v>6247000</v>
      </c>
      <c r="I94">
        <f>SUMIFS(Sheet1!$D$2:$D$1709,Sheet1!$C$2:$C$1709,Calculations!E94)</f>
        <v>6247000</v>
      </c>
      <c r="J94">
        <f t="shared" si="6"/>
        <v>0</v>
      </c>
      <c r="K94">
        <f t="shared" si="7"/>
        <v>0</v>
      </c>
      <c r="L94">
        <f t="shared" si="8"/>
        <v>6247000</v>
      </c>
    </row>
    <row r="95" spans="5:12" x14ac:dyDescent="0.25">
      <c r="E95" s="1">
        <v>40695</v>
      </c>
      <c r="F95">
        <f>SUMIFS(Sheet1!$D$2:$D$1709,Sheet1!$B$2:$B$1709,"Men",Sheet1!$C$2:$C$1709,Calculations!E95)</f>
        <v>3411000</v>
      </c>
      <c r="G95">
        <f>SUMIFS(Sheet1!$D$2:$D$1709,Sheet1!$B$2:$B$1709,"Women",Sheet1!$C$2:$C$1709,Calculations!E95)</f>
        <v>2725000</v>
      </c>
      <c r="H95">
        <f>IF($D$18="All",SUMIFS(Sheet1!$D$2:$D$1709,Sheet1!$C$2:$C$1709,Calculations!E95),IF($D$18="Men",SUMIFS(Sheet1!$D$2:$D$1709,Sheet1!$B$2:$B$1709,"Men",Sheet1!$C$2:$C$1709,Calculations!E95),SUMIFS(Sheet1!$D$2:$D$1709,Sheet1!$B$2:$B$1709,"Women",Sheet1!$C$2:$C$1709,Calculations!E95)))</f>
        <v>6136000</v>
      </c>
      <c r="I95">
        <f>SUMIFS(Sheet1!$D$2:$D$1709,Sheet1!$C$2:$C$1709,Calculations!E95)</f>
        <v>6136000</v>
      </c>
      <c r="J95">
        <f t="shared" si="6"/>
        <v>0</v>
      </c>
      <c r="K95">
        <f t="shared" si="7"/>
        <v>0</v>
      </c>
      <c r="L95">
        <f t="shared" si="8"/>
        <v>6136000</v>
      </c>
    </row>
    <row r="96" spans="5:12" x14ac:dyDescent="0.25">
      <c r="E96" s="1">
        <v>40725</v>
      </c>
      <c r="F96">
        <f>SUMIFS(Sheet1!$D$2:$D$1709,Sheet1!$B$2:$B$1709,"Men",Sheet1!$C$2:$C$1709,Calculations!E96)</f>
        <v>3388000</v>
      </c>
      <c r="G96">
        <f>SUMIFS(Sheet1!$D$2:$D$1709,Sheet1!$B$2:$B$1709,"Women",Sheet1!$C$2:$C$1709,Calculations!E96)</f>
        <v>2932000</v>
      </c>
      <c r="H96">
        <f>IF($D$18="All",SUMIFS(Sheet1!$D$2:$D$1709,Sheet1!$C$2:$C$1709,Calculations!E96),IF($D$18="Men",SUMIFS(Sheet1!$D$2:$D$1709,Sheet1!$B$2:$B$1709,"Men",Sheet1!$C$2:$C$1709,Calculations!E96),SUMIFS(Sheet1!$D$2:$D$1709,Sheet1!$B$2:$B$1709,"Women",Sheet1!$C$2:$C$1709,Calculations!E96)))</f>
        <v>6320000</v>
      </c>
      <c r="I96">
        <f>SUMIFS(Sheet1!$D$2:$D$1709,Sheet1!$C$2:$C$1709,Calculations!E96)</f>
        <v>6320000</v>
      </c>
      <c r="J96">
        <f t="shared" si="6"/>
        <v>0</v>
      </c>
      <c r="K96">
        <f t="shared" si="7"/>
        <v>0</v>
      </c>
      <c r="L96">
        <f t="shared" si="8"/>
        <v>6320000</v>
      </c>
    </row>
    <row r="97" spans="5:12" x14ac:dyDescent="0.25">
      <c r="E97" s="1">
        <v>40756</v>
      </c>
      <c r="F97">
        <f>SUMIFS(Sheet1!$D$2:$D$1709,Sheet1!$B$2:$B$1709,"Men",Sheet1!$C$2:$C$1709,Calculations!E97)</f>
        <v>3219000</v>
      </c>
      <c r="G97">
        <f>SUMIFS(Sheet1!$D$2:$D$1709,Sheet1!$B$2:$B$1709,"Women",Sheet1!$C$2:$C$1709,Calculations!E97)</f>
        <v>2935000</v>
      </c>
      <c r="H97">
        <f>IF($D$18="All",SUMIFS(Sheet1!$D$2:$D$1709,Sheet1!$C$2:$C$1709,Calculations!E97),IF($D$18="Men",SUMIFS(Sheet1!$D$2:$D$1709,Sheet1!$B$2:$B$1709,"Men",Sheet1!$C$2:$C$1709,Calculations!E97),SUMIFS(Sheet1!$D$2:$D$1709,Sheet1!$B$2:$B$1709,"Women",Sheet1!$C$2:$C$1709,Calculations!E97)))</f>
        <v>6154000</v>
      </c>
      <c r="I97">
        <f>SUMIFS(Sheet1!$D$2:$D$1709,Sheet1!$C$2:$C$1709,Calculations!E97)</f>
        <v>6154000</v>
      </c>
      <c r="J97">
        <f t="shared" si="6"/>
        <v>0</v>
      </c>
      <c r="K97">
        <f t="shared" si="7"/>
        <v>0</v>
      </c>
      <c r="L97">
        <f t="shared" si="8"/>
        <v>6154000</v>
      </c>
    </row>
    <row r="98" spans="5:12" x14ac:dyDescent="0.25">
      <c r="E98" s="1">
        <v>40787</v>
      </c>
      <c r="F98">
        <f>SUMIFS(Sheet1!$D$2:$D$1709,Sheet1!$B$2:$B$1709,"Men",Sheet1!$C$2:$C$1709,Calculations!E98)</f>
        <v>3333000</v>
      </c>
      <c r="G98">
        <f>SUMIFS(Sheet1!$D$2:$D$1709,Sheet1!$B$2:$B$1709,"Women",Sheet1!$C$2:$C$1709,Calculations!E98)</f>
        <v>2990000</v>
      </c>
      <c r="H98">
        <f>IF($D$18="All",SUMIFS(Sheet1!$D$2:$D$1709,Sheet1!$C$2:$C$1709,Calculations!E98),IF($D$18="Men",SUMIFS(Sheet1!$D$2:$D$1709,Sheet1!$B$2:$B$1709,"Men",Sheet1!$C$2:$C$1709,Calculations!E98),SUMIFS(Sheet1!$D$2:$D$1709,Sheet1!$B$2:$B$1709,"Women",Sheet1!$C$2:$C$1709,Calculations!E98)))</f>
        <v>6323000</v>
      </c>
      <c r="I98">
        <f>SUMIFS(Sheet1!$D$2:$D$1709,Sheet1!$C$2:$C$1709,Calculations!E98)</f>
        <v>6323000</v>
      </c>
      <c r="J98">
        <f t="shared" si="6"/>
        <v>0</v>
      </c>
      <c r="K98">
        <f t="shared" si="7"/>
        <v>0</v>
      </c>
      <c r="L98">
        <f t="shared" si="8"/>
        <v>6323000</v>
      </c>
    </row>
    <row r="99" spans="5:12" x14ac:dyDescent="0.25">
      <c r="E99" s="1">
        <v>40817</v>
      </c>
      <c r="F99">
        <f>SUMIFS(Sheet1!$D$2:$D$1709,Sheet1!$B$2:$B$1709,"Men",Sheet1!$C$2:$C$1709,Calculations!E99)</f>
        <v>3134000</v>
      </c>
      <c r="G99">
        <f>SUMIFS(Sheet1!$D$2:$D$1709,Sheet1!$B$2:$B$1709,"Women",Sheet1!$C$2:$C$1709,Calculations!E99)</f>
        <v>2777000</v>
      </c>
      <c r="H99">
        <f>IF($D$18="All",SUMIFS(Sheet1!$D$2:$D$1709,Sheet1!$C$2:$C$1709,Calculations!E99),IF($D$18="Men",SUMIFS(Sheet1!$D$2:$D$1709,Sheet1!$B$2:$B$1709,"Men",Sheet1!$C$2:$C$1709,Calculations!E99),SUMIFS(Sheet1!$D$2:$D$1709,Sheet1!$B$2:$B$1709,"Women",Sheet1!$C$2:$C$1709,Calculations!E99)))</f>
        <v>5911000</v>
      </c>
      <c r="I99">
        <f>SUMIFS(Sheet1!$D$2:$D$1709,Sheet1!$C$2:$C$1709,Calculations!E99)</f>
        <v>5911000</v>
      </c>
      <c r="J99">
        <f t="shared" si="6"/>
        <v>0</v>
      </c>
      <c r="K99">
        <f t="shared" si="7"/>
        <v>0</v>
      </c>
      <c r="L99">
        <f t="shared" si="8"/>
        <v>5911000</v>
      </c>
    </row>
    <row r="100" spans="5:12" x14ac:dyDescent="0.25">
      <c r="E100" s="1">
        <v>40848</v>
      </c>
      <c r="F100">
        <f>SUMIFS(Sheet1!$D$2:$D$1709,Sheet1!$B$2:$B$1709,"Men",Sheet1!$C$2:$C$1709,Calculations!E100)</f>
        <v>3134000</v>
      </c>
      <c r="G100">
        <f>SUMIFS(Sheet1!$D$2:$D$1709,Sheet1!$B$2:$B$1709,"Women",Sheet1!$C$2:$C$1709,Calculations!E100)</f>
        <v>2612000</v>
      </c>
      <c r="H100">
        <f>IF($D$18="All",SUMIFS(Sheet1!$D$2:$D$1709,Sheet1!$C$2:$C$1709,Calculations!E100),IF($D$18="Men",SUMIFS(Sheet1!$D$2:$D$1709,Sheet1!$B$2:$B$1709,"Men",Sheet1!$C$2:$C$1709,Calculations!E100),SUMIFS(Sheet1!$D$2:$D$1709,Sheet1!$B$2:$B$1709,"Women",Sheet1!$C$2:$C$1709,Calculations!E100)))</f>
        <v>5746000</v>
      </c>
      <c r="I100">
        <f>SUMIFS(Sheet1!$D$2:$D$1709,Sheet1!$C$2:$C$1709,Calculations!E100)</f>
        <v>5746000</v>
      </c>
      <c r="J100">
        <f t="shared" si="6"/>
        <v>0</v>
      </c>
      <c r="K100">
        <f t="shared" si="7"/>
        <v>0</v>
      </c>
      <c r="L100">
        <f t="shared" si="8"/>
        <v>5746000</v>
      </c>
    </row>
    <row r="101" spans="5:12" x14ac:dyDescent="0.25">
      <c r="E101" s="1">
        <v>40878</v>
      </c>
      <c r="F101">
        <f>SUMIFS(Sheet1!$D$2:$D$1709,Sheet1!$B$2:$B$1709,"Men",Sheet1!$C$2:$C$1709,Calculations!E101)</f>
        <v>3033000</v>
      </c>
      <c r="G101">
        <f>SUMIFS(Sheet1!$D$2:$D$1709,Sheet1!$B$2:$B$1709,"Women",Sheet1!$C$2:$C$1709,Calculations!E101)</f>
        <v>2481000</v>
      </c>
      <c r="H101">
        <f>IF($D$18="All",SUMIFS(Sheet1!$D$2:$D$1709,Sheet1!$C$2:$C$1709,Calculations!E101),IF($D$18="Men",SUMIFS(Sheet1!$D$2:$D$1709,Sheet1!$B$2:$B$1709,"Men",Sheet1!$C$2:$C$1709,Calculations!E101),SUMIFS(Sheet1!$D$2:$D$1709,Sheet1!$B$2:$B$1709,"Women",Sheet1!$C$2:$C$1709,Calculations!E101)))</f>
        <v>5514000</v>
      </c>
      <c r="I101">
        <f>SUMIFS(Sheet1!$D$2:$D$1709,Sheet1!$C$2:$C$1709,Calculations!E101)</f>
        <v>5514000</v>
      </c>
      <c r="J101">
        <f t="shared" si="6"/>
        <v>0</v>
      </c>
      <c r="K101">
        <f t="shared" si="7"/>
        <v>0</v>
      </c>
      <c r="L101">
        <f t="shared" si="8"/>
        <v>5514000</v>
      </c>
    </row>
    <row r="102" spans="5:12" x14ac:dyDescent="0.25">
      <c r="E102" s="1">
        <v>40909</v>
      </c>
      <c r="F102">
        <f>SUMIFS(Sheet1!$D$2:$D$1709,Sheet1!$B$2:$B$1709,"Men",Sheet1!$C$2:$C$1709,Calculations!E102)</f>
        <v>3094000</v>
      </c>
      <c r="G102">
        <f>SUMIFS(Sheet1!$D$2:$D$1709,Sheet1!$B$2:$B$1709,"Women",Sheet1!$C$2:$C$1709,Calculations!E102)</f>
        <v>2602000</v>
      </c>
      <c r="H102">
        <f>IF($D$18="All",SUMIFS(Sheet1!$D$2:$D$1709,Sheet1!$C$2:$C$1709,Calculations!E102),IF($D$18="Men",SUMIFS(Sheet1!$D$2:$D$1709,Sheet1!$B$2:$B$1709,"Men",Sheet1!$C$2:$C$1709,Calculations!E102),SUMIFS(Sheet1!$D$2:$D$1709,Sheet1!$B$2:$B$1709,"Women",Sheet1!$C$2:$C$1709,Calculations!E102)))</f>
        <v>5696000</v>
      </c>
      <c r="I102">
        <f>SUMIFS(Sheet1!$D$2:$D$1709,Sheet1!$C$2:$C$1709,Calculations!E102)</f>
        <v>5696000</v>
      </c>
      <c r="J102">
        <f t="shared" si="6"/>
        <v>0</v>
      </c>
      <c r="K102">
        <f t="shared" si="7"/>
        <v>0</v>
      </c>
      <c r="L102">
        <f t="shared" si="8"/>
        <v>5696000</v>
      </c>
    </row>
    <row r="103" spans="5:12" x14ac:dyDescent="0.25">
      <c r="E103" s="1">
        <v>40940</v>
      </c>
      <c r="F103">
        <f>SUMIFS(Sheet1!$D$2:$D$1709,Sheet1!$B$2:$B$1709,"Men",Sheet1!$C$2:$C$1709,Calculations!E103)</f>
        <v>2922000</v>
      </c>
      <c r="G103">
        <f>SUMIFS(Sheet1!$D$2:$D$1709,Sheet1!$B$2:$B$1709,"Women",Sheet1!$C$2:$C$1709,Calculations!E103)</f>
        <v>2589000</v>
      </c>
      <c r="H103">
        <f>IF($D$18="All",SUMIFS(Sheet1!$D$2:$D$1709,Sheet1!$C$2:$C$1709,Calculations!E103),IF($D$18="Men",SUMIFS(Sheet1!$D$2:$D$1709,Sheet1!$B$2:$B$1709,"Men",Sheet1!$C$2:$C$1709,Calculations!E103),SUMIFS(Sheet1!$D$2:$D$1709,Sheet1!$B$2:$B$1709,"Women",Sheet1!$C$2:$C$1709,Calculations!E103)))</f>
        <v>5511000</v>
      </c>
      <c r="I103">
        <f>SUMIFS(Sheet1!$D$2:$D$1709,Sheet1!$C$2:$C$1709,Calculations!E103)</f>
        <v>5511000</v>
      </c>
      <c r="J103">
        <f t="shared" si="6"/>
        <v>0</v>
      </c>
      <c r="K103">
        <f t="shared" si="7"/>
        <v>0</v>
      </c>
      <c r="L103">
        <f t="shared" si="8"/>
        <v>5511000</v>
      </c>
    </row>
    <row r="104" spans="5:12" x14ac:dyDescent="0.25">
      <c r="E104" s="1">
        <v>40969</v>
      </c>
      <c r="F104">
        <f>SUMIFS(Sheet1!$D$2:$D$1709,Sheet1!$B$2:$B$1709,"Men",Sheet1!$C$2:$C$1709,Calculations!E104)</f>
        <v>3045000</v>
      </c>
      <c r="G104">
        <f>SUMIFS(Sheet1!$D$2:$D$1709,Sheet1!$B$2:$B$1709,"Women",Sheet1!$C$2:$C$1709,Calculations!E104)</f>
        <v>2428000</v>
      </c>
      <c r="H104">
        <f>IF($D$18="All",SUMIFS(Sheet1!$D$2:$D$1709,Sheet1!$C$2:$C$1709,Calculations!E104),IF($D$18="Men",SUMIFS(Sheet1!$D$2:$D$1709,Sheet1!$B$2:$B$1709,"Men",Sheet1!$C$2:$C$1709,Calculations!E104),SUMIFS(Sheet1!$D$2:$D$1709,Sheet1!$B$2:$B$1709,"Women",Sheet1!$C$2:$C$1709,Calculations!E104)))</f>
        <v>5473000</v>
      </c>
      <c r="I104">
        <f>SUMIFS(Sheet1!$D$2:$D$1709,Sheet1!$C$2:$C$1709,Calculations!E104)</f>
        <v>5473000</v>
      </c>
      <c r="J104">
        <f t="shared" si="6"/>
        <v>0</v>
      </c>
      <c r="K104">
        <f t="shared" si="7"/>
        <v>0</v>
      </c>
      <c r="L104">
        <f t="shared" si="8"/>
        <v>5473000</v>
      </c>
    </row>
    <row r="105" spans="5:12" x14ac:dyDescent="0.25">
      <c r="E105" s="1">
        <v>41000</v>
      </c>
      <c r="F105">
        <f>SUMIFS(Sheet1!$D$2:$D$1709,Sheet1!$B$2:$B$1709,"Men",Sheet1!$C$2:$C$1709,Calculations!E105)</f>
        <v>2944000</v>
      </c>
      <c r="G105">
        <f>SUMIFS(Sheet1!$D$2:$D$1709,Sheet1!$B$2:$B$1709,"Women",Sheet1!$C$2:$C$1709,Calculations!E105)</f>
        <v>2411000</v>
      </c>
      <c r="H105">
        <f>IF($D$18="All",SUMIFS(Sheet1!$D$2:$D$1709,Sheet1!$C$2:$C$1709,Calculations!E105),IF($D$18="Men",SUMIFS(Sheet1!$D$2:$D$1709,Sheet1!$B$2:$B$1709,"Men",Sheet1!$C$2:$C$1709,Calculations!E105),SUMIFS(Sheet1!$D$2:$D$1709,Sheet1!$B$2:$B$1709,"Women",Sheet1!$C$2:$C$1709,Calculations!E105)))</f>
        <v>5355000</v>
      </c>
      <c r="I105">
        <f>SUMIFS(Sheet1!$D$2:$D$1709,Sheet1!$C$2:$C$1709,Calculations!E105)</f>
        <v>5355000</v>
      </c>
      <c r="J105">
        <f t="shared" si="6"/>
        <v>0</v>
      </c>
      <c r="K105">
        <f t="shared" si="7"/>
        <v>0</v>
      </c>
      <c r="L105">
        <f t="shared" si="8"/>
        <v>5355000</v>
      </c>
    </row>
    <row r="106" spans="5:12" x14ac:dyDescent="0.25">
      <c r="E106" s="1">
        <v>41030</v>
      </c>
      <c r="F106">
        <f>SUMIFS(Sheet1!$D$2:$D$1709,Sheet1!$B$2:$B$1709,"Men",Sheet1!$C$2:$C$1709,Calculations!E106)</f>
        <v>3009000</v>
      </c>
      <c r="G106">
        <f>SUMIFS(Sheet1!$D$2:$D$1709,Sheet1!$B$2:$B$1709,"Women",Sheet1!$C$2:$C$1709,Calculations!E106)</f>
        <v>2508000</v>
      </c>
      <c r="H106">
        <f>IF($D$18="All",SUMIFS(Sheet1!$D$2:$D$1709,Sheet1!$C$2:$C$1709,Calculations!E106),IF($D$18="Men",SUMIFS(Sheet1!$D$2:$D$1709,Sheet1!$B$2:$B$1709,"Men",Sheet1!$C$2:$C$1709,Calculations!E106),SUMIFS(Sheet1!$D$2:$D$1709,Sheet1!$B$2:$B$1709,"Women",Sheet1!$C$2:$C$1709,Calculations!E106)))</f>
        <v>5517000</v>
      </c>
      <c r="I106">
        <f>SUMIFS(Sheet1!$D$2:$D$1709,Sheet1!$C$2:$C$1709,Calculations!E106)</f>
        <v>5517000</v>
      </c>
      <c r="J106">
        <f t="shared" si="6"/>
        <v>0</v>
      </c>
      <c r="K106">
        <f t="shared" si="7"/>
        <v>0</v>
      </c>
      <c r="L106">
        <f t="shared" si="8"/>
        <v>5517000</v>
      </c>
    </row>
    <row r="107" spans="5:12" x14ac:dyDescent="0.25">
      <c r="E107" s="1">
        <v>41061</v>
      </c>
      <c r="F107">
        <f>SUMIFS(Sheet1!$D$2:$D$1709,Sheet1!$B$2:$B$1709,"Men",Sheet1!$C$2:$C$1709,Calculations!E107)</f>
        <v>2897000</v>
      </c>
      <c r="G107">
        <f>SUMIFS(Sheet1!$D$2:$D$1709,Sheet1!$B$2:$B$1709,"Women",Sheet1!$C$2:$C$1709,Calculations!E107)</f>
        <v>2432000</v>
      </c>
      <c r="H107">
        <f>IF($D$18="All",SUMIFS(Sheet1!$D$2:$D$1709,Sheet1!$C$2:$C$1709,Calculations!E107),IF($D$18="Men",SUMIFS(Sheet1!$D$2:$D$1709,Sheet1!$B$2:$B$1709,"Men",Sheet1!$C$2:$C$1709,Calculations!E107),SUMIFS(Sheet1!$D$2:$D$1709,Sheet1!$B$2:$B$1709,"Women",Sheet1!$C$2:$C$1709,Calculations!E107)))</f>
        <v>5329000</v>
      </c>
      <c r="I107">
        <f>SUMIFS(Sheet1!$D$2:$D$1709,Sheet1!$C$2:$C$1709,Calculations!E107)</f>
        <v>5329000</v>
      </c>
      <c r="J107">
        <f t="shared" si="6"/>
        <v>0</v>
      </c>
      <c r="K107">
        <f t="shared" si="7"/>
        <v>0</v>
      </c>
      <c r="L107">
        <f t="shared" si="8"/>
        <v>5329000</v>
      </c>
    </row>
    <row r="108" spans="5:12" x14ac:dyDescent="0.25">
      <c r="E108" s="1">
        <v>41091</v>
      </c>
      <c r="F108">
        <f>SUMIFS(Sheet1!$D$2:$D$1709,Sheet1!$B$2:$B$1709,"Men",Sheet1!$C$2:$C$1709,Calculations!E108)</f>
        <v>2785000</v>
      </c>
      <c r="G108">
        <f>SUMIFS(Sheet1!$D$2:$D$1709,Sheet1!$B$2:$B$1709,"Women",Sheet1!$C$2:$C$1709,Calculations!E108)</f>
        <v>2579000</v>
      </c>
      <c r="H108">
        <f>IF($D$18="All",SUMIFS(Sheet1!$D$2:$D$1709,Sheet1!$C$2:$C$1709,Calculations!E108),IF($D$18="Men",SUMIFS(Sheet1!$D$2:$D$1709,Sheet1!$B$2:$B$1709,"Men",Sheet1!$C$2:$C$1709,Calculations!E108),SUMIFS(Sheet1!$D$2:$D$1709,Sheet1!$B$2:$B$1709,"Women",Sheet1!$C$2:$C$1709,Calculations!E108)))</f>
        <v>5364000</v>
      </c>
      <c r="I108">
        <f>SUMIFS(Sheet1!$D$2:$D$1709,Sheet1!$C$2:$C$1709,Calculations!E108)</f>
        <v>5364000</v>
      </c>
      <c r="J108">
        <f t="shared" si="6"/>
        <v>0</v>
      </c>
      <c r="K108">
        <f t="shared" si="7"/>
        <v>0</v>
      </c>
      <c r="L108">
        <f t="shared" si="8"/>
        <v>5364000</v>
      </c>
    </row>
    <row r="109" spans="5:12" x14ac:dyDescent="0.25">
      <c r="E109" s="1">
        <v>41122</v>
      </c>
      <c r="F109">
        <f>SUMIFS(Sheet1!$D$2:$D$1709,Sheet1!$B$2:$B$1709,"Men",Sheet1!$C$2:$C$1709,Calculations!E109)</f>
        <v>2677000</v>
      </c>
      <c r="G109">
        <f>SUMIFS(Sheet1!$D$2:$D$1709,Sheet1!$B$2:$B$1709,"Women",Sheet1!$C$2:$C$1709,Calculations!E109)</f>
        <v>2483000</v>
      </c>
      <c r="H109">
        <f>IF($D$18="All",SUMIFS(Sheet1!$D$2:$D$1709,Sheet1!$C$2:$C$1709,Calculations!E109),IF($D$18="Men",SUMIFS(Sheet1!$D$2:$D$1709,Sheet1!$B$2:$B$1709,"Men",Sheet1!$C$2:$C$1709,Calculations!E109),SUMIFS(Sheet1!$D$2:$D$1709,Sheet1!$B$2:$B$1709,"Women",Sheet1!$C$2:$C$1709,Calculations!E109)))</f>
        <v>5160000</v>
      </c>
      <c r="I109">
        <f>SUMIFS(Sheet1!$D$2:$D$1709,Sheet1!$C$2:$C$1709,Calculations!E109)</f>
        <v>5160000</v>
      </c>
      <c r="J109">
        <f t="shared" si="6"/>
        <v>0</v>
      </c>
      <c r="K109">
        <f t="shared" si="7"/>
        <v>0</v>
      </c>
      <c r="L109">
        <f t="shared" si="8"/>
        <v>5160000</v>
      </c>
    </row>
    <row r="110" spans="5:12" x14ac:dyDescent="0.25">
      <c r="E110" s="1">
        <v>41153</v>
      </c>
      <c r="F110">
        <f>SUMIFS(Sheet1!$D$2:$D$1709,Sheet1!$B$2:$B$1709,"Men",Sheet1!$C$2:$C$1709,Calculations!E110)</f>
        <v>2615000</v>
      </c>
      <c r="G110">
        <f>SUMIFS(Sheet1!$D$2:$D$1709,Sheet1!$B$2:$B$1709,"Women",Sheet1!$C$2:$C$1709,Calculations!E110)</f>
        <v>2318000</v>
      </c>
      <c r="H110">
        <f>IF($D$18="All",SUMIFS(Sheet1!$D$2:$D$1709,Sheet1!$C$2:$C$1709,Calculations!E110),IF($D$18="Men",SUMIFS(Sheet1!$D$2:$D$1709,Sheet1!$B$2:$B$1709,"Men",Sheet1!$C$2:$C$1709,Calculations!E110),SUMIFS(Sheet1!$D$2:$D$1709,Sheet1!$B$2:$B$1709,"Women",Sheet1!$C$2:$C$1709,Calculations!E110)))</f>
        <v>4933000</v>
      </c>
      <c r="I110">
        <f>SUMIFS(Sheet1!$D$2:$D$1709,Sheet1!$C$2:$C$1709,Calculations!E110)</f>
        <v>4933000</v>
      </c>
      <c r="J110">
        <f t="shared" si="6"/>
        <v>0</v>
      </c>
      <c r="K110">
        <f t="shared" si="7"/>
        <v>0</v>
      </c>
      <c r="L110">
        <f t="shared" si="8"/>
        <v>4933000</v>
      </c>
    </row>
    <row r="111" spans="5:12" x14ac:dyDescent="0.25">
      <c r="E111" s="1">
        <v>41183</v>
      </c>
      <c r="F111">
        <f>SUMIFS(Sheet1!$D$2:$D$1709,Sheet1!$B$2:$B$1709,"Men",Sheet1!$C$2:$C$1709,Calculations!E111)</f>
        <v>2692000</v>
      </c>
      <c r="G111">
        <f>SUMIFS(Sheet1!$D$2:$D$1709,Sheet1!$B$2:$B$1709,"Women",Sheet1!$C$2:$C$1709,Calculations!E111)</f>
        <v>2313000</v>
      </c>
      <c r="H111">
        <f>IF($D$18="All",SUMIFS(Sheet1!$D$2:$D$1709,Sheet1!$C$2:$C$1709,Calculations!E111),IF($D$18="Men",SUMIFS(Sheet1!$D$2:$D$1709,Sheet1!$B$2:$B$1709,"Men",Sheet1!$C$2:$C$1709,Calculations!E111),SUMIFS(Sheet1!$D$2:$D$1709,Sheet1!$B$2:$B$1709,"Women",Sheet1!$C$2:$C$1709,Calculations!E111)))</f>
        <v>5005000</v>
      </c>
      <c r="I111">
        <f>SUMIFS(Sheet1!$D$2:$D$1709,Sheet1!$C$2:$C$1709,Calculations!E111)</f>
        <v>5005000</v>
      </c>
      <c r="J111">
        <f t="shared" si="6"/>
        <v>0</v>
      </c>
      <c r="K111">
        <f t="shared" si="7"/>
        <v>0</v>
      </c>
      <c r="L111">
        <f t="shared" si="8"/>
        <v>5005000</v>
      </c>
    </row>
    <row r="112" spans="5:12" x14ac:dyDescent="0.25">
      <c r="E112" s="1">
        <v>41214</v>
      </c>
      <c r="F112">
        <f>SUMIFS(Sheet1!$D$2:$D$1709,Sheet1!$B$2:$B$1709,"Men",Sheet1!$C$2:$C$1709,Calculations!E112)</f>
        <v>2626000</v>
      </c>
      <c r="G112">
        <f>SUMIFS(Sheet1!$D$2:$D$1709,Sheet1!$B$2:$B$1709,"Women",Sheet1!$C$2:$C$1709,Calculations!E112)</f>
        <v>2173000</v>
      </c>
      <c r="H112">
        <f>IF($D$18="All",SUMIFS(Sheet1!$D$2:$D$1709,Sheet1!$C$2:$C$1709,Calculations!E112),IF($D$18="Men",SUMIFS(Sheet1!$D$2:$D$1709,Sheet1!$B$2:$B$1709,"Men",Sheet1!$C$2:$C$1709,Calculations!E112),SUMIFS(Sheet1!$D$2:$D$1709,Sheet1!$B$2:$B$1709,"Women",Sheet1!$C$2:$C$1709,Calculations!E112)))</f>
        <v>4799000</v>
      </c>
      <c r="I112">
        <f>SUMIFS(Sheet1!$D$2:$D$1709,Sheet1!$C$2:$C$1709,Calculations!E112)</f>
        <v>4799000</v>
      </c>
      <c r="J112">
        <f t="shared" si="6"/>
        <v>0</v>
      </c>
      <c r="K112">
        <f t="shared" si="7"/>
        <v>0</v>
      </c>
      <c r="L112">
        <f t="shared" si="8"/>
        <v>4799000</v>
      </c>
    </row>
    <row r="113" spans="5:12" x14ac:dyDescent="0.25">
      <c r="E113" s="1">
        <v>41244</v>
      </c>
      <c r="F113">
        <f>SUMIFS(Sheet1!$D$2:$D$1709,Sheet1!$B$2:$B$1709,"Men",Sheet1!$C$2:$C$1709,Calculations!E113)</f>
        <v>2501000</v>
      </c>
      <c r="G113">
        <f>SUMIFS(Sheet1!$D$2:$D$1709,Sheet1!$B$2:$B$1709,"Women",Sheet1!$C$2:$C$1709,Calculations!E113)</f>
        <v>2215000</v>
      </c>
      <c r="H113">
        <f>IF($D$18="All",SUMIFS(Sheet1!$D$2:$D$1709,Sheet1!$C$2:$C$1709,Calculations!E113),IF($D$18="Men",SUMIFS(Sheet1!$D$2:$D$1709,Sheet1!$B$2:$B$1709,"Men",Sheet1!$C$2:$C$1709,Calculations!E113),SUMIFS(Sheet1!$D$2:$D$1709,Sheet1!$B$2:$B$1709,"Women",Sheet1!$C$2:$C$1709,Calculations!E113)))</f>
        <v>4716000</v>
      </c>
      <c r="I113">
        <f>SUMIFS(Sheet1!$D$2:$D$1709,Sheet1!$C$2:$C$1709,Calculations!E113)</f>
        <v>4716000</v>
      </c>
      <c r="J113">
        <f t="shared" si="6"/>
        <v>0</v>
      </c>
      <c r="K113">
        <f t="shared" si="7"/>
        <v>0</v>
      </c>
      <c r="L113">
        <f t="shared" si="8"/>
        <v>4716000</v>
      </c>
    </row>
    <row r="114" spans="5:12" x14ac:dyDescent="0.25">
      <c r="E114" s="1">
        <v>41275</v>
      </c>
      <c r="F114">
        <f>SUMIFS(Sheet1!$D$2:$D$1709,Sheet1!$B$2:$B$1709,"Men",Sheet1!$C$2:$C$1709,Calculations!E114)</f>
        <v>2606000</v>
      </c>
      <c r="G114">
        <f>SUMIFS(Sheet1!$D$2:$D$1709,Sheet1!$B$2:$B$1709,"Women",Sheet1!$C$2:$C$1709,Calculations!E114)</f>
        <v>2299000</v>
      </c>
      <c r="H114">
        <f>IF($D$18="All",SUMIFS(Sheet1!$D$2:$D$1709,Sheet1!$C$2:$C$1709,Calculations!E114),IF($D$18="Men",SUMIFS(Sheet1!$D$2:$D$1709,Sheet1!$B$2:$B$1709,"Men",Sheet1!$C$2:$C$1709,Calculations!E114),SUMIFS(Sheet1!$D$2:$D$1709,Sheet1!$B$2:$B$1709,"Women",Sheet1!$C$2:$C$1709,Calculations!E114)))</f>
        <v>4905000</v>
      </c>
      <c r="I114">
        <f>SUMIFS(Sheet1!$D$2:$D$1709,Sheet1!$C$2:$C$1709,Calculations!E114)</f>
        <v>4905000</v>
      </c>
      <c r="J114">
        <f t="shared" si="6"/>
        <v>0</v>
      </c>
      <c r="K114">
        <f t="shared" si="7"/>
        <v>0</v>
      </c>
      <c r="L114">
        <f t="shared" si="8"/>
        <v>4905000</v>
      </c>
    </row>
    <row r="115" spans="5:12" x14ac:dyDescent="0.25">
      <c r="E115" s="1">
        <v>41306</v>
      </c>
      <c r="F115">
        <f>SUMIFS(Sheet1!$D$2:$D$1709,Sheet1!$B$2:$B$1709,"Men",Sheet1!$C$2:$C$1709,Calculations!E115)</f>
        <v>2666000</v>
      </c>
      <c r="G115">
        <f>SUMIFS(Sheet1!$D$2:$D$1709,Sheet1!$B$2:$B$1709,"Women",Sheet1!$C$2:$C$1709,Calculations!E115)</f>
        <v>2230000</v>
      </c>
      <c r="H115">
        <f>IF($D$18="All",SUMIFS(Sheet1!$D$2:$D$1709,Sheet1!$C$2:$C$1709,Calculations!E115),IF($D$18="Men",SUMIFS(Sheet1!$D$2:$D$1709,Sheet1!$B$2:$B$1709,"Men",Sheet1!$C$2:$C$1709,Calculations!E115),SUMIFS(Sheet1!$D$2:$D$1709,Sheet1!$B$2:$B$1709,"Women",Sheet1!$C$2:$C$1709,Calculations!E115)))</f>
        <v>4896000</v>
      </c>
      <c r="I115">
        <f>SUMIFS(Sheet1!$D$2:$D$1709,Sheet1!$C$2:$C$1709,Calculations!E115)</f>
        <v>4896000</v>
      </c>
      <c r="J115">
        <f t="shared" si="6"/>
        <v>0</v>
      </c>
      <c r="K115">
        <f t="shared" si="7"/>
        <v>0</v>
      </c>
      <c r="L115">
        <f t="shared" si="8"/>
        <v>4896000</v>
      </c>
    </row>
    <row r="116" spans="5:12" x14ac:dyDescent="0.25">
      <c r="E116" s="1">
        <v>41334</v>
      </c>
      <c r="F116">
        <f>SUMIFS(Sheet1!$D$2:$D$1709,Sheet1!$B$2:$B$1709,"Men",Sheet1!$C$2:$C$1709,Calculations!E116)</f>
        <v>2585000</v>
      </c>
      <c r="G116">
        <f>SUMIFS(Sheet1!$D$2:$D$1709,Sheet1!$B$2:$B$1709,"Women",Sheet1!$C$2:$C$1709,Calculations!E116)</f>
        <v>2151000</v>
      </c>
      <c r="H116">
        <f>IF($D$18="All",SUMIFS(Sheet1!$D$2:$D$1709,Sheet1!$C$2:$C$1709,Calculations!E116),IF($D$18="Men",SUMIFS(Sheet1!$D$2:$D$1709,Sheet1!$B$2:$B$1709,"Men",Sheet1!$C$2:$C$1709,Calculations!E116),SUMIFS(Sheet1!$D$2:$D$1709,Sheet1!$B$2:$B$1709,"Women",Sheet1!$C$2:$C$1709,Calculations!E116)))</f>
        <v>4736000</v>
      </c>
      <c r="I116">
        <f>SUMIFS(Sheet1!$D$2:$D$1709,Sheet1!$C$2:$C$1709,Calculations!E116)</f>
        <v>4736000</v>
      </c>
      <c r="J116">
        <f t="shared" si="6"/>
        <v>0</v>
      </c>
      <c r="K116">
        <f t="shared" si="7"/>
        <v>0</v>
      </c>
      <c r="L116">
        <f t="shared" si="8"/>
        <v>4736000</v>
      </c>
    </row>
    <row r="117" spans="5:12" x14ac:dyDescent="0.25">
      <c r="E117" s="1">
        <v>41365</v>
      </c>
      <c r="F117">
        <f>SUMIFS(Sheet1!$D$2:$D$1709,Sheet1!$B$2:$B$1709,"Men",Sheet1!$C$2:$C$1709,Calculations!E117)</f>
        <v>2519000</v>
      </c>
      <c r="G117">
        <f>SUMIFS(Sheet1!$D$2:$D$1709,Sheet1!$B$2:$B$1709,"Women",Sheet1!$C$2:$C$1709,Calculations!E117)</f>
        <v>2063000</v>
      </c>
      <c r="H117">
        <f>IF($D$18="All",SUMIFS(Sheet1!$D$2:$D$1709,Sheet1!$C$2:$C$1709,Calculations!E117),IF($D$18="Men",SUMIFS(Sheet1!$D$2:$D$1709,Sheet1!$B$2:$B$1709,"Men",Sheet1!$C$2:$C$1709,Calculations!E117),SUMIFS(Sheet1!$D$2:$D$1709,Sheet1!$B$2:$B$1709,"Women",Sheet1!$C$2:$C$1709,Calculations!E117)))</f>
        <v>4582000</v>
      </c>
      <c r="I117">
        <f>SUMIFS(Sheet1!$D$2:$D$1709,Sheet1!$C$2:$C$1709,Calculations!E117)</f>
        <v>4582000</v>
      </c>
      <c r="J117">
        <f t="shared" si="6"/>
        <v>0</v>
      </c>
      <c r="K117">
        <f t="shared" si="7"/>
        <v>0</v>
      </c>
      <c r="L117">
        <f t="shared" si="8"/>
        <v>4582000</v>
      </c>
    </row>
    <row r="118" spans="5:12" x14ac:dyDescent="0.25">
      <c r="E118" s="1">
        <v>41395</v>
      </c>
      <c r="F118">
        <f>SUMIFS(Sheet1!$D$2:$D$1709,Sheet1!$B$2:$B$1709,"Men",Sheet1!$C$2:$C$1709,Calculations!E118)</f>
        <v>2483000</v>
      </c>
      <c r="G118">
        <f>SUMIFS(Sheet1!$D$2:$D$1709,Sheet1!$B$2:$B$1709,"Women",Sheet1!$C$2:$C$1709,Calculations!E118)</f>
        <v>1965000</v>
      </c>
      <c r="H118">
        <f>IF($D$18="All",SUMIFS(Sheet1!$D$2:$D$1709,Sheet1!$C$2:$C$1709,Calculations!E118),IF($D$18="Men",SUMIFS(Sheet1!$D$2:$D$1709,Sheet1!$B$2:$B$1709,"Men",Sheet1!$C$2:$C$1709,Calculations!E118),SUMIFS(Sheet1!$D$2:$D$1709,Sheet1!$B$2:$B$1709,"Women",Sheet1!$C$2:$C$1709,Calculations!E118)))</f>
        <v>4448000</v>
      </c>
      <c r="I118">
        <f>SUMIFS(Sheet1!$D$2:$D$1709,Sheet1!$C$2:$C$1709,Calculations!E118)</f>
        <v>4448000</v>
      </c>
      <c r="J118">
        <f t="shared" si="6"/>
        <v>0</v>
      </c>
      <c r="K118">
        <f t="shared" si="7"/>
        <v>0</v>
      </c>
      <c r="L118">
        <f t="shared" si="8"/>
        <v>4448000</v>
      </c>
    </row>
    <row r="119" spans="5:12" x14ac:dyDescent="0.25">
      <c r="E119" s="1">
        <v>41426</v>
      </c>
      <c r="F119">
        <f>SUMIFS(Sheet1!$D$2:$D$1709,Sheet1!$B$2:$B$1709,"Men",Sheet1!$C$2:$C$1709,Calculations!E119)</f>
        <v>2308000</v>
      </c>
      <c r="G119">
        <f>SUMIFS(Sheet1!$D$2:$D$1709,Sheet1!$B$2:$B$1709,"Women",Sheet1!$C$2:$C$1709,Calculations!E119)</f>
        <v>2052000</v>
      </c>
      <c r="H119">
        <f>IF($D$18="All",SUMIFS(Sheet1!$D$2:$D$1709,Sheet1!$C$2:$C$1709,Calculations!E119),IF($D$18="Men",SUMIFS(Sheet1!$D$2:$D$1709,Sheet1!$B$2:$B$1709,"Men",Sheet1!$C$2:$C$1709,Calculations!E119),SUMIFS(Sheet1!$D$2:$D$1709,Sheet1!$B$2:$B$1709,"Women",Sheet1!$C$2:$C$1709,Calculations!E119)))</f>
        <v>4360000</v>
      </c>
      <c r="I119">
        <f>SUMIFS(Sheet1!$D$2:$D$1709,Sheet1!$C$2:$C$1709,Calculations!E119)</f>
        <v>4360000</v>
      </c>
      <c r="J119">
        <f t="shared" si="6"/>
        <v>0</v>
      </c>
      <c r="K119">
        <f t="shared" si="7"/>
        <v>0</v>
      </c>
      <c r="L119">
        <f t="shared" si="8"/>
        <v>4360000</v>
      </c>
    </row>
    <row r="120" spans="5:12" x14ac:dyDescent="0.25">
      <c r="E120" s="1">
        <v>41456</v>
      </c>
      <c r="F120">
        <f>SUMIFS(Sheet1!$D$2:$D$1709,Sheet1!$B$2:$B$1709,"Men",Sheet1!$C$2:$C$1709,Calculations!E120)</f>
        <v>2331000</v>
      </c>
      <c r="G120">
        <f>SUMIFS(Sheet1!$D$2:$D$1709,Sheet1!$B$2:$B$1709,"Women",Sheet1!$C$2:$C$1709,Calculations!E120)</f>
        <v>2068000</v>
      </c>
      <c r="H120">
        <f>IF($D$18="All",SUMIFS(Sheet1!$D$2:$D$1709,Sheet1!$C$2:$C$1709,Calculations!E120),IF($D$18="Men",SUMIFS(Sheet1!$D$2:$D$1709,Sheet1!$B$2:$B$1709,"Men",Sheet1!$C$2:$C$1709,Calculations!E120),SUMIFS(Sheet1!$D$2:$D$1709,Sheet1!$B$2:$B$1709,"Women",Sheet1!$C$2:$C$1709,Calculations!E120)))</f>
        <v>4399000</v>
      </c>
      <c r="I120">
        <f>SUMIFS(Sheet1!$D$2:$D$1709,Sheet1!$C$2:$C$1709,Calculations!E120)</f>
        <v>4399000</v>
      </c>
      <c r="J120">
        <f t="shared" si="6"/>
        <v>0</v>
      </c>
      <c r="K120">
        <f t="shared" si="7"/>
        <v>0</v>
      </c>
      <c r="L120">
        <f t="shared" si="8"/>
        <v>4399000</v>
      </c>
    </row>
    <row r="121" spans="5:12" x14ac:dyDescent="0.25">
      <c r="E121" s="1">
        <v>41487</v>
      </c>
      <c r="F121">
        <f>SUMIFS(Sheet1!$D$2:$D$1709,Sheet1!$B$2:$B$1709,"Men",Sheet1!$C$2:$C$1709,Calculations!E121)</f>
        <v>2431000</v>
      </c>
      <c r="G121">
        <f>SUMIFS(Sheet1!$D$2:$D$1709,Sheet1!$B$2:$B$1709,"Women",Sheet1!$C$2:$C$1709,Calculations!E121)</f>
        <v>1951000</v>
      </c>
      <c r="H121">
        <f>IF($D$18="All",SUMIFS(Sheet1!$D$2:$D$1709,Sheet1!$C$2:$C$1709,Calculations!E121),IF($D$18="Men",SUMIFS(Sheet1!$D$2:$D$1709,Sheet1!$B$2:$B$1709,"Men",Sheet1!$C$2:$C$1709,Calculations!E121),SUMIFS(Sheet1!$D$2:$D$1709,Sheet1!$B$2:$B$1709,"Women",Sheet1!$C$2:$C$1709,Calculations!E121)))</f>
        <v>4382000</v>
      </c>
      <c r="I121">
        <f>SUMIFS(Sheet1!$D$2:$D$1709,Sheet1!$C$2:$C$1709,Calculations!E121)</f>
        <v>4382000</v>
      </c>
      <c r="J121">
        <f t="shared" si="6"/>
        <v>0</v>
      </c>
      <c r="K121">
        <f t="shared" si="7"/>
        <v>0</v>
      </c>
      <c r="L121">
        <f t="shared" si="8"/>
        <v>4382000</v>
      </c>
    </row>
    <row r="122" spans="5:12" x14ac:dyDescent="0.25">
      <c r="E122" s="1">
        <v>41518</v>
      </c>
      <c r="F122">
        <f>SUMIFS(Sheet1!$D$2:$D$1709,Sheet1!$B$2:$B$1709,"Men",Sheet1!$C$2:$C$1709,Calculations!E122)</f>
        <v>2357000</v>
      </c>
      <c r="G122">
        <f>SUMIFS(Sheet1!$D$2:$D$1709,Sheet1!$B$2:$B$1709,"Women",Sheet1!$C$2:$C$1709,Calculations!E122)</f>
        <v>1836000</v>
      </c>
      <c r="H122">
        <f>IF($D$18="All",SUMIFS(Sheet1!$D$2:$D$1709,Sheet1!$C$2:$C$1709,Calculations!E122),IF($D$18="Men",SUMIFS(Sheet1!$D$2:$D$1709,Sheet1!$B$2:$B$1709,"Men",Sheet1!$C$2:$C$1709,Calculations!E122),SUMIFS(Sheet1!$D$2:$D$1709,Sheet1!$B$2:$B$1709,"Women",Sheet1!$C$2:$C$1709,Calculations!E122)))</f>
        <v>4193000</v>
      </c>
      <c r="I122">
        <f>SUMIFS(Sheet1!$D$2:$D$1709,Sheet1!$C$2:$C$1709,Calculations!E122)</f>
        <v>4193000</v>
      </c>
      <c r="J122">
        <f t="shared" si="6"/>
        <v>0</v>
      </c>
      <c r="K122">
        <f t="shared" si="7"/>
        <v>0</v>
      </c>
      <c r="L122">
        <f t="shared" si="8"/>
        <v>4193000</v>
      </c>
    </row>
    <row r="123" spans="5:12" x14ac:dyDescent="0.25">
      <c r="E123" s="1">
        <v>41548</v>
      </c>
      <c r="F123">
        <f>SUMIFS(Sheet1!$D$2:$D$1709,Sheet1!$B$2:$B$1709,"Men",Sheet1!$C$2:$C$1709,Calculations!E123)</f>
        <v>2182000</v>
      </c>
      <c r="G123">
        <f>SUMIFS(Sheet1!$D$2:$D$1709,Sheet1!$B$2:$B$1709,"Women",Sheet1!$C$2:$C$1709,Calculations!E123)</f>
        <v>1889000</v>
      </c>
      <c r="H123">
        <f>IF($D$18="All",SUMIFS(Sheet1!$D$2:$D$1709,Sheet1!$C$2:$C$1709,Calculations!E123),IF($D$18="Men",SUMIFS(Sheet1!$D$2:$D$1709,Sheet1!$B$2:$B$1709,"Men",Sheet1!$C$2:$C$1709,Calculations!E123),SUMIFS(Sheet1!$D$2:$D$1709,Sheet1!$B$2:$B$1709,"Women",Sheet1!$C$2:$C$1709,Calculations!E123)))</f>
        <v>4071000</v>
      </c>
      <c r="I123">
        <f>SUMIFS(Sheet1!$D$2:$D$1709,Sheet1!$C$2:$C$1709,Calculations!E123)</f>
        <v>4071000</v>
      </c>
      <c r="J123">
        <f t="shared" si="6"/>
        <v>0</v>
      </c>
      <c r="K123">
        <f t="shared" si="7"/>
        <v>0</v>
      </c>
      <c r="L123">
        <f t="shared" si="8"/>
        <v>4071000</v>
      </c>
    </row>
    <row r="124" spans="5:12" x14ac:dyDescent="0.25">
      <c r="E124" s="1">
        <v>41579</v>
      </c>
      <c r="F124">
        <f>SUMIFS(Sheet1!$D$2:$D$1709,Sheet1!$B$2:$B$1709,"Men",Sheet1!$C$2:$C$1709,Calculations!E124)</f>
        <v>2228000</v>
      </c>
      <c r="G124">
        <f>SUMIFS(Sheet1!$D$2:$D$1709,Sheet1!$B$2:$B$1709,"Women",Sheet1!$C$2:$C$1709,Calculations!E124)</f>
        <v>1861000</v>
      </c>
      <c r="H124">
        <f>IF($D$18="All",SUMIFS(Sheet1!$D$2:$D$1709,Sheet1!$C$2:$C$1709,Calculations!E124),IF($D$18="Men",SUMIFS(Sheet1!$D$2:$D$1709,Sheet1!$B$2:$B$1709,"Men",Sheet1!$C$2:$C$1709,Calculations!E124),SUMIFS(Sheet1!$D$2:$D$1709,Sheet1!$B$2:$B$1709,"Women",Sheet1!$C$2:$C$1709,Calculations!E124)))</f>
        <v>4089000</v>
      </c>
      <c r="I124">
        <f>SUMIFS(Sheet1!$D$2:$D$1709,Sheet1!$C$2:$C$1709,Calculations!E124)</f>
        <v>4089000</v>
      </c>
      <c r="J124">
        <f t="shared" si="6"/>
        <v>0</v>
      </c>
      <c r="K124">
        <f t="shared" si="7"/>
        <v>0</v>
      </c>
      <c r="L124">
        <f t="shared" si="8"/>
        <v>4089000</v>
      </c>
    </row>
    <row r="125" spans="5:12" x14ac:dyDescent="0.25">
      <c r="E125" s="1">
        <v>41609</v>
      </c>
      <c r="F125">
        <f>SUMIFS(Sheet1!$D$2:$D$1709,Sheet1!$B$2:$B$1709,"Men",Sheet1!$C$2:$C$1709,Calculations!E125)</f>
        <v>2136000</v>
      </c>
      <c r="G125">
        <f>SUMIFS(Sheet1!$D$2:$D$1709,Sheet1!$B$2:$B$1709,"Women",Sheet1!$C$2:$C$1709,Calculations!E125)</f>
        <v>1705000</v>
      </c>
      <c r="H125">
        <f>IF($D$18="All",SUMIFS(Sheet1!$D$2:$D$1709,Sheet1!$C$2:$C$1709,Calculations!E125),IF($D$18="Men",SUMIFS(Sheet1!$D$2:$D$1709,Sheet1!$B$2:$B$1709,"Men",Sheet1!$C$2:$C$1709,Calculations!E125),SUMIFS(Sheet1!$D$2:$D$1709,Sheet1!$B$2:$B$1709,"Women",Sheet1!$C$2:$C$1709,Calculations!E125)))</f>
        <v>3841000</v>
      </c>
      <c r="I125">
        <f>SUMIFS(Sheet1!$D$2:$D$1709,Sheet1!$C$2:$C$1709,Calculations!E125)</f>
        <v>3841000</v>
      </c>
      <c r="J125">
        <f t="shared" si="6"/>
        <v>0</v>
      </c>
      <c r="K125">
        <f t="shared" si="7"/>
        <v>0</v>
      </c>
      <c r="L125">
        <f t="shared" si="8"/>
        <v>3841000</v>
      </c>
    </row>
    <row r="126" spans="5:12" x14ac:dyDescent="0.25">
      <c r="E126" s="1">
        <v>41640</v>
      </c>
      <c r="F126">
        <f>SUMIFS(Sheet1!$D$2:$D$1709,Sheet1!$B$2:$B$1709,"Men",Sheet1!$C$2:$C$1709,Calculations!E126)</f>
        <v>2130000</v>
      </c>
      <c r="G126">
        <f>SUMIFS(Sheet1!$D$2:$D$1709,Sheet1!$B$2:$B$1709,"Women",Sheet1!$C$2:$C$1709,Calculations!E126)</f>
        <v>1662000</v>
      </c>
      <c r="H126">
        <f>IF($D$18="All",SUMIFS(Sheet1!$D$2:$D$1709,Sheet1!$C$2:$C$1709,Calculations!E126),IF($D$18="Men",SUMIFS(Sheet1!$D$2:$D$1709,Sheet1!$B$2:$B$1709,"Men",Sheet1!$C$2:$C$1709,Calculations!E126),SUMIFS(Sheet1!$D$2:$D$1709,Sheet1!$B$2:$B$1709,"Women",Sheet1!$C$2:$C$1709,Calculations!E126)))</f>
        <v>3792000</v>
      </c>
      <c r="I126">
        <f>SUMIFS(Sheet1!$D$2:$D$1709,Sheet1!$C$2:$C$1709,Calculations!E126)</f>
        <v>3792000</v>
      </c>
      <c r="J126">
        <f t="shared" si="6"/>
        <v>0</v>
      </c>
      <c r="K126">
        <f t="shared" si="7"/>
        <v>0</v>
      </c>
      <c r="L126">
        <f t="shared" si="8"/>
        <v>3792000</v>
      </c>
    </row>
    <row r="127" spans="5:12" x14ac:dyDescent="0.25">
      <c r="E127" s="1">
        <v>41671</v>
      </c>
      <c r="F127">
        <f>SUMIFS(Sheet1!$D$2:$D$1709,Sheet1!$B$2:$B$1709,"Men",Sheet1!$C$2:$C$1709,Calculations!E127)</f>
        <v>2201000</v>
      </c>
      <c r="G127">
        <f>SUMIFS(Sheet1!$D$2:$D$1709,Sheet1!$B$2:$B$1709,"Women",Sheet1!$C$2:$C$1709,Calculations!E127)</f>
        <v>1777000</v>
      </c>
      <c r="H127">
        <f>IF($D$18="All",SUMIFS(Sheet1!$D$2:$D$1709,Sheet1!$C$2:$C$1709,Calculations!E127),IF($D$18="Men",SUMIFS(Sheet1!$D$2:$D$1709,Sheet1!$B$2:$B$1709,"Men",Sheet1!$C$2:$C$1709,Calculations!E127),SUMIFS(Sheet1!$D$2:$D$1709,Sheet1!$B$2:$B$1709,"Women",Sheet1!$C$2:$C$1709,Calculations!E127)))</f>
        <v>3978000</v>
      </c>
      <c r="I127">
        <f>SUMIFS(Sheet1!$D$2:$D$1709,Sheet1!$C$2:$C$1709,Calculations!E127)</f>
        <v>3978000</v>
      </c>
      <c r="J127">
        <f t="shared" si="6"/>
        <v>0</v>
      </c>
      <c r="K127">
        <f t="shared" si="7"/>
        <v>0</v>
      </c>
      <c r="L127">
        <f t="shared" si="8"/>
        <v>3978000</v>
      </c>
    </row>
    <row r="128" spans="5:12" x14ac:dyDescent="0.25">
      <c r="E128" s="1">
        <v>41699</v>
      </c>
      <c r="F128">
        <f>SUMIFS(Sheet1!$D$2:$D$1709,Sheet1!$B$2:$B$1709,"Men",Sheet1!$C$2:$C$1709,Calculations!E128)</f>
        <v>2107000</v>
      </c>
      <c r="G128">
        <f>SUMIFS(Sheet1!$D$2:$D$1709,Sheet1!$B$2:$B$1709,"Women",Sheet1!$C$2:$C$1709,Calculations!E128)</f>
        <v>1778000</v>
      </c>
      <c r="H128">
        <f>IF($D$18="All",SUMIFS(Sheet1!$D$2:$D$1709,Sheet1!$C$2:$C$1709,Calculations!E128),IF($D$18="Men",SUMIFS(Sheet1!$D$2:$D$1709,Sheet1!$B$2:$B$1709,"Men",Sheet1!$C$2:$C$1709,Calculations!E128),SUMIFS(Sheet1!$D$2:$D$1709,Sheet1!$B$2:$B$1709,"Women",Sheet1!$C$2:$C$1709,Calculations!E128)))</f>
        <v>3885000</v>
      </c>
      <c r="I128">
        <f>SUMIFS(Sheet1!$D$2:$D$1709,Sheet1!$C$2:$C$1709,Calculations!E128)</f>
        <v>3885000</v>
      </c>
      <c r="J128">
        <f t="shared" si="6"/>
        <v>0</v>
      </c>
      <c r="K128">
        <f t="shared" si="7"/>
        <v>0</v>
      </c>
      <c r="L128">
        <f t="shared" si="8"/>
        <v>3885000</v>
      </c>
    </row>
    <row r="129" spans="5:12" x14ac:dyDescent="0.25">
      <c r="E129" s="1">
        <v>41730</v>
      </c>
      <c r="F129">
        <f>SUMIFS(Sheet1!$D$2:$D$1709,Sheet1!$B$2:$B$1709,"Men",Sheet1!$C$2:$C$1709,Calculations!E129)</f>
        <v>1939000</v>
      </c>
      <c r="G129">
        <f>SUMIFS(Sheet1!$D$2:$D$1709,Sheet1!$B$2:$B$1709,"Women",Sheet1!$C$2:$C$1709,Calculations!E129)</f>
        <v>1623000</v>
      </c>
      <c r="H129">
        <f>IF($D$18="All",SUMIFS(Sheet1!$D$2:$D$1709,Sheet1!$C$2:$C$1709,Calculations!E129),IF($D$18="Men",SUMIFS(Sheet1!$D$2:$D$1709,Sheet1!$B$2:$B$1709,"Men",Sheet1!$C$2:$C$1709,Calculations!E129),SUMIFS(Sheet1!$D$2:$D$1709,Sheet1!$B$2:$B$1709,"Women",Sheet1!$C$2:$C$1709,Calculations!E129)))</f>
        <v>3562000</v>
      </c>
      <c r="I129">
        <f>SUMIFS(Sheet1!$D$2:$D$1709,Sheet1!$C$2:$C$1709,Calculations!E129)</f>
        <v>3562000</v>
      </c>
      <c r="J129">
        <f t="shared" si="6"/>
        <v>0</v>
      </c>
      <c r="K129">
        <f t="shared" si="7"/>
        <v>0</v>
      </c>
      <c r="L129">
        <f t="shared" si="8"/>
        <v>3562000</v>
      </c>
    </row>
    <row r="130" spans="5:12" x14ac:dyDescent="0.25">
      <c r="E130" s="1">
        <v>41760</v>
      </c>
      <c r="F130">
        <f>SUMIFS(Sheet1!$D$2:$D$1709,Sheet1!$B$2:$B$1709,"Men",Sheet1!$C$2:$C$1709,Calculations!E130)</f>
        <v>1859000</v>
      </c>
      <c r="G130">
        <f>SUMIFS(Sheet1!$D$2:$D$1709,Sheet1!$B$2:$B$1709,"Women",Sheet1!$C$2:$C$1709,Calculations!E130)</f>
        <v>1603000</v>
      </c>
      <c r="H130">
        <f>IF($D$18="All",SUMIFS(Sheet1!$D$2:$D$1709,Sheet1!$C$2:$C$1709,Calculations!E130),IF($D$18="Men",SUMIFS(Sheet1!$D$2:$D$1709,Sheet1!$B$2:$B$1709,"Men",Sheet1!$C$2:$C$1709,Calculations!E130),SUMIFS(Sheet1!$D$2:$D$1709,Sheet1!$B$2:$B$1709,"Women",Sheet1!$C$2:$C$1709,Calculations!E130)))</f>
        <v>3462000</v>
      </c>
      <c r="I130">
        <f>SUMIFS(Sheet1!$D$2:$D$1709,Sheet1!$C$2:$C$1709,Calculations!E130)</f>
        <v>3462000</v>
      </c>
      <c r="J130">
        <f t="shared" si="6"/>
        <v>0</v>
      </c>
      <c r="K130">
        <f t="shared" si="7"/>
        <v>0</v>
      </c>
      <c r="L130">
        <f t="shared" si="8"/>
        <v>3462000</v>
      </c>
    </row>
    <row r="131" spans="5:12" x14ac:dyDescent="0.25">
      <c r="E131" s="1">
        <v>41791</v>
      </c>
      <c r="F131">
        <f>SUMIFS(Sheet1!$D$2:$D$1709,Sheet1!$B$2:$B$1709,"Men",Sheet1!$C$2:$C$1709,Calculations!E131)</f>
        <v>1686000</v>
      </c>
      <c r="G131">
        <f>SUMIFS(Sheet1!$D$2:$D$1709,Sheet1!$B$2:$B$1709,"Women",Sheet1!$C$2:$C$1709,Calculations!E131)</f>
        <v>1414000</v>
      </c>
      <c r="H131">
        <f>IF($D$18="All",SUMIFS(Sheet1!$D$2:$D$1709,Sheet1!$C$2:$C$1709,Calculations!E131),IF($D$18="Men",SUMIFS(Sheet1!$D$2:$D$1709,Sheet1!$B$2:$B$1709,"Men",Sheet1!$C$2:$C$1709,Calculations!E131),SUMIFS(Sheet1!$D$2:$D$1709,Sheet1!$B$2:$B$1709,"Women",Sheet1!$C$2:$C$1709,Calculations!E131)))</f>
        <v>3100000</v>
      </c>
      <c r="I131">
        <f>SUMIFS(Sheet1!$D$2:$D$1709,Sheet1!$C$2:$C$1709,Calculations!E131)</f>
        <v>3100000</v>
      </c>
      <c r="J131">
        <f t="shared" si="6"/>
        <v>0</v>
      </c>
      <c r="K131">
        <f t="shared" si="7"/>
        <v>0</v>
      </c>
      <c r="L131">
        <f t="shared" si="8"/>
        <v>3100000</v>
      </c>
    </row>
    <row r="132" spans="5:12" x14ac:dyDescent="0.25">
      <c r="E132" s="1">
        <v>41821</v>
      </c>
      <c r="F132">
        <f>SUMIFS(Sheet1!$D$2:$D$1709,Sheet1!$B$2:$B$1709,"Men",Sheet1!$C$2:$C$1709,Calculations!E132)</f>
        <v>1702000</v>
      </c>
      <c r="G132">
        <f>SUMIFS(Sheet1!$D$2:$D$1709,Sheet1!$B$2:$B$1709,"Women",Sheet1!$C$2:$C$1709,Calculations!E132)</f>
        <v>1634000</v>
      </c>
      <c r="H132">
        <f>IF($D$18="All",SUMIFS(Sheet1!$D$2:$D$1709,Sheet1!$C$2:$C$1709,Calculations!E132),IF($D$18="Men",SUMIFS(Sheet1!$D$2:$D$1709,Sheet1!$B$2:$B$1709,"Men",Sheet1!$C$2:$C$1709,Calculations!E132),SUMIFS(Sheet1!$D$2:$D$1709,Sheet1!$B$2:$B$1709,"Women",Sheet1!$C$2:$C$1709,Calculations!E132)))</f>
        <v>3336000</v>
      </c>
      <c r="I132">
        <f>SUMIFS(Sheet1!$D$2:$D$1709,Sheet1!$C$2:$C$1709,Calculations!E132)</f>
        <v>3336000</v>
      </c>
      <c r="J132">
        <f t="shared" si="6"/>
        <v>0</v>
      </c>
      <c r="K132">
        <f t="shared" si="7"/>
        <v>0</v>
      </c>
      <c r="L132">
        <f t="shared" si="8"/>
        <v>3336000</v>
      </c>
    </row>
    <row r="133" spans="5:12" x14ac:dyDescent="0.25">
      <c r="E133" s="1">
        <v>41852</v>
      </c>
      <c r="F133">
        <f>SUMIFS(Sheet1!$D$2:$D$1709,Sheet1!$B$2:$B$1709,"Men",Sheet1!$C$2:$C$1709,Calculations!E133)</f>
        <v>1564000</v>
      </c>
      <c r="G133">
        <f>SUMIFS(Sheet1!$D$2:$D$1709,Sheet1!$B$2:$B$1709,"Women",Sheet1!$C$2:$C$1709,Calculations!E133)</f>
        <v>1547000</v>
      </c>
      <c r="H133">
        <f>IF($D$18="All",SUMIFS(Sheet1!$D$2:$D$1709,Sheet1!$C$2:$C$1709,Calculations!E133),IF($D$18="Men",SUMIFS(Sheet1!$D$2:$D$1709,Sheet1!$B$2:$B$1709,"Men",Sheet1!$C$2:$C$1709,Calculations!E133),SUMIFS(Sheet1!$D$2:$D$1709,Sheet1!$B$2:$B$1709,"Women",Sheet1!$C$2:$C$1709,Calculations!E133)))</f>
        <v>3111000</v>
      </c>
      <c r="I133">
        <f>SUMIFS(Sheet1!$D$2:$D$1709,Sheet1!$C$2:$C$1709,Calculations!E133)</f>
        <v>3111000</v>
      </c>
      <c r="J133">
        <f t="shared" si="6"/>
        <v>0</v>
      </c>
      <c r="K133">
        <f t="shared" si="7"/>
        <v>0</v>
      </c>
      <c r="L133">
        <f t="shared" si="8"/>
        <v>3111000</v>
      </c>
    </row>
    <row r="134" spans="5:12" x14ac:dyDescent="0.25">
      <c r="E134" s="1">
        <v>41883</v>
      </c>
      <c r="F134">
        <f>SUMIFS(Sheet1!$D$2:$D$1709,Sheet1!$B$2:$B$1709,"Men",Sheet1!$C$2:$C$1709,Calculations!E134)</f>
        <v>1505000</v>
      </c>
      <c r="G134">
        <f>SUMIFS(Sheet1!$D$2:$D$1709,Sheet1!$B$2:$B$1709,"Women",Sheet1!$C$2:$C$1709,Calculations!E134)</f>
        <v>1524000</v>
      </c>
      <c r="H134">
        <f>IF($D$18="All",SUMIFS(Sheet1!$D$2:$D$1709,Sheet1!$C$2:$C$1709,Calculations!E134),IF($D$18="Men",SUMIFS(Sheet1!$D$2:$D$1709,Sheet1!$B$2:$B$1709,"Men",Sheet1!$C$2:$C$1709,Calculations!E134),SUMIFS(Sheet1!$D$2:$D$1709,Sheet1!$B$2:$B$1709,"Women",Sheet1!$C$2:$C$1709,Calculations!E134)))</f>
        <v>3029000</v>
      </c>
      <c r="I134">
        <f>SUMIFS(Sheet1!$D$2:$D$1709,Sheet1!$C$2:$C$1709,Calculations!E134)</f>
        <v>3029000</v>
      </c>
      <c r="J134">
        <f t="shared" si="6"/>
        <v>0</v>
      </c>
      <c r="K134">
        <f t="shared" si="7"/>
        <v>0</v>
      </c>
      <c r="L134">
        <f t="shared" si="8"/>
        <v>3029000</v>
      </c>
    </row>
    <row r="135" spans="5:12" x14ac:dyDescent="0.25">
      <c r="E135" s="1">
        <v>41913</v>
      </c>
      <c r="F135">
        <f>SUMIFS(Sheet1!$D$2:$D$1709,Sheet1!$B$2:$B$1709,"Men",Sheet1!$C$2:$C$1709,Calculations!E135)</f>
        <v>1490000</v>
      </c>
      <c r="G135">
        <f>SUMIFS(Sheet1!$D$2:$D$1709,Sheet1!$B$2:$B$1709,"Women",Sheet1!$C$2:$C$1709,Calculations!E135)</f>
        <v>1471000</v>
      </c>
      <c r="H135">
        <f>IF($D$18="All",SUMIFS(Sheet1!$D$2:$D$1709,Sheet1!$C$2:$C$1709,Calculations!E135),IF($D$18="Men",SUMIFS(Sheet1!$D$2:$D$1709,Sheet1!$B$2:$B$1709,"Men",Sheet1!$C$2:$C$1709,Calculations!E135),SUMIFS(Sheet1!$D$2:$D$1709,Sheet1!$B$2:$B$1709,"Women",Sheet1!$C$2:$C$1709,Calculations!E135)))</f>
        <v>2961000</v>
      </c>
      <c r="I135">
        <f>SUMIFS(Sheet1!$D$2:$D$1709,Sheet1!$C$2:$C$1709,Calculations!E135)</f>
        <v>2961000</v>
      </c>
      <c r="J135">
        <f t="shared" si="6"/>
        <v>0</v>
      </c>
      <c r="K135">
        <f t="shared" si="7"/>
        <v>0</v>
      </c>
      <c r="L135">
        <f t="shared" si="8"/>
        <v>2961000</v>
      </c>
    </row>
    <row r="136" spans="5:12" x14ac:dyDescent="0.25">
      <c r="E136" s="1">
        <v>41944</v>
      </c>
      <c r="F136">
        <f>SUMIFS(Sheet1!$D$2:$D$1709,Sheet1!$B$2:$B$1709,"Men",Sheet1!$C$2:$C$1709,Calculations!E136)</f>
        <v>1496000</v>
      </c>
      <c r="G136">
        <f>SUMIFS(Sheet1!$D$2:$D$1709,Sheet1!$B$2:$B$1709,"Women",Sheet1!$C$2:$C$1709,Calculations!E136)</f>
        <v>1370000</v>
      </c>
      <c r="H136">
        <f>IF($D$18="All",SUMIFS(Sheet1!$D$2:$D$1709,Sheet1!$C$2:$C$1709,Calculations!E136),IF($D$18="Men",SUMIFS(Sheet1!$D$2:$D$1709,Sheet1!$B$2:$B$1709,"Men",Sheet1!$C$2:$C$1709,Calculations!E136),SUMIFS(Sheet1!$D$2:$D$1709,Sheet1!$B$2:$B$1709,"Women",Sheet1!$C$2:$C$1709,Calculations!E136)))</f>
        <v>2866000</v>
      </c>
      <c r="I136">
        <f>SUMIFS(Sheet1!$D$2:$D$1709,Sheet1!$C$2:$C$1709,Calculations!E136)</f>
        <v>2866000</v>
      </c>
      <c r="J136">
        <f t="shared" si="6"/>
        <v>0</v>
      </c>
      <c r="K136">
        <f t="shared" si="7"/>
        <v>0</v>
      </c>
      <c r="L136">
        <f t="shared" si="8"/>
        <v>2866000</v>
      </c>
    </row>
    <row r="137" spans="5:12" x14ac:dyDescent="0.25">
      <c r="E137" s="1">
        <v>41974</v>
      </c>
      <c r="F137">
        <f>SUMIFS(Sheet1!$D$2:$D$1709,Sheet1!$B$2:$B$1709,"Men",Sheet1!$C$2:$C$1709,Calculations!E137)</f>
        <v>1505000</v>
      </c>
      <c r="G137">
        <f>SUMIFS(Sheet1!$D$2:$D$1709,Sheet1!$B$2:$B$1709,"Women",Sheet1!$C$2:$C$1709,Calculations!E137)</f>
        <v>1267000</v>
      </c>
      <c r="H137">
        <f>IF($D$18="All",SUMIFS(Sheet1!$D$2:$D$1709,Sheet1!$C$2:$C$1709,Calculations!E137),IF($D$18="Men",SUMIFS(Sheet1!$D$2:$D$1709,Sheet1!$B$2:$B$1709,"Men",Sheet1!$C$2:$C$1709,Calculations!E137),SUMIFS(Sheet1!$D$2:$D$1709,Sheet1!$B$2:$B$1709,"Women",Sheet1!$C$2:$C$1709,Calculations!E137)))</f>
        <v>2772000</v>
      </c>
      <c r="I137">
        <f>SUMIFS(Sheet1!$D$2:$D$1709,Sheet1!$C$2:$C$1709,Calculations!E137)</f>
        <v>2772000</v>
      </c>
      <c r="J137">
        <f t="shared" si="6"/>
        <v>0</v>
      </c>
      <c r="K137">
        <f t="shared" si="7"/>
        <v>0</v>
      </c>
      <c r="L137">
        <f t="shared" si="8"/>
        <v>2772000</v>
      </c>
    </row>
    <row r="138" spans="5:12" x14ac:dyDescent="0.25">
      <c r="E138" s="1">
        <v>42005</v>
      </c>
      <c r="F138">
        <f>SUMIFS(Sheet1!$D$2:$D$1709,Sheet1!$B$2:$B$1709,"Men",Sheet1!$C$2:$C$1709,Calculations!E138)</f>
        <v>1538000</v>
      </c>
      <c r="G138">
        <f>SUMIFS(Sheet1!$D$2:$D$1709,Sheet1!$B$2:$B$1709,"Women",Sheet1!$C$2:$C$1709,Calculations!E138)</f>
        <v>1426000</v>
      </c>
      <c r="H138">
        <f>IF($D$18="All",SUMIFS(Sheet1!$D$2:$D$1709,Sheet1!$C$2:$C$1709,Calculations!E138),IF($D$18="Men",SUMIFS(Sheet1!$D$2:$D$1709,Sheet1!$B$2:$B$1709,"Men",Sheet1!$C$2:$C$1709,Calculations!E138),SUMIFS(Sheet1!$D$2:$D$1709,Sheet1!$B$2:$B$1709,"Women",Sheet1!$C$2:$C$1709,Calculations!E138)))</f>
        <v>2964000</v>
      </c>
      <c r="I138">
        <f>SUMIFS(Sheet1!$D$2:$D$1709,Sheet1!$C$2:$C$1709,Calculations!E138)</f>
        <v>2964000</v>
      </c>
      <c r="J138">
        <f t="shared" si="6"/>
        <v>0</v>
      </c>
      <c r="K138">
        <f t="shared" si="7"/>
        <v>0</v>
      </c>
      <c r="L138">
        <f t="shared" si="8"/>
        <v>2964000</v>
      </c>
    </row>
    <row r="139" spans="5:12" x14ac:dyDescent="0.25">
      <c r="E139" s="1">
        <v>42036</v>
      </c>
      <c r="F139">
        <f>SUMIFS(Sheet1!$D$2:$D$1709,Sheet1!$B$2:$B$1709,"Men",Sheet1!$C$2:$C$1709,Calculations!E139)</f>
        <v>1538000</v>
      </c>
      <c r="G139">
        <f>SUMIFS(Sheet1!$D$2:$D$1709,Sheet1!$B$2:$B$1709,"Women",Sheet1!$C$2:$C$1709,Calculations!E139)</f>
        <v>1347000</v>
      </c>
      <c r="H139">
        <f>IF($D$18="All",SUMIFS(Sheet1!$D$2:$D$1709,Sheet1!$C$2:$C$1709,Calculations!E139),IF($D$18="Men",SUMIFS(Sheet1!$D$2:$D$1709,Sheet1!$B$2:$B$1709,"Men",Sheet1!$C$2:$C$1709,Calculations!E139),SUMIFS(Sheet1!$D$2:$D$1709,Sheet1!$B$2:$B$1709,"Women",Sheet1!$C$2:$C$1709,Calculations!E139)))</f>
        <v>2885000</v>
      </c>
      <c r="I139">
        <f>SUMIFS(Sheet1!$D$2:$D$1709,Sheet1!$C$2:$C$1709,Calculations!E139)</f>
        <v>2885000</v>
      </c>
      <c r="J139">
        <f t="shared" si="6"/>
        <v>0</v>
      </c>
      <c r="K139">
        <f t="shared" si="7"/>
        <v>0</v>
      </c>
      <c r="L139">
        <f t="shared" si="8"/>
        <v>2885000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K1:P18"/>
  <sheetViews>
    <sheetView showGridLines="0" tabSelected="1" zoomScale="75" zoomScaleNormal="75" workbookViewId="0"/>
  </sheetViews>
  <sheetFormatPr defaultRowHeight="15" x14ac:dyDescent="0.25"/>
  <sheetData>
    <row r="1" spans="11:13" ht="15.75" thickBot="1" x14ac:dyDescent="0.3">
      <c r="K1" s="5"/>
      <c r="L1" s="6"/>
      <c r="M1" s="7"/>
    </row>
    <row r="18" spans="15:16" x14ac:dyDescent="0.25">
      <c r="O18" s="3"/>
      <c r="P18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oleObjects>
        <mc:AlternateContent xmlns:mc="http://schemas.openxmlformats.org/markup-compatibility/2006">
          <mc:Choice Requires="x14">
            <oleObject shapeId="1030">
              <objectPr defaultSize="0" autoFill="0" autoLine="0" autoPict="0">
                <anchor moveWithCells="1">
                  <from>
                    <xdr:col>10</xdr:col>
                    <xdr:colOff>0</xdr:colOff>
                    <xdr:row>0</xdr:row>
                    <xdr:rowOff>0</xdr:rowOff>
                  </from>
                  <to>
                    <xdr:col>11</xdr:col>
                    <xdr:colOff>0</xdr:colOff>
                    <xdr:row>1</xdr:row>
                    <xdr:rowOff>19050</xdr:rowOff>
                  </to>
                </anchor>
              </objectPr>
            </oleObject>
          </mc:Choice>
        </mc:AlternateContent>
      </oleObjects>
    </mc:Choice>
  </mc:AlternateContent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Option Button 6">
              <controlPr defaultSize="0" autoFill="0" autoLine="0" autoPict="0">
                <anchor moveWithCells="1">
                  <from>
                    <xdr:col>10</xdr:col>
                    <xdr:colOff>0</xdr:colOff>
                    <xdr:row>0</xdr:row>
                    <xdr:rowOff>0</xdr:rowOff>
                  </from>
                  <to>
                    <xdr:col>11</xdr:col>
                    <xdr:colOff>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4" name="Option Button 9">
              <controlPr defaultSize="0" autoFill="0" autoLine="0" autoPict="0">
                <anchor mov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12</xdr:col>
                    <xdr:colOff>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Option Button 10">
              <controlPr defaultSize="0" autoFill="0" autoLine="0" autoPict="0">
                <anchor moveWithCells="1">
                  <from>
                    <xdr:col>12</xdr:col>
                    <xdr:colOff>0</xdr:colOff>
                    <xdr:row>0</xdr:row>
                    <xdr:rowOff>0</xdr:rowOff>
                  </from>
                  <to>
                    <xdr:col>13</xdr:col>
                    <xdr:colOff>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Drop Down 12">
              <controlPr defaultSize="0" autoLine="0" autoPict="0">
                <anchor moveWithCells="1">
                  <from>
                    <xdr:col>15</xdr:col>
                    <xdr:colOff>476250</xdr:colOff>
                    <xdr:row>17</xdr:row>
                    <xdr:rowOff>85725</xdr:rowOff>
                  </from>
                  <to>
                    <xdr:col>17</xdr:col>
                    <xdr:colOff>447675</xdr:colOff>
                    <xdr:row>18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Calculations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2019-02-08T16:16:23Z</dcterms:modified>
</cp:coreProperties>
</file>