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2919248295de1/Documents/College/CHEME_485/TeamA6/"/>
    </mc:Choice>
  </mc:AlternateContent>
  <xr:revisionPtr revIDLastSave="0" documentId="8_{E94000A3-ED91-48A6-8D9E-B9F2C963BA4E}" xr6:coauthVersionLast="45" xr6:coauthVersionMax="45" xr10:uidLastSave="{00000000-0000-0000-0000-000000000000}"/>
  <bookViews>
    <workbookView xWindow="-120" yWindow="-120" windowWidth="29040" windowHeight="15840" activeTab="1" xr2:uid="{627F8701-85BA-46DC-BC65-458E2912990F}"/>
  </bookViews>
  <sheets>
    <sheet name="Ex Non-discounted Crt" sheetId="1" r:id="rId1"/>
    <sheet name="Ex Discounted Crt" sheetId="2" r:id="rId2"/>
    <sheet name="Comparison of Projects" sheetId="3" r:id="rId3"/>
    <sheet name="Capitalized Cost Method" sheetId="4" r:id="rId4"/>
    <sheet name="Retrofitting" sheetId="5" r:id="rId5"/>
    <sheet name="Sensitivity Analysis" sheetId="6" r:id="rId6"/>
  </sheets>
  <definedNames>
    <definedName name="solver_adj" localSheetId="2" hidden="1">'Comparison of Projects'!$B$10</definedName>
    <definedName name="solver_adj" localSheetId="1" hidden="1">'Ex Discounted Crt'!$C$15</definedName>
    <definedName name="solver_adj" localSheetId="5" hidden="1">'Sensitivity Analysis'!$C$15</definedName>
    <definedName name="solver_cvg" localSheetId="2" hidden="1">0.0001</definedName>
    <definedName name="solver_cvg" localSheetId="1" hidden="1">0.0001</definedName>
    <definedName name="solver_cvg" localSheetId="5" hidden="1">0.0001</definedName>
    <definedName name="solver_drv" localSheetId="2" hidden="1">1</definedName>
    <definedName name="solver_drv" localSheetId="1" hidden="1">1</definedName>
    <definedName name="solver_drv" localSheetId="5" hidden="1">1</definedName>
    <definedName name="solver_eng" localSheetId="2" hidden="1">1</definedName>
    <definedName name="solver_eng" localSheetId="1" hidden="1">1</definedName>
    <definedName name="solver_eng" localSheetId="5" hidden="1">1</definedName>
    <definedName name="solver_est" localSheetId="2" hidden="1">1</definedName>
    <definedName name="solver_est" localSheetId="1" hidden="1">1</definedName>
    <definedName name="solver_est" localSheetId="5" hidden="1">1</definedName>
    <definedName name="solver_itr" localSheetId="2" hidden="1">2147483647</definedName>
    <definedName name="solver_itr" localSheetId="1" hidden="1">2147483647</definedName>
    <definedName name="solver_itr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5" hidden="1">2147483647</definedName>
    <definedName name="solver_mni" localSheetId="2" hidden="1">30</definedName>
    <definedName name="solver_mni" localSheetId="1" hidden="1">30</definedName>
    <definedName name="solver_mni" localSheetId="5" hidden="1">30</definedName>
    <definedName name="solver_mrt" localSheetId="2" hidden="1">0.075</definedName>
    <definedName name="solver_mrt" localSheetId="1" hidden="1">0.075</definedName>
    <definedName name="solver_mrt" localSheetId="5" hidden="1">0.075</definedName>
    <definedName name="solver_msl" localSheetId="2" hidden="1">2</definedName>
    <definedName name="solver_msl" localSheetId="1" hidden="1">2</definedName>
    <definedName name="solver_msl" localSheetId="5" hidden="1">2</definedName>
    <definedName name="solver_neg" localSheetId="2" hidden="1">1</definedName>
    <definedName name="solver_neg" localSheetId="1" hidden="1">1</definedName>
    <definedName name="solver_neg" localSheetId="5" hidden="1">1</definedName>
    <definedName name="solver_nod" localSheetId="2" hidden="1">2147483647</definedName>
    <definedName name="solver_nod" localSheetId="1" hidden="1">2147483647</definedName>
    <definedName name="solver_nod" localSheetId="5" hidden="1">2147483647</definedName>
    <definedName name="solver_num" localSheetId="2" hidden="1">0</definedName>
    <definedName name="solver_num" localSheetId="1" hidden="1">0</definedName>
    <definedName name="solver_num" localSheetId="5" hidden="1">0</definedName>
    <definedName name="solver_nwt" localSheetId="2" hidden="1">1</definedName>
    <definedName name="solver_nwt" localSheetId="1" hidden="1">1</definedName>
    <definedName name="solver_nwt" localSheetId="5" hidden="1">1</definedName>
    <definedName name="solver_opt" localSheetId="2" hidden="1">'Comparison of Projects'!$K$7</definedName>
    <definedName name="solver_opt" localSheetId="1" hidden="1">'Ex Discounted Crt'!$C$40</definedName>
    <definedName name="solver_opt" localSheetId="5" hidden="1">'Sensitivity Analysis'!$C$38</definedName>
    <definedName name="solver_pre" localSheetId="2" hidden="1">0.000001</definedName>
    <definedName name="solver_pre" localSheetId="1" hidden="1">0.000001</definedName>
    <definedName name="solver_pre" localSheetId="5" hidden="1">0.000001</definedName>
    <definedName name="solver_rbv" localSheetId="2" hidden="1">1</definedName>
    <definedName name="solver_rbv" localSheetId="1" hidden="1">1</definedName>
    <definedName name="solver_rbv" localSheetId="5" hidden="1">1</definedName>
    <definedName name="solver_rlx" localSheetId="2" hidden="1">2</definedName>
    <definedName name="solver_rlx" localSheetId="1" hidden="1">2</definedName>
    <definedName name="solver_rlx" localSheetId="5" hidden="1">2</definedName>
    <definedName name="solver_rsd" localSheetId="2" hidden="1">0</definedName>
    <definedName name="solver_rsd" localSheetId="1" hidden="1">0</definedName>
    <definedName name="solver_rsd" localSheetId="5" hidden="1">0</definedName>
    <definedName name="solver_scl" localSheetId="2" hidden="1">1</definedName>
    <definedName name="solver_scl" localSheetId="1" hidden="1">1</definedName>
    <definedName name="solver_scl" localSheetId="5" hidden="1">1</definedName>
    <definedName name="solver_sho" localSheetId="2" hidden="1">2</definedName>
    <definedName name="solver_sho" localSheetId="1" hidden="1">2</definedName>
    <definedName name="solver_sho" localSheetId="5" hidden="1">2</definedName>
    <definedName name="solver_ssz" localSheetId="2" hidden="1">100</definedName>
    <definedName name="solver_ssz" localSheetId="1" hidden="1">100</definedName>
    <definedName name="solver_ssz" localSheetId="5" hidden="1">100</definedName>
    <definedName name="solver_tim" localSheetId="2" hidden="1">2147483647</definedName>
    <definedName name="solver_tim" localSheetId="1" hidden="1">2147483647</definedName>
    <definedName name="solver_tim" localSheetId="5" hidden="1">2147483647</definedName>
    <definedName name="solver_tol" localSheetId="2" hidden="1">0.01</definedName>
    <definedName name="solver_tol" localSheetId="1" hidden="1">0.01</definedName>
    <definedName name="solver_tol" localSheetId="5" hidden="1">0.01</definedName>
    <definedName name="solver_typ" localSheetId="2" hidden="1">3</definedName>
    <definedName name="solver_typ" localSheetId="1" hidden="1">3</definedName>
    <definedName name="solver_typ" localSheetId="5" hidden="1">3</definedName>
    <definedName name="solver_val" localSheetId="2" hidden="1">0</definedName>
    <definedName name="solver_val" localSheetId="1" hidden="1">0</definedName>
    <definedName name="solver_val" localSheetId="5" hidden="1">0</definedName>
    <definedName name="solver_ver" localSheetId="2" hidden="1">3</definedName>
    <definedName name="solver_ver" localSheetId="1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3" i="2" l="1"/>
  <c r="Q34" i="2"/>
  <c r="Q35" i="2"/>
  <c r="P34" i="2"/>
  <c r="P35" i="2"/>
  <c r="P33" i="2"/>
  <c r="P32" i="2"/>
  <c r="J31" i="2"/>
  <c r="K31" i="2" s="1"/>
  <c r="L31" i="2" s="1"/>
  <c r="J32" i="2"/>
  <c r="K32" i="2" s="1"/>
  <c r="L32" i="2" s="1"/>
  <c r="J33" i="2"/>
  <c r="K33" i="2" s="1"/>
  <c r="L33" i="2" s="1"/>
  <c r="I33" i="2"/>
  <c r="I32" i="2"/>
  <c r="I31" i="2"/>
  <c r="I30" i="2"/>
  <c r="G31" i="2"/>
  <c r="G32" i="2"/>
  <c r="G33" i="2"/>
  <c r="E33" i="2"/>
  <c r="B9" i="4" l="1"/>
  <c r="B10" i="4"/>
  <c r="B11" i="4"/>
  <c r="B12" i="4"/>
  <c r="H6" i="3"/>
  <c r="H7" i="3"/>
  <c r="K6" i="3"/>
  <c r="J6" i="3"/>
  <c r="I6" i="3"/>
  <c r="C38" i="1"/>
  <c r="C37" i="1"/>
  <c r="E19" i="1"/>
  <c r="L19" i="1"/>
  <c r="H20" i="1"/>
  <c r="J22" i="1"/>
  <c r="H21" i="1"/>
  <c r="H23" i="1"/>
  <c r="C33" i="1"/>
  <c r="E17" i="1"/>
  <c r="B12" i="3" l="1"/>
  <c r="B16" i="3"/>
  <c r="D61" i="6" l="1"/>
  <c r="C61" i="6"/>
  <c r="B61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B80" i="6"/>
  <c r="C80" i="6"/>
  <c r="D80" i="6"/>
  <c r="B81" i="6"/>
  <c r="C81" i="6"/>
  <c r="D81" i="6"/>
  <c r="B82" i="6"/>
  <c r="C82" i="6"/>
  <c r="D82" i="6"/>
  <c r="B83" i="6"/>
  <c r="C83" i="6"/>
  <c r="D83" i="6"/>
  <c r="B84" i="6"/>
  <c r="C84" i="6"/>
  <c r="D84" i="6"/>
  <c r="B85" i="6"/>
  <c r="C85" i="6"/>
  <c r="D85" i="6"/>
  <c r="B86" i="6"/>
  <c r="C86" i="6"/>
  <c r="D86" i="6"/>
  <c r="B87" i="6"/>
  <c r="C87" i="6"/>
  <c r="D87" i="6"/>
  <c r="B88" i="6"/>
  <c r="C88" i="6"/>
  <c r="D88" i="6"/>
  <c r="B89" i="6"/>
  <c r="C89" i="6"/>
  <c r="D89" i="6"/>
  <c r="B90" i="6"/>
  <c r="C90" i="6"/>
  <c r="D90" i="6"/>
  <c r="B91" i="6"/>
  <c r="C91" i="6"/>
  <c r="D91" i="6"/>
  <c r="B92" i="6"/>
  <c r="C92" i="6"/>
  <c r="D92" i="6"/>
  <c r="B93" i="6"/>
  <c r="C93" i="6"/>
  <c r="D93" i="6"/>
  <c r="B94" i="6"/>
  <c r="C94" i="6"/>
  <c r="D94" i="6"/>
  <c r="B95" i="6"/>
  <c r="C95" i="6"/>
  <c r="D95" i="6"/>
  <c r="B96" i="6"/>
  <c r="C96" i="6"/>
  <c r="D96" i="6"/>
  <c r="B97" i="6"/>
  <c r="C97" i="6"/>
  <c r="D97" i="6"/>
  <c r="B98" i="6"/>
  <c r="C98" i="6"/>
  <c r="D98" i="6"/>
  <c r="B99" i="6"/>
  <c r="C99" i="6"/>
  <c r="D99" i="6"/>
  <c r="B100" i="6"/>
  <c r="C100" i="6"/>
  <c r="D100" i="6"/>
  <c r="B101" i="6"/>
  <c r="C101" i="6"/>
  <c r="D101" i="6"/>
  <c r="B102" i="6"/>
  <c r="C102" i="6"/>
  <c r="D102" i="6"/>
  <c r="B103" i="6"/>
  <c r="C103" i="6"/>
  <c r="D103" i="6"/>
  <c r="B104" i="6"/>
  <c r="C104" i="6"/>
  <c r="D104" i="6"/>
  <c r="B105" i="6"/>
  <c r="C105" i="6"/>
  <c r="D105" i="6"/>
  <c r="B106" i="6"/>
  <c r="C106" i="6"/>
  <c r="D106" i="6"/>
  <c r="B107" i="6"/>
  <c r="C107" i="6"/>
  <c r="D107" i="6"/>
  <c r="B108" i="6"/>
  <c r="C108" i="6"/>
  <c r="D108" i="6"/>
  <c r="B109" i="6"/>
  <c r="C109" i="6"/>
  <c r="D109" i="6"/>
  <c r="B110" i="6"/>
  <c r="C110" i="6"/>
  <c r="D110" i="6"/>
  <c r="B111" i="6"/>
  <c r="C111" i="6"/>
  <c r="D111" i="6"/>
  <c r="B112" i="6"/>
  <c r="C112" i="6"/>
  <c r="D112" i="6"/>
  <c r="B113" i="6"/>
  <c r="C113" i="6"/>
  <c r="D113" i="6"/>
  <c r="B114" i="6"/>
  <c r="C114" i="6"/>
  <c r="D114" i="6"/>
  <c r="B115" i="6"/>
  <c r="C115" i="6"/>
  <c r="D115" i="6"/>
  <c r="B116" i="6"/>
  <c r="C116" i="6"/>
  <c r="D116" i="6"/>
  <c r="B117" i="6"/>
  <c r="C117" i="6"/>
  <c r="D117" i="6"/>
  <c r="B118" i="6"/>
  <c r="C118" i="6"/>
  <c r="D118" i="6"/>
  <c r="B119" i="6"/>
  <c r="C119" i="6"/>
  <c r="D119" i="6"/>
  <c r="B120" i="6"/>
  <c r="C120" i="6"/>
  <c r="D120" i="6"/>
  <c r="B121" i="6"/>
  <c r="C121" i="6"/>
  <c r="D121" i="6"/>
  <c r="B122" i="6"/>
  <c r="C122" i="6"/>
  <c r="D122" i="6"/>
  <c r="B123" i="6"/>
  <c r="C123" i="6"/>
  <c r="D123" i="6"/>
  <c r="B124" i="6"/>
  <c r="C124" i="6"/>
  <c r="D124" i="6"/>
  <c r="B125" i="6"/>
  <c r="C125" i="6"/>
  <c r="D125" i="6"/>
  <c r="B126" i="6"/>
  <c r="C126" i="6"/>
  <c r="D126" i="6"/>
  <c r="B127" i="6"/>
  <c r="C127" i="6"/>
  <c r="D127" i="6"/>
  <c r="B128" i="6"/>
  <c r="C128" i="6"/>
  <c r="D128" i="6"/>
  <c r="B129" i="6"/>
  <c r="C129" i="6"/>
  <c r="D129" i="6"/>
  <c r="B130" i="6"/>
  <c r="C130" i="6"/>
  <c r="D130" i="6"/>
  <c r="B131" i="6"/>
  <c r="C131" i="6"/>
  <c r="D131" i="6"/>
  <c r="B132" i="6"/>
  <c r="C132" i="6"/>
  <c r="D132" i="6"/>
  <c r="B133" i="6"/>
  <c r="C133" i="6"/>
  <c r="D133" i="6"/>
  <c r="B134" i="6"/>
  <c r="C134" i="6"/>
  <c r="D134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B217" i="6"/>
  <c r="C217" i="6"/>
  <c r="D217" i="6"/>
  <c r="B218" i="6"/>
  <c r="C218" i="6"/>
  <c r="D218" i="6"/>
  <c r="B219" i="6"/>
  <c r="C219" i="6"/>
  <c r="D219" i="6"/>
  <c r="B220" i="6"/>
  <c r="C220" i="6"/>
  <c r="D220" i="6"/>
  <c r="B221" i="6"/>
  <c r="C221" i="6"/>
  <c r="D221" i="6"/>
  <c r="B222" i="6"/>
  <c r="C222" i="6"/>
  <c r="D222" i="6"/>
  <c r="B223" i="6"/>
  <c r="C223" i="6"/>
  <c r="D223" i="6"/>
  <c r="B224" i="6"/>
  <c r="C224" i="6"/>
  <c r="D224" i="6"/>
  <c r="B225" i="6"/>
  <c r="C225" i="6"/>
  <c r="D225" i="6"/>
  <c r="B226" i="6"/>
  <c r="C226" i="6"/>
  <c r="D226" i="6"/>
  <c r="B227" i="6"/>
  <c r="C227" i="6"/>
  <c r="D227" i="6"/>
  <c r="B228" i="6"/>
  <c r="C228" i="6"/>
  <c r="D228" i="6"/>
  <c r="B229" i="6"/>
  <c r="C229" i="6"/>
  <c r="D229" i="6"/>
  <c r="B230" i="6"/>
  <c r="C230" i="6"/>
  <c r="D230" i="6"/>
  <c r="B231" i="6"/>
  <c r="C231" i="6"/>
  <c r="D231" i="6"/>
  <c r="B232" i="6"/>
  <c r="C232" i="6"/>
  <c r="D232" i="6"/>
  <c r="B233" i="6"/>
  <c r="C233" i="6"/>
  <c r="D233" i="6"/>
  <c r="B234" i="6"/>
  <c r="C234" i="6"/>
  <c r="D234" i="6"/>
  <c r="B235" i="6"/>
  <c r="C235" i="6"/>
  <c r="D235" i="6"/>
  <c r="B236" i="6"/>
  <c r="C236" i="6"/>
  <c r="D236" i="6"/>
  <c r="B237" i="6"/>
  <c r="C237" i="6"/>
  <c r="D237" i="6"/>
  <c r="B238" i="6"/>
  <c r="C238" i="6"/>
  <c r="D238" i="6"/>
  <c r="B239" i="6"/>
  <c r="C239" i="6"/>
  <c r="D239" i="6"/>
  <c r="B240" i="6"/>
  <c r="C240" i="6"/>
  <c r="D240" i="6"/>
  <c r="B241" i="6"/>
  <c r="C241" i="6"/>
  <c r="D241" i="6"/>
  <c r="B242" i="6"/>
  <c r="C242" i="6"/>
  <c r="D242" i="6"/>
  <c r="B243" i="6"/>
  <c r="C243" i="6"/>
  <c r="D243" i="6"/>
  <c r="B244" i="6"/>
  <c r="C244" i="6"/>
  <c r="D244" i="6"/>
  <c r="B245" i="6"/>
  <c r="C245" i="6"/>
  <c r="D245" i="6"/>
  <c r="B246" i="6"/>
  <c r="C246" i="6"/>
  <c r="D246" i="6"/>
  <c r="B247" i="6"/>
  <c r="C247" i="6"/>
  <c r="D247" i="6"/>
  <c r="B248" i="6"/>
  <c r="C248" i="6"/>
  <c r="D248" i="6"/>
  <c r="B249" i="6"/>
  <c r="C249" i="6"/>
  <c r="D249" i="6"/>
  <c r="B250" i="6"/>
  <c r="C250" i="6"/>
  <c r="D250" i="6"/>
  <c r="B251" i="6"/>
  <c r="C251" i="6"/>
  <c r="D251" i="6"/>
  <c r="B252" i="6"/>
  <c r="C252" i="6"/>
  <c r="D252" i="6"/>
  <c r="B253" i="6"/>
  <c r="C253" i="6"/>
  <c r="D253" i="6"/>
  <c r="B254" i="6"/>
  <c r="C254" i="6"/>
  <c r="D254" i="6"/>
  <c r="B255" i="6"/>
  <c r="C255" i="6"/>
  <c r="D255" i="6"/>
  <c r="B256" i="6"/>
  <c r="C256" i="6"/>
  <c r="D256" i="6"/>
  <c r="B257" i="6"/>
  <c r="C257" i="6"/>
  <c r="D257" i="6"/>
  <c r="B258" i="6"/>
  <c r="C258" i="6"/>
  <c r="D258" i="6"/>
  <c r="B259" i="6"/>
  <c r="C259" i="6"/>
  <c r="D259" i="6"/>
  <c r="B260" i="6"/>
  <c r="C260" i="6"/>
  <c r="D260" i="6"/>
  <c r="B261" i="6"/>
  <c r="C261" i="6"/>
  <c r="D261" i="6"/>
  <c r="B262" i="6"/>
  <c r="C262" i="6"/>
  <c r="D262" i="6"/>
  <c r="B263" i="6"/>
  <c r="C263" i="6"/>
  <c r="D263" i="6"/>
  <c r="B264" i="6"/>
  <c r="C264" i="6"/>
  <c r="D264" i="6"/>
  <c r="B265" i="6"/>
  <c r="C265" i="6"/>
  <c r="D265" i="6"/>
  <c r="B266" i="6"/>
  <c r="C266" i="6"/>
  <c r="D266" i="6"/>
  <c r="B267" i="6"/>
  <c r="C267" i="6"/>
  <c r="D267" i="6"/>
  <c r="B268" i="6"/>
  <c r="C268" i="6"/>
  <c r="D268" i="6"/>
  <c r="B269" i="6"/>
  <c r="C269" i="6"/>
  <c r="D269" i="6"/>
  <c r="B270" i="6"/>
  <c r="C270" i="6"/>
  <c r="D270" i="6"/>
  <c r="B271" i="6"/>
  <c r="C271" i="6"/>
  <c r="D271" i="6"/>
  <c r="B272" i="6"/>
  <c r="C272" i="6"/>
  <c r="D272" i="6"/>
  <c r="B273" i="6"/>
  <c r="C273" i="6"/>
  <c r="D273" i="6"/>
  <c r="B274" i="6"/>
  <c r="C274" i="6"/>
  <c r="D274" i="6"/>
  <c r="B275" i="6"/>
  <c r="C275" i="6"/>
  <c r="D275" i="6"/>
  <c r="B276" i="6"/>
  <c r="C276" i="6"/>
  <c r="D276" i="6"/>
  <c r="B277" i="6"/>
  <c r="C277" i="6"/>
  <c r="D277" i="6"/>
  <c r="B278" i="6"/>
  <c r="C278" i="6"/>
  <c r="D278" i="6"/>
  <c r="B279" i="6"/>
  <c r="C279" i="6"/>
  <c r="D279" i="6"/>
  <c r="B280" i="6"/>
  <c r="C280" i="6"/>
  <c r="D280" i="6"/>
  <c r="B281" i="6"/>
  <c r="C281" i="6"/>
  <c r="D281" i="6"/>
  <c r="B282" i="6"/>
  <c r="C282" i="6"/>
  <c r="D282" i="6"/>
  <c r="B283" i="6"/>
  <c r="C283" i="6"/>
  <c r="D283" i="6"/>
  <c r="B284" i="6"/>
  <c r="C284" i="6"/>
  <c r="D284" i="6"/>
  <c r="B285" i="6"/>
  <c r="C285" i="6"/>
  <c r="D285" i="6"/>
  <c r="B286" i="6"/>
  <c r="C286" i="6"/>
  <c r="D286" i="6"/>
  <c r="B287" i="6"/>
  <c r="C287" i="6"/>
  <c r="D287" i="6"/>
  <c r="B288" i="6"/>
  <c r="C288" i="6"/>
  <c r="D288" i="6"/>
  <c r="B289" i="6"/>
  <c r="C289" i="6"/>
  <c r="D289" i="6"/>
  <c r="B290" i="6"/>
  <c r="C290" i="6"/>
  <c r="D290" i="6"/>
  <c r="B291" i="6"/>
  <c r="C291" i="6"/>
  <c r="D291" i="6"/>
  <c r="B292" i="6"/>
  <c r="C292" i="6"/>
  <c r="D292" i="6"/>
  <c r="B293" i="6"/>
  <c r="C293" i="6"/>
  <c r="D293" i="6"/>
  <c r="B294" i="6"/>
  <c r="C294" i="6"/>
  <c r="D294" i="6"/>
  <c r="B295" i="6"/>
  <c r="C295" i="6"/>
  <c r="D295" i="6"/>
  <c r="B296" i="6"/>
  <c r="C296" i="6"/>
  <c r="D296" i="6"/>
  <c r="B297" i="6"/>
  <c r="C297" i="6"/>
  <c r="D297" i="6"/>
  <c r="B298" i="6"/>
  <c r="C298" i="6"/>
  <c r="D298" i="6"/>
  <c r="B299" i="6"/>
  <c r="C299" i="6"/>
  <c r="D299" i="6"/>
  <c r="B300" i="6"/>
  <c r="C300" i="6"/>
  <c r="D300" i="6"/>
  <c r="B301" i="6"/>
  <c r="C301" i="6"/>
  <c r="D301" i="6"/>
  <c r="B302" i="6"/>
  <c r="C302" i="6"/>
  <c r="D302" i="6"/>
  <c r="B303" i="6"/>
  <c r="C303" i="6"/>
  <c r="D303" i="6"/>
  <c r="B304" i="6"/>
  <c r="C304" i="6"/>
  <c r="D304" i="6"/>
  <c r="B305" i="6"/>
  <c r="C305" i="6"/>
  <c r="D305" i="6"/>
  <c r="B306" i="6"/>
  <c r="C306" i="6"/>
  <c r="D306" i="6"/>
  <c r="B307" i="6"/>
  <c r="C307" i="6"/>
  <c r="D307" i="6"/>
  <c r="B308" i="6"/>
  <c r="C308" i="6"/>
  <c r="D308" i="6"/>
  <c r="B309" i="6"/>
  <c r="C309" i="6"/>
  <c r="D309" i="6"/>
  <c r="B310" i="6"/>
  <c r="C310" i="6"/>
  <c r="D310" i="6"/>
  <c r="B311" i="6"/>
  <c r="C311" i="6"/>
  <c r="D311" i="6"/>
  <c r="B312" i="6"/>
  <c r="C312" i="6"/>
  <c r="D312" i="6"/>
  <c r="B313" i="6"/>
  <c r="C313" i="6"/>
  <c r="D313" i="6"/>
  <c r="B314" i="6"/>
  <c r="C314" i="6"/>
  <c r="D314" i="6"/>
  <c r="B315" i="6"/>
  <c r="C315" i="6"/>
  <c r="D315" i="6"/>
  <c r="B316" i="6"/>
  <c r="C316" i="6"/>
  <c r="D316" i="6"/>
  <c r="B317" i="6"/>
  <c r="C317" i="6"/>
  <c r="D317" i="6"/>
  <c r="B318" i="6"/>
  <c r="C318" i="6"/>
  <c r="D318" i="6"/>
  <c r="B319" i="6"/>
  <c r="C319" i="6"/>
  <c r="D319" i="6"/>
  <c r="B320" i="6"/>
  <c r="C320" i="6"/>
  <c r="D320" i="6"/>
  <c r="B321" i="6"/>
  <c r="C321" i="6"/>
  <c r="D321" i="6"/>
  <c r="B322" i="6"/>
  <c r="C322" i="6"/>
  <c r="D322" i="6"/>
  <c r="B323" i="6"/>
  <c r="C323" i="6"/>
  <c r="D323" i="6"/>
  <c r="B324" i="6"/>
  <c r="C324" i="6"/>
  <c r="D324" i="6"/>
  <c r="B325" i="6"/>
  <c r="C325" i="6"/>
  <c r="D325" i="6"/>
  <c r="B326" i="6"/>
  <c r="C326" i="6"/>
  <c r="D326" i="6"/>
  <c r="B327" i="6"/>
  <c r="C327" i="6"/>
  <c r="D327" i="6"/>
  <c r="B328" i="6"/>
  <c r="C328" i="6"/>
  <c r="D328" i="6"/>
  <c r="B329" i="6"/>
  <c r="C329" i="6"/>
  <c r="D329" i="6"/>
  <c r="B330" i="6"/>
  <c r="C330" i="6"/>
  <c r="D330" i="6"/>
  <c r="B331" i="6"/>
  <c r="C331" i="6"/>
  <c r="D331" i="6"/>
  <c r="B332" i="6"/>
  <c r="C332" i="6"/>
  <c r="D332" i="6"/>
  <c r="B333" i="6"/>
  <c r="C333" i="6"/>
  <c r="D333" i="6"/>
  <c r="B334" i="6"/>
  <c r="C334" i="6"/>
  <c r="D334" i="6"/>
  <c r="B335" i="6"/>
  <c r="C335" i="6"/>
  <c r="D335" i="6"/>
  <c r="B336" i="6"/>
  <c r="C336" i="6"/>
  <c r="D336" i="6"/>
  <c r="B337" i="6"/>
  <c r="C337" i="6"/>
  <c r="D337" i="6"/>
  <c r="B338" i="6"/>
  <c r="C338" i="6"/>
  <c r="D338" i="6"/>
  <c r="B339" i="6"/>
  <c r="C339" i="6"/>
  <c r="D339" i="6"/>
  <c r="B340" i="6"/>
  <c r="C340" i="6"/>
  <c r="D340" i="6"/>
  <c r="B341" i="6"/>
  <c r="C341" i="6"/>
  <c r="D341" i="6"/>
  <c r="B342" i="6"/>
  <c r="C342" i="6"/>
  <c r="D342" i="6"/>
  <c r="B343" i="6"/>
  <c r="C343" i="6"/>
  <c r="D343" i="6"/>
  <c r="B344" i="6"/>
  <c r="C344" i="6"/>
  <c r="D344" i="6"/>
  <c r="B345" i="6"/>
  <c r="C345" i="6"/>
  <c r="D345" i="6"/>
  <c r="B346" i="6"/>
  <c r="C346" i="6"/>
  <c r="D346" i="6"/>
  <c r="B347" i="6"/>
  <c r="C347" i="6"/>
  <c r="D347" i="6"/>
  <c r="B348" i="6"/>
  <c r="C348" i="6"/>
  <c r="D348" i="6"/>
  <c r="B349" i="6"/>
  <c r="C349" i="6"/>
  <c r="D349" i="6"/>
  <c r="B350" i="6"/>
  <c r="C350" i="6"/>
  <c r="D350" i="6"/>
  <c r="B351" i="6"/>
  <c r="C351" i="6"/>
  <c r="D351" i="6"/>
  <c r="B352" i="6"/>
  <c r="C352" i="6"/>
  <c r="D352" i="6"/>
  <c r="B353" i="6"/>
  <c r="C353" i="6"/>
  <c r="D353" i="6"/>
  <c r="B354" i="6"/>
  <c r="C354" i="6"/>
  <c r="D354" i="6"/>
  <c r="B355" i="6"/>
  <c r="C355" i="6"/>
  <c r="D355" i="6"/>
  <c r="B356" i="6"/>
  <c r="C356" i="6"/>
  <c r="D356" i="6"/>
  <c r="B357" i="6"/>
  <c r="C357" i="6"/>
  <c r="D357" i="6"/>
  <c r="B358" i="6"/>
  <c r="C358" i="6"/>
  <c r="D358" i="6"/>
  <c r="B359" i="6"/>
  <c r="C359" i="6"/>
  <c r="D359" i="6"/>
  <c r="B360" i="6"/>
  <c r="C360" i="6"/>
  <c r="D360" i="6"/>
  <c r="B361" i="6"/>
  <c r="C361" i="6"/>
  <c r="D361" i="6"/>
  <c r="B362" i="6"/>
  <c r="C362" i="6"/>
  <c r="D362" i="6"/>
  <c r="B363" i="6"/>
  <c r="C363" i="6"/>
  <c r="D363" i="6"/>
  <c r="B364" i="6"/>
  <c r="C364" i="6"/>
  <c r="D364" i="6"/>
  <c r="B365" i="6"/>
  <c r="C365" i="6"/>
  <c r="D365" i="6"/>
  <c r="B366" i="6"/>
  <c r="C366" i="6"/>
  <c r="D366" i="6"/>
  <c r="B367" i="6"/>
  <c r="C367" i="6"/>
  <c r="D367" i="6"/>
  <c r="B368" i="6"/>
  <c r="C368" i="6"/>
  <c r="D368" i="6"/>
  <c r="B369" i="6"/>
  <c r="C369" i="6"/>
  <c r="D369" i="6"/>
  <c r="B370" i="6"/>
  <c r="C370" i="6"/>
  <c r="D370" i="6"/>
  <c r="B371" i="6"/>
  <c r="C371" i="6"/>
  <c r="D371" i="6"/>
  <c r="B372" i="6"/>
  <c r="C372" i="6"/>
  <c r="D372" i="6"/>
  <c r="B373" i="6"/>
  <c r="C373" i="6"/>
  <c r="D373" i="6"/>
  <c r="B374" i="6"/>
  <c r="C374" i="6"/>
  <c r="D374" i="6"/>
  <c r="B375" i="6"/>
  <c r="C375" i="6"/>
  <c r="D375" i="6"/>
  <c r="B376" i="6"/>
  <c r="C376" i="6"/>
  <c r="D376" i="6"/>
  <c r="B377" i="6"/>
  <c r="C377" i="6"/>
  <c r="D377" i="6"/>
  <c r="B378" i="6"/>
  <c r="C378" i="6"/>
  <c r="D378" i="6"/>
  <c r="B379" i="6"/>
  <c r="C379" i="6"/>
  <c r="D379" i="6"/>
  <c r="B380" i="6"/>
  <c r="C380" i="6"/>
  <c r="D380" i="6"/>
  <c r="B381" i="6"/>
  <c r="C381" i="6"/>
  <c r="D381" i="6"/>
  <c r="B382" i="6"/>
  <c r="C382" i="6"/>
  <c r="D382" i="6"/>
  <c r="B383" i="6"/>
  <c r="C383" i="6"/>
  <c r="D383" i="6"/>
  <c r="B384" i="6"/>
  <c r="C384" i="6"/>
  <c r="D384" i="6"/>
  <c r="B385" i="6"/>
  <c r="C385" i="6"/>
  <c r="D385" i="6"/>
  <c r="B386" i="6"/>
  <c r="C386" i="6"/>
  <c r="D386" i="6"/>
  <c r="B387" i="6"/>
  <c r="C387" i="6"/>
  <c r="D387" i="6"/>
  <c r="B388" i="6"/>
  <c r="C388" i="6"/>
  <c r="D388" i="6"/>
  <c r="B389" i="6"/>
  <c r="C389" i="6"/>
  <c r="D389" i="6"/>
  <c r="B390" i="6"/>
  <c r="C390" i="6"/>
  <c r="D390" i="6"/>
  <c r="B391" i="6"/>
  <c r="C391" i="6"/>
  <c r="D391" i="6"/>
  <c r="B392" i="6"/>
  <c r="C392" i="6"/>
  <c r="D392" i="6"/>
  <c r="B393" i="6"/>
  <c r="C393" i="6"/>
  <c r="D393" i="6"/>
  <c r="B394" i="6"/>
  <c r="C394" i="6"/>
  <c r="D394" i="6"/>
  <c r="B395" i="6"/>
  <c r="C395" i="6"/>
  <c r="D395" i="6"/>
  <c r="B396" i="6"/>
  <c r="C396" i="6"/>
  <c r="D396" i="6"/>
  <c r="B397" i="6"/>
  <c r="C397" i="6"/>
  <c r="D397" i="6"/>
  <c r="B398" i="6"/>
  <c r="C398" i="6"/>
  <c r="D398" i="6"/>
  <c r="B399" i="6"/>
  <c r="C399" i="6"/>
  <c r="D399" i="6"/>
  <c r="B400" i="6"/>
  <c r="C400" i="6"/>
  <c r="D400" i="6"/>
  <c r="B401" i="6"/>
  <c r="C401" i="6"/>
  <c r="D401" i="6"/>
  <c r="B402" i="6"/>
  <c r="C402" i="6"/>
  <c r="D402" i="6"/>
  <c r="B403" i="6"/>
  <c r="C403" i="6"/>
  <c r="D403" i="6"/>
  <c r="B404" i="6"/>
  <c r="C404" i="6"/>
  <c r="D404" i="6"/>
  <c r="B405" i="6"/>
  <c r="C405" i="6"/>
  <c r="D405" i="6"/>
  <c r="B406" i="6"/>
  <c r="C406" i="6"/>
  <c r="D406" i="6"/>
  <c r="B407" i="6"/>
  <c r="C407" i="6"/>
  <c r="D407" i="6"/>
  <c r="B408" i="6"/>
  <c r="C408" i="6"/>
  <c r="D408" i="6"/>
  <c r="B409" i="6"/>
  <c r="C409" i="6"/>
  <c r="D409" i="6"/>
  <c r="B410" i="6"/>
  <c r="C410" i="6"/>
  <c r="D410" i="6"/>
  <c r="B411" i="6"/>
  <c r="C411" i="6"/>
  <c r="D411" i="6"/>
  <c r="B412" i="6"/>
  <c r="C412" i="6"/>
  <c r="D412" i="6"/>
  <c r="B413" i="6"/>
  <c r="C413" i="6"/>
  <c r="D413" i="6"/>
  <c r="B414" i="6"/>
  <c r="C414" i="6"/>
  <c r="D414" i="6"/>
  <c r="B415" i="6"/>
  <c r="C415" i="6"/>
  <c r="D415" i="6"/>
  <c r="B416" i="6"/>
  <c r="C416" i="6"/>
  <c r="D416" i="6"/>
  <c r="B417" i="6"/>
  <c r="C417" i="6"/>
  <c r="D417" i="6"/>
  <c r="B418" i="6"/>
  <c r="C418" i="6"/>
  <c r="D418" i="6"/>
  <c r="B419" i="6"/>
  <c r="C419" i="6"/>
  <c r="D419" i="6"/>
  <c r="B420" i="6"/>
  <c r="C420" i="6"/>
  <c r="D420" i="6"/>
  <c r="B421" i="6"/>
  <c r="C421" i="6"/>
  <c r="D421" i="6"/>
  <c r="B422" i="6"/>
  <c r="C422" i="6"/>
  <c r="D422" i="6"/>
  <c r="B423" i="6"/>
  <c r="C423" i="6"/>
  <c r="D423" i="6"/>
  <c r="B424" i="6"/>
  <c r="C424" i="6"/>
  <c r="D424" i="6"/>
  <c r="B425" i="6"/>
  <c r="C425" i="6"/>
  <c r="D425" i="6"/>
  <c r="B426" i="6"/>
  <c r="C426" i="6"/>
  <c r="D426" i="6"/>
  <c r="B427" i="6"/>
  <c r="C427" i="6"/>
  <c r="D427" i="6"/>
  <c r="B428" i="6"/>
  <c r="C428" i="6"/>
  <c r="D428" i="6"/>
  <c r="B429" i="6"/>
  <c r="C429" i="6"/>
  <c r="D429" i="6"/>
  <c r="B430" i="6"/>
  <c r="C430" i="6"/>
  <c r="D430" i="6"/>
  <c r="B431" i="6"/>
  <c r="C431" i="6"/>
  <c r="D431" i="6"/>
  <c r="B432" i="6"/>
  <c r="C432" i="6"/>
  <c r="D432" i="6"/>
  <c r="B433" i="6"/>
  <c r="C433" i="6"/>
  <c r="D433" i="6"/>
  <c r="B434" i="6"/>
  <c r="C434" i="6"/>
  <c r="D434" i="6"/>
  <c r="B435" i="6"/>
  <c r="C435" i="6"/>
  <c r="D435" i="6"/>
  <c r="B436" i="6"/>
  <c r="C436" i="6"/>
  <c r="D436" i="6"/>
  <c r="B437" i="6"/>
  <c r="C437" i="6"/>
  <c r="D437" i="6"/>
  <c r="B438" i="6"/>
  <c r="C438" i="6"/>
  <c r="D438" i="6"/>
  <c r="B439" i="6"/>
  <c r="C439" i="6"/>
  <c r="D439" i="6"/>
  <c r="B440" i="6"/>
  <c r="C440" i="6"/>
  <c r="D440" i="6"/>
  <c r="B441" i="6"/>
  <c r="C441" i="6"/>
  <c r="D441" i="6"/>
  <c r="B442" i="6"/>
  <c r="C442" i="6"/>
  <c r="D442" i="6"/>
  <c r="B443" i="6"/>
  <c r="C443" i="6"/>
  <c r="D443" i="6"/>
  <c r="B444" i="6"/>
  <c r="C444" i="6"/>
  <c r="D444" i="6"/>
  <c r="B445" i="6"/>
  <c r="C445" i="6"/>
  <c r="D445" i="6"/>
  <c r="B446" i="6"/>
  <c r="C446" i="6"/>
  <c r="D446" i="6"/>
  <c r="B447" i="6"/>
  <c r="C447" i="6"/>
  <c r="D447" i="6"/>
  <c r="B448" i="6"/>
  <c r="C448" i="6"/>
  <c r="D448" i="6"/>
  <c r="B449" i="6"/>
  <c r="C449" i="6"/>
  <c r="D449" i="6"/>
  <c r="B450" i="6"/>
  <c r="C450" i="6"/>
  <c r="D450" i="6"/>
  <c r="B451" i="6"/>
  <c r="C451" i="6"/>
  <c r="D451" i="6"/>
  <c r="B452" i="6"/>
  <c r="C452" i="6"/>
  <c r="D452" i="6"/>
  <c r="B453" i="6"/>
  <c r="C453" i="6"/>
  <c r="D453" i="6"/>
  <c r="B454" i="6"/>
  <c r="C454" i="6"/>
  <c r="D454" i="6"/>
  <c r="B455" i="6"/>
  <c r="C455" i="6"/>
  <c r="D455" i="6"/>
  <c r="B456" i="6"/>
  <c r="C456" i="6"/>
  <c r="D456" i="6"/>
  <c r="B457" i="6"/>
  <c r="C457" i="6"/>
  <c r="D457" i="6"/>
  <c r="B458" i="6"/>
  <c r="C458" i="6"/>
  <c r="D458" i="6"/>
  <c r="B459" i="6"/>
  <c r="C459" i="6"/>
  <c r="D459" i="6"/>
  <c r="B460" i="6"/>
  <c r="C460" i="6"/>
  <c r="D460" i="6"/>
  <c r="B461" i="6"/>
  <c r="C461" i="6"/>
  <c r="D461" i="6"/>
  <c r="B462" i="6"/>
  <c r="C462" i="6"/>
  <c r="D462" i="6"/>
  <c r="B463" i="6"/>
  <c r="C463" i="6"/>
  <c r="D463" i="6"/>
  <c r="B464" i="6"/>
  <c r="C464" i="6"/>
  <c r="D464" i="6"/>
  <c r="B465" i="6"/>
  <c r="C465" i="6"/>
  <c r="D465" i="6"/>
  <c r="B466" i="6"/>
  <c r="C466" i="6"/>
  <c r="D466" i="6"/>
  <c r="B467" i="6"/>
  <c r="C467" i="6"/>
  <c r="D467" i="6"/>
  <c r="B468" i="6"/>
  <c r="C468" i="6"/>
  <c r="D468" i="6"/>
  <c r="B469" i="6"/>
  <c r="C469" i="6"/>
  <c r="D469" i="6"/>
  <c r="B470" i="6"/>
  <c r="C470" i="6"/>
  <c r="D470" i="6"/>
  <c r="B471" i="6"/>
  <c r="C471" i="6"/>
  <c r="D471" i="6"/>
  <c r="B472" i="6"/>
  <c r="C472" i="6"/>
  <c r="D472" i="6"/>
  <c r="B473" i="6"/>
  <c r="C473" i="6"/>
  <c r="D473" i="6"/>
  <c r="B474" i="6"/>
  <c r="C474" i="6"/>
  <c r="D474" i="6"/>
  <c r="B475" i="6"/>
  <c r="C475" i="6"/>
  <c r="D475" i="6"/>
  <c r="B476" i="6"/>
  <c r="C476" i="6"/>
  <c r="D476" i="6"/>
  <c r="B477" i="6"/>
  <c r="C477" i="6"/>
  <c r="D477" i="6"/>
  <c r="B478" i="6"/>
  <c r="C478" i="6"/>
  <c r="D478" i="6"/>
  <c r="B479" i="6"/>
  <c r="C479" i="6"/>
  <c r="D479" i="6"/>
  <c r="B480" i="6"/>
  <c r="C480" i="6"/>
  <c r="D480" i="6"/>
  <c r="B481" i="6"/>
  <c r="C481" i="6"/>
  <c r="D481" i="6"/>
  <c r="B482" i="6"/>
  <c r="C482" i="6"/>
  <c r="D482" i="6"/>
  <c r="B483" i="6"/>
  <c r="C483" i="6"/>
  <c r="D483" i="6"/>
  <c r="B484" i="6"/>
  <c r="C484" i="6"/>
  <c r="D484" i="6"/>
  <c r="B485" i="6"/>
  <c r="C485" i="6"/>
  <c r="D485" i="6"/>
  <c r="B486" i="6"/>
  <c r="C486" i="6"/>
  <c r="D486" i="6"/>
  <c r="B487" i="6"/>
  <c r="C487" i="6"/>
  <c r="D487" i="6"/>
  <c r="B488" i="6"/>
  <c r="C488" i="6"/>
  <c r="D488" i="6"/>
  <c r="B489" i="6"/>
  <c r="C489" i="6"/>
  <c r="D489" i="6"/>
  <c r="B490" i="6"/>
  <c r="C490" i="6"/>
  <c r="D490" i="6"/>
  <c r="B491" i="6"/>
  <c r="C491" i="6"/>
  <c r="D491" i="6"/>
  <c r="B492" i="6"/>
  <c r="C492" i="6"/>
  <c r="D492" i="6"/>
  <c r="B493" i="6"/>
  <c r="C493" i="6"/>
  <c r="D493" i="6"/>
  <c r="B494" i="6"/>
  <c r="C494" i="6"/>
  <c r="D494" i="6"/>
  <c r="B495" i="6"/>
  <c r="C495" i="6"/>
  <c r="D495" i="6"/>
  <c r="B496" i="6"/>
  <c r="C496" i="6"/>
  <c r="D496" i="6"/>
  <c r="B497" i="6"/>
  <c r="C497" i="6"/>
  <c r="D497" i="6"/>
  <c r="B498" i="6"/>
  <c r="C498" i="6"/>
  <c r="D498" i="6"/>
  <c r="B499" i="6"/>
  <c r="C499" i="6"/>
  <c r="D499" i="6"/>
  <c r="B500" i="6"/>
  <c r="C500" i="6"/>
  <c r="D500" i="6"/>
  <c r="B501" i="6"/>
  <c r="C501" i="6"/>
  <c r="D501" i="6"/>
  <c r="B502" i="6"/>
  <c r="C502" i="6"/>
  <c r="D502" i="6"/>
  <c r="B503" i="6"/>
  <c r="C503" i="6"/>
  <c r="D503" i="6"/>
  <c r="B504" i="6"/>
  <c r="C504" i="6"/>
  <c r="D504" i="6"/>
  <c r="B505" i="6"/>
  <c r="C505" i="6"/>
  <c r="D505" i="6"/>
  <c r="B506" i="6"/>
  <c r="C506" i="6"/>
  <c r="D506" i="6"/>
  <c r="B507" i="6"/>
  <c r="C507" i="6"/>
  <c r="D507" i="6"/>
  <c r="B508" i="6"/>
  <c r="C508" i="6"/>
  <c r="D508" i="6"/>
  <c r="B509" i="6"/>
  <c r="C509" i="6"/>
  <c r="D509" i="6"/>
  <c r="B510" i="6"/>
  <c r="C510" i="6"/>
  <c r="D510" i="6"/>
  <c r="B511" i="6"/>
  <c r="C511" i="6"/>
  <c r="D511" i="6"/>
  <c r="B512" i="6"/>
  <c r="C512" i="6"/>
  <c r="D512" i="6"/>
  <c r="B513" i="6"/>
  <c r="C513" i="6"/>
  <c r="D513" i="6"/>
  <c r="B514" i="6"/>
  <c r="C514" i="6"/>
  <c r="D514" i="6"/>
  <c r="B515" i="6"/>
  <c r="C515" i="6"/>
  <c r="D515" i="6"/>
  <c r="B516" i="6"/>
  <c r="C516" i="6"/>
  <c r="D516" i="6"/>
  <c r="B517" i="6"/>
  <c r="C517" i="6"/>
  <c r="D517" i="6"/>
  <c r="B518" i="6"/>
  <c r="C518" i="6"/>
  <c r="D518" i="6"/>
  <c r="B519" i="6"/>
  <c r="C519" i="6"/>
  <c r="D519" i="6"/>
  <c r="B520" i="6"/>
  <c r="C520" i="6"/>
  <c r="D520" i="6"/>
  <c r="B521" i="6"/>
  <c r="C521" i="6"/>
  <c r="D521" i="6"/>
  <c r="B522" i="6"/>
  <c r="C522" i="6"/>
  <c r="D522" i="6"/>
  <c r="B523" i="6"/>
  <c r="C523" i="6"/>
  <c r="D523" i="6"/>
  <c r="B524" i="6"/>
  <c r="C524" i="6"/>
  <c r="D524" i="6"/>
  <c r="B525" i="6"/>
  <c r="C525" i="6"/>
  <c r="D525" i="6"/>
  <c r="B526" i="6"/>
  <c r="C526" i="6"/>
  <c r="D526" i="6"/>
  <c r="B527" i="6"/>
  <c r="C527" i="6"/>
  <c r="D527" i="6"/>
  <c r="B528" i="6"/>
  <c r="C528" i="6"/>
  <c r="D528" i="6"/>
  <c r="B529" i="6"/>
  <c r="C529" i="6"/>
  <c r="D529" i="6"/>
  <c r="B530" i="6"/>
  <c r="C530" i="6"/>
  <c r="D530" i="6"/>
  <c r="B531" i="6"/>
  <c r="C531" i="6"/>
  <c r="D531" i="6"/>
  <c r="B532" i="6"/>
  <c r="C532" i="6"/>
  <c r="D532" i="6"/>
  <c r="B533" i="6"/>
  <c r="C533" i="6"/>
  <c r="D533" i="6"/>
  <c r="B534" i="6"/>
  <c r="C534" i="6"/>
  <c r="D534" i="6"/>
  <c r="B535" i="6"/>
  <c r="C535" i="6"/>
  <c r="D535" i="6"/>
  <c r="B536" i="6"/>
  <c r="C536" i="6"/>
  <c r="D536" i="6"/>
  <c r="B537" i="6"/>
  <c r="C537" i="6"/>
  <c r="D537" i="6"/>
  <c r="B538" i="6"/>
  <c r="C538" i="6"/>
  <c r="D538" i="6"/>
  <c r="B539" i="6"/>
  <c r="C539" i="6"/>
  <c r="D539" i="6"/>
  <c r="B540" i="6"/>
  <c r="C540" i="6"/>
  <c r="D540" i="6"/>
  <c r="B541" i="6"/>
  <c r="C541" i="6"/>
  <c r="D541" i="6"/>
  <c r="B542" i="6"/>
  <c r="C542" i="6"/>
  <c r="D542" i="6"/>
  <c r="B543" i="6"/>
  <c r="C543" i="6"/>
  <c r="D543" i="6"/>
  <c r="B544" i="6"/>
  <c r="C544" i="6"/>
  <c r="D544" i="6"/>
  <c r="B545" i="6"/>
  <c r="C545" i="6"/>
  <c r="D545" i="6"/>
  <c r="B546" i="6"/>
  <c r="C546" i="6"/>
  <c r="D546" i="6"/>
  <c r="B547" i="6"/>
  <c r="C547" i="6"/>
  <c r="D547" i="6"/>
  <c r="B548" i="6"/>
  <c r="C548" i="6"/>
  <c r="D548" i="6"/>
  <c r="B549" i="6"/>
  <c r="C549" i="6"/>
  <c r="D549" i="6"/>
  <c r="B550" i="6"/>
  <c r="C550" i="6"/>
  <c r="D550" i="6"/>
  <c r="B551" i="6"/>
  <c r="C551" i="6"/>
  <c r="D551" i="6"/>
  <c r="B552" i="6"/>
  <c r="C552" i="6"/>
  <c r="D552" i="6"/>
  <c r="B553" i="6"/>
  <c r="C553" i="6"/>
  <c r="D553" i="6"/>
  <c r="B554" i="6"/>
  <c r="C554" i="6"/>
  <c r="D554" i="6"/>
  <c r="B555" i="6"/>
  <c r="C555" i="6"/>
  <c r="D555" i="6"/>
  <c r="B556" i="6"/>
  <c r="C556" i="6"/>
  <c r="D556" i="6"/>
  <c r="B557" i="6"/>
  <c r="C557" i="6"/>
  <c r="D557" i="6"/>
  <c r="B558" i="6"/>
  <c r="C558" i="6"/>
  <c r="D558" i="6"/>
  <c r="B559" i="6"/>
  <c r="C559" i="6"/>
  <c r="D559" i="6"/>
  <c r="B560" i="6"/>
  <c r="C560" i="6"/>
  <c r="D560" i="6"/>
  <c r="B561" i="6"/>
  <c r="C561" i="6"/>
  <c r="D561" i="6"/>
  <c r="B562" i="6"/>
  <c r="C562" i="6"/>
  <c r="D562" i="6"/>
  <c r="B563" i="6"/>
  <c r="C563" i="6"/>
  <c r="D563" i="6"/>
  <c r="B564" i="6"/>
  <c r="C564" i="6"/>
  <c r="D564" i="6"/>
  <c r="B565" i="6"/>
  <c r="C565" i="6"/>
  <c r="D565" i="6"/>
  <c r="B566" i="6"/>
  <c r="C566" i="6"/>
  <c r="D566" i="6"/>
  <c r="B567" i="6"/>
  <c r="C567" i="6"/>
  <c r="D567" i="6"/>
  <c r="B568" i="6"/>
  <c r="C568" i="6"/>
  <c r="D568" i="6"/>
  <c r="B569" i="6"/>
  <c r="C569" i="6"/>
  <c r="D569" i="6"/>
  <c r="B570" i="6"/>
  <c r="C570" i="6"/>
  <c r="D570" i="6"/>
  <c r="B571" i="6"/>
  <c r="C571" i="6"/>
  <c r="D571" i="6"/>
  <c r="B572" i="6"/>
  <c r="C572" i="6"/>
  <c r="D572" i="6"/>
  <c r="B573" i="6"/>
  <c r="C573" i="6"/>
  <c r="D573" i="6"/>
  <c r="B574" i="6"/>
  <c r="C574" i="6"/>
  <c r="D574" i="6"/>
  <c r="B575" i="6"/>
  <c r="C575" i="6"/>
  <c r="D575" i="6"/>
  <c r="B576" i="6"/>
  <c r="C576" i="6"/>
  <c r="D576" i="6"/>
  <c r="B577" i="6"/>
  <c r="C577" i="6"/>
  <c r="D577" i="6"/>
  <c r="B578" i="6"/>
  <c r="C578" i="6"/>
  <c r="D578" i="6"/>
  <c r="B579" i="6"/>
  <c r="C579" i="6"/>
  <c r="D579" i="6"/>
  <c r="B580" i="6"/>
  <c r="C580" i="6"/>
  <c r="D580" i="6"/>
  <c r="B581" i="6"/>
  <c r="C581" i="6"/>
  <c r="D581" i="6"/>
  <c r="B582" i="6"/>
  <c r="C582" i="6"/>
  <c r="D582" i="6"/>
  <c r="B583" i="6"/>
  <c r="C583" i="6"/>
  <c r="D583" i="6"/>
  <c r="B584" i="6"/>
  <c r="C584" i="6"/>
  <c r="D584" i="6"/>
  <c r="B585" i="6"/>
  <c r="C585" i="6"/>
  <c r="D585" i="6"/>
  <c r="B586" i="6"/>
  <c r="C586" i="6"/>
  <c r="D586" i="6"/>
  <c r="B587" i="6"/>
  <c r="C587" i="6"/>
  <c r="D587" i="6"/>
  <c r="B588" i="6"/>
  <c r="C588" i="6"/>
  <c r="D588" i="6"/>
  <c r="B589" i="6"/>
  <c r="C589" i="6"/>
  <c r="D589" i="6"/>
  <c r="B590" i="6"/>
  <c r="C590" i="6"/>
  <c r="D590" i="6"/>
  <c r="B591" i="6"/>
  <c r="C591" i="6"/>
  <c r="D591" i="6"/>
  <c r="B592" i="6"/>
  <c r="C592" i="6"/>
  <c r="D592" i="6"/>
  <c r="B593" i="6"/>
  <c r="C593" i="6"/>
  <c r="D593" i="6"/>
  <c r="B594" i="6"/>
  <c r="C594" i="6"/>
  <c r="D594" i="6"/>
  <c r="B595" i="6"/>
  <c r="C595" i="6"/>
  <c r="D595" i="6"/>
  <c r="B596" i="6"/>
  <c r="C596" i="6"/>
  <c r="D596" i="6"/>
  <c r="B597" i="6"/>
  <c r="C597" i="6"/>
  <c r="D597" i="6"/>
  <c r="B598" i="6"/>
  <c r="C598" i="6"/>
  <c r="D598" i="6"/>
  <c r="B599" i="6"/>
  <c r="C599" i="6"/>
  <c r="D599" i="6"/>
  <c r="B600" i="6"/>
  <c r="C600" i="6"/>
  <c r="D600" i="6"/>
  <c r="B601" i="6"/>
  <c r="C601" i="6"/>
  <c r="D601" i="6"/>
  <c r="B602" i="6"/>
  <c r="C602" i="6"/>
  <c r="D602" i="6"/>
  <c r="B603" i="6"/>
  <c r="C603" i="6"/>
  <c r="D603" i="6"/>
  <c r="B604" i="6"/>
  <c r="C604" i="6"/>
  <c r="D604" i="6"/>
  <c r="B605" i="6"/>
  <c r="C605" i="6"/>
  <c r="D605" i="6"/>
  <c r="B606" i="6"/>
  <c r="C606" i="6"/>
  <c r="D606" i="6"/>
  <c r="B607" i="6"/>
  <c r="C607" i="6"/>
  <c r="D607" i="6"/>
  <c r="B608" i="6"/>
  <c r="C608" i="6"/>
  <c r="D608" i="6"/>
  <c r="B609" i="6"/>
  <c r="C609" i="6"/>
  <c r="D609" i="6"/>
  <c r="B610" i="6"/>
  <c r="C610" i="6"/>
  <c r="D610" i="6"/>
  <c r="B611" i="6"/>
  <c r="C611" i="6"/>
  <c r="D611" i="6"/>
  <c r="B612" i="6"/>
  <c r="C612" i="6"/>
  <c r="D612" i="6"/>
  <c r="B613" i="6"/>
  <c r="C613" i="6"/>
  <c r="D613" i="6"/>
  <c r="B614" i="6"/>
  <c r="C614" i="6"/>
  <c r="D614" i="6"/>
  <c r="B615" i="6"/>
  <c r="C615" i="6"/>
  <c r="D615" i="6"/>
  <c r="B616" i="6"/>
  <c r="C616" i="6"/>
  <c r="D616" i="6"/>
  <c r="B617" i="6"/>
  <c r="C617" i="6"/>
  <c r="D617" i="6"/>
  <c r="B618" i="6"/>
  <c r="C618" i="6"/>
  <c r="D618" i="6"/>
  <c r="B619" i="6"/>
  <c r="C619" i="6"/>
  <c r="D619" i="6"/>
  <c r="B620" i="6"/>
  <c r="C620" i="6"/>
  <c r="D620" i="6"/>
  <c r="B621" i="6"/>
  <c r="C621" i="6"/>
  <c r="D621" i="6"/>
  <c r="B622" i="6"/>
  <c r="C622" i="6"/>
  <c r="D622" i="6"/>
  <c r="B623" i="6"/>
  <c r="C623" i="6"/>
  <c r="D623" i="6"/>
  <c r="B624" i="6"/>
  <c r="C624" i="6"/>
  <c r="D624" i="6"/>
  <c r="B625" i="6"/>
  <c r="C625" i="6"/>
  <c r="D625" i="6"/>
  <c r="B626" i="6"/>
  <c r="C626" i="6"/>
  <c r="D626" i="6"/>
  <c r="B627" i="6"/>
  <c r="C627" i="6"/>
  <c r="D627" i="6"/>
  <c r="B628" i="6"/>
  <c r="C628" i="6"/>
  <c r="D628" i="6"/>
  <c r="B629" i="6"/>
  <c r="C629" i="6"/>
  <c r="D629" i="6"/>
  <c r="B630" i="6"/>
  <c r="C630" i="6"/>
  <c r="D630" i="6"/>
  <c r="B631" i="6"/>
  <c r="C631" i="6"/>
  <c r="D631" i="6"/>
  <c r="B632" i="6"/>
  <c r="C632" i="6"/>
  <c r="D632" i="6"/>
  <c r="B633" i="6"/>
  <c r="C633" i="6"/>
  <c r="D633" i="6"/>
  <c r="B634" i="6"/>
  <c r="C634" i="6"/>
  <c r="D634" i="6"/>
  <c r="B635" i="6"/>
  <c r="C635" i="6"/>
  <c r="D635" i="6"/>
  <c r="B636" i="6"/>
  <c r="C636" i="6"/>
  <c r="D636" i="6"/>
  <c r="B637" i="6"/>
  <c r="C637" i="6"/>
  <c r="D637" i="6"/>
  <c r="B638" i="6"/>
  <c r="C638" i="6"/>
  <c r="D638" i="6"/>
  <c r="B639" i="6"/>
  <c r="C639" i="6"/>
  <c r="D639" i="6"/>
  <c r="B640" i="6"/>
  <c r="C640" i="6"/>
  <c r="D640" i="6"/>
  <c r="B641" i="6"/>
  <c r="C641" i="6"/>
  <c r="D641" i="6"/>
  <c r="B642" i="6"/>
  <c r="C642" i="6"/>
  <c r="D642" i="6"/>
  <c r="B643" i="6"/>
  <c r="C643" i="6"/>
  <c r="D643" i="6"/>
  <c r="B644" i="6"/>
  <c r="C644" i="6"/>
  <c r="D644" i="6"/>
  <c r="B645" i="6"/>
  <c r="C645" i="6"/>
  <c r="D645" i="6"/>
  <c r="B646" i="6"/>
  <c r="C646" i="6"/>
  <c r="D646" i="6"/>
  <c r="B647" i="6"/>
  <c r="C647" i="6"/>
  <c r="D647" i="6"/>
  <c r="B648" i="6"/>
  <c r="C648" i="6"/>
  <c r="D648" i="6"/>
  <c r="B649" i="6"/>
  <c r="C649" i="6"/>
  <c r="D649" i="6"/>
  <c r="B650" i="6"/>
  <c r="C650" i="6"/>
  <c r="D650" i="6"/>
  <c r="B651" i="6"/>
  <c r="C651" i="6"/>
  <c r="D651" i="6"/>
  <c r="B652" i="6"/>
  <c r="C652" i="6"/>
  <c r="D652" i="6"/>
  <c r="B653" i="6"/>
  <c r="C653" i="6"/>
  <c r="D653" i="6"/>
  <c r="B654" i="6"/>
  <c r="C654" i="6"/>
  <c r="D654" i="6"/>
  <c r="B655" i="6"/>
  <c r="C655" i="6"/>
  <c r="D655" i="6"/>
  <c r="B656" i="6"/>
  <c r="C656" i="6"/>
  <c r="D656" i="6"/>
  <c r="B657" i="6"/>
  <c r="C657" i="6"/>
  <c r="D657" i="6"/>
  <c r="B658" i="6"/>
  <c r="C658" i="6"/>
  <c r="D658" i="6"/>
  <c r="B659" i="6"/>
  <c r="C659" i="6"/>
  <c r="D659" i="6"/>
  <c r="B660" i="6"/>
  <c r="C660" i="6"/>
  <c r="D660" i="6"/>
  <c r="B661" i="6"/>
  <c r="C661" i="6"/>
  <c r="D661" i="6"/>
  <c r="B662" i="6"/>
  <c r="C662" i="6"/>
  <c r="D662" i="6"/>
  <c r="B663" i="6"/>
  <c r="C663" i="6"/>
  <c r="D663" i="6"/>
  <c r="B664" i="6"/>
  <c r="C664" i="6"/>
  <c r="D664" i="6"/>
  <c r="B665" i="6"/>
  <c r="C665" i="6"/>
  <c r="D665" i="6"/>
  <c r="B666" i="6"/>
  <c r="C666" i="6"/>
  <c r="D666" i="6"/>
  <c r="B667" i="6"/>
  <c r="C667" i="6"/>
  <c r="D667" i="6"/>
  <c r="B668" i="6"/>
  <c r="C668" i="6"/>
  <c r="D668" i="6"/>
  <c r="B669" i="6"/>
  <c r="C669" i="6"/>
  <c r="D669" i="6"/>
  <c r="B670" i="6"/>
  <c r="C670" i="6"/>
  <c r="D670" i="6"/>
  <c r="B671" i="6"/>
  <c r="C671" i="6"/>
  <c r="D671" i="6"/>
  <c r="B672" i="6"/>
  <c r="C672" i="6"/>
  <c r="D672" i="6"/>
  <c r="B673" i="6"/>
  <c r="C673" i="6"/>
  <c r="D673" i="6"/>
  <c r="B674" i="6"/>
  <c r="C674" i="6"/>
  <c r="D674" i="6"/>
  <c r="B675" i="6"/>
  <c r="C675" i="6"/>
  <c r="D675" i="6"/>
  <c r="B676" i="6"/>
  <c r="C676" i="6"/>
  <c r="D676" i="6"/>
  <c r="B677" i="6"/>
  <c r="C677" i="6"/>
  <c r="D677" i="6"/>
  <c r="B678" i="6"/>
  <c r="C678" i="6"/>
  <c r="D678" i="6"/>
  <c r="B679" i="6"/>
  <c r="C679" i="6"/>
  <c r="D679" i="6"/>
  <c r="B680" i="6"/>
  <c r="C680" i="6"/>
  <c r="D680" i="6"/>
  <c r="B681" i="6"/>
  <c r="C681" i="6"/>
  <c r="D681" i="6"/>
  <c r="B682" i="6"/>
  <c r="C682" i="6"/>
  <c r="D682" i="6"/>
  <c r="B683" i="6"/>
  <c r="C683" i="6"/>
  <c r="D683" i="6"/>
  <c r="B684" i="6"/>
  <c r="C684" i="6"/>
  <c r="D684" i="6"/>
  <c r="B685" i="6"/>
  <c r="C685" i="6"/>
  <c r="D685" i="6"/>
  <c r="B686" i="6"/>
  <c r="C686" i="6"/>
  <c r="D686" i="6"/>
  <c r="B687" i="6"/>
  <c r="C687" i="6"/>
  <c r="D687" i="6"/>
  <c r="B688" i="6"/>
  <c r="C688" i="6"/>
  <c r="D688" i="6"/>
  <c r="B689" i="6"/>
  <c r="C689" i="6"/>
  <c r="D689" i="6"/>
  <c r="B690" i="6"/>
  <c r="C690" i="6"/>
  <c r="D690" i="6"/>
  <c r="B691" i="6"/>
  <c r="C691" i="6"/>
  <c r="D691" i="6"/>
  <c r="B692" i="6"/>
  <c r="C692" i="6"/>
  <c r="D692" i="6"/>
  <c r="B693" i="6"/>
  <c r="C693" i="6"/>
  <c r="D693" i="6"/>
  <c r="B694" i="6"/>
  <c r="C694" i="6"/>
  <c r="D694" i="6"/>
  <c r="B695" i="6"/>
  <c r="C695" i="6"/>
  <c r="D695" i="6"/>
  <c r="B696" i="6"/>
  <c r="C696" i="6"/>
  <c r="D696" i="6"/>
  <c r="B697" i="6"/>
  <c r="C697" i="6"/>
  <c r="D697" i="6"/>
  <c r="B698" i="6"/>
  <c r="C698" i="6"/>
  <c r="D698" i="6"/>
  <c r="B699" i="6"/>
  <c r="C699" i="6"/>
  <c r="D699" i="6"/>
  <c r="B700" i="6"/>
  <c r="C700" i="6"/>
  <c r="D700" i="6"/>
  <c r="B701" i="6"/>
  <c r="C701" i="6"/>
  <c r="D701" i="6"/>
  <c r="B702" i="6"/>
  <c r="C702" i="6"/>
  <c r="D702" i="6"/>
  <c r="B703" i="6"/>
  <c r="C703" i="6"/>
  <c r="D703" i="6"/>
  <c r="B704" i="6"/>
  <c r="C704" i="6"/>
  <c r="D704" i="6"/>
  <c r="B705" i="6"/>
  <c r="C705" i="6"/>
  <c r="D705" i="6"/>
  <c r="B706" i="6"/>
  <c r="C706" i="6"/>
  <c r="D706" i="6"/>
  <c r="B707" i="6"/>
  <c r="C707" i="6"/>
  <c r="D707" i="6"/>
  <c r="B708" i="6"/>
  <c r="C708" i="6"/>
  <c r="D708" i="6"/>
  <c r="B709" i="6"/>
  <c r="C709" i="6"/>
  <c r="D709" i="6"/>
  <c r="B710" i="6"/>
  <c r="C710" i="6"/>
  <c r="D710" i="6"/>
  <c r="B711" i="6"/>
  <c r="C711" i="6"/>
  <c r="D711" i="6"/>
  <c r="B712" i="6"/>
  <c r="C712" i="6"/>
  <c r="D712" i="6"/>
  <c r="B713" i="6"/>
  <c r="C713" i="6"/>
  <c r="D713" i="6"/>
  <c r="B714" i="6"/>
  <c r="C714" i="6"/>
  <c r="D714" i="6"/>
  <c r="B715" i="6"/>
  <c r="C715" i="6"/>
  <c r="D715" i="6"/>
  <c r="B716" i="6"/>
  <c r="C716" i="6"/>
  <c r="D716" i="6"/>
  <c r="B717" i="6"/>
  <c r="C717" i="6"/>
  <c r="D717" i="6"/>
  <c r="B718" i="6"/>
  <c r="C718" i="6"/>
  <c r="D718" i="6"/>
  <c r="B719" i="6"/>
  <c r="C719" i="6"/>
  <c r="D719" i="6"/>
  <c r="B720" i="6"/>
  <c r="C720" i="6"/>
  <c r="D720" i="6"/>
  <c r="B721" i="6"/>
  <c r="C721" i="6"/>
  <c r="D721" i="6"/>
  <c r="B722" i="6"/>
  <c r="C722" i="6"/>
  <c r="D722" i="6"/>
  <c r="B723" i="6"/>
  <c r="C723" i="6"/>
  <c r="D723" i="6"/>
  <c r="B724" i="6"/>
  <c r="C724" i="6"/>
  <c r="D724" i="6"/>
  <c r="B725" i="6"/>
  <c r="C725" i="6"/>
  <c r="D725" i="6"/>
  <c r="B726" i="6"/>
  <c r="C726" i="6"/>
  <c r="D726" i="6"/>
  <c r="B727" i="6"/>
  <c r="C727" i="6"/>
  <c r="D727" i="6"/>
  <c r="B728" i="6"/>
  <c r="C728" i="6"/>
  <c r="D728" i="6"/>
  <c r="B729" i="6"/>
  <c r="C729" i="6"/>
  <c r="D729" i="6"/>
  <c r="B730" i="6"/>
  <c r="C730" i="6"/>
  <c r="D730" i="6"/>
  <c r="B731" i="6"/>
  <c r="C731" i="6"/>
  <c r="D731" i="6"/>
  <c r="B732" i="6"/>
  <c r="C732" i="6"/>
  <c r="D732" i="6"/>
  <c r="B733" i="6"/>
  <c r="C733" i="6"/>
  <c r="D733" i="6"/>
  <c r="B734" i="6"/>
  <c r="C734" i="6"/>
  <c r="D734" i="6"/>
  <c r="B735" i="6"/>
  <c r="C735" i="6"/>
  <c r="D735" i="6"/>
  <c r="B736" i="6"/>
  <c r="C736" i="6"/>
  <c r="D736" i="6"/>
  <c r="B737" i="6"/>
  <c r="C737" i="6"/>
  <c r="D737" i="6"/>
  <c r="B738" i="6"/>
  <c r="C738" i="6"/>
  <c r="D738" i="6"/>
  <c r="B739" i="6"/>
  <c r="C739" i="6"/>
  <c r="D739" i="6"/>
  <c r="B740" i="6"/>
  <c r="C740" i="6"/>
  <c r="D740" i="6"/>
  <c r="B741" i="6"/>
  <c r="C741" i="6"/>
  <c r="D741" i="6"/>
  <c r="B742" i="6"/>
  <c r="C742" i="6"/>
  <c r="D742" i="6"/>
  <c r="B743" i="6"/>
  <c r="C743" i="6"/>
  <c r="D743" i="6"/>
  <c r="B744" i="6"/>
  <c r="C744" i="6"/>
  <c r="D744" i="6"/>
  <c r="B745" i="6"/>
  <c r="C745" i="6"/>
  <c r="D745" i="6"/>
  <c r="B746" i="6"/>
  <c r="C746" i="6"/>
  <c r="D746" i="6"/>
  <c r="B747" i="6"/>
  <c r="C747" i="6"/>
  <c r="D747" i="6"/>
  <c r="B748" i="6"/>
  <c r="C748" i="6"/>
  <c r="D748" i="6"/>
  <c r="B749" i="6"/>
  <c r="C749" i="6"/>
  <c r="D749" i="6"/>
  <c r="B750" i="6"/>
  <c r="C750" i="6"/>
  <c r="D750" i="6"/>
  <c r="B751" i="6"/>
  <c r="C751" i="6"/>
  <c r="D751" i="6"/>
  <c r="B752" i="6"/>
  <c r="C752" i="6"/>
  <c r="D752" i="6"/>
  <c r="B753" i="6"/>
  <c r="C753" i="6"/>
  <c r="D753" i="6"/>
  <c r="B754" i="6"/>
  <c r="C754" i="6"/>
  <c r="D754" i="6"/>
  <c r="B755" i="6"/>
  <c r="C755" i="6"/>
  <c r="D755" i="6"/>
  <c r="B756" i="6"/>
  <c r="C756" i="6"/>
  <c r="D756" i="6"/>
  <c r="B757" i="6"/>
  <c r="C757" i="6"/>
  <c r="D757" i="6"/>
  <c r="B758" i="6"/>
  <c r="C758" i="6"/>
  <c r="D758" i="6"/>
  <c r="B759" i="6"/>
  <c r="C759" i="6"/>
  <c r="D759" i="6"/>
  <c r="B760" i="6"/>
  <c r="C760" i="6"/>
  <c r="D760" i="6"/>
  <c r="B761" i="6"/>
  <c r="C761" i="6"/>
  <c r="D761" i="6"/>
  <c r="B762" i="6"/>
  <c r="C762" i="6"/>
  <c r="D762" i="6"/>
  <c r="B763" i="6"/>
  <c r="C763" i="6"/>
  <c r="D763" i="6"/>
  <c r="B764" i="6"/>
  <c r="C764" i="6"/>
  <c r="D764" i="6"/>
  <c r="B765" i="6"/>
  <c r="C765" i="6"/>
  <c r="D765" i="6"/>
  <c r="B766" i="6"/>
  <c r="C766" i="6"/>
  <c r="D766" i="6"/>
  <c r="B767" i="6"/>
  <c r="C767" i="6"/>
  <c r="D767" i="6"/>
  <c r="B768" i="6"/>
  <c r="C768" i="6"/>
  <c r="D768" i="6"/>
  <c r="B769" i="6"/>
  <c r="C769" i="6"/>
  <c r="D769" i="6"/>
  <c r="B770" i="6"/>
  <c r="C770" i="6"/>
  <c r="D770" i="6"/>
  <c r="B771" i="6"/>
  <c r="C771" i="6"/>
  <c r="D771" i="6"/>
  <c r="B772" i="6"/>
  <c r="C772" i="6"/>
  <c r="D772" i="6"/>
  <c r="B773" i="6"/>
  <c r="C773" i="6"/>
  <c r="D773" i="6"/>
  <c r="B774" i="6"/>
  <c r="C774" i="6"/>
  <c r="D774" i="6"/>
  <c r="B775" i="6"/>
  <c r="C775" i="6"/>
  <c r="D775" i="6"/>
  <c r="B776" i="6"/>
  <c r="C776" i="6"/>
  <c r="D776" i="6"/>
  <c r="B777" i="6"/>
  <c r="C777" i="6"/>
  <c r="D777" i="6"/>
  <c r="B778" i="6"/>
  <c r="C778" i="6"/>
  <c r="D778" i="6"/>
  <c r="B779" i="6"/>
  <c r="C779" i="6"/>
  <c r="D779" i="6"/>
  <c r="B780" i="6"/>
  <c r="C780" i="6"/>
  <c r="D780" i="6"/>
  <c r="B781" i="6"/>
  <c r="C781" i="6"/>
  <c r="D781" i="6"/>
  <c r="B782" i="6"/>
  <c r="C782" i="6"/>
  <c r="D782" i="6"/>
  <c r="B783" i="6"/>
  <c r="C783" i="6"/>
  <c r="D783" i="6"/>
  <c r="B784" i="6"/>
  <c r="C784" i="6"/>
  <c r="D784" i="6"/>
  <c r="B785" i="6"/>
  <c r="C785" i="6"/>
  <c r="D785" i="6"/>
  <c r="B786" i="6"/>
  <c r="C786" i="6"/>
  <c r="D786" i="6"/>
  <c r="B787" i="6"/>
  <c r="C787" i="6"/>
  <c r="D787" i="6"/>
  <c r="B788" i="6"/>
  <c r="C788" i="6"/>
  <c r="D788" i="6"/>
  <c r="B789" i="6"/>
  <c r="C789" i="6"/>
  <c r="D789" i="6"/>
  <c r="B790" i="6"/>
  <c r="C790" i="6"/>
  <c r="D790" i="6"/>
  <c r="B791" i="6"/>
  <c r="C791" i="6"/>
  <c r="D791" i="6"/>
  <c r="B792" i="6"/>
  <c r="C792" i="6"/>
  <c r="D792" i="6"/>
  <c r="B793" i="6"/>
  <c r="C793" i="6"/>
  <c r="D793" i="6"/>
  <c r="B794" i="6"/>
  <c r="C794" i="6"/>
  <c r="D794" i="6"/>
  <c r="B795" i="6"/>
  <c r="C795" i="6"/>
  <c r="D795" i="6"/>
  <c r="B796" i="6"/>
  <c r="C796" i="6"/>
  <c r="D796" i="6"/>
  <c r="B797" i="6"/>
  <c r="C797" i="6"/>
  <c r="D797" i="6"/>
  <c r="B798" i="6"/>
  <c r="C798" i="6"/>
  <c r="D798" i="6"/>
  <c r="B799" i="6"/>
  <c r="C799" i="6"/>
  <c r="D799" i="6"/>
  <c r="B800" i="6"/>
  <c r="C800" i="6"/>
  <c r="D800" i="6"/>
  <c r="B801" i="6"/>
  <c r="C801" i="6"/>
  <c r="D801" i="6"/>
  <c r="B802" i="6"/>
  <c r="C802" i="6"/>
  <c r="D802" i="6"/>
  <c r="B803" i="6"/>
  <c r="C803" i="6"/>
  <c r="D803" i="6"/>
  <c r="B804" i="6"/>
  <c r="C804" i="6"/>
  <c r="D804" i="6"/>
  <c r="B805" i="6"/>
  <c r="C805" i="6"/>
  <c r="D805" i="6"/>
  <c r="B806" i="6"/>
  <c r="C806" i="6"/>
  <c r="D806" i="6"/>
  <c r="B807" i="6"/>
  <c r="C807" i="6"/>
  <c r="D807" i="6"/>
  <c r="B808" i="6"/>
  <c r="C808" i="6"/>
  <c r="D808" i="6"/>
  <c r="B809" i="6"/>
  <c r="C809" i="6"/>
  <c r="D809" i="6"/>
  <c r="B810" i="6"/>
  <c r="C810" i="6"/>
  <c r="D810" i="6"/>
  <c r="B811" i="6"/>
  <c r="C811" i="6"/>
  <c r="D811" i="6"/>
  <c r="B812" i="6"/>
  <c r="C812" i="6"/>
  <c r="D812" i="6"/>
  <c r="B813" i="6"/>
  <c r="C813" i="6"/>
  <c r="D813" i="6"/>
  <c r="B814" i="6"/>
  <c r="C814" i="6"/>
  <c r="D814" i="6"/>
  <c r="B815" i="6"/>
  <c r="C815" i="6"/>
  <c r="D815" i="6"/>
  <c r="B816" i="6"/>
  <c r="C816" i="6"/>
  <c r="D816" i="6"/>
  <c r="B817" i="6"/>
  <c r="C817" i="6"/>
  <c r="D817" i="6"/>
  <c r="B818" i="6"/>
  <c r="C818" i="6"/>
  <c r="D818" i="6"/>
  <c r="B819" i="6"/>
  <c r="C819" i="6"/>
  <c r="D819" i="6"/>
  <c r="B820" i="6"/>
  <c r="C820" i="6"/>
  <c r="D820" i="6"/>
  <c r="B821" i="6"/>
  <c r="C821" i="6"/>
  <c r="D821" i="6"/>
  <c r="B822" i="6"/>
  <c r="C822" i="6"/>
  <c r="D822" i="6"/>
  <c r="B823" i="6"/>
  <c r="C823" i="6"/>
  <c r="D823" i="6"/>
  <c r="B824" i="6"/>
  <c r="C824" i="6"/>
  <c r="D824" i="6"/>
  <c r="B825" i="6"/>
  <c r="C825" i="6"/>
  <c r="D825" i="6"/>
  <c r="B826" i="6"/>
  <c r="C826" i="6"/>
  <c r="D826" i="6"/>
  <c r="B827" i="6"/>
  <c r="C827" i="6"/>
  <c r="D827" i="6"/>
  <c r="B828" i="6"/>
  <c r="C828" i="6"/>
  <c r="D828" i="6"/>
  <c r="B829" i="6"/>
  <c r="C829" i="6"/>
  <c r="D829" i="6"/>
  <c r="B830" i="6"/>
  <c r="C830" i="6"/>
  <c r="D830" i="6"/>
  <c r="B831" i="6"/>
  <c r="C831" i="6"/>
  <c r="D831" i="6"/>
  <c r="B832" i="6"/>
  <c r="C832" i="6"/>
  <c r="D832" i="6"/>
  <c r="B833" i="6"/>
  <c r="C833" i="6"/>
  <c r="D833" i="6"/>
  <c r="B834" i="6"/>
  <c r="C834" i="6"/>
  <c r="D834" i="6"/>
  <c r="B835" i="6"/>
  <c r="C835" i="6"/>
  <c r="D835" i="6"/>
  <c r="B836" i="6"/>
  <c r="C836" i="6"/>
  <c r="D836" i="6"/>
  <c r="B837" i="6"/>
  <c r="C837" i="6"/>
  <c r="D837" i="6"/>
  <c r="B838" i="6"/>
  <c r="C838" i="6"/>
  <c r="D838" i="6"/>
  <c r="B839" i="6"/>
  <c r="C839" i="6"/>
  <c r="D839" i="6"/>
  <c r="B840" i="6"/>
  <c r="C840" i="6"/>
  <c r="D840" i="6"/>
  <c r="B841" i="6"/>
  <c r="C841" i="6"/>
  <c r="D841" i="6"/>
  <c r="B842" i="6"/>
  <c r="C842" i="6"/>
  <c r="D842" i="6"/>
  <c r="B843" i="6"/>
  <c r="C843" i="6"/>
  <c r="D843" i="6"/>
  <c r="B844" i="6"/>
  <c r="C844" i="6"/>
  <c r="D844" i="6"/>
  <c r="B845" i="6"/>
  <c r="C845" i="6"/>
  <c r="D845" i="6"/>
  <c r="B846" i="6"/>
  <c r="C846" i="6"/>
  <c r="D846" i="6"/>
  <c r="B847" i="6"/>
  <c r="C847" i="6"/>
  <c r="D847" i="6"/>
  <c r="B848" i="6"/>
  <c r="C848" i="6"/>
  <c r="D848" i="6"/>
  <c r="B849" i="6"/>
  <c r="C849" i="6"/>
  <c r="D849" i="6"/>
  <c r="B850" i="6"/>
  <c r="C850" i="6"/>
  <c r="D850" i="6"/>
  <c r="B851" i="6"/>
  <c r="C851" i="6"/>
  <c r="D851" i="6"/>
  <c r="B852" i="6"/>
  <c r="C852" i="6"/>
  <c r="D852" i="6"/>
  <c r="B853" i="6"/>
  <c r="C853" i="6"/>
  <c r="D853" i="6"/>
  <c r="B854" i="6"/>
  <c r="C854" i="6"/>
  <c r="D854" i="6"/>
  <c r="B855" i="6"/>
  <c r="C855" i="6"/>
  <c r="D855" i="6"/>
  <c r="B856" i="6"/>
  <c r="C856" i="6"/>
  <c r="D856" i="6"/>
  <c r="B857" i="6"/>
  <c r="C857" i="6"/>
  <c r="D857" i="6"/>
  <c r="B858" i="6"/>
  <c r="C858" i="6"/>
  <c r="D858" i="6"/>
  <c r="B859" i="6"/>
  <c r="C859" i="6"/>
  <c r="D859" i="6"/>
  <c r="B860" i="6"/>
  <c r="C860" i="6"/>
  <c r="D860" i="6"/>
  <c r="B861" i="6"/>
  <c r="C861" i="6"/>
  <c r="D861" i="6"/>
  <c r="B862" i="6"/>
  <c r="C862" i="6"/>
  <c r="D862" i="6"/>
  <c r="B863" i="6"/>
  <c r="C863" i="6"/>
  <c r="D863" i="6"/>
  <c r="B864" i="6"/>
  <c r="C864" i="6"/>
  <c r="D864" i="6"/>
  <c r="B865" i="6"/>
  <c r="C865" i="6"/>
  <c r="D865" i="6"/>
  <c r="B866" i="6"/>
  <c r="C866" i="6"/>
  <c r="D866" i="6"/>
  <c r="B867" i="6"/>
  <c r="C867" i="6"/>
  <c r="D867" i="6"/>
  <c r="B868" i="6"/>
  <c r="C868" i="6"/>
  <c r="D868" i="6"/>
  <c r="B869" i="6"/>
  <c r="C869" i="6"/>
  <c r="D869" i="6"/>
  <c r="B870" i="6"/>
  <c r="C870" i="6"/>
  <c r="D870" i="6"/>
  <c r="B871" i="6"/>
  <c r="C871" i="6"/>
  <c r="D871" i="6"/>
  <c r="B872" i="6"/>
  <c r="C872" i="6"/>
  <c r="D872" i="6"/>
  <c r="B873" i="6"/>
  <c r="C873" i="6"/>
  <c r="D873" i="6"/>
  <c r="B874" i="6"/>
  <c r="C874" i="6"/>
  <c r="D874" i="6"/>
  <c r="B875" i="6"/>
  <c r="C875" i="6"/>
  <c r="D875" i="6"/>
  <c r="B876" i="6"/>
  <c r="C876" i="6"/>
  <c r="D876" i="6"/>
  <c r="B877" i="6"/>
  <c r="C877" i="6"/>
  <c r="D877" i="6"/>
  <c r="B878" i="6"/>
  <c r="C878" i="6"/>
  <c r="D878" i="6"/>
  <c r="B879" i="6"/>
  <c r="C879" i="6"/>
  <c r="D879" i="6"/>
  <c r="B880" i="6"/>
  <c r="C880" i="6"/>
  <c r="D880" i="6"/>
  <c r="B881" i="6"/>
  <c r="C881" i="6"/>
  <c r="D881" i="6"/>
  <c r="B882" i="6"/>
  <c r="C882" i="6"/>
  <c r="D882" i="6"/>
  <c r="B883" i="6"/>
  <c r="C883" i="6"/>
  <c r="D883" i="6"/>
  <c r="B884" i="6"/>
  <c r="C884" i="6"/>
  <c r="D884" i="6"/>
  <c r="B885" i="6"/>
  <c r="C885" i="6"/>
  <c r="D885" i="6"/>
  <c r="B886" i="6"/>
  <c r="C886" i="6"/>
  <c r="D886" i="6"/>
  <c r="B887" i="6"/>
  <c r="C887" i="6"/>
  <c r="D887" i="6"/>
  <c r="B888" i="6"/>
  <c r="C888" i="6"/>
  <c r="D888" i="6"/>
  <c r="B889" i="6"/>
  <c r="C889" i="6"/>
  <c r="D889" i="6"/>
  <c r="B890" i="6"/>
  <c r="C890" i="6"/>
  <c r="D890" i="6"/>
  <c r="B891" i="6"/>
  <c r="C891" i="6"/>
  <c r="D891" i="6"/>
  <c r="B892" i="6"/>
  <c r="C892" i="6"/>
  <c r="D892" i="6"/>
  <c r="B893" i="6"/>
  <c r="C893" i="6"/>
  <c r="D893" i="6"/>
  <c r="B894" i="6"/>
  <c r="C894" i="6"/>
  <c r="D894" i="6"/>
  <c r="B895" i="6"/>
  <c r="C895" i="6"/>
  <c r="D895" i="6"/>
  <c r="B896" i="6"/>
  <c r="C896" i="6"/>
  <c r="D896" i="6"/>
  <c r="B897" i="6"/>
  <c r="C897" i="6"/>
  <c r="D897" i="6"/>
  <c r="B898" i="6"/>
  <c r="C898" i="6"/>
  <c r="D898" i="6"/>
  <c r="B899" i="6"/>
  <c r="C899" i="6"/>
  <c r="D899" i="6"/>
  <c r="B900" i="6"/>
  <c r="C900" i="6"/>
  <c r="D900" i="6"/>
  <c r="B901" i="6"/>
  <c r="C901" i="6"/>
  <c r="D901" i="6"/>
  <c r="B902" i="6"/>
  <c r="C902" i="6"/>
  <c r="D902" i="6"/>
  <c r="B903" i="6"/>
  <c r="C903" i="6"/>
  <c r="D903" i="6"/>
  <c r="B904" i="6"/>
  <c r="C904" i="6"/>
  <c r="D904" i="6"/>
  <c r="B905" i="6"/>
  <c r="C905" i="6"/>
  <c r="D905" i="6"/>
  <c r="B906" i="6"/>
  <c r="C906" i="6"/>
  <c r="D906" i="6"/>
  <c r="B907" i="6"/>
  <c r="C907" i="6"/>
  <c r="D907" i="6"/>
  <c r="B908" i="6"/>
  <c r="C908" i="6"/>
  <c r="D908" i="6"/>
  <c r="B909" i="6"/>
  <c r="C909" i="6"/>
  <c r="D909" i="6"/>
  <c r="B910" i="6"/>
  <c r="C910" i="6"/>
  <c r="D910" i="6"/>
  <c r="B911" i="6"/>
  <c r="C911" i="6"/>
  <c r="D911" i="6"/>
  <c r="B912" i="6"/>
  <c r="C912" i="6"/>
  <c r="D912" i="6"/>
  <c r="B913" i="6"/>
  <c r="C913" i="6"/>
  <c r="D913" i="6"/>
  <c r="B914" i="6"/>
  <c r="C914" i="6"/>
  <c r="D914" i="6"/>
  <c r="B915" i="6"/>
  <c r="C915" i="6"/>
  <c r="D915" i="6"/>
  <c r="B916" i="6"/>
  <c r="C916" i="6"/>
  <c r="D916" i="6"/>
  <c r="B917" i="6"/>
  <c r="C917" i="6"/>
  <c r="D917" i="6"/>
  <c r="B918" i="6"/>
  <c r="C918" i="6"/>
  <c r="D918" i="6"/>
  <c r="B919" i="6"/>
  <c r="C919" i="6"/>
  <c r="D919" i="6"/>
  <c r="B920" i="6"/>
  <c r="C920" i="6"/>
  <c r="D920" i="6"/>
  <c r="B921" i="6"/>
  <c r="C921" i="6"/>
  <c r="D921" i="6"/>
  <c r="B922" i="6"/>
  <c r="C922" i="6"/>
  <c r="D922" i="6"/>
  <c r="B923" i="6"/>
  <c r="C923" i="6"/>
  <c r="D923" i="6"/>
  <c r="B924" i="6"/>
  <c r="C924" i="6"/>
  <c r="D924" i="6"/>
  <c r="B925" i="6"/>
  <c r="C925" i="6"/>
  <c r="D925" i="6"/>
  <c r="B926" i="6"/>
  <c r="C926" i="6"/>
  <c r="D926" i="6"/>
  <c r="B927" i="6"/>
  <c r="C927" i="6"/>
  <c r="D927" i="6"/>
  <c r="B928" i="6"/>
  <c r="C928" i="6"/>
  <c r="D928" i="6"/>
  <c r="B929" i="6"/>
  <c r="C929" i="6"/>
  <c r="D929" i="6"/>
  <c r="B930" i="6"/>
  <c r="C930" i="6"/>
  <c r="D930" i="6"/>
  <c r="B931" i="6"/>
  <c r="C931" i="6"/>
  <c r="D931" i="6"/>
  <c r="B932" i="6"/>
  <c r="C932" i="6"/>
  <c r="D932" i="6"/>
  <c r="B933" i="6"/>
  <c r="C933" i="6"/>
  <c r="D933" i="6"/>
  <c r="B934" i="6"/>
  <c r="C934" i="6"/>
  <c r="D934" i="6"/>
  <c r="B935" i="6"/>
  <c r="C935" i="6"/>
  <c r="D935" i="6"/>
  <c r="B936" i="6"/>
  <c r="C936" i="6"/>
  <c r="D936" i="6"/>
  <c r="B937" i="6"/>
  <c r="C937" i="6"/>
  <c r="D937" i="6"/>
  <c r="B938" i="6"/>
  <c r="C938" i="6"/>
  <c r="D938" i="6"/>
  <c r="B939" i="6"/>
  <c r="C939" i="6"/>
  <c r="D939" i="6"/>
  <c r="B940" i="6"/>
  <c r="C940" i="6"/>
  <c r="D940" i="6"/>
  <c r="B941" i="6"/>
  <c r="C941" i="6"/>
  <c r="D941" i="6"/>
  <c r="B942" i="6"/>
  <c r="C942" i="6"/>
  <c r="D942" i="6"/>
  <c r="B943" i="6"/>
  <c r="C943" i="6"/>
  <c r="D943" i="6"/>
  <c r="B944" i="6"/>
  <c r="C944" i="6"/>
  <c r="D944" i="6"/>
  <c r="B945" i="6"/>
  <c r="C945" i="6"/>
  <c r="D945" i="6"/>
  <c r="B946" i="6"/>
  <c r="C946" i="6"/>
  <c r="D946" i="6"/>
  <c r="B947" i="6"/>
  <c r="C947" i="6"/>
  <c r="D947" i="6"/>
  <c r="B948" i="6"/>
  <c r="C948" i="6"/>
  <c r="D948" i="6"/>
  <c r="B949" i="6"/>
  <c r="C949" i="6"/>
  <c r="D949" i="6"/>
  <c r="B950" i="6"/>
  <c r="C950" i="6"/>
  <c r="D950" i="6"/>
  <c r="B951" i="6"/>
  <c r="C951" i="6"/>
  <c r="D951" i="6"/>
  <c r="B952" i="6"/>
  <c r="C952" i="6"/>
  <c r="D952" i="6"/>
  <c r="B953" i="6"/>
  <c r="C953" i="6"/>
  <c r="D953" i="6"/>
  <c r="B954" i="6"/>
  <c r="C954" i="6"/>
  <c r="D954" i="6"/>
  <c r="B955" i="6"/>
  <c r="C955" i="6"/>
  <c r="D955" i="6"/>
  <c r="B956" i="6"/>
  <c r="C956" i="6"/>
  <c r="D956" i="6"/>
  <c r="B957" i="6"/>
  <c r="C957" i="6"/>
  <c r="D957" i="6"/>
  <c r="B958" i="6"/>
  <c r="C958" i="6"/>
  <c r="D958" i="6"/>
  <c r="B959" i="6"/>
  <c r="C959" i="6"/>
  <c r="D959" i="6"/>
  <c r="B960" i="6"/>
  <c r="C960" i="6"/>
  <c r="D960" i="6"/>
  <c r="B961" i="6"/>
  <c r="C961" i="6"/>
  <c r="D961" i="6"/>
  <c r="B962" i="6"/>
  <c r="C962" i="6"/>
  <c r="D962" i="6"/>
  <c r="B963" i="6"/>
  <c r="C963" i="6"/>
  <c r="D963" i="6"/>
  <c r="B964" i="6"/>
  <c r="C964" i="6"/>
  <c r="D964" i="6"/>
  <c r="B965" i="6"/>
  <c r="C965" i="6"/>
  <c r="D965" i="6"/>
  <c r="B966" i="6"/>
  <c r="C966" i="6"/>
  <c r="D966" i="6"/>
  <c r="B967" i="6"/>
  <c r="C967" i="6"/>
  <c r="D967" i="6"/>
  <c r="B968" i="6"/>
  <c r="C968" i="6"/>
  <c r="D968" i="6"/>
  <c r="B969" i="6"/>
  <c r="C969" i="6"/>
  <c r="D969" i="6"/>
  <c r="B970" i="6"/>
  <c r="C970" i="6"/>
  <c r="D970" i="6"/>
  <c r="B971" i="6"/>
  <c r="C971" i="6"/>
  <c r="D971" i="6"/>
  <c r="B972" i="6"/>
  <c r="C972" i="6"/>
  <c r="D972" i="6"/>
  <c r="B973" i="6"/>
  <c r="C973" i="6"/>
  <c r="D973" i="6"/>
  <c r="B974" i="6"/>
  <c r="C974" i="6"/>
  <c r="D974" i="6"/>
  <c r="B975" i="6"/>
  <c r="C975" i="6"/>
  <c r="D975" i="6"/>
  <c r="B976" i="6"/>
  <c r="C976" i="6"/>
  <c r="D976" i="6"/>
  <c r="B977" i="6"/>
  <c r="C977" i="6"/>
  <c r="D977" i="6"/>
  <c r="B978" i="6"/>
  <c r="C978" i="6"/>
  <c r="D978" i="6"/>
  <c r="B979" i="6"/>
  <c r="C979" i="6"/>
  <c r="D979" i="6"/>
  <c r="B980" i="6"/>
  <c r="C980" i="6"/>
  <c r="D980" i="6"/>
  <c r="B981" i="6"/>
  <c r="C981" i="6"/>
  <c r="D981" i="6"/>
  <c r="B982" i="6"/>
  <c r="C982" i="6"/>
  <c r="D982" i="6"/>
  <c r="B983" i="6"/>
  <c r="C983" i="6"/>
  <c r="D983" i="6"/>
  <c r="B984" i="6"/>
  <c r="C984" i="6"/>
  <c r="D984" i="6"/>
  <c r="B985" i="6"/>
  <c r="C985" i="6"/>
  <c r="D985" i="6"/>
  <c r="B986" i="6"/>
  <c r="C986" i="6"/>
  <c r="D986" i="6"/>
  <c r="B987" i="6"/>
  <c r="C987" i="6"/>
  <c r="D987" i="6"/>
  <c r="B988" i="6"/>
  <c r="C988" i="6"/>
  <c r="D988" i="6"/>
  <c r="B989" i="6"/>
  <c r="C989" i="6"/>
  <c r="D989" i="6"/>
  <c r="B990" i="6"/>
  <c r="C990" i="6"/>
  <c r="D990" i="6"/>
  <c r="B991" i="6"/>
  <c r="C991" i="6"/>
  <c r="D991" i="6"/>
  <c r="B992" i="6"/>
  <c r="C992" i="6"/>
  <c r="D992" i="6"/>
  <c r="B993" i="6"/>
  <c r="C993" i="6"/>
  <c r="D993" i="6"/>
  <c r="B994" i="6"/>
  <c r="C994" i="6"/>
  <c r="D994" i="6"/>
  <c r="B995" i="6"/>
  <c r="C995" i="6"/>
  <c r="D995" i="6"/>
  <c r="B996" i="6"/>
  <c r="C996" i="6"/>
  <c r="D996" i="6"/>
  <c r="B997" i="6"/>
  <c r="C997" i="6"/>
  <c r="D997" i="6"/>
  <c r="B998" i="6"/>
  <c r="C998" i="6"/>
  <c r="D998" i="6"/>
  <c r="B999" i="6"/>
  <c r="C999" i="6"/>
  <c r="D999" i="6"/>
  <c r="B1000" i="6"/>
  <c r="C1000" i="6"/>
  <c r="D1000" i="6"/>
  <c r="B1001" i="6"/>
  <c r="C1001" i="6"/>
  <c r="D1001" i="6"/>
  <c r="B1002" i="6"/>
  <c r="C1002" i="6"/>
  <c r="D1002" i="6"/>
  <c r="B1003" i="6"/>
  <c r="C1003" i="6"/>
  <c r="D1003" i="6"/>
  <c r="B1004" i="6"/>
  <c r="C1004" i="6"/>
  <c r="D1004" i="6"/>
  <c r="B1005" i="6"/>
  <c r="C1005" i="6"/>
  <c r="D1005" i="6"/>
  <c r="B1006" i="6"/>
  <c r="C1006" i="6"/>
  <c r="D1006" i="6"/>
  <c r="B1007" i="6"/>
  <c r="C1007" i="6"/>
  <c r="D1007" i="6"/>
  <c r="B1008" i="6"/>
  <c r="C1008" i="6"/>
  <c r="D1008" i="6"/>
  <c r="B1009" i="6"/>
  <c r="C1009" i="6"/>
  <c r="D1009" i="6"/>
  <c r="B1010" i="6"/>
  <c r="C1010" i="6"/>
  <c r="D1010" i="6"/>
  <c r="B1011" i="6"/>
  <c r="C1011" i="6"/>
  <c r="D1011" i="6"/>
  <c r="B1012" i="6"/>
  <c r="C1012" i="6"/>
  <c r="D1012" i="6"/>
  <c r="B1013" i="6"/>
  <c r="C1013" i="6"/>
  <c r="D1013" i="6"/>
  <c r="B1014" i="6"/>
  <c r="C1014" i="6"/>
  <c r="D1014" i="6"/>
  <c r="B1015" i="6"/>
  <c r="C1015" i="6"/>
  <c r="D1015" i="6"/>
  <c r="B1016" i="6"/>
  <c r="C1016" i="6"/>
  <c r="D1016" i="6"/>
  <c r="B1017" i="6"/>
  <c r="C1017" i="6"/>
  <c r="D1017" i="6"/>
  <c r="B1018" i="6"/>
  <c r="C1018" i="6"/>
  <c r="D1018" i="6"/>
  <c r="B1019" i="6"/>
  <c r="C1019" i="6"/>
  <c r="D1019" i="6"/>
  <c r="B1020" i="6"/>
  <c r="C1020" i="6"/>
  <c r="D1020" i="6"/>
  <c r="B1021" i="6"/>
  <c r="C1021" i="6"/>
  <c r="D1021" i="6"/>
  <c r="B1022" i="6"/>
  <c r="C1022" i="6"/>
  <c r="D1022" i="6"/>
  <c r="B1023" i="6"/>
  <c r="C1023" i="6"/>
  <c r="D1023" i="6"/>
  <c r="B1024" i="6"/>
  <c r="C1024" i="6"/>
  <c r="D1024" i="6"/>
  <c r="B1025" i="6"/>
  <c r="C1025" i="6"/>
  <c r="D1025" i="6"/>
  <c r="B1026" i="6"/>
  <c r="C1026" i="6"/>
  <c r="D1026" i="6"/>
  <c r="B1027" i="6"/>
  <c r="C1027" i="6"/>
  <c r="D1027" i="6"/>
  <c r="B1028" i="6"/>
  <c r="C1028" i="6"/>
  <c r="D1028" i="6"/>
  <c r="B1029" i="6"/>
  <c r="C1029" i="6"/>
  <c r="D1029" i="6"/>
  <c r="B1030" i="6"/>
  <c r="C1030" i="6"/>
  <c r="D1030" i="6"/>
  <c r="B1031" i="6"/>
  <c r="C1031" i="6"/>
  <c r="D1031" i="6"/>
  <c r="B1032" i="6"/>
  <c r="C1032" i="6"/>
  <c r="D1032" i="6"/>
  <c r="B1033" i="6"/>
  <c r="C1033" i="6"/>
  <c r="D1033" i="6"/>
  <c r="B1034" i="6"/>
  <c r="C1034" i="6"/>
  <c r="D1034" i="6"/>
  <c r="B1035" i="6"/>
  <c r="C1035" i="6"/>
  <c r="D1035" i="6"/>
  <c r="B1036" i="6"/>
  <c r="C1036" i="6"/>
  <c r="D1036" i="6"/>
  <c r="B1037" i="6"/>
  <c r="C1037" i="6"/>
  <c r="D1037" i="6"/>
  <c r="B1038" i="6"/>
  <c r="C1038" i="6"/>
  <c r="D1038" i="6"/>
  <c r="B1039" i="6"/>
  <c r="C1039" i="6"/>
  <c r="D1039" i="6"/>
  <c r="B1040" i="6"/>
  <c r="C1040" i="6"/>
  <c r="D1040" i="6"/>
  <c r="B1041" i="6"/>
  <c r="C1041" i="6"/>
  <c r="D1041" i="6"/>
  <c r="B1042" i="6"/>
  <c r="C1042" i="6"/>
  <c r="D1042" i="6"/>
  <c r="B1043" i="6"/>
  <c r="C1043" i="6"/>
  <c r="D1043" i="6"/>
  <c r="B1044" i="6"/>
  <c r="C1044" i="6"/>
  <c r="D1044" i="6"/>
  <c r="B1045" i="6"/>
  <c r="C1045" i="6"/>
  <c r="D1045" i="6"/>
  <c r="B1046" i="6"/>
  <c r="C1046" i="6"/>
  <c r="D1046" i="6"/>
  <c r="B1047" i="6"/>
  <c r="C1047" i="6"/>
  <c r="D1047" i="6"/>
  <c r="B1048" i="6"/>
  <c r="C1048" i="6"/>
  <c r="D1048" i="6"/>
  <c r="B1049" i="6"/>
  <c r="C1049" i="6"/>
  <c r="D1049" i="6"/>
  <c r="B1050" i="6"/>
  <c r="C1050" i="6"/>
  <c r="D1050" i="6"/>
  <c r="B1051" i="6"/>
  <c r="C1051" i="6"/>
  <c r="D1051" i="6"/>
  <c r="B1052" i="6"/>
  <c r="C1052" i="6"/>
  <c r="D1052" i="6"/>
  <c r="B1053" i="6"/>
  <c r="C1053" i="6"/>
  <c r="D1053" i="6"/>
  <c r="B1054" i="6"/>
  <c r="C1054" i="6"/>
  <c r="D1054" i="6"/>
  <c r="B1055" i="6"/>
  <c r="C1055" i="6"/>
  <c r="D1055" i="6"/>
  <c r="B1056" i="6"/>
  <c r="C1056" i="6"/>
  <c r="D1056" i="6"/>
  <c r="B60" i="6"/>
  <c r="C60" i="6"/>
  <c r="D60" i="6"/>
  <c r="B62" i="6"/>
  <c r="C62" i="6"/>
  <c r="D62" i="6"/>
  <c r="B63" i="6"/>
  <c r="C63" i="6"/>
  <c r="D63" i="6"/>
  <c r="B64" i="6"/>
  <c r="C64" i="6"/>
  <c r="D64" i="6"/>
  <c r="B65" i="6"/>
  <c r="C65" i="6"/>
  <c r="D65" i="6"/>
  <c r="B58" i="6"/>
  <c r="B59" i="6"/>
  <c r="B57" i="6"/>
  <c r="C58" i="6"/>
  <c r="D58" i="6"/>
  <c r="C59" i="6"/>
  <c r="D59" i="6"/>
  <c r="C57" i="6"/>
  <c r="D57" i="6"/>
  <c r="D48" i="6"/>
  <c r="E48" i="6" s="1"/>
  <c r="J48" i="6" s="1"/>
  <c r="H48" i="6"/>
  <c r="D47" i="6"/>
  <c r="E47" i="6" s="1"/>
  <c r="H47" i="6"/>
  <c r="J47" i="6" s="1"/>
  <c r="H46" i="6"/>
  <c r="D46" i="6"/>
  <c r="E46" i="6" s="1"/>
  <c r="J46" i="6" s="1"/>
  <c r="C34" i="6"/>
  <c r="J30" i="6"/>
  <c r="I30" i="6"/>
  <c r="G30" i="6"/>
  <c r="E30" i="6"/>
  <c r="J29" i="6"/>
  <c r="I29" i="6"/>
  <c r="G29" i="6"/>
  <c r="J28" i="6"/>
  <c r="I28" i="6"/>
  <c r="G28" i="6"/>
  <c r="J27" i="6"/>
  <c r="I27" i="6"/>
  <c r="G27" i="6"/>
  <c r="J26" i="6"/>
  <c r="I26" i="6"/>
  <c r="G26" i="6"/>
  <c r="J25" i="6"/>
  <c r="I25" i="6"/>
  <c r="G25" i="6"/>
  <c r="J24" i="6"/>
  <c r="I24" i="6"/>
  <c r="G24" i="6"/>
  <c r="J23" i="6"/>
  <c r="I23" i="6"/>
  <c r="G23" i="6"/>
  <c r="J22" i="6"/>
  <c r="I22" i="6"/>
  <c r="G22" i="6"/>
  <c r="J21" i="6"/>
  <c r="I21" i="6"/>
  <c r="G21" i="6"/>
  <c r="H21" i="6" s="1"/>
  <c r="G20" i="6"/>
  <c r="G19" i="6"/>
  <c r="E19" i="6"/>
  <c r="L19" i="6" s="1"/>
  <c r="G18" i="6"/>
  <c r="E18" i="6"/>
  <c r="L18" i="6" s="1"/>
  <c r="M18" i="6" s="1"/>
  <c r="C6" i="6"/>
  <c r="E20" i="6" s="1"/>
  <c r="L20" i="6" s="1"/>
  <c r="C6" i="2"/>
  <c r="N8" i="5"/>
  <c r="B17" i="5"/>
  <c r="B16" i="5" s="1"/>
  <c r="L7" i="5"/>
  <c r="J8" i="5"/>
  <c r="J7" i="5"/>
  <c r="K7" i="5"/>
  <c r="K8" i="5"/>
  <c r="L8" i="5" s="1"/>
  <c r="H6" i="5"/>
  <c r="I6" i="5" s="1"/>
  <c r="H7" i="5"/>
  <c r="I7" i="5" s="1"/>
  <c r="H8" i="5"/>
  <c r="I8" i="5" s="1"/>
  <c r="G7" i="5"/>
  <c r="G8" i="5"/>
  <c r="G6" i="5"/>
  <c r="E6" i="5"/>
  <c r="F6" i="5" s="1"/>
  <c r="E7" i="5"/>
  <c r="F7" i="5" s="1"/>
  <c r="E8" i="5"/>
  <c r="F8" i="5" s="1"/>
  <c r="E5" i="5"/>
  <c r="F5" i="5" s="1"/>
  <c r="N7" i="5" l="1"/>
  <c r="N6" i="5"/>
  <c r="N5" i="5"/>
  <c r="E61" i="6"/>
  <c r="F61" i="6" s="1"/>
  <c r="E224" i="6"/>
  <c r="F224" i="6" s="1"/>
  <c r="E176" i="6"/>
  <c r="F176" i="6" s="1"/>
  <c r="E164" i="6"/>
  <c r="F164" i="6" s="1"/>
  <c r="E160" i="6"/>
  <c r="F160" i="6" s="1"/>
  <c r="E88" i="6"/>
  <c r="F88" i="6" s="1"/>
  <c r="E212" i="6"/>
  <c r="F212" i="6" s="1"/>
  <c r="E204" i="6"/>
  <c r="F204" i="6" s="1"/>
  <c r="E188" i="6"/>
  <c r="F188" i="6" s="1"/>
  <c r="E180" i="6"/>
  <c r="F180" i="6" s="1"/>
  <c r="E609" i="6"/>
  <c r="F609" i="6" s="1"/>
  <c r="E434" i="6"/>
  <c r="F434" i="6" s="1"/>
  <c r="E422" i="6"/>
  <c r="F422" i="6" s="1"/>
  <c r="E393" i="6"/>
  <c r="F393" i="6" s="1"/>
  <c r="E389" i="6"/>
  <c r="F389" i="6" s="1"/>
  <c r="E350" i="6"/>
  <c r="F350" i="6" s="1"/>
  <c r="E285" i="6"/>
  <c r="F285" i="6" s="1"/>
  <c r="E966" i="6"/>
  <c r="F966" i="6" s="1"/>
  <c r="E66" i="6"/>
  <c r="F66" i="6" s="1"/>
  <c r="E968" i="6"/>
  <c r="F968" i="6" s="1"/>
  <c r="E916" i="6"/>
  <c r="F916" i="6" s="1"/>
  <c r="E907" i="6"/>
  <c r="F907" i="6" s="1"/>
  <c r="E903" i="6"/>
  <c r="F903" i="6" s="1"/>
  <c r="E900" i="6"/>
  <c r="F900" i="6" s="1"/>
  <c r="E687" i="6"/>
  <c r="F687" i="6" s="1"/>
  <c r="E683" i="6"/>
  <c r="F683" i="6" s="1"/>
  <c r="E613" i="6"/>
  <c r="F613" i="6" s="1"/>
  <c r="E611" i="6"/>
  <c r="F611" i="6" s="1"/>
  <c r="E554" i="6"/>
  <c r="F554" i="6" s="1"/>
  <c r="E518" i="6"/>
  <c r="F518" i="6" s="1"/>
  <c r="E486" i="6"/>
  <c r="F486" i="6" s="1"/>
  <c r="E235" i="6"/>
  <c r="F235" i="6" s="1"/>
  <c r="E218" i="6"/>
  <c r="F218" i="6" s="1"/>
  <c r="E214" i="6"/>
  <c r="F214" i="6" s="1"/>
  <c r="E172" i="6"/>
  <c r="F172" i="6" s="1"/>
  <c r="E68" i="6"/>
  <c r="F68" i="6" s="1"/>
  <c r="E1053" i="6"/>
  <c r="F1053" i="6" s="1"/>
  <c r="E1050" i="6"/>
  <c r="F1050" i="6" s="1"/>
  <c r="E432" i="6"/>
  <c r="F432" i="6" s="1"/>
  <c r="E428" i="6"/>
  <c r="F428" i="6" s="1"/>
  <c r="E228" i="6"/>
  <c r="F228" i="6" s="1"/>
  <c r="E186" i="6"/>
  <c r="F186" i="6" s="1"/>
  <c r="E182" i="6"/>
  <c r="F182" i="6" s="1"/>
  <c r="E90" i="6"/>
  <c r="F90" i="6" s="1"/>
  <c r="E86" i="6"/>
  <c r="F86" i="6" s="1"/>
  <c r="E82" i="6"/>
  <c r="F82" i="6" s="1"/>
  <c r="E78" i="6"/>
  <c r="F78" i="6" s="1"/>
  <c r="E1030" i="6"/>
  <c r="F1030" i="6" s="1"/>
  <c r="E1007" i="6"/>
  <c r="F1007" i="6" s="1"/>
  <c r="E975" i="6"/>
  <c r="F975" i="6" s="1"/>
  <c r="E954" i="6"/>
  <c r="F954" i="6" s="1"/>
  <c r="E934" i="6"/>
  <c r="F934" i="6" s="1"/>
  <c r="E922" i="6"/>
  <c r="F922" i="6" s="1"/>
  <c r="E349" i="6"/>
  <c r="F349" i="6" s="1"/>
  <c r="E345" i="6"/>
  <c r="F345" i="6" s="1"/>
  <c r="E333" i="6"/>
  <c r="F333" i="6" s="1"/>
  <c r="E317" i="6"/>
  <c r="F317" i="6" s="1"/>
  <c r="E313" i="6"/>
  <c r="F313" i="6" s="1"/>
  <c r="E301" i="6"/>
  <c r="F301" i="6" s="1"/>
  <c r="E272" i="6"/>
  <c r="F272" i="6" s="1"/>
  <c r="E256" i="6"/>
  <c r="F256" i="6" s="1"/>
  <c r="E252" i="6"/>
  <c r="F252" i="6" s="1"/>
  <c r="E220" i="6"/>
  <c r="F220" i="6" s="1"/>
  <c r="E208" i="6"/>
  <c r="F208" i="6" s="1"/>
  <c r="E196" i="6"/>
  <c r="F196" i="6" s="1"/>
  <c r="E192" i="6"/>
  <c r="F192" i="6" s="1"/>
  <c r="E166" i="6"/>
  <c r="F166" i="6" s="1"/>
  <c r="E74" i="6"/>
  <c r="F74" i="6" s="1"/>
  <c r="E1014" i="6"/>
  <c r="F1014" i="6" s="1"/>
  <c r="E1010" i="6"/>
  <c r="F1010" i="6" s="1"/>
  <c r="E1032" i="6"/>
  <c r="F1032" i="6" s="1"/>
  <c r="E950" i="6"/>
  <c r="F950" i="6" s="1"/>
  <c r="E946" i="6"/>
  <c r="F946" i="6" s="1"/>
  <c r="E943" i="6"/>
  <c r="F943" i="6" s="1"/>
  <c r="E942" i="6"/>
  <c r="F942" i="6" s="1"/>
  <c r="E810" i="6"/>
  <c r="F810" i="6" s="1"/>
  <c r="E698" i="6"/>
  <c r="F698" i="6" s="1"/>
  <c r="E695" i="6"/>
  <c r="F695" i="6" s="1"/>
  <c r="E694" i="6"/>
  <c r="F694" i="6" s="1"/>
  <c r="E671" i="6"/>
  <c r="F671" i="6" s="1"/>
  <c r="E666" i="6"/>
  <c r="F666" i="6" s="1"/>
  <c r="E663" i="6"/>
  <c r="F663" i="6" s="1"/>
  <c r="E662" i="6"/>
  <c r="F662" i="6" s="1"/>
  <c r="E542" i="6"/>
  <c r="F542" i="6" s="1"/>
  <c r="E534" i="6"/>
  <c r="F534" i="6" s="1"/>
  <c r="E533" i="6"/>
  <c r="F533" i="6" s="1"/>
  <c r="E526" i="6"/>
  <c r="F526" i="6" s="1"/>
  <c r="E525" i="6"/>
  <c r="F525" i="6" s="1"/>
  <c r="E510" i="6"/>
  <c r="F510" i="6" s="1"/>
  <c r="E502" i="6"/>
  <c r="F502" i="6" s="1"/>
  <c r="E501" i="6"/>
  <c r="F501" i="6" s="1"/>
  <c r="E494" i="6"/>
  <c r="F494" i="6" s="1"/>
  <c r="E478" i="6"/>
  <c r="F478" i="6" s="1"/>
  <c r="E470" i="6"/>
  <c r="F470" i="6" s="1"/>
  <c r="E469" i="6"/>
  <c r="F469" i="6" s="1"/>
  <c r="E462" i="6"/>
  <c r="F462" i="6" s="1"/>
  <c r="E461" i="6"/>
  <c r="F461" i="6" s="1"/>
  <c r="E401" i="6"/>
  <c r="F401" i="6" s="1"/>
  <c r="E381" i="6"/>
  <c r="F381" i="6" s="1"/>
  <c r="E377" i="6"/>
  <c r="F377" i="6" s="1"/>
  <c r="E376" i="6"/>
  <c r="F376" i="6" s="1"/>
  <c r="E365" i="6"/>
  <c r="F365" i="6" s="1"/>
  <c r="E287" i="6"/>
  <c r="F287" i="6" s="1"/>
  <c r="E270" i="6"/>
  <c r="F270" i="6" s="1"/>
  <c r="E262" i="6"/>
  <c r="F262" i="6" s="1"/>
  <c r="E238" i="6"/>
  <c r="F238" i="6" s="1"/>
  <c r="E234" i="6"/>
  <c r="F234" i="6" s="1"/>
  <c r="E216" i="6"/>
  <c r="F216" i="6" s="1"/>
  <c r="E210" i="6"/>
  <c r="F210" i="6" s="1"/>
  <c r="E206" i="6"/>
  <c r="F206" i="6" s="1"/>
  <c r="E184" i="6"/>
  <c r="F184" i="6" s="1"/>
  <c r="E178" i="6"/>
  <c r="F178" i="6" s="1"/>
  <c r="E174" i="6"/>
  <c r="F174" i="6" s="1"/>
  <c r="E80" i="6"/>
  <c r="F80" i="6" s="1"/>
  <c r="E76" i="6"/>
  <c r="F76" i="6" s="1"/>
  <c r="E312" i="6"/>
  <c r="F312" i="6" s="1"/>
  <c r="E230" i="6"/>
  <c r="F230" i="6" s="1"/>
  <c r="E198" i="6"/>
  <c r="F198" i="6" s="1"/>
  <c r="E1046" i="6"/>
  <c r="F1046" i="6" s="1"/>
  <c r="E1039" i="6"/>
  <c r="F1039" i="6" s="1"/>
  <c r="E1018" i="6"/>
  <c r="F1018" i="6" s="1"/>
  <c r="E998" i="6"/>
  <c r="F998" i="6" s="1"/>
  <c r="E989" i="6"/>
  <c r="F989" i="6" s="1"/>
  <c r="E986" i="6"/>
  <c r="F986" i="6" s="1"/>
  <c r="E912" i="6"/>
  <c r="F912" i="6" s="1"/>
  <c r="E896" i="6"/>
  <c r="F896" i="6" s="1"/>
  <c r="E709" i="6"/>
  <c r="F709" i="6" s="1"/>
  <c r="E705" i="6"/>
  <c r="F705" i="6" s="1"/>
  <c r="E701" i="6"/>
  <c r="F701" i="6" s="1"/>
  <c r="E669" i="6"/>
  <c r="F669" i="6" s="1"/>
  <c r="E621" i="6"/>
  <c r="F621" i="6" s="1"/>
  <c r="E540" i="6"/>
  <c r="F540" i="6" s="1"/>
  <c r="E532" i="6"/>
  <c r="F532" i="6" s="1"/>
  <c r="E524" i="6"/>
  <c r="F524" i="6" s="1"/>
  <c r="E508" i="6"/>
  <c r="F508" i="6" s="1"/>
  <c r="E500" i="6"/>
  <c r="F500" i="6" s="1"/>
  <c r="E492" i="6"/>
  <c r="F492" i="6" s="1"/>
  <c r="E476" i="6"/>
  <c r="F476" i="6" s="1"/>
  <c r="E468" i="6"/>
  <c r="F468" i="6" s="1"/>
  <c r="E460" i="6"/>
  <c r="F460" i="6" s="1"/>
  <c r="E418" i="6"/>
  <c r="F418" i="6" s="1"/>
  <c r="E410" i="6"/>
  <c r="F410" i="6" s="1"/>
  <c r="E329" i="6"/>
  <c r="F329" i="6" s="1"/>
  <c r="E325" i="6"/>
  <c r="F325" i="6" s="1"/>
  <c r="E321" i="6"/>
  <c r="F321" i="6" s="1"/>
  <c r="E318" i="6"/>
  <c r="F318" i="6" s="1"/>
  <c r="E286" i="6"/>
  <c r="F286" i="6" s="1"/>
  <c r="E281" i="6"/>
  <c r="F281" i="6" s="1"/>
  <c r="E264" i="6"/>
  <c r="F264" i="6" s="1"/>
  <c r="E240" i="6"/>
  <c r="F240" i="6" s="1"/>
  <c r="E232" i="6"/>
  <c r="F232" i="6" s="1"/>
  <c r="E222" i="6"/>
  <c r="F222" i="6" s="1"/>
  <c r="E200" i="6"/>
  <c r="F200" i="6" s="1"/>
  <c r="E190" i="6"/>
  <c r="F190" i="6" s="1"/>
  <c r="E168" i="6"/>
  <c r="F168" i="6" s="1"/>
  <c r="E70" i="6"/>
  <c r="F70" i="6" s="1"/>
  <c r="E1006" i="6"/>
  <c r="F1006" i="6" s="1"/>
  <c r="E982" i="6"/>
  <c r="F982" i="6" s="1"/>
  <c r="E925" i="6"/>
  <c r="F925" i="6" s="1"/>
  <c r="E643" i="6"/>
  <c r="F643" i="6" s="1"/>
  <c r="E633" i="6"/>
  <c r="F633" i="6" s="1"/>
  <c r="E427" i="6"/>
  <c r="F427" i="6" s="1"/>
  <c r="E351" i="6"/>
  <c r="F351" i="6" s="1"/>
  <c r="E119" i="6"/>
  <c r="F119" i="6" s="1"/>
  <c r="E115" i="6"/>
  <c r="F115" i="6" s="1"/>
  <c r="E111" i="6"/>
  <c r="F111" i="6" s="1"/>
  <c r="E84" i="6"/>
  <c r="F84" i="6" s="1"/>
  <c r="E1055" i="6"/>
  <c r="F1055" i="6" s="1"/>
  <c r="E1054" i="6"/>
  <c r="F1054" i="6" s="1"/>
  <c r="E1037" i="6"/>
  <c r="F1037" i="6" s="1"/>
  <c r="E1034" i="6"/>
  <c r="F1034" i="6" s="1"/>
  <c r="E1016" i="6"/>
  <c r="F1016" i="6" s="1"/>
  <c r="E994" i="6"/>
  <c r="F994" i="6" s="1"/>
  <c r="E991" i="6"/>
  <c r="F991" i="6" s="1"/>
  <c r="E990" i="6"/>
  <c r="F990" i="6" s="1"/>
  <c r="E973" i="6"/>
  <c r="F973" i="6" s="1"/>
  <c r="E970" i="6"/>
  <c r="F970" i="6" s="1"/>
  <c r="E952" i="6"/>
  <c r="F952" i="6" s="1"/>
  <c r="E930" i="6"/>
  <c r="F930" i="6" s="1"/>
  <c r="E927" i="6"/>
  <c r="F927" i="6" s="1"/>
  <c r="E926" i="6"/>
  <c r="F926" i="6" s="1"/>
  <c r="E914" i="6"/>
  <c r="F914" i="6" s="1"/>
  <c r="E910" i="6"/>
  <c r="F910" i="6" s="1"/>
  <c r="E904" i="6"/>
  <c r="F904" i="6" s="1"/>
  <c r="E64" i="6"/>
  <c r="F64" i="6" s="1"/>
  <c r="E1038" i="6"/>
  <c r="F1038" i="6" s="1"/>
  <c r="E1021" i="6"/>
  <c r="F1021" i="6" s="1"/>
  <c r="E1000" i="6"/>
  <c r="F1000" i="6" s="1"/>
  <c r="E974" i="6"/>
  <c r="F974" i="6" s="1"/>
  <c r="E957" i="6"/>
  <c r="F957" i="6" s="1"/>
  <c r="E897" i="6"/>
  <c r="F897" i="6" s="1"/>
  <c r="E814" i="6"/>
  <c r="F814" i="6" s="1"/>
  <c r="E700" i="6"/>
  <c r="F700" i="6" s="1"/>
  <c r="E655" i="6"/>
  <c r="F655" i="6" s="1"/>
  <c r="E651" i="6"/>
  <c r="F651" i="6" s="1"/>
  <c r="E637" i="6"/>
  <c r="F637" i="6" s="1"/>
  <c r="E627" i="6"/>
  <c r="F627" i="6" s="1"/>
  <c r="E625" i="6"/>
  <c r="F625" i="6" s="1"/>
  <c r="E546" i="6"/>
  <c r="F546" i="6" s="1"/>
  <c r="E539" i="6"/>
  <c r="F539" i="6" s="1"/>
  <c r="E454" i="6"/>
  <c r="F454" i="6" s="1"/>
  <c r="E361" i="6"/>
  <c r="F361" i="6" s="1"/>
  <c r="E202" i="6"/>
  <c r="F202" i="6" s="1"/>
  <c r="E170" i="6"/>
  <c r="F170" i="6" s="1"/>
  <c r="E72" i="6"/>
  <c r="F72" i="6" s="1"/>
  <c r="E1042" i="6"/>
  <c r="F1042" i="6" s="1"/>
  <c r="E978" i="6"/>
  <c r="F978" i="6" s="1"/>
  <c r="E936" i="6"/>
  <c r="F936" i="6" s="1"/>
  <c r="E919" i="6"/>
  <c r="F919" i="6" s="1"/>
  <c r="E915" i="6"/>
  <c r="F915" i="6" s="1"/>
  <c r="E1048" i="6"/>
  <c r="F1048" i="6" s="1"/>
  <c r="E1026" i="6"/>
  <c r="F1026" i="6" s="1"/>
  <c r="E1023" i="6"/>
  <c r="F1023" i="6" s="1"/>
  <c r="E1022" i="6"/>
  <c r="F1022" i="6" s="1"/>
  <c r="E1005" i="6"/>
  <c r="F1005" i="6" s="1"/>
  <c r="E1002" i="6"/>
  <c r="F1002" i="6" s="1"/>
  <c r="E984" i="6"/>
  <c r="F984" i="6" s="1"/>
  <c r="E962" i="6"/>
  <c r="F962" i="6" s="1"/>
  <c r="E959" i="6"/>
  <c r="F959" i="6" s="1"/>
  <c r="E958" i="6"/>
  <c r="F958" i="6" s="1"/>
  <c r="E941" i="6"/>
  <c r="F941" i="6" s="1"/>
  <c r="E938" i="6"/>
  <c r="F938" i="6" s="1"/>
  <c r="E920" i="6"/>
  <c r="F920" i="6" s="1"/>
  <c r="E899" i="6"/>
  <c r="F899" i="6" s="1"/>
  <c r="E898" i="6"/>
  <c r="F898" i="6" s="1"/>
  <c r="E894" i="6"/>
  <c r="F894" i="6" s="1"/>
  <c r="E890" i="6"/>
  <c r="F890" i="6" s="1"/>
  <c r="E886" i="6"/>
  <c r="F886" i="6" s="1"/>
  <c r="E882" i="6"/>
  <c r="F882" i="6" s="1"/>
  <c r="E878" i="6"/>
  <c r="F878" i="6" s="1"/>
  <c r="E874" i="6"/>
  <c r="F874" i="6" s="1"/>
  <c r="E870" i="6"/>
  <c r="F870" i="6" s="1"/>
  <c r="E866" i="6"/>
  <c r="F866" i="6" s="1"/>
  <c r="E862" i="6"/>
  <c r="F862" i="6" s="1"/>
  <c r="E675" i="6"/>
  <c r="F675" i="6" s="1"/>
  <c r="E668" i="6"/>
  <c r="F668" i="6" s="1"/>
  <c r="E507" i="6"/>
  <c r="F507" i="6" s="1"/>
  <c r="E297" i="6"/>
  <c r="F297" i="6" s="1"/>
  <c r="E226" i="6"/>
  <c r="F226" i="6" s="1"/>
  <c r="E194" i="6"/>
  <c r="F194" i="6" s="1"/>
  <c r="E162" i="6"/>
  <c r="F162" i="6" s="1"/>
  <c r="E493" i="6"/>
  <c r="F493" i="6" s="1"/>
  <c r="E475" i="6"/>
  <c r="F475" i="6" s="1"/>
  <c r="E446" i="6"/>
  <c r="F446" i="6" s="1"/>
  <c r="E442" i="6"/>
  <c r="F442" i="6" s="1"/>
  <c r="E400" i="6"/>
  <c r="F400" i="6" s="1"/>
  <c r="E357" i="6"/>
  <c r="F357" i="6" s="1"/>
  <c r="E344" i="6"/>
  <c r="F344" i="6" s="1"/>
  <c r="E319" i="6"/>
  <c r="F319" i="6" s="1"/>
  <c r="E293" i="6"/>
  <c r="F293" i="6" s="1"/>
  <c r="E289" i="6"/>
  <c r="F289" i="6" s="1"/>
  <c r="E280" i="6"/>
  <c r="F280" i="6" s="1"/>
  <c r="E263" i="6"/>
  <c r="F263" i="6" s="1"/>
  <c r="E261" i="6"/>
  <c r="F261" i="6" s="1"/>
  <c r="E117" i="6"/>
  <c r="F117" i="6" s="1"/>
  <c r="E113" i="6"/>
  <c r="F113" i="6" s="1"/>
  <c r="E109" i="6"/>
  <c r="F109" i="6" s="1"/>
  <c r="E699" i="6"/>
  <c r="F699" i="6" s="1"/>
  <c r="E682" i="6"/>
  <c r="F682" i="6" s="1"/>
  <c r="E679" i="6"/>
  <c r="F679" i="6" s="1"/>
  <c r="E678" i="6"/>
  <c r="F678" i="6" s="1"/>
  <c r="E659" i="6"/>
  <c r="F659" i="6" s="1"/>
  <c r="E653" i="6"/>
  <c r="F653" i="6" s="1"/>
  <c r="E652" i="6"/>
  <c r="F652" i="6" s="1"/>
  <c r="E641" i="6"/>
  <c r="F641" i="6" s="1"/>
  <c r="E640" i="6"/>
  <c r="F640" i="6" s="1"/>
  <c r="E632" i="6"/>
  <c r="F632" i="6" s="1"/>
  <c r="E629" i="6"/>
  <c r="F629" i="6" s="1"/>
  <c r="E628" i="6"/>
  <c r="F628" i="6" s="1"/>
  <c r="E626" i="6"/>
  <c r="F626" i="6" s="1"/>
  <c r="E557" i="6"/>
  <c r="F557" i="6" s="1"/>
  <c r="E553" i="6"/>
  <c r="F553" i="6" s="1"/>
  <c r="E550" i="6"/>
  <c r="F550" i="6" s="1"/>
  <c r="E549" i="6"/>
  <c r="F549" i="6" s="1"/>
  <c r="E516" i="6"/>
  <c r="F516" i="6" s="1"/>
  <c r="E515" i="6"/>
  <c r="F515" i="6" s="1"/>
  <c r="E506" i="6"/>
  <c r="F506" i="6" s="1"/>
  <c r="E498" i="6"/>
  <c r="F498" i="6" s="1"/>
  <c r="E448" i="6"/>
  <c r="F448" i="6" s="1"/>
  <c r="E444" i="6"/>
  <c r="F444" i="6" s="1"/>
  <c r="E430" i="6"/>
  <c r="F430" i="6" s="1"/>
  <c r="E426" i="6"/>
  <c r="F426" i="6" s="1"/>
  <c r="E405" i="6"/>
  <c r="F405" i="6" s="1"/>
  <c r="E388" i="6"/>
  <c r="F388" i="6" s="1"/>
  <c r="E386" i="6"/>
  <c r="F386" i="6" s="1"/>
  <c r="E363" i="6"/>
  <c r="F363" i="6" s="1"/>
  <c r="E346" i="6"/>
  <c r="F346" i="6" s="1"/>
  <c r="E341" i="6"/>
  <c r="F341" i="6" s="1"/>
  <c r="E337" i="6"/>
  <c r="F337" i="6" s="1"/>
  <c r="E334" i="6"/>
  <c r="F334" i="6" s="1"/>
  <c r="E330" i="6"/>
  <c r="F330" i="6" s="1"/>
  <c r="E324" i="6"/>
  <c r="F324" i="6" s="1"/>
  <c r="E299" i="6"/>
  <c r="F299" i="6" s="1"/>
  <c r="E282" i="6"/>
  <c r="F282" i="6" s="1"/>
  <c r="E268" i="6"/>
  <c r="F268" i="6" s="1"/>
  <c r="E248" i="6"/>
  <c r="F248" i="6" s="1"/>
  <c r="E247" i="6"/>
  <c r="F247" i="6" s="1"/>
  <c r="E245" i="6"/>
  <c r="F245" i="6" s="1"/>
  <c r="E142" i="6"/>
  <c r="F142" i="6" s="1"/>
  <c r="E138" i="6"/>
  <c r="F138" i="6" s="1"/>
  <c r="E134" i="6"/>
  <c r="F134" i="6" s="1"/>
  <c r="E130" i="6"/>
  <c r="F130" i="6" s="1"/>
  <c r="E126" i="6"/>
  <c r="F126" i="6" s="1"/>
  <c r="E122" i="6"/>
  <c r="F122" i="6" s="1"/>
  <c r="E118" i="6"/>
  <c r="F118" i="6" s="1"/>
  <c r="E114" i="6"/>
  <c r="F114" i="6" s="1"/>
  <c r="E110" i="6"/>
  <c r="F110" i="6" s="1"/>
  <c r="E106" i="6"/>
  <c r="F106" i="6" s="1"/>
  <c r="E102" i="6"/>
  <c r="F102" i="6" s="1"/>
  <c r="E98" i="6"/>
  <c r="F98" i="6" s="1"/>
  <c r="E94" i="6"/>
  <c r="F94" i="6" s="1"/>
  <c r="E858" i="6"/>
  <c r="F858" i="6" s="1"/>
  <c r="E854" i="6"/>
  <c r="F854" i="6" s="1"/>
  <c r="E850" i="6"/>
  <c r="F850" i="6" s="1"/>
  <c r="E846" i="6"/>
  <c r="F846" i="6" s="1"/>
  <c r="E842" i="6"/>
  <c r="F842" i="6" s="1"/>
  <c r="E838" i="6"/>
  <c r="F838" i="6" s="1"/>
  <c r="E834" i="6"/>
  <c r="F834" i="6" s="1"/>
  <c r="E830" i="6"/>
  <c r="F830" i="6" s="1"/>
  <c r="E826" i="6"/>
  <c r="F826" i="6" s="1"/>
  <c r="E822" i="6"/>
  <c r="F822" i="6" s="1"/>
  <c r="E818" i="6"/>
  <c r="F818" i="6" s="1"/>
  <c r="E809" i="6"/>
  <c r="F809" i="6" s="1"/>
  <c r="E691" i="6"/>
  <c r="F691" i="6" s="1"/>
  <c r="E685" i="6"/>
  <c r="F685" i="6" s="1"/>
  <c r="E684" i="6"/>
  <c r="F684" i="6" s="1"/>
  <c r="E667" i="6"/>
  <c r="F667" i="6" s="1"/>
  <c r="E650" i="6"/>
  <c r="F650" i="6" s="1"/>
  <c r="E647" i="6"/>
  <c r="F647" i="6" s="1"/>
  <c r="E646" i="6"/>
  <c r="F646" i="6" s="1"/>
  <c r="E620" i="6"/>
  <c r="F620" i="6" s="1"/>
  <c r="E617" i="6"/>
  <c r="F617" i="6" s="1"/>
  <c r="E616" i="6"/>
  <c r="F616" i="6" s="1"/>
  <c r="E538" i="6"/>
  <c r="F538" i="6" s="1"/>
  <c r="E530" i="6"/>
  <c r="F530" i="6" s="1"/>
  <c r="E484" i="6"/>
  <c r="F484" i="6" s="1"/>
  <c r="E483" i="6"/>
  <c r="F483" i="6" s="1"/>
  <c r="E474" i="6"/>
  <c r="F474" i="6" s="1"/>
  <c r="E466" i="6"/>
  <c r="F466" i="6" s="1"/>
  <c r="E450" i="6"/>
  <c r="F450" i="6" s="1"/>
  <c r="E449" i="6"/>
  <c r="F449" i="6" s="1"/>
  <c r="E445" i="6"/>
  <c r="F445" i="6" s="1"/>
  <c r="E438" i="6"/>
  <c r="F438" i="6" s="1"/>
  <c r="E416" i="6"/>
  <c r="F416" i="6" s="1"/>
  <c r="E412" i="6"/>
  <c r="F412" i="6" s="1"/>
  <c r="E411" i="6"/>
  <c r="F411" i="6" s="1"/>
  <c r="E395" i="6"/>
  <c r="F395" i="6" s="1"/>
  <c r="E378" i="6"/>
  <c r="F378" i="6" s="1"/>
  <c r="E373" i="6"/>
  <c r="F373" i="6" s="1"/>
  <c r="E369" i="6"/>
  <c r="F369" i="6" s="1"/>
  <c r="E366" i="6"/>
  <c r="F366" i="6" s="1"/>
  <c r="E362" i="6"/>
  <c r="F362" i="6" s="1"/>
  <c r="E356" i="6"/>
  <c r="F356" i="6" s="1"/>
  <c r="E331" i="6"/>
  <c r="F331" i="6" s="1"/>
  <c r="E314" i="6"/>
  <c r="F314" i="6" s="1"/>
  <c r="E305" i="6"/>
  <c r="F305" i="6" s="1"/>
  <c r="E302" i="6"/>
  <c r="F302" i="6" s="1"/>
  <c r="E298" i="6"/>
  <c r="F298" i="6" s="1"/>
  <c r="E292" i="6"/>
  <c r="F292" i="6" s="1"/>
  <c r="E254" i="6"/>
  <c r="F254" i="6" s="1"/>
  <c r="E246" i="6"/>
  <c r="F246" i="6" s="1"/>
  <c r="E233" i="6"/>
  <c r="F233" i="6" s="1"/>
  <c r="E156" i="6"/>
  <c r="F156" i="6" s="1"/>
  <c r="E152" i="6"/>
  <c r="F152" i="6" s="1"/>
  <c r="E148" i="6"/>
  <c r="F148" i="6" s="1"/>
  <c r="E144" i="6"/>
  <c r="F144" i="6" s="1"/>
  <c r="E140" i="6"/>
  <c r="F140" i="6" s="1"/>
  <c r="E136" i="6"/>
  <c r="F136" i="6" s="1"/>
  <c r="E132" i="6"/>
  <c r="F132" i="6" s="1"/>
  <c r="E128" i="6"/>
  <c r="F128" i="6" s="1"/>
  <c r="E124" i="6"/>
  <c r="F124" i="6" s="1"/>
  <c r="E120" i="6"/>
  <c r="F120" i="6" s="1"/>
  <c r="E116" i="6"/>
  <c r="F116" i="6" s="1"/>
  <c r="E112" i="6"/>
  <c r="F112" i="6" s="1"/>
  <c r="E108" i="6"/>
  <c r="F108" i="6" s="1"/>
  <c r="E104" i="6"/>
  <c r="F104" i="6" s="1"/>
  <c r="E100" i="6"/>
  <c r="F100" i="6" s="1"/>
  <c r="E96" i="6"/>
  <c r="F96" i="6" s="1"/>
  <c r="E92" i="6"/>
  <c r="F92" i="6" s="1"/>
  <c r="E1051" i="6"/>
  <c r="F1051" i="6" s="1"/>
  <c r="E1035" i="6"/>
  <c r="F1035" i="6" s="1"/>
  <c r="E996" i="6"/>
  <c r="F996" i="6" s="1"/>
  <c r="E985" i="6"/>
  <c r="F985" i="6" s="1"/>
  <c r="E948" i="6"/>
  <c r="F948" i="6" s="1"/>
  <c r="E923" i="6"/>
  <c r="F923" i="6" s="1"/>
  <c r="E800" i="6"/>
  <c r="F800" i="6" s="1"/>
  <c r="E796" i="6"/>
  <c r="F796" i="6" s="1"/>
  <c r="E788" i="6"/>
  <c r="F788" i="6" s="1"/>
  <c r="E784" i="6"/>
  <c r="F784" i="6" s="1"/>
  <c r="E781" i="6"/>
  <c r="F781" i="6" s="1"/>
  <c r="E776" i="6"/>
  <c r="F776" i="6" s="1"/>
  <c r="E773" i="6"/>
  <c r="F773" i="6" s="1"/>
  <c r="E768" i="6"/>
  <c r="F768" i="6" s="1"/>
  <c r="E765" i="6"/>
  <c r="F765" i="6" s="1"/>
  <c r="E761" i="6"/>
  <c r="F761" i="6" s="1"/>
  <c r="E757" i="6"/>
  <c r="F757" i="6" s="1"/>
  <c r="E752" i="6"/>
  <c r="F752" i="6" s="1"/>
  <c r="E725" i="6"/>
  <c r="F725" i="6" s="1"/>
  <c r="E721" i="6"/>
  <c r="F721" i="6" s="1"/>
  <c r="E717" i="6"/>
  <c r="F717" i="6" s="1"/>
  <c r="E713" i="6"/>
  <c r="F713" i="6" s="1"/>
  <c r="E1028" i="6"/>
  <c r="F1028" i="6" s="1"/>
  <c r="E1019" i="6"/>
  <c r="F1019" i="6" s="1"/>
  <c r="E1001" i="6"/>
  <c r="F1001" i="6" s="1"/>
  <c r="E987" i="6"/>
  <c r="F987" i="6" s="1"/>
  <c r="E971" i="6"/>
  <c r="F971" i="6" s="1"/>
  <c r="E955" i="6"/>
  <c r="F955" i="6" s="1"/>
  <c r="E937" i="6"/>
  <c r="F937" i="6" s="1"/>
  <c r="E932" i="6"/>
  <c r="F932" i="6" s="1"/>
  <c r="E921" i="6"/>
  <c r="F921" i="6" s="1"/>
  <c r="E905" i="6"/>
  <c r="F905" i="6" s="1"/>
  <c r="E804" i="6"/>
  <c r="F804" i="6" s="1"/>
  <c r="E801" i="6"/>
  <c r="F801" i="6" s="1"/>
  <c r="E797" i="6"/>
  <c r="F797" i="6" s="1"/>
  <c r="E793" i="6"/>
  <c r="F793" i="6" s="1"/>
  <c r="E792" i="6"/>
  <c r="F792" i="6" s="1"/>
  <c r="E789" i="6"/>
  <c r="F789" i="6" s="1"/>
  <c r="E785" i="6"/>
  <c r="F785" i="6" s="1"/>
  <c r="E780" i="6"/>
  <c r="F780" i="6" s="1"/>
  <c r="E777" i="6"/>
  <c r="F777" i="6" s="1"/>
  <c r="E772" i="6"/>
  <c r="F772" i="6" s="1"/>
  <c r="E769" i="6"/>
  <c r="F769" i="6" s="1"/>
  <c r="E764" i="6"/>
  <c r="F764" i="6" s="1"/>
  <c r="E760" i="6"/>
  <c r="F760" i="6" s="1"/>
  <c r="E756" i="6"/>
  <c r="F756" i="6" s="1"/>
  <c r="E753" i="6"/>
  <c r="F753" i="6" s="1"/>
  <c r="E749" i="6"/>
  <c r="F749" i="6" s="1"/>
  <c r="E745" i="6"/>
  <c r="F745" i="6" s="1"/>
  <c r="E741" i="6"/>
  <c r="F741" i="6" s="1"/>
  <c r="E737" i="6"/>
  <c r="F737" i="6" s="1"/>
  <c r="E733" i="6"/>
  <c r="F733" i="6" s="1"/>
  <c r="E729" i="6"/>
  <c r="F729" i="6" s="1"/>
  <c r="E1056" i="6"/>
  <c r="F1056" i="6" s="1"/>
  <c r="E1047" i="6"/>
  <c r="F1047" i="6" s="1"/>
  <c r="E1045" i="6"/>
  <c r="F1045" i="6" s="1"/>
  <c r="E1040" i="6"/>
  <c r="F1040" i="6" s="1"/>
  <c r="E1031" i="6"/>
  <c r="F1031" i="6" s="1"/>
  <c r="E1029" i="6"/>
  <c r="F1029" i="6" s="1"/>
  <c r="E1024" i="6"/>
  <c r="F1024" i="6" s="1"/>
  <c r="E1015" i="6"/>
  <c r="F1015" i="6" s="1"/>
  <c r="E1013" i="6"/>
  <c r="F1013" i="6" s="1"/>
  <c r="E1008" i="6"/>
  <c r="F1008" i="6" s="1"/>
  <c r="E999" i="6"/>
  <c r="F999" i="6" s="1"/>
  <c r="E997" i="6"/>
  <c r="F997" i="6" s="1"/>
  <c r="E992" i="6"/>
  <c r="F992" i="6" s="1"/>
  <c r="E983" i="6"/>
  <c r="F983" i="6" s="1"/>
  <c r="E981" i="6"/>
  <c r="F981" i="6" s="1"/>
  <c r="E976" i="6"/>
  <c r="F976" i="6" s="1"/>
  <c r="E967" i="6"/>
  <c r="F967" i="6" s="1"/>
  <c r="E965" i="6"/>
  <c r="F965" i="6" s="1"/>
  <c r="E960" i="6"/>
  <c r="F960" i="6" s="1"/>
  <c r="E951" i="6"/>
  <c r="F951" i="6" s="1"/>
  <c r="E949" i="6"/>
  <c r="F949" i="6" s="1"/>
  <c r="E944" i="6"/>
  <c r="F944" i="6" s="1"/>
  <c r="E935" i="6"/>
  <c r="F935" i="6" s="1"/>
  <c r="E933" i="6"/>
  <c r="F933" i="6" s="1"/>
  <c r="E928" i="6"/>
  <c r="F928" i="6" s="1"/>
  <c r="E918" i="6"/>
  <c r="F918" i="6" s="1"/>
  <c r="E911" i="6"/>
  <c r="F911" i="6" s="1"/>
  <c r="E908" i="6"/>
  <c r="F908" i="6" s="1"/>
  <c r="E906" i="6"/>
  <c r="F906" i="6" s="1"/>
  <c r="E902" i="6"/>
  <c r="F902" i="6" s="1"/>
  <c r="E895" i="6"/>
  <c r="F895" i="6" s="1"/>
  <c r="E892" i="6"/>
  <c r="F892" i="6" s="1"/>
  <c r="E888" i="6"/>
  <c r="F888" i="6" s="1"/>
  <c r="E884" i="6"/>
  <c r="F884" i="6" s="1"/>
  <c r="E880" i="6"/>
  <c r="F880" i="6" s="1"/>
  <c r="E876" i="6"/>
  <c r="F876" i="6" s="1"/>
  <c r="E872" i="6"/>
  <c r="F872" i="6" s="1"/>
  <c r="E868" i="6"/>
  <c r="F868" i="6" s="1"/>
  <c r="E864" i="6"/>
  <c r="F864" i="6" s="1"/>
  <c r="E860" i="6"/>
  <c r="F860" i="6" s="1"/>
  <c r="E856" i="6"/>
  <c r="F856" i="6" s="1"/>
  <c r="E807" i="6"/>
  <c r="F807" i="6" s="1"/>
  <c r="E806" i="6"/>
  <c r="F806" i="6" s="1"/>
  <c r="E1049" i="6"/>
  <c r="F1049" i="6" s="1"/>
  <c r="E1044" i="6"/>
  <c r="F1044" i="6" s="1"/>
  <c r="E1033" i="6"/>
  <c r="F1033" i="6" s="1"/>
  <c r="E1017" i="6"/>
  <c r="F1017" i="6" s="1"/>
  <c r="E1012" i="6"/>
  <c r="F1012" i="6" s="1"/>
  <c r="E1003" i="6"/>
  <c r="F1003" i="6" s="1"/>
  <c r="E980" i="6"/>
  <c r="F980" i="6" s="1"/>
  <c r="E969" i="6"/>
  <c r="F969" i="6" s="1"/>
  <c r="E964" i="6"/>
  <c r="F964" i="6" s="1"/>
  <c r="E953" i="6"/>
  <c r="F953" i="6" s="1"/>
  <c r="E939" i="6"/>
  <c r="F939" i="6" s="1"/>
  <c r="E60" i="6"/>
  <c r="F60" i="6" s="1"/>
  <c r="E1052" i="6"/>
  <c r="F1052" i="6" s="1"/>
  <c r="E1043" i="6"/>
  <c r="F1043" i="6" s="1"/>
  <c r="E1041" i="6"/>
  <c r="F1041" i="6" s="1"/>
  <c r="E1036" i="6"/>
  <c r="F1036" i="6" s="1"/>
  <c r="E1027" i="6"/>
  <c r="F1027" i="6" s="1"/>
  <c r="E1025" i="6"/>
  <c r="F1025" i="6" s="1"/>
  <c r="E1020" i="6"/>
  <c r="F1020" i="6" s="1"/>
  <c r="E1011" i="6"/>
  <c r="F1011" i="6" s="1"/>
  <c r="E1009" i="6"/>
  <c r="F1009" i="6" s="1"/>
  <c r="E1004" i="6"/>
  <c r="F1004" i="6" s="1"/>
  <c r="E995" i="6"/>
  <c r="F995" i="6" s="1"/>
  <c r="E993" i="6"/>
  <c r="F993" i="6" s="1"/>
  <c r="E988" i="6"/>
  <c r="F988" i="6" s="1"/>
  <c r="E979" i="6"/>
  <c r="F979" i="6" s="1"/>
  <c r="E977" i="6"/>
  <c r="F977" i="6" s="1"/>
  <c r="E972" i="6"/>
  <c r="F972" i="6" s="1"/>
  <c r="E963" i="6"/>
  <c r="F963" i="6" s="1"/>
  <c r="E961" i="6"/>
  <c r="F961" i="6" s="1"/>
  <c r="E956" i="6"/>
  <c r="F956" i="6" s="1"/>
  <c r="E947" i="6"/>
  <c r="F947" i="6" s="1"/>
  <c r="E945" i="6"/>
  <c r="F945" i="6" s="1"/>
  <c r="E940" i="6"/>
  <c r="F940" i="6" s="1"/>
  <c r="E931" i="6"/>
  <c r="F931" i="6" s="1"/>
  <c r="E929" i="6"/>
  <c r="F929" i="6" s="1"/>
  <c r="E924" i="6"/>
  <c r="F924" i="6" s="1"/>
  <c r="E913" i="6"/>
  <c r="F913" i="6" s="1"/>
  <c r="E811" i="6"/>
  <c r="F811" i="6" s="1"/>
  <c r="E812" i="6"/>
  <c r="F812" i="6" s="1"/>
  <c r="E805" i="6"/>
  <c r="F805" i="6" s="1"/>
  <c r="E697" i="6"/>
  <c r="F697" i="6" s="1"/>
  <c r="E690" i="6"/>
  <c r="F690" i="6" s="1"/>
  <c r="E681" i="6"/>
  <c r="F681" i="6" s="1"/>
  <c r="E674" i="6"/>
  <c r="F674" i="6" s="1"/>
  <c r="E665" i="6"/>
  <c r="F665" i="6" s="1"/>
  <c r="E658" i="6"/>
  <c r="F658" i="6" s="1"/>
  <c r="E649" i="6"/>
  <c r="F649" i="6" s="1"/>
  <c r="E638" i="6"/>
  <c r="F638" i="6" s="1"/>
  <c r="E635" i="6"/>
  <c r="F635" i="6" s="1"/>
  <c r="E624" i="6"/>
  <c r="F624" i="6" s="1"/>
  <c r="E612" i="6"/>
  <c r="F612" i="6" s="1"/>
  <c r="E610" i="6"/>
  <c r="F610" i="6" s="1"/>
  <c r="E604" i="6"/>
  <c r="F604" i="6" s="1"/>
  <c r="E600" i="6"/>
  <c r="F600" i="6" s="1"/>
  <c r="E596" i="6"/>
  <c r="F596" i="6" s="1"/>
  <c r="E592" i="6"/>
  <c r="F592" i="6" s="1"/>
  <c r="E588" i="6"/>
  <c r="F588" i="6" s="1"/>
  <c r="E584" i="6"/>
  <c r="F584" i="6" s="1"/>
  <c r="E580" i="6"/>
  <c r="F580" i="6" s="1"/>
  <c r="E576" i="6"/>
  <c r="F576" i="6" s="1"/>
  <c r="E572" i="6"/>
  <c r="F572" i="6" s="1"/>
  <c r="E568" i="6"/>
  <c r="F568" i="6" s="1"/>
  <c r="E564" i="6"/>
  <c r="F564" i="6" s="1"/>
  <c r="E560" i="6"/>
  <c r="F560" i="6" s="1"/>
  <c r="E556" i="6"/>
  <c r="F556" i="6" s="1"/>
  <c r="E555" i="6"/>
  <c r="F555" i="6" s="1"/>
  <c r="E531" i="6"/>
  <c r="F531" i="6" s="1"/>
  <c r="E522" i="6"/>
  <c r="F522" i="6" s="1"/>
  <c r="E517" i="6"/>
  <c r="F517" i="6" s="1"/>
  <c r="E499" i="6"/>
  <c r="F499" i="6" s="1"/>
  <c r="E490" i="6"/>
  <c r="F490" i="6" s="1"/>
  <c r="E485" i="6"/>
  <c r="F485" i="6" s="1"/>
  <c r="E467" i="6"/>
  <c r="F467" i="6" s="1"/>
  <c r="E458" i="6"/>
  <c r="F458" i="6" s="1"/>
  <c r="E443" i="6"/>
  <c r="F443" i="6" s="1"/>
  <c r="E417" i="6"/>
  <c r="F417" i="6" s="1"/>
  <c r="E413" i="6"/>
  <c r="F413" i="6" s="1"/>
  <c r="E397" i="6"/>
  <c r="F397" i="6" s="1"/>
  <c r="E353" i="6"/>
  <c r="F353" i="6" s="1"/>
  <c r="E277" i="6"/>
  <c r="F277" i="6" s="1"/>
  <c r="E260" i="6"/>
  <c r="F260" i="6" s="1"/>
  <c r="E852" i="6"/>
  <c r="F852" i="6" s="1"/>
  <c r="E848" i="6"/>
  <c r="F848" i="6" s="1"/>
  <c r="E844" i="6"/>
  <c r="F844" i="6" s="1"/>
  <c r="E840" i="6"/>
  <c r="F840" i="6" s="1"/>
  <c r="E836" i="6"/>
  <c r="F836" i="6" s="1"/>
  <c r="E832" i="6"/>
  <c r="F832" i="6" s="1"/>
  <c r="E828" i="6"/>
  <c r="F828" i="6" s="1"/>
  <c r="E824" i="6"/>
  <c r="F824" i="6" s="1"/>
  <c r="E820" i="6"/>
  <c r="F820" i="6" s="1"/>
  <c r="E816" i="6"/>
  <c r="F816" i="6" s="1"/>
  <c r="E813" i="6"/>
  <c r="F813" i="6" s="1"/>
  <c r="E803" i="6"/>
  <c r="F803" i="6" s="1"/>
  <c r="E799" i="6"/>
  <c r="F799" i="6" s="1"/>
  <c r="E795" i="6"/>
  <c r="F795" i="6" s="1"/>
  <c r="E791" i="6"/>
  <c r="F791" i="6" s="1"/>
  <c r="E787" i="6"/>
  <c r="F787" i="6" s="1"/>
  <c r="E783" i="6"/>
  <c r="F783" i="6" s="1"/>
  <c r="E779" i="6"/>
  <c r="F779" i="6" s="1"/>
  <c r="E775" i="6"/>
  <c r="F775" i="6" s="1"/>
  <c r="E771" i="6"/>
  <c r="F771" i="6" s="1"/>
  <c r="E767" i="6"/>
  <c r="F767" i="6" s="1"/>
  <c r="E763" i="6"/>
  <c r="F763" i="6" s="1"/>
  <c r="E759" i="6"/>
  <c r="F759" i="6" s="1"/>
  <c r="E755" i="6"/>
  <c r="F755" i="6" s="1"/>
  <c r="E751" i="6"/>
  <c r="F751" i="6" s="1"/>
  <c r="E747" i="6"/>
  <c r="F747" i="6" s="1"/>
  <c r="E743" i="6"/>
  <c r="F743" i="6" s="1"/>
  <c r="E739" i="6"/>
  <c r="F739" i="6" s="1"/>
  <c r="E735" i="6"/>
  <c r="F735" i="6" s="1"/>
  <c r="E731" i="6"/>
  <c r="F731" i="6" s="1"/>
  <c r="E727" i="6"/>
  <c r="F727" i="6" s="1"/>
  <c r="E723" i="6"/>
  <c r="F723" i="6" s="1"/>
  <c r="E719" i="6"/>
  <c r="F719" i="6" s="1"/>
  <c r="E715" i="6"/>
  <c r="F715" i="6" s="1"/>
  <c r="E711" i="6"/>
  <c r="F711" i="6" s="1"/>
  <c r="E707" i="6"/>
  <c r="F707" i="6" s="1"/>
  <c r="E703" i="6"/>
  <c r="F703" i="6" s="1"/>
  <c r="E693" i="6"/>
  <c r="F693" i="6" s="1"/>
  <c r="E692" i="6"/>
  <c r="F692" i="6" s="1"/>
  <c r="E686" i="6"/>
  <c r="F686" i="6" s="1"/>
  <c r="E677" i="6"/>
  <c r="F677" i="6" s="1"/>
  <c r="E676" i="6"/>
  <c r="F676" i="6" s="1"/>
  <c r="E670" i="6"/>
  <c r="F670" i="6" s="1"/>
  <c r="E661" i="6"/>
  <c r="F661" i="6" s="1"/>
  <c r="E660" i="6"/>
  <c r="F660" i="6" s="1"/>
  <c r="E654" i="6"/>
  <c r="F654" i="6" s="1"/>
  <c r="E645" i="6"/>
  <c r="F645" i="6" s="1"/>
  <c r="E644" i="6"/>
  <c r="F644" i="6" s="1"/>
  <c r="E636" i="6"/>
  <c r="F636" i="6" s="1"/>
  <c r="E634" i="6"/>
  <c r="F634" i="6" s="1"/>
  <c r="E622" i="6"/>
  <c r="F622" i="6" s="1"/>
  <c r="E619" i="6"/>
  <c r="F619" i="6" s="1"/>
  <c r="E608" i="6"/>
  <c r="F608" i="6" s="1"/>
  <c r="E548" i="6"/>
  <c r="F548" i="6" s="1"/>
  <c r="E547" i="6"/>
  <c r="F547" i="6" s="1"/>
  <c r="E541" i="6"/>
  <c r="F541" i="6" s="1"/>
  <c r="E523" i="6"/>
  <c r="F523" i="6" s="1"/>
  <c r="E514" i="6"/>
  <c r="F514" i="6" s="1"/>
  <c r="E509" i="6"/>
  <c r="F509" i="6" s="1"/>
  <c r="E491" i="6"/>
  <c r="F491" i="6" s="1"/>
  <c r="E482" i="6"/>
  <c r="F482" i="6" s="1"/>
  <c r="E477" i="6"/>
  <c r="F477" i="6" s="1"/>
  <c r="E459" i="6"/>
  <c r="F459" i="6" s="1"/>
  <c r="E433" i="6"/>
  <c r="F433" i="6" s="1"/>
  <c r="E429" i="6"/>
  <c r="F429" i="6" s="1"/>
  <c r="E414" i="6"/>
  <c r="F414" i="6" s="1"/>
  <c r="E385" i="6"/>
  <c r="F385" i="6" s="1"/>
  <c r="E309" i="6"/>
  <c r="F309" i="6" s="1"/>
  <c r="E244" i="6"/>
  <c r="F244" i="6" s="1"/>
  <c r="E689" i="6"/>
  <c r="F689" i="6" s="1"/>
  <c r="E673" i="6"/>
  <c r="F673" i="6" s="1"/>
  <c r="E657" i="6"/>
  <c r="F657" i="6" s="1"/>
  <c r="E642" i="6"/>
  <c r="F642" i="6" s="1"/>
  <c r="E618" i="6"/>
  <c r="F618" i="6" s="1"/>
  <c r="E606" i="6"/>
  <c r="F606" i="6" s="1"/>
  <c r="E602" i="6"/>
  <c r="F602" i="6" s="1"/>
  <c r="E598" i="6"/>
  <c r="F598" i="6" s="1"/>
  <c r="E594" i="6"/>
  <c r="F594" i="6" s="1"/>
  <c r="E590" i="6"/>
  <c r="F590" i="6" s="1"/>
  <c r="E586" i="6"/>
  <c r="F586" i="6" s="1"/>
  <c r="E582" i="6"/>
  <c r="F582" i="6" s="1"/>
  <c r="E578" i="6"/>
  <c r="F578" i="6" s="1"/>
  <c r="E574" i="6"/>
  <c r="F574" i="6" s="1"/>
  <c r="E570" i="6"/>
  <c r="F570" i="6" s="1"/>
  <c r="E566" i="6"/>
  <c r="F566" i="6" s="1"/>
  <c r="E562" i="6"/>
  <c r="F562" i="6" s="1"/>
  <c r="E558" i="6"/>
  <c r="F558" i="6" s="1"/>
  <c r="E544" i="6"/>
  <c r="F544" i="6" s="1"/>
  <c r="E537" i="6"/>
  <c r="F537" i="6" s="1"/>
  <c r="E528" i="6"/>
  <c r="F528" i="6" s="1"/>
  <c r="E521" i="6"/>
  <c r="F521" i="6" s="1"/>
  <c r="E512" i="6"/>
  <c r="F512" i="6" s="1"/>
  <c r="E505" i="6"/>
  <c r="F505" i="6" s="1"/>
  <c r="E496" i="6"/>
  <c r="F496" i="6" s="1"/>
  <c r="E489" i="6"/>
  <c r="F489" i="6" s="1"/>
  <c r="E480" i="6"/>
  <c r="F480" i="6" s="1"/>
  <c r="E473" i="6"/>
  <c r="F473" i="6" s="1"/>
  <c r="E464" i="6"/>
  <c r="F464" i="6" s="1"/>
  <c r="E457" i="6"/>
  <c r="F457" i="6" s="1"/>
  <c r="E452" i="6"/>
  <c r="F452" i="6" s="1"/>
  <c r="E451" i="6"/>
  <c r="F451" i="6" s="1"/>
  <c r="E440" i="6"/>
  <c r="F440" i="6" s="1"/>
  <c r="E437" i="6"/>
  <c r="F437" i="6" s="1"/>
  <c r="E425" i="6"/>
  <c r="F425" i="6" s="1"/>
  <c r="E420" i="6"/>
  <c r="F420" i="6" s="1"/>
  <c r="E419" i="6"/>
  <c r="F419" i="6" s="1"/>
  <c r="E408" i="6"/>
  <c r="F408" i="6" s="1"/>
  <c r="E398" i="6"/>
  <c r="F398" i="6" s="1"/>
  <c r="E396" i="6"/>
  <c r="F396" i="6" s="1"/>
  <c r="E394" i="6"/>
  <c r="F394" i="6" s="1"/>
  <c r="E384" i="6"/>
  <c r="F384" i="6" s="1"/>
  <c r="E374" i="6"/>
  <c r="F374" i="6" s="1"/>
  <c r="E371" i="6"/>
  <c r="F371" i="6" s="1"/>
  <c r="E364" i="6"/>
  <c r="F364" i="6" s="1"/>
  <c r="E359" i="6"/>
  <c r="F359" i="6" s="1"/>
  <c r="E354" i="6"/>
  <c r="F354" i="6" s="1"/>
  <c r="E352" i="6"/>
  <c r="F352" i="6" s="1"/>
  <c r="E342" i="6"/>
  <c r="F342" i="6" s="1"/>
  <c r="E339" i="6"/>
  <c r="F339" i="6" s="1"/>
  <c r="E332" i="6"/>
  <c r="F332" i="6" s="1"/>
  <c r="E327" i="6"/>
  <c r="F327" i="6" s="1"/>
  <c r="E322" i="6"/>
  <c r="F322" i="6" s="1"/>
  <c r="E320" i="6"/>
  <c r="F320" i="6" s="1"/>
  <c r="E310" i="6"/>
  <c r="F310" i="6" s="1"/>
  <c r="E307" i="6"/>
  <c r="F307" i="6" s="1"/>
  <c r="E300" i="6"/>
  <c r="F300" i="6" s="1"/>
  <c r="E295" i="6"/>
  <c r="F295" i="6" s="1"/>
  <c r="E290" i="6"/>
  <c r="F290" i="6" s="1"/>
  <c r="E288" i="6"/>
  <c r="F288" i="6" s="1"/>
  <c r="E278" i="6"/>
  <c r="F278" i="6" s="1"/>
  <c r="E275" i="6"/>
  <c r="F275" i="6" s="1"/>
  <c r="E273" i="6"/>
  <c r="F273" i="6" s="1"/>
  <c r="E266" i="6"/>
  <c r="F266" i="6" s="1"/>
  <c r="E259" i="6"/>
  <c r="F259" i="6" s="1"/>
  <c r="E257" i="6"/>
  <c r="F257" i="6" s="1"/>
  <c r="E250" i="6"/>
  <c r="F250" i="6" s="1"/>
  <c r="E243" i="6"/>
  <c r="F243" i="6" s="1"/>
  <c r="E241" i="6"/>
  <c r="F241" i="6" s="1"/>
  <c r="E236" i="6"/>
  <c r="F236" i="6" s="1"/>
  <c r="E157" i="6"/>
  <c r="F157" i="6" s="1"/>
  <c r="E153" i="6"/>
  <c r="F153" i="6" s="1"/>
  <c r="E149" i="6"/>
  <c r="F149" i="6" s="1"/>
  <c r="E145" i="6"/>
  <c r="F145" i="6" s="1"/>
  <c r="E141" i="6"/>
  <c r="F141" i="6" s="1"/>
  <c r="E137" i="6"/>
  <c r="F137" i="6" s="1"/>
  <c r="E133" i="6"/>
  <c r="F133" i="6" s="1"/>
  <c r="E129" i="6"/>
  <c r="F129" i="6" s="1"/>
  <c r="E125" i="6"/>
  <c r="F125" i="6" s="1"/>
  <c r="E121" i="6"/>
  <c r="F121" i="6" s="1"/>
  <c r="E403" i="6"/>
  <c r="F403" i="6" s="1"/>
  <c r="E392" i="6"/>
  <c r="F392" i="6" s="1"/>
  <c r="E379" i="6"/>
  <c r="F379" i="6" s="1"/>
  <c r="E372" i="6"/>
  <c r="F372" i="6" s="1"/>
  <c r="E367" i="6"/>
  <c r="F367" i="6" s="1"/>
  <c r="E360" i="6"/>
  <c r="F360" i="6" s="1"/>
  <c r="E347" i="6"/>
  <c r="F347" i="6" s="1"/>
  <c r="E340" i="6"/>
  <c r="F340" i="6" s="1"/>
  <c r="E335" i="6"/>
  <c r="F335" i="6" s="1"/>
  <c r="E328" i="6"/>
  <c r="F328" i="6" s="1"/>
  <c r="E315" i="6"/>
  <c r="F315" i="6" s="1"/>
  <c r="E308" i="6"/>
  <c r="F308" i="6" s="1"/>
  <c r="E303" i="6"/>
  <c r="F303" i="6" s="1"/>
  <c r="E296" i="6"/>
  <c r="F296" i="6" s="1"/>
  <c r="E283" i="6"/>
  <c r="F283" i="6" s="1"/>
  <c r="E276" i="6"/>
  <c r="F276" i="6" s="1"/>
  <c r="E271" i="6"/>
  <c r="F271" i="6" s="1"/>
  <c r="E269" i="6"/>
  <c r="F269" i="6" s="1"/>
  <c r="E255" i="6"/>
  <c r="F255" i="6" s="1"/>
  <c r="E253" i="6"/>
  <c r="F253" i="6" s="1"/>
  <c r="E239" i="6"/>
  <c r="F239" i="6" s="1"/>
  <c r="E237" i="6"/>
  <c r="F237" i="6" s="1"/>
  <c r="E158" i="6"/>
  <c r="F158" i="6" s="1"/>
  <c r="E154" i="6"/>
  <c r="F154" i="6" s="1"/>
  <c r="E150" i="6"/>
  <c r="F150" i="6" s="1"/>
  <c r="E146" i="6"/>
  <c r="F146" i="6" s="1"/>
  <c r="E552" i="6"/>
  <c r="F552" i="6" s="1"/>
  <c r="E545" i="6"/>
  <c r="F545" i="6" s="1"/>
  <c r="E536" i="6"/>
  <c r="F536" i="6" s="1"/>
  <c r="E529" i="6"/>
  <c r="F529" i="6" s="1"/>
  <c r="E520" i="6"/>
  <c r="F520" i="6" s="1"/>
  <c r="E513" i="6"/>
  <c r="F513" i="6" s="1"/>
  <c r="E504" i="6"/>
  <c r="F504" i="6" s="1"/>
  <c r="E497" i="6"/>
  <c r="F497" i="6" s="1"/>
  <c r="E488" i="6"/>
  <c r="F488" i="6" s="1"/>
  <c r="E481" i="6"/>
  <c r="F481" i="6" s="1"/>
  <c r="E472" i="6"/>
  <c r="F472" i="6" s="1"/>
  <c r="E465" i="6"/>
  <c r="F465" i="6" s="1"/>
  <c r="E456" i="6"/>
  <c r="F456" i="6" s="1"/>
  <c r="E453" i="6"/>
  <c r="F453" i="6" s="1"/>
  <c r="E441" i="6"/>
  <c r="F441" i="6" s="1"/>
  <c r="E436" i="6"/>
  <c r="F436" i="6" s="1"/>
  <c r="E435" i="6"/>
  <c r="F435" i="6" s="1"/>
  <c r="E424" i="6"/>
  <c r="F424" i="6" s="1"/>
  <c r="E421" i="6"/>
  <c r="F421" i="6" s="1"/>
  <c r="E409" i="6"/>
  <c r="F409" i="6" s="1"/>
  <c r="E406" i="6"/>
  <c r="F406" i="6" s="1"/>
  <c r="E404" i="6"/>
  <c r="F404" i="6" s="1"/>
  <c r="E402" i="6"/>
  <c r="F402" i="6" s="1"/>
  <c r="E387" i="6"/>
  <c r="F387" i="6" s="1"/>
  <c r="E380" i="6"/>
  <c r="F380" i="6" s="1"/>
  <c r="E375" i="6"/>
  <c r="F375" i="6" s="1"/>
  <c r="E370" i="6"/>
  <c r="F370" i="6" s="1"/>
  <c r="E368" i="6"/>
  <c r="F368" i="6" s="1"/>
  <c r="E358" i="6"/>
  <c r="F358" i="6" s="1"/>
  <c r="E355" i="6"/>
  <c r="F355" i="6" s="1"/>
  <c r="E348" i="6"/>
  <c r="F348" i="6" s="1"/>
  <c r="E343" i="6"/>
  <c r="F343" i="6" s="1"/>
  <c r="E338" i="6"/>
  <c r="F338" i="6" s="1"/>
  <c r="E336" i="6"/>
  <c r="F336" i="6" s="1"/>
  <c r="E326" i="6"/>
  <c r="F326" i="6" s="1"/>
  <c r="E323" i="6"/>
  <c r="F323" i="6" s="1"/>
  <c r="E316" i="6"/>
  <c r="F316" i="6" s="1"/>
  <c r="E311" i="6"/>
  <c r="F311" i="6" s="1"/>
  <c r="E306" i="6"/>
  <c r="F306" i="6" s="1"/>
  <c r="E304" i="6"/>
  <c r="F304" i="6" s="1"/>
  <c r="E294" i="6"/>
  <c r="F294" i="6" s="1"/>
  <c r="E291" i="6"/>
  <c r="F291" i="6" s="1"/>
  <c r="E284" i="6"/>
  <c r="F284" i="6" s="1"/>
  <c r="E279" i="6"/>
  <c r="F279" i="6" s="1"/>
  <c r="E274" i="6"/>
  <c r="F274" i="6" s="1"/>
  <c r="E267" i="6"/>
  <c r="F267" i="6" s="1"/>
  <c r="E265" i="6"/>
  <c r="F265" i="6" s="1"/>
  <c r="E258" i="6"/>
  <c r="F258" i="6" s="1"/>
  <c r="E251" i="6"/>
  <c r="F251" i="6" s="1"/>
  <c r="E249" i="6"/>
  <c r="F249" i="6" s="1"/>
  <c r="E242" i="6"/>
  <c r="F242" i="6" s="1"/>
  <c r="E231" i="6"/>
  <c r="F231" i="6" s="1"/>
  <c r="E229" i="6"/>
  <c r="F229" i="6" s="1"/>
  <c r="E227" i="6"/>
  <c r="F227" i="6" s="1"/>
  <c r="E225" i="6"/>
  <c r="F225" i="6" s="1"/>
  <c r="E223" i="6"/>
  <c r="F223" i="6" s="1"/>
  <c r="E221" i="6"/>
  <c r="F221" i="6" s="1"/>
  <c r="E219" i="6"/>
  <c r="F219" i="6" s="1"/>
  <c r="E217" i="6"/>
  <c r="F217" i="6" s="1"/>
  <c r="E215" i="6"/>
  <c r="F215" i="6" s="1"/>
  <c r="E213" i="6"/>
  <c r="F213" i="6" s="1"/>
  <c r="E211" i="6"/>
  <c r="F211" i="6" s="1"/>
  <c r="E209" i="6"/>
  <c r="F209" i="6" s="1"/>
  <c r="E207" i="6"/>
  <c r="F207" i="6" s="1"/>
  <c r="E205" i="6"/>
  <c r="F205" i="6" s="1"/>
  <c r="E203" i="6"/>
  <c r="F203" i="6" s="1"/>
  <c r="E201" i="6"/>
  <c r="F201" i="6" s="1"/>
  <c r="E199" i="6"/>
  <c r="F199" i="6" s="1"/>
  <c r="E197" i="6"/>
  <c r="F197" i="6" s="1"/>
  <c r="E195" i="6"/>
  <c r="F195" i="6" s="1"/>
  <c r="E193" i="6"/>
  <c r="F193" i="6" s="1"/>
  <c r="E191" i="6"/>
  <c r="F191" i="6" s="1"/>
  <c r="E189" i="6"/>
  <c r="F189" i="6" s="1"/>
  <c r="E187" i="6"/>
  <c r="F187" i="6" s="1"/>
  <c r="E185" i="6"/>
  <c r="F185" i="6" s="1"/>
  <c r="E183" i="6"/>
  <c r="F183" i="6" s="1"/>
  <c r="E181" i="6"/>
  <c r="F181" i="6" s="1"/>
  <c r="E179" i="6"/>
  <c r="F179" i="6" s="1"/>
  <c r="E177" i="6"/>
  <c r="F177" i="6" s="1"/>
  <c r="E175" i="6"/>
  <c r="F175" i="6" s="1"/>
  <c r="E173" i="6"/>
  <c r="F173" i="6" s="1"/>
  <c r="E171" i="6"/>
  <c r="F171" i="6" s="1"/>
  <c r="E169" i="6"/>
  <c r="F169" i="6" s="1"/>
  <c r="E167" i="6"/>
  <c r="F167" i="6" s="1"/>
  <c r="E165" i="6"/>
  <c r="F165" i="6" s="1"/>
  <c r="E163" i="6"/>
  <c r="F163" i="6" s="1"/>
  <c r="E161" i="6"/>
  <c r="F161" i="6" s="1"/>
  <c r="E159" i="6"/>
  <c r="F159" i="6" s="1"/>
  <c r="E155" i="6"/>
  <c r="F155" i="6" s="1"/>
  <c r="E151" i="6"/>
  <c r="F151" i="6" s="1"/>
  <c r="E147" i="6"/>
  <c r="F147" i="6" s="1"/>
  <c r="E143" i="6"/>
  <c r="F143" i="6" s="1"/>
  <c r="E139" i="6"/>
  <c r="F139" i="6" s="1"/>
  <c r="E135" i="6"/>
  <c r="F135" i="6" s="1"/>
  <c r="E131" i="6"/>
  <c r="F131" i="6" s="1"/>
  <c r="E127" i="6"/>
  <c r="F127" i="6" s="1"/>
  <c r="E123" i="6"/>
  <c r="F123" i="6" s="1"/>
  <c r="E107" i="6"/>
  <c r="F107" i="6" s="1"/>
  <c r="E105" i="6"/>
  <c r="F105" i="6" s="1"/>
  <c r="E103" i="6"/>
  <c r="F103" i="6" s="1"/>
  <c r="E101" i="6"/>
  <c r="F101" i="6" s="1"/>
  <c r="E99" i="6"/>
  <c r="F99" i="6" s="1"/>
  <c r="E97" i="6"/>
  <c r="F97" i="6" s="1"/>
  <c r="E95" i="6"/>
  <c r="F95" i="6" s="1"/>
  <c r="E93" i="6"/>
  <c r="F93" i="6" s="1"/>
  <c r="E91" i="6"/>
  <c r="F91" i="6" s="1"/>
  <c r="E89" i="6"/>
  <c r="F89" i="6" s="1"/>
  <c r="E87" i="6"/>
  <c r="F87" i="6" s="1"/>
  <c r="E85" i="6"/>
  <c r="F85" i="6" s="1"/>
  <c r="E83" i="6"/>
  <c r="F83" i="6" s="1"/>
  <c r="E81" i="6"/>
  <c r="F81" i="6" s="1"/>
  <c r="E79" i="6"/>
  <c r="F79" i="6" s="1"/>
  <c r="E77" i="6"/>
  <c r="F77" i="6" s="1"/>
  <c r="E75" i="6"/>
  <c r="F75" i="6" s="1"/>
  <c r="E73" i="6"/>
  <c r="F73" i="6" s="1"/>
  <c r="E71" i="6"/>
  <c r="F71" i="6" s="1"/>
  <c r="E69" i="6"/>
  <c r="F69" i="6" s="1"/>
  <c r="E67" i="6"/>
  <c r="F67" i="6" s="1"/>
  <c r="E65" i="6"/>
  <c r="F65" i="6" s="1"/>
  <c r="E63" i="6"/>
  <c r="F63" i="6" s="1"/>
  <c r="E917" i="6"/>
  <c r="F917" i="6" s="1"/>
  <c r="E909" i="6"/>
  <c r="F909" i="6" s="1"/>
  <c r="E901" i="6"/>
  <c r="F901" i="6" s="1"/>
  <c r="E893" i="6"/>
  <c r="F893" i="6" s="1"/>
  <c r="E891" i="6"/>
  <c r="F891" i="6" s="1"/>
  <c r="E889" i="6"/>
  <c r="F889" i="6" s="1"/>
  <c r="E887" i="6"/>
  <c r="F887" i="6" s="1"/>
  <c r="E885" i="6"/>
  <c r="F885" i="6" s="1"/>
  <c r="E883" i="6"/>
  <c r="F883" i="6" s="1"/>
  <c r="E881" i="6"/>
  <c r="F881" i="6" s="1"/>
  <c r="E879" i="6"/>
  <c r="F879" i="6" s="1"/>
  <c r="E877" i="6"/>
  <c r="F877" i="6" s="1"/>
  <c r="E875" i="6"/>
  <c r="F875" i="6" s="1"/>
  <c r="E873" i="6"/>
  <c r="F873" i="6" s="1"/>
  <c r="E871" i="6"/>
  <c r="F871" i="6" s="1"/>
  <c r="E869" i="6"/>
  <c r="F869" i="6" s="1"/>
  <c r="E867" i="6"/>
  <c r="F867" i="6" s="1"/>
  <c r="E865" i="6"/>
  <c r="F865" i="6" s="1"/>
  <c r="E863" i="6"/>
  <c r="F863" i="6" s="1"/>
  <c r="E861" i="6"/>
  <c r="F861" i="6" s="1"/>
  <c r="E859" i="6"/>
  <c r="F859" i="6" s="1"/>
  <c r="E857" i="6"/>
  <c r="F857" i="6" s="1"/>
  <c r="E855" i="6"/>
  <c r="F855" i="6" s="1"/>
  <c r="E853" i="6"/>
  <c r="F853" i="6" s="1"/>
  <c r="E851" i="6"/>
  <c r="F851" i="6" s="1"/>
  <c r="E849" i="6"/>
  <c r="F849" i="6" s="1"/>
  <c r="E847" i="6"/>
  <c r="F847" i="6" s="1"/>
  <c r="E845" i="6"/>
  <c r="F845" i="6" s="1"/>
  <c r="E843" i="6"/>
  <c r="F843" i="6" s="1"/>
  <c r="E841" i="6"/>
  <c r="F841" i="6" s="1"/>
  <c r="E839" i="6"/>
  <c r="F839" i="6" s="1"/>
  <c r="E837" i="6"/>
  <c r="F837" i="6" s="1"/>
  <c r="E835" i="6"/>
  <c r="F835" i="6" s="1"/>
  <c r="E833" i="6"/>
  <c r="F833" i="6" s="1"/>
  <c r="E831" i="6"/>
  <c r="F831" i="6" s="1"/>
  <c r="E829" i="6"/>
  <c r="F829" i="6" s="1"/>
  <c r="E827" i="6"/>
  <c r="F827" i="6" s="1"/>
  <c r="E825" i="6"/>
  <c r="F825" i="6" s="1"/>
  <c r="E823" i="6"/>
  <c r="F823" i="6" s="1"/>
  <c r="E821" i="6"/>
  <c r="F821" i="6" s="1"/>
  <c r="E819" i="6"/>
  <c r="F819" i="6" s="1"/>
  <c r="E817" i="6"/>
  <c r="F817" i="6" s="1"/>
  <c r="E815" i="6"/>
  <c r="F815" i="6" s="1"/>
  <c r="E62" i="6"/>
  <c r="F62" i="6" s="1"/>
  <c r="E808" i="6"/>
  <c r="F808" i="6" s="1"/>
  <c r="E802" i="6"/>
  <c r="F802" i="6" s="1"/>
  <c r="E798" i="6"/>
  <c r="F798" i="6" s="1"/>
  <c r="E794" i="6"/>
  <c r="F794" i="6" s="1"/>
  <c r="E790" i="6"/>
  <c r="F790" i="6" s="1"/>
  <c r="E786" i="6"/>
  <c r="F786" i="6" s="1"/>
  <c r="E782" i="6"/>
  <c r="F782" i="6" s="1"/>
  <c r="E778" i="6"/>
  <c r="F778" i="6" s="1"/>
  <c r="E774" i="6"/>
  <c r="F774" i="6" s="1"/>
  <c r="E770" i="6"/>
  <c r="F770" i="6" s="1"/>
  <c r="E766" i="6"/>
  <c r="F766" i="6" s="1"/>
  <c r="E762" i="6"/>
  <c r="F762" i="6" s="1"/>
  <c r="E758" i="6"/>
  <c r="F758" i="6" s="1"/>
  <c r="E754" i="6"/>
  <c r="F754" i="6" s="1"/>
  <c r="E750" i="6"/>
  <c r="F750" i="6" s="1"/>
  <c r="E614" i="6"/>
  <c r="F614" i="6" s="1"/>
  <c r="E748" i="6"/>
  <c r="F748" i="6" s="1"/>
  <c r="E746" i="6"/>
  <c r="F746" i="6" s="1"/>
  <c r="E744" i="6"/>
  <c r="F744" i="6" s="1"/>
  <c r="E742" i="6"/>
  <c r="F742" i="6" s="1"/>
  <c r="E740" i="6"/>
  <c r="F740" i="6" s="1"/>
  <c r="E738" i="6"/>
  <c r="F738" i="6" s="1"/>
  <c r="E736" i="6"/>
  <c r="F736" i="6" s="1"/>
  <c r="E734" i="6"/>
  <c r="F734" i="6" s="1"/>
  <c r="E732" i="6"/>
  <c r="F732" i="6" s="1"/>
  <c r="E730" i="6"/>
  <c r="F730" i="6" s="1"/>
  <c r="E728" i="6"/>
  <c r="F728" i="6" s="1"/>
  <c r="E726" i="6"/>
  <c r="F726" i="6" s="1"/>
  <c r="E724" i="6"/>
  <c r="F724" i="6" s="1"/>
  <c r="E722" i="6"/>
  <c r="F722" i="6" s="1"/>
  <c r="E720" i="6"/>
  <c r="F720" i="6" s="1"/>
  <c r="E718" i="6"/>
  <c r="F718" i="6" s="1"/>
  <c r="E716" i="6"/>
  <c r="F716" i="6" s="1"/>
  <c r="E714" i="6"/>
  <c r="F714" i="6" s="1"/>
  <c r="E712" i="6"/>
  <c r="F712" i="6" s="1"/>
  <c r="E710" i="6"/>
  <c r="F710" i="6" s="1"/>
  <c r="E708" i="6"/>
  <c r="F708" i="6" s="1"/>
  <c r="E706" i="6"/>
  <c r="F706" i="6" s="1"/>
  <c r="E704" i="6"/>
  <c r="F704" i="6" s="1"/>
  <c r="E702" i="6"/>
  <c r="F702" i="6" s="1"/>
  <c r="E696" i="6"/>
  <c r="F696" i="6" s="1"/>
  <c r="E688" i="6"/>
  <c r="F688" i="6" s="1"/>
  <c r="E680" i="6"/>
  <c r="F680" i="6" s="1"/>
  <c r="E672" i="6"/>
  <c r="F672" i="6" s="1"/>
  <c r="E664" i="6"/>
  <c r="F664" i="6" s="1"/>
  <c r="E656" i="6"/>
  <c r="F656" i="6" s="1"/>
  <c r="E648" i="6"/>
  <c r="F648" i="6" s="1"/>
  <c r="E630" i="6"/>
  <c r="F630" i="6" s="1"/>
  <c r="E382" i="6"/>
  <c r="F382" i="6" s="1"/>
  <c r="E639" i="6"/>
  <c r="F639" i="6" s="1"/>
  <c r="E631" i="6"/>
  <c r="F631" i="6" s="1"/>
  <c r="E623" i="6"/>
  <c r="F623" i="6" s="1"/>
  <c r="E615" i="6"/>
  <c r="F615" i="6" s="1"/>
  <c r="E607" i="6"/>
  <c r="F607" i="6" s="1"/>
  <c r="E605" i="6"/>
  <c r="F605" i="6" s="1"/>
  <c r="E603" i="6"/>
  <c r="F603" i="6" s="1"/>
  <c r="E601" i="6"/>
  <c r="F601" i="6" s="1"/>
  <c r="E599" i="6"/>
  <c r="F599" i="6" s="1"/>
  <c r="E597" i="6"/>
  <c r="F597" i="6" s="1"/>
  <c r="E595" i="6"/>
  <c r="F595" i="6" s="1"/>
  <c r="E593" i="6"/>
  <c r="F593" i="6" s="1"/>
  <c r="E591" i="6"/>
  <c r="F591" i="6" s="1"/>
  <c r="E589" i="6"/>
  <c r="F589" i="6" s="1"/>
  <c r="E587" i="6"/>
  <c r="F587" i="6" s="1"/>
  <c r="E585" i="6"/>
  <c r="F585" i="6" s="1"/>
  <c r="E583" i="6"/>
  <c r="F583" i="6" s="1"/>
  <c r="E581" i="6"/>
  <c r="F581" i="6" s="1"/>
  <c r="E579" i="6"/>
  <c r="F579" i="6" s="1"/>
  <c r="E577" i="6"/>
  <c r="F577" i="6" s="1"/>
  <c r="E575" i="6"/>
  <c r="F575" i="6" s="1"/>
  <c r="E573" i="6"/>
  <c r="F573" i="6" s="1"/>
  <c r="E571" i="6"/>
  <c r="F571" i="6" s="1"/>
  <c r="E569" i="6"/>
  <c r="F569" i="6" s="1"/>
  <c r="E567" i="6"/>
  <c r="F567" i="6" s="1"/>
  <c r="E565" i="6"/>
  <c r="F565" i="6" s="1"/>
  <c r="E563" i="6"/>
  <c r="F563" i="6" s="1"/>
  <c r="E561" i="6"/>
  <c r="F561" i="6" s="1"/>
  <c r="E559" i="6"/>
  <c r="F559" i="6" s="1"/>
  <c r="E551" i="6"/>
  <c r="F551" i="6" s="1"/>
  <c r="E543" i="6"/>
  <c r="F543" i="6" s="1"/>
  <c r="E535" i="6"/>
  <c r="F535" i="6" s="1"/>
  <c r="E527" i="6"/>
  <c r="F527" i="6" s="1"/>
  <c r="E519" i="6"/>
  <c r="F519" i="6" s="1"/>
  <c r="E511" i="6"/>
  <c r="F511" i="6" s="1"/>
  <c r="E503" i="6"/>
  <c r="F503" i="6" s="1"/>
  <c r="E495" i="6"/>
  <c r="F495" i="6" s="1"/>
  <c r="E487" i="6"/>
  <c r="F487" i="6" s="1"/>
  <c r="E479" i="6"/>
  <c r="F479" i="6" s="1"/>
  <c r="E471" i="6"/>
  <c r="F471" i="6" s="1"/>
  <c r="E463" i="6"/>
  <c r="F463" i="6" s="1"/>
  <c r="E455" i="6"/>
  <c r="F455" i="6" s="1"/>
  <c r="E447" i="6"/>
  <c r="F447" i="6" s="1"/>
  <c r="E439" i="6"/>
  <c r="F439" i="6" s="1"/>
  <c r="E431" i="6"/>
  <c r="F431" i="6" s="1"/>
  <c r="E423" i="6"/>
  <c r="F423" i="6" s="1"/>
  <c r="E415" i="6"/>
  <c r="F415" i="6" s="1"/>
  <c r="E407" i="6"/>
  <c r="F407" i="6" s="1"/>
  <c r="E390" i="6"/>
  <c r="F390" i="6" s="1"/>
  <c r="E399" i="6"/>
  <c r="F399" i="6" s="1"/>
  <c r="E391" i="6"/>
  <c r="F391" i="6" s="1"/>
  <c r="E383" i="6"/>
  <c r="F383" i="6" s="1"/>
  <c r="E57" i="6"/>
  <c r="F57" i="6" s="1"/>
  <c r="E58" i="6"/>
  <c r="F58" i="6" s="1"/>
  <c r="E59" i="6"/>
  <c r="F59" i="6" s="1"/>
  <c r="K23" i="6"/>
  <c r="L23" i="6" s="1"/>
  <c r="K27" i="6"/>
  <c r="L27" i="6" s="1"/>
  <c r="H22" i="6"/>
  <c r="H23" i="6" s="1"/>
  <c r="H24" i="6" s="1"/>
  <c r="H25" i="6" s="1"/>
  <c r="H26" i="6" s="1"/>
  <c r="H27" i="6" s="1"/>
  <c r="H28" i="6" s="1"/>
  <c r="H29" i="6" s="1"/>
  <c r="H30" i="6" s="1"/>
  <c r="K22" i="6"/>
  <c r="L22" i="6" s="1"/>
  <c r="K26" i="6"/>
  <c r="L26" i="6" s="1"/>
  <c r="K24" i="6"/>
  <c r="L24" i="6" s="1"/>
  <c r="K28" i="6"/>
  <c r="L28" i="6" s="1"/>
  <c r="K30" i="6"/>
  <c r="L30" i="6" s="1"/>
  <c r="K21" i="6"/>
  <c r="L21" i="6" s="1"/>
  <c r="K25" i="6"/>
  <c r="L25" i="6" s="1"/>
  <c r="K29" i="6"/>
  <c r="L29" i="6" s="1"/>
  <c r="P19" i="6"/>
  <c r="M19" i="6"/>
  <c r="M8" i="5"/>
  <c r="M5" i="5"/>
  <c r="M7" i="5"/>
  <c r="M6" i="5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C12" i="4"/>
  <c r="G18" i="4" s="1"/>
  <c r="D18" i="4"/>
  <c r="C8" i="4"/>
  <c r="C11" i="4" s="1"/>
  <c r="B8" i="4"/>
  <c r="B14" i="3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16" i="4"/>
  <c r="B16" i="4"/>
  <c r="C7" i="4"/>
  <c r="C9" i="4" s="1"/>
  <c r="C10" i="4" s="1"/>
  <c r="F16" i="4" s="1"/>
  <c r="F17" i="4" s="1"/>
  <c r="F18" i="4" s="1"/>
  <c r="F19" i="4" s="1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7" i="4"/>
  <c r="D53" i="4" l="1"/>
  <c r="D49" i="4"/>
  <c r="D45" i="4"/>
  <c r="D41" i="4"/>
  <c r="D37" i="4"/>
  <c r="D33" i="4"/>
  <c r="D29" i="4"/>
  <c r="D25" i="4"/>
  <c r="D21" i="4"/>
  <c r="G17" i="4"/>
  <c r="G52" i="4"/>
  <c r="G48" i="4"/>
  <c r="G44" i="4"/>
  <c r="G40" i="4"/>
  <c r="G36" i="4"/>
  <c r="G32" i="4"/>
  <c r="G28" i="4"/>
  <c r="G24" i="4"/>
  <c r="G20" i="4"/>
  <c r="D17" i="4"/>
  <c r="D52" i="4"/>
  <c r="D48" i="4"/>
  <c r="D44" i="4"/>
  <c r="D40" i="4"/>
  <c r="D36" i="4"/>
  <c r="D32" i="4"/>
  <c r="D28" i="4"/>
  <c r="D24" i="4"/>
  <c r="D20" i="4"/>
  <c r="D55" i="4"/>
  <c r="D51" i="4"/>
  <c r="D47" i="4"/>
  <c r="D43" i="4"/>
  <c r="D39" i="4"/>
  <c r="D35" i="4"/>
  <c r="D31" i="4"/>
  <c r="D27" i="4"/>
  <c r="D23" i="4"/>
  <c r="D19" i="4"/>
  <c r="G54" i="4"/>
  <c r="G50" i="4"/>
  <c r="G46" i="4"/>
  <c r="G42" i="4"/>
  <c r="G38" i="4"/>
  <c r="G34" i="4"/>
  <c r="G30" i="4"/>
  <c r="G26" i="4"/>
  <c r="G22" i="4"/>
  <c r="D54" i="4"/>
  <c r="D50" i="4"/>
  <c r="D46" i="4"/>
  <c r="D42" i="4"/>
  <c r="D38" i="4"/>
  <c r="D34" i="4"/>
  <c r="D30" i="4"/>
  <c r="D26" i="4"/>
  <c r="D22" i="4"/>
  <c r="I71" i="6" a="1"/>
  <c r="I71" i="6" s="1"/>
  <c r="I68" i="6" a="1"/>
  <c r="I68" i="6" s="1"/>
  <c r="J65" i="6"/>
  <c r="I65" i="6"/>
  <c r="G58" i="6"/>
  <c r="G164" i="6"/>
  <c r="G399" i="6"/>
  <c r="G487" i="6"/>
  <c r="G565" i="6"/>
  <c r="G589" i="6"/>
  <c r="G605" i="6"/>
  <c r="G680" i="6"/>
  <c r="G720" i="6"/>
  <c r="G744" i="6"/>
  <c r="G766" i="6"/>
  <c r="G821" i="6"/>
  <c r="G845" i="6"/>
  <c r="G869" i="6"/>
  <c r="G893" i="6"/>
  <c r="G79" i="6"/>
  <c r="G103" i="6"/>
  <c r="G127" i="6"/>
  <c r="G167" i="6"/>
  <c r="G191" i="6"/>
  <c r="G215" i="6"/>
  <c r="G231" i="6"/>
  <c r="G304" i="6"/>
  <c r="G368" i="6"/>
  <c r="G409" i="6"/>
  <c r="G529" i="6"/>
  <c r="G269" i="6"/>
  <c r="G360" i="6"/>
  <c r="G129" i="6"/>
  <c r="G257" i="6"/>
  <c r="G320" i="6"/>
  <c r="G359" i="6"/>
  <c r="G437" i="6"/>
  <c r="G489" i="6"/>
  <c r="G590" i="6"/>
  <c r="G385" i="6"/>
  <c r="G509" i="6"/>
  <c r="G645" i="6"/>
  <c r="G711" i="6"/>
  <c r="G743" i="6"/>
  <c r="G775" i="6"/>
  <c r="G844" i="6"/>
  <c r="G485" i="6"/>
  <c r="G576" i="6"/>
  <c r="G638" i="6"/>
  <c r="G805" i="6"/>
  <c r="G963" i="6"/>
  <c r="G1027" i="6"/>
  <c r="G1012" i="6"/>
  <c r="G876" i="6"/>
  <c r="G908" i="6"/>
  <c r="G976" i="6"/>
  <c r="G997" i="6"/>
  <c r="G729" i="6"/>
  <c r="G777" i="6"/>
  <c r="G937" i="6"/>
  <c r="G717" i="6"/>
  <c r="G788" i="6"/>
  <c r="G104" i="6"/>
  <c r="G254" i="6"/>
  <c r="G362" i="6"/>
  <c r="G416" i="6"/>
  <c r="G617" i="6"/>
  <c r="G826" i="6"/>
  <c r="G106" i="6"/>
  <c r="G248" i="6"/>
  <c r="G388" i="6"/>
  <c r="G553" i="6"/>
  <c r="G679" i="6"/>
  <c r="G344" i="6"/>
  <c r="G194" i="6"/>
  <c r="G886" i="6"/>
  <c r="G958" i="6"/>
  <c r="G936" i="6"/>
  <c r="G814" i="6"/>
  <c r="G904" i="6"/>
  <c r="G1016" i="6"/>
  <c r="G643" i="6"/>
  <c r="G281" i="6"/>
  <c r="G460" i="6"/>
  <c r="G705" i="6"/>
  <c r="G312" i="6"/>
  <c r="G270" i="6"/>
  <c r="G462" i="6"/>
  <c r="G542" i="6"/>
  <c r="G950" i="6"/>
  <c r="G208" i="6"/>
  <c r="G934" i="6"/>
  <c r="G90" i="6"/>
  <c r="G428" i="6"/>
  <c r="G611" i="6"/>
  <c r="G900" i="6"/>
  <c r="G204" i="6"/>
  <c r="G431" i="6"/>
  <c r="G527" i="6"/>
  <c r="G567" i="6"/>
  <c r="G591" i="6"/>
  <c r="G639" i="6"/>
  <c r="G714" i="6"/>
  <c r="G730" i="6"/>
  <c r="G754" i="6"/>
  <c r="G802" i="6"/>
  <c r="G823" i="6"/>
  <c r="G847" i="6"/>
  <c r="G863" i="6"/>
  <c r="G887" i="6"/>
  <c r="G73" i="6"/>
  <c r="G89" i="6"/>
  <c r="G131" i="6"/>
  <c r="G147" i="6"/>
  <c r="G169" i="6"/>
  <c r="G177" i="6"/>
  <c r="G185" i="6"/>
  <c r="G193" i="6"/>
  <c r="G201" i="6"/>
  <c r="G209" i="6"/>
  <c r="G217" i="6"/>
  <c r="G225" i="6"/>
  <c r="G242" i="6"/>
  <c r="G265" i="6"/>
  <c r="G284" i="6"/>
  <c r="G306" i="6"/>
  <c r="G326" i="6"/>
  <c r="G348" i="6"/>
  <c r="G370" i="6"/>
  <c r="G402" i="6"/>
  <c r="G421" i="6"/>
  <c r="G441" i="6"/>
  <c r="G472" i="6"/>
  <c r="G504" i="6"/>
  <c r="G536" i="6"/>
  <c r="G150" i="6"/>
  <c r="G239" i="6"/>
  <c r="G271" i="6"/>
  <c r="G303" i="6"/>
  <c r="G335" i="6"/>
  <c r="G367" i="6"/>
  <c r="G403" i="6"/>
  <c r="G133" i="6"/>
  <c r="G149" i="6"/>
  <c r="G241" i="6"/>
  <c r="G259" i="6"/>
  <c r="G278" i="6"/>
  <c r="G455" i="6"/>
  <c r="G551" i="6"/>
  <c r="G573" i="6"/>
  <c r="G597" i="6"/>
  <c r="G648" i="6"/>
  <c r="G712" i="6"/>
  <c r="G728" i="6"/>
  <c r="G750" i="6"/>
  <c r="G798" i="6"/>
  <c r="G837" i="6"/>
  <c r="G861" i="6"/>
  <c r="G885" i="6"/>
  <c r="G71" i="6"/>
  <c r="G95" i="6"/>
  <c r="G159" i="6"/>
  <c r="G175" i="6"/>
  <c r="G199" i="6"/>
  <c r="G223" i="6"/>
  <c r="G258" i="6"/>
  <c r="G323" i="6"/>
  <c r="G387" i="6"/>
  <c r="G436" i="6"/>
  <c r="G497" i="6"/>
  <c r="G237" i="6"/>
  <c r="G328" i="6"/>
  <c r="G392" i="6"/>
  <c r="G236" i="6"/>
  <c r="G295" i="6"/>
  <c r="G339" i="6"/>
  <c r="G408" i="6"/>
  <c r="G521" i="6"/>
  <c r="G574" i="6"/>
  <c r="G673" i="6"/>
  <c r="G459" i="6"/>
  <c r="G622" i="6"/>
  <c r="G692" i="6"/>
  <c r="G759" i="6"/>
  <c r="G791" i="6"/>
  <c r="G828" i="6"/>
  <c r="G417" i="6"/>
  <c r="G560" i="6"/>
  <c r="G592" i="6"/>
  <c r="G674" i="6"/>
  <c r="G945" i="6"/>
  <c r="G1009" i="6"/>
  <c r="G1052" i="6"/>
  <c r="G1049" i="6"/>
  <c r="G892" i="6"/>
  <c r="G951" i="6"/>
  <c r="G1015" i="6"/>
  <c r="G745" i="6"/>
  <c r="G792" i="6"/>
  <c r="G1001" i="6"/>
  <c r="G757" i="6"/>
  <c r="G948" i="6"/>
  <c r="G120" i="6"/>
  <c r="G152" i="6"/>
  <c r="G378" i="6"/>
  <c r="G450" i="6"/>
  <c r="G650" i="6"/>
  <c r="G842" i="6"/>
  <c r="G122" i="6"/>
  <c r="G324" i="6"/>
  <c r="G341" i="6"/>
  <c r="G515" i="6"/>
  <c r="G652" i="6"/>
  <c r="G280" i="6"/>
  <c r="G446" i="6"/>
  <c r="G668" i="6"/>
  <c r="G899" i="6"/>
  <c r="G1002" i="6"/>
  <c r="G170" i="6"/>
  <c r="G539" i="6"/>
  <c r="G1000" i="6"/>
  <c r="G973" i="6"/>
  <c r="G119" i="6"/>
  <c r="G70" i="6"/>
  <c r="G325" i="6"/>
  <c r="G540" i="6"/>
  <c r="G986" i="6"/>
  <c r="G178" i="6"/>
  <c r="G377" i="6"/>
  <c r="G525" i="6"/>
  <c r="G810" i="6"/>
  <c r="G74" i="6"/>
  <c r="G333" i="6"/>
  <c r="G1030" i="6"/>
  <c r="G68" i="6"/>
  <c r="G235" i="6"/>
  <c r="G968" i="6"/>
  <c r="G434" i="6"/>
  <c r="G463" i="6"/>
  <c r="G559" i="6"/>
  <c r="G575" i="6"/>
  <c r="G599" i="6"/>
  <c r="G656" i="6"/>
  <c r="G706" i="6"/>
  <c r="G738" i="6"/>
  <c r="G746" i="6"/>
  <c r="G786" i="6"/>
  <c r="G831" i="6"/>
  <c r="G855" i="6"/>
  <c r="G871" i="6"/>
  <c r="G901" i="6"/>
  <c r="G81" i="6"/>
  <c r="G97" i="6"/>
  <c r="G161" i="6"/>
  <c r="G383" i="6"/>
  <c r="G407" i="6"/>
  <c r="G439" i="6"/>
  <c r="G471" i="6"/>
  <c r="G503" i="6"/>
  <c r="G535" i="6"/>
  <c r="G561" i="6"/>
  <c r="G569" i="6"/>
  <c r="G577" i="6"/>
  <c r="G585" i="6"/>
  <c r="G593" i="6"/>
  <c r="G601" i="6"/>
  <c r="G615" i="6"/>
  <c r="G382" i="6"/>
  <c r="G664" i="6"/>
  <c r="G696" i="6"/>
  <c r="G708" i="6"/>
  <c r="G716" i="6"/>
  <c r="G724" i="6"/>
  <c r="G732" i="6"/>
  <c r="G740" i="6"/>
  <c r="G748" i="6"/>
  <c r="G758" i="6"/>
  <c r="G774" i="6"/>
  <c r="G790" i="6"/>
  <c r="G808" i="6"/>
  <c r="G817" i="6"/>
  <c r="G423" i="6"/>
  <c r="G519" i="6"/>
  <c r="G581" i="6"/>
  <c r="G631" i="6"/>
  <c r="G704" i="6"/>
  <c r="G736" i="6"/>
  <c r="G782" i="6"/>
  <c r="G829" i="6"/>
  <c r="G853" i="6"/>
  <c r="G877" i="6"/>
  <c r="G87" i="6"/>
  <c r="G143" i="6"/>
  <c r="G183" i="6"/>
  <c r="G207" i="6"/>
  <c r="G279" i="6"/>
  <c r="G343" i="6"/>
  <c r="G465" i="6"/>
  <c r="G146" i="6"/>
  <c r="G296" i="6"/>
  <c r="G145" i="6"/>
  <c r="G275" i="6"/>
  <c r="G384" i="6"/>
  <c r="G457" i="6"/>
  <c r="G558" i="6"/>
  <c r="G606" i="6"/>
  <c r="G547" i="6"/>
  <c r="G670" i="6"/>
  <c r="G727" i="6"/>
  <c r="G813" i="6"/>
  <c r="G277" i="6"/>
  <c r="G522" i="6"/>
  <c r="G610" i="6"/>
  <c r="G924" i="6"/>
  <c r="G988" i="6"/>
  <c r="G964" i="6"/>
  <c r="G860" i="6"/>
  <c r="G933" i="6"/>
  <c r="G1040" i="6"/>
  <c r="G760" i="6"/>
  <c r="G804" i="6"/>
  <c r="G773" i="6"/>
  <c r="G1051" i="6"/>
  <c r="G136" i="6"/>
  <c r="G305" i="6"/>
  <c r="G484" i="6"/>
  <c r="G691" i="6"/>
  <c r="G858" i="6"/>
  <c r="G138" i="6"/>
  <c r="G444" i="6"/>
  <c r="G629" i="6"/>
  <c r="G113" i="6"/>
  <c r="G870" i="6"/>
  <c r="G1026" i="6"/>
  <c r="G637" i="6"/>
  <c r="G927" i="6"/>
  <c r="G1055" i="6"/>
  <c r="G222" i="6"/>
  <c r="G500" i="6"/>
  <c r="G1039" i="6"/>
  <c r="G216" i="6"/>
  <c r="G494" i="6"/>
  <c r="G671" i="6"/>
  <c r="G272" i="6"/>
  <c r="G350" i="6"/>
  <c r="G390" i="6"/>
  <c r="G495" i="6"/>
  <c r="G583" i="6"/>
  <c r="G607" i="6"/>
  <c r="G688" i="6"/>
  <c r="G722" i="6"/>
  <c r="G770" i="6"/>
  <c r="G815" i="6"/>
  <c r="G839" i="6"/>
  <c r="G879" i="6"/>
  <c r="G65" i="6"/>
  <c r="G105" i="6"/>
  <c r="G391" i="6"/>
  <c r="G415" i="6"/>
  <c r="G447" i="6"/>
  <c r="G479" i="6"/>
  <c r="G511" i="6"/>
  <c r="G543" i="6"/>
  <c r="G563" i="6"/>
  <c r="G571" i="6"/>
  <c r="G579" i="6"/>
  <c r="G587" i="6"/>
  <c r="G595" i="6"/>
  <c r="G603" i="6"/>
  <c r="G623" i="6"/>
  <c r="G630" i="6"/>
  <c r="G672" i="6"/>
  <c r="G702" i="6"/>
  <c r="G710" i="6"/>
  <c r="G718" i="6"/>
  <c r="G726" i="6"/>
  <c r="G734" i="6"/>
  <c r="G742" i="6"/>
  <c r="G614" i="6"/>
  <c r="G762" i="6"/>
  <c r="G778" i="6"/>
  <c r="G794" i="6"/>
  <c r="G819" i="6"/>
  <c r="G300" i="6"/>
  <c r="G322" i="6"/>
  <c r="G342" i="6"/>
  <c r="G364" i="6"/>
  <c r="G394" i="6"/>
  <c r="G419" i="6"/>
  <c r="G440" i="6"/>
  <c r="G464" i="6"/>
  <c r="G496" i="6"/>
  <c r="G528" i="6"/>
  <c r="G562" i="6"/>
  <c r="G578" i="6"/>
  <c r="G594" i="6"/>
  <c r="G618" i="6"/>
  <c r="G689" i="6"/>
  <c r="G414" i="6"/>
  <c r="G477" i="6"/>
  <c r="G514" i="6"/>
  <c r="G548" i="6"/>
  <c r="G634" i="6"/>
  <c r="G654" i="6"/>
  <c r="G676" i="6"/>
  <c r="G693" i="6"/>
  <c r="G715" i="6"/>
  <c r="G731" i="6"/>
  <c r="G747" i="6"/>
  <c r="G763" i="6"/>
  <c r="G779" i="6"/>
  <c r="G795" i="6"/>
  <c r="G816" i="6"/>
  <c r="G832" i="6"/>
  <c r="G848" i="6"/>
  <c r="G353" i="6"/>
  <c r="G443" i="6"/>
  <c r="G490" i="6"/>
  <c r="G531" i="6"/>
  <c r="G564" i="6"/>
  <c r="G580" i="6"/>
  <c r="G596" i="6"/>
  <c r="G612" i="6"/>
  <c r="G649" i="6"/>
  <c r="G681" i="6"/>
  <c r="G812" i="6"/>
  <c r="G929" i="6"/>
  <c r="G947" i="6"/>
  <c r="G972" i="6"/>
  <c r="G993" i="6"/>
  <c r="G1011" i="6"/>
  <c r="G1036" i="6"/>
  <c r="G969" i="6"/>
  <c r="G1017" i="6"/>
  <c r="G806" i="6"/>
  <c r="G864" i="6"/>
  <c r="G880" i="6"/>
  <c r="G895" i="6"/>
  <c r="G911" i="6"/>
  <c r="G935" i="6"/>
  <c r="G960" i="6"/>
  <c r="G981" i="6"/>
  <c r="G999" i="6"/>
  <c r="G1024" i="6"/>
  <c r="G1045" i="6"/>
  <c r="G733" i="6"/>
  <c r="G749" i="6"/>
  <c r="G764" i="6"/>
  <c r="G780" i="6"/>
  <c r="G793" i="6"/>
  <c r="G905" i="6"/>
  <c r="G955" i="6"/>
  <c r="G1019" i="6"/>
  <c r="G721" i="6"/>
  <c r="G761" i="6"/>
  <c r="G776" i="6"/>
  <c r="G796" i="6"/>
  <c r="G985" i="6"/>
  <c r="G92" i="6"/>
  <c r="G108" i="6"/>
  <c r="G124" i="6"/>
  <c r="G140" i="6"/>
  <c r="G156" i="6"/>
  <c r="G292" i="6"/>
  <c r="G314" i="6"/>
  <c r="G366" i="6"/>
  <c r="G395" i="6"/>
  <c r="G438" i="6"/>
  <c r="G466" i="6"/>
  <c r="G530" i="6"/>
  <c r="G620" i="6"/>
  <c r="G667" i="6"/>
  <c r="G809" i="6"/>
  <c r="G830" i="6"/>
  <c r="G846" i="6"/>
  <c r="G94" i="6"/>
  <c r="G110" i="6"/>
  <c r="G126" i="6"/>
  <c r="G142" i="6"/>
  <c r="G268" i="6"/>
  <c r="G330" i="6"/>
  <c r="G346" i="6"/>
  <c r="G405" i="6"/>
  <c r="G448" i="6"/>
  <c r="G516" i="6"/>
  <c r="G557" i="6"/>
  <c r="G632" i="6"/>
  <c r="G653" i="6"/>
  <c r="G682" i="6"/>
  <c r="G117" i="6"/>
  <c r="G289" i="6"/>
  <c r="G357" i="6"/>
  <c r="G475" i="6"/>
  <c r="G226" i="6"/>
  <c r="G675" i="6"/>
  <c r="G874" i="6"/>
  <c r="G890" i="6"/>
  <c r="G920" i="6"/>
  <c r="G959" i="6"/>
  <c r="G1005" i="6"/>
  <c r="G1048" i="6"/>
  <c r="G978" i="6"/>
  <c r="G202" i="6"/>
  <c r="G546" i="6"/>
  <c r="G651" i="6"/>
  <c r="G897" i="6"/>
  <c r="G1021" i="6"/>
  <c r="G910" i="6"/>
  <c r="G930" i="6"/>
  <c r="G990" i="6"/>
  <c r="G1034" i="6"/>
  <c r="G84" i="6"/>
  <c r="G351" i="6"/>
  <c r="G925" i="6"/>
  <c r="G168" i="6"/>
  <c r="G232" i="6"/>
  <c r="G286" i="6"/>
  <c r="G329" i="6"/>
  <c r="G468" i="6"/>
  <c r="G508" i="6"/>
  <c r="G621" i="6"/>
  <c r="G709" i="6"/>
  <c r="G989" i="6"/>
  <c r="G1046" i="6"/>
  <c r="G76" i="6"/>
  <c r="G184" i="6"/>
  <c r="G234" i="6"/>
  <c r="G287" i="6"/>
  <c r="G381" i="6"/>
  <c r="G469" i="6"/>
  <c r="G501" i="6"/>
  <c r="G526" i="6"/>
  <c r="G662" i="6"/>
  <c r="G694" i="6"/>
  <c r="G942" i="6"/>
  <c r="G1032" i="6"/>
  <c r="G166" i="6"/>
  <c r="G220" i="6"/>
  <c r="G301" i="6"/>
  <c r="G345" i="6"/>
  <c r="G954" i="6"/>
  <c r="G78" i="6"/>
  <c r="G182" i="6"/>
  <c r="G432" i="6"/>
  <c r="G172" i="6"/>
  <c r="G486" i="6"/>
  <c r="G613" i="6"/>
  <c r="G903" i="6"/>
  <c r="G66" i="6"/>
  <c r="G389" i="6"/>
  <c r="G609" i="6"/>
  <c r="G212" i="6"/>
  <c r="G176" i="6"/>
  <c r="G825" i="6"/>
  <c r="G833" i="6"/>
  <c r="G841" i="6"/>
  <c r="G849" i="6"/>
  <c r="G857" i="6"/>
  <c r="G865" i="6"/>
  <c r="G873" i="6"/>
  <c r="G881" i="6"/>
  <c r="G889" i="6"/>
  <c r="G909" i="6"/>
  <c r="G67" i="6"/>
  <c r="G75" i="6"/>
  <c r="G83" i="6"/>
  <c r="G91" i="6"/>
  <c r="G99" i="6"/>
  <c r="G107" i="6"/>
  <c r="G135" i="6"/>
  <c r="G151" i="6"/>
  <c r="G163" i="6"/>
  <c r="G171" i="6"/>
  <c r="G179" i="6"/>
  <c r="G187" i="6"/>
  <c r="G195" i="6"/>
  <c r="G203" i="6"/>
  <c r="G211" i="6"/>
  <c r="G219" i="6"/>
  <c r="G227" i="6"/>
  <c r="G249" i="6"/>
  <c r="G267" i="6"/>
  <c r="G291" i="6"/>
  <c r="G311" i="6"/>
  <c r="G336" i="6"/>
  <c r="G355" i="6"/>
  <c r="G375" i="6"/>
  <c r="G404" i="6"/>
  <c r="G424" i="6"/>
  <c r="G453" i="6"/>
  <c r="G481" i="6"/>
  <c r="G513" i="6"/>
  <c r="G545" i="6"/>
  <c r="G154" i="6"/>
  <c r="G253" i="6"/>
  <c r="G276" i="6"/>
  <c r="G308" i="6"/>
  <c r="G340" i="6"/>
  <c r="G372" i="6"/>
  <c r="G121" i="6"/>
  <c r="G137" i="6"/>
  <c r="G153" i="6"/>
  <c r="G243" i="6"/>
  <c r="G266" i="6"/>
  <c r="G288" i="6"/>
  <c r="G307" i="6"/>
  <c r="G327" i="6"/>
  <c r="G352" i="6"/>
  <c r="G371" i="6"/>
  <c r="G396" i="6"/>
  <c r="G420" i="6"/>
  <c r="G451" i="6"/>
  <c r="G473" i="6"/>
  <c r="G505" i="6"/>
  <c r="G537" i="6"/>
  <c r="G566" i="6"/>
  <c r="G582" i="6"/>
  <c r="G598" i="6"/>
  <c r="G642" i="6"/>
  <c r="G244" i="6"/>
  <c r="G429" i="6"/>
  <c r="G482" i="6"/>
  <c r="G523" i="6"/>
  <c r="G608" i="6"/>
  <c r="G636" i="6"/>
  <c r="G660" i="6"/>
  <c r="G677" i="6"/>
  <c r="G703" i="6"/>
  <c r="G719" i="6"/>
  <c r="G735" i="6"/>
  <c r="G751" i="6"/>
  <c r="G767" i="6"/>
  <c r="G783" i="6"/>
  <c r="G799" i="6"/>
  <c r="G820" i="6"/>
  <c r="G836" i="6"/>
  <c r="G852" i="6"/>
  <c r="G397" i="6"/>
  <c r="G458" i="6"/>
  <c r="G499" i="6"/>
  <c r="G555" i="6"/>
  <c r="G568" i="6"/>
  <c r="G584" i="6"/>
  <c r="G600" i="6"/>
  <c r="G624" i="6"/>
  <c r="G658" i="6"/>
  <c r="G690" i="6"/>
  <c r="G811" i="6"/>
  <c r="G931" i="6"/>
  <c r="G956" i="6"/>
  <c r="G977" i="6"/>
  <c r="G995" i="6"/>
  <c r="G1020" i="6"/>
  <c r="G1041" i="6"/>
  <c r="G939" i="6"/>
  <c r="G980" i="6"/>
  <c r="G1033" i="6"/>
  <c r="G807" i="6"/>
  <c r="G868" i="6"/>
  <c r="G884" i="6"/>
  <c r="G902" i="6"/>
  <c r="G918" i="6"/>
  <c r="G944" i="6"/>
  <c r="G965" i="6"/>
  <c r="G983" i="6"/>
  <c r="G1008" i="6"/>
  <c r="G1029" i="6"/>
  <c r="G1047" i="6"/>
  <c r="G737" i="6"/>
  <c r="G753" i="6"/>
  <c r="G769" i="6"/>
  <c r="G785" i="6"/>
  <c r="G797" i="6"/>
  <c r="G921" i="6"/>
  <c r="G971" i="6"/>
  <c r="G1028" i="6"/>
  <c r="G725" i="6"/>
  <c r="G765" i="6"/>
  <c r="G781" i="6"/>
  <c r="G800" i="6"/>
  <c r="G996" i="6"/>
  <c r="G96" i="6"/>
  <c r="G112" i="6"/>
  <c r="G128" i="6"/>
  <c r="G144" i="6"/>
  <c r="G233" i="6"/>
  <c r="G298" i="6"/>
  <c r="G331" i="6"/>
  <c r="G369" i="6"/>
  <c r="G411" i="6"/>
  <c r="G445" i="6"/>
  <c r="G474" i="6"/>
  <c r="G538" i="6"/>
  <c r="G646" i="6"/>
  <c r="G684" i="6"/>
  <c r="G818" i="6"/>
  <c r="G834" i="6"/>
  <c r="G850" i="6"/>
  <c r="G98" i="6"/>
  <c r="G114" i="6"/>
  <c r="G130" i="6"/>
  <c r="G245" i="6"/>
  <c r="G282" i="6"/>
  <c r="G334" i="6"/>
  <c r="G363" i="6"/>
  <c r="G426" i="6"/>
  <c r="G498" i="6"/>
  <c r="G549" i="6"/>
  <c r="G626" i="6"/>
  <c r="G640" i="6"/>
  <c r="G659" i="6"/>
  <c r="G699" i="6"/>
  <c r="G261" i="6"/>
  <c r="G293" i="6"/>
  <c r="G400" i="6"/>
  <c r="G493" i="6"/>
  <c r="G297" i="6"/>
  <c r="G862" i="6"/>
  <c r="G878" i="6"/>
  <c r="G894" i="6"/>
  <c r="G938" i="6"/>
  <c r="G962" i="6"/>
  <c r="G1022" i="6"/>
  <c r="G915" i="6"/>
  <c r="G1042" i="6"/>
  <c r="G361" i="6"/>
  <c r="G625" i="6"/>
  <c r="G655" i="6"/>
  <c r="G957" i="6"/>
  <c r="G1038" i="6"/>
  <c r="G914" i="6"/>
  <c r="G952" i="6"/>
  <c r="G991" i="6"/>
  <c r="G1037" i="6"/>
  <c r="G111" i="6"/>
  <c r="G427" i="6"/>
  <c r="G982" i="6"/>
  <c r="G190" i="6"/>
  <c r="G240" i="6"/>
  <c r="G318" i="6"/>
  <c r="G410" i="6"/>
  <c r="G476" i="6"/>
  <c r="G524" i="6"/>
  <c r="G669" i="6"/>
  <c r="G896" i="6"/>
  <c r="G998" i="6"/>
  <c r="G198" i="6"/>
  <c r="G80" i="6"/>
  <c r="G206" i="6"/>
  <c r="G238" i="6"/>
  <c r="G365" i="6"/>
  <c r="G401" i="6"/>
  <c r="G470" i="6"/>
  <c r="G502" i="6"/>
  <c r="G533" i="6"/>
  <c r="G663" i="6"/>
  <c r="G695" i="6"/>
  <c r="G943" i="6"/>
  <c r="G1010" i="6"/>
  <c r="G192" i="6"/>
  <c r="G252" i="6"/>
  <c r="G313" i="6"/>
  <c r="G349" i="6"/>
  <c r="G975" i="6"/>
  <c r="G82" i="6"/>
  <c r="G186" i="6"/>
  <c r="G1050" i="6"/>
  <c r="G214" i="6"/>
  <c r="G518" i="6"/>
  <c r="G683" i="6"/>
  <c r="G907" i="6"/>
  <c r="G966" i="6"/>
  <c r="G393" i="6"/>
  <c r="G180" i="6"/>
  <c r="G88" i="6"/>
  <c r="G224" i="6"/>
  <c r="G827" i="6"/>
  <c r="G835" i="6"/>
  <c r="G843" i="6"/>
  <c r="G851" i="6"/>
  <c r="G859" i="6"/>
  <c r="G867" i="6"/>
  <c r="G875" i="6"/>
  <c r="G883" i="6"/>
  <c r="G891" i="6"/>
  <c r="G917" i="6"/>
  <c r="G69" i="6"/>
  <c r="G77" i="6"/>
  <c r="G85" i="6"/>
  <c r="G93" i="6"/>
  <c r="G101" i="6"/>
  <c r="G123" i="6"/>
  <c r="G139" i="6"/>
  <c r="G155" i="6"/>
  <c r="G165" i="6"/>
  <c r="G173" i="6"/>
  <c r="G181" i="6"/>
  <c r="G189" i="6"/>
  <c r="G197" i="6"/>
  <c r="G205" i="6"/>
  <c r="G213" i="6"/>
  <c r="G221" i="6"/>
  <c r="G229" i="6"/>
  <c r="G251" i="6"/>
  <c r="G274" i="6"/>
  <c r="G294" i="6"/>
  <c r="G316" i="6"/>
  <c r="G338" i="6"/>
  <c r="G358" i="6"/>
  <c r="G380" i="6"/>
  <c r="G406" i="6"/>
  <c r="G435" i="6"/>
  <c r="G456" i="6"/>
  <c r="G488" i="6"/>
  <c r="G520" i="6"/>
  <c r="G552" i="6"/>
  <c r="G158" i="6"/>
  <c r="G255" i="6"/>
  <c r="G283" i="6"/>
  <c r="G315" i="6"/>
  <c r="G347" i="6"/>
  <c r="G379" i="6"/>
  <c r="G125" i="6"/>
  <c r="G141" i="6"/>
  <c r="G157" i="6"/>
  <c r="G250" i="6"/>
  <c r="G273" i="6"/>
  <c r="G290" i="6"/>
  <c r="G310" i="6"/>
  <c r="G332" i="6"/>
  <c r="G354" i="6"/>
  <c r="G374" i="6"/>
  <c r="G398" i="6"/>
  <c r="G425" i="6"/>
  <c r="G452" i="6"/>
  <c r="G480" i="6"/>
  <c r="G512" i="6"/>
  <c r="G544" i="6"/>
  <c r="G570" i="6"/>
  <c r="G586" i="6"/>
  <c r="G602" i="6"/>
  <c r="G657" i="6"/>
  <c r="G309" i="6"/>
  <c r="G433" i="6"/>
  <c r="G491" i="6"/>
  <c r="G541" i="6"/>
  <c r="G619" i="6"/>
  <c r="G644" i="6"/>
  <c r="G661" i="6"/>
  <c r="G686" i="6"/>
  <c r="G707" i="6"/>
  <c r="G723" i="6"/>
  <c r="G739" i="6"/>
  <c r="G755" i="6"/>
  <c r="G771" i="6"/>
  <c r="G787" i="6"/>
  <c r="G803" i="6"/>
  <c r="G824" i="6"/>
  <c r="G840" i="6"/>
  <c r="G260" i="6"/>
  <c r="G413" i="6"/>
  <c r="G467" i="6"/>
  <c r="G517" i="6"/>
  <c r="G556" i="6"/>
  <c r="G572" i="6"/>
  <c r="G588" i="6"/>
  <c r="G604" i="6"/>
  <c r="G635" i="6"/>
  <c r="G665" i="6"/>
  <c r="G697" i="6"/>
  <c r="G913" i="6"/>
  <c r="G940" i="6"/>
  <c r="G961" i="6"/>
  <c r="G979" i="6"/>
  <c r="G1004" i="6"/>
  <c r="G1025" i="6"/>
  <c r="G1043" i="6"/>
  <c r="G953" i="6"/>
  <c r="G1003" i="6"/>
  <c r="G1044" i="6"/>
  <c r="G856" i="6"/>
  <c r="G872" i="6"/>
  <c r="G888" i="6"/>
  <c r="G906" i="6"/>
  <c r="G928" i="6"/>
  <c r="G949" i="6"/>
  <c r="G967" i="6"/>
  <c r="G992" i="6"/>
  <c r="G1013" i="6"/>
  <c r="G1031" i="6"/>
  <c r="G1056" i="6"/>
  <c r="G741" i="6"/>
  <c r="G756" i="6"/>
  <c r="G772" i="6"/>
  <c r="G789" i="6"/>
  <c r="G801" i="6"/>
  <c r="G932" i="6"/>
  <c r="G987" i="6"/>
  <c r="G713" i="6"/>
  <c r="G752" i="6"/>
  <c r="G768" i="6"/>
  <c r="G784" i="6"/>
  <c r="G923" i="6"/>
  <c r="G1035" i="6"/>
  <c r="G100" i="6"/>
  <c r="G116" i="6"/>
  <c r="G132" i="6"/>
  <c r="G148" i="6"/>
  <c r="G246" i="6"/>
  <c r="G302" i="6"/>
  <c r="G356" i="6"/>
  <c r="G373" i="6"/>
  <c r="G412" i="6"/>
  <c r="G449" i="6"/>
  <c r="G483" i="6"/>
  <c r="G616" i="6"/>
  <c r="G647" i="6"/>
  <c r="G685" i="6"/>
  <c r="G822" i="6"/>
  <c r="G838" i="6"/>
  <c r="G854" i="6"/>
  <c r="G102" i="6"/>
  <c r="G118" i="6"/>
  <c r="G134" i="6"/>
  <c r="G247" i="6"/>
  <c r="G299" i="6"/>
  <c r="G337" i="6"/>
  <c r="G386" i="6"/>
  <c r="G430" i="6"/>
  <c r="G506" i="6"/>
  <c r="G550" i="6"/>
  <c r="G628" i="6"/>
  <c r="G641" i="6"/>
  <c r="G678" i="6"/>
  <c r="G109" i="6"/>
  <c r="G263" i="6"/>
  <c r="G319" i="6"/>
  <c r="G442" i="6"/>
  <c r="G162" i="6"/>
  <c r="G507" i="6"/>
  <c r="G866" i="6"/>
  <c r="G882" i="6"/>
  <c r="G898" i="6"/>
  <c r="G941" i="6"/>
  <c r="G984" i="6"/>
  <c r="G1023" i="6"/>
  <c r="G919" i="6"/>
  <c r="G72" i="6"/>
  <c r="G454" i="6"/>
  <c r="G627" i="6"/>
  <c r="G700" i="6"/>
  <c r="G974" i="6"/>
  <c r="G64" i="6"/>
  <c r="G926" i="6"/>
  <c r="G970" i="6"/>
  <c r="G994" i="6"/>
  <c r="G1054" i="6"/>
  <c r="G115" i="6"/>
  <c r="G633" i="6"/>
  <c r="G1006" i="6"/>
  <c r="G200" i="6"/>
  <c r="G264" i="6"/>
  <c r="G321" i="6"/>
  <c r="G418" i="6"/>
  <c r="G492" i="6"/>
  <c r="G532" i="6"/>
  <c r="G701" i="6"/>
  <c r="G912" i="6"/>
  <c r="G1018" i="6"/>
  <c r="G230" i="6"/>
  <c r="G174" i="6"/>
  <c r="G210" i="6"/>
  <c r="G262" i="6"/>
  <c r="G376" i="6"/>
  <c r="G461" i="6"/>
  <c r="G478" i="6"/>
  <c r="G510" i="6"/>
  <c r="G534" i="6"/>
  <c r="G666" i="6"/>
  <c r="G698" i="6"/>
  <c r="G946" i="6"/>
  <c r="G1014" i="6"/>
  <c r="G196" i="6"/>
  <c r="G256" i="6"/>
  <c r="G317" i="6"/>
  <c r="G922" i="6"/>
  <c r="G1007" i="6"/>
  <c r="G86" i="6"/>
  <c r="G228" i="6"/>
  <c r="G1053" i="6"/>
  <c r="G218" i="6"/>
  <c r="G554" i="6"/>
  <c r="G687" i="6"/>
  <c r="G916" i="6"/>
  <c r="G285" i="6"/>
  <c r="G422" i="6"/>
  <c r="G188" i="6"/>
  <c r="G160" i="6"/>
  <c r="G63" i="6"/>
  <c r="G60" i="6"/>
  <c r="G62" i="6"/>
  <c r="G59" i="6"/>
  <c r="G61" i="6"/>
  <c r="G57" i="6"/>
  <c r="C39" i="6"/>
  <c r="M20" i="6"/>
  <c r="P20" i="6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C16" i="4"/>
  <c r="C17" i="4" s="1"/>
  <c r="J71" i="6" l="1"/>
  <c r="I57" i="6" a="1"/>
  <c r="I57" i="6" s="1"/>
  <c r="J57" i="6" s="1"/>
  <c r="J68" i="6"/>
  <c r="I61" i="6" a="1"/>
  <c r="I61" i="6" s="1"/>
  <c r="J61" i="6" s="1"/>
  <c r="I62" i="6" a="1"/>
  <c r="I62" i="6" s="1"/>
  <c r="J62" i="6" s="1"/>
  <c r="I58" i="6" a="1"/>
  <c r="I58" i="6" s="1"/>
  <c r="J58" i="6" s="1"/>
  <c r="M21" i="6"/>
  <c r="P22" i="6"/>
  <c r="C18" i="4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P21" i="6" l="1"/>
  <c r="M22" i="6"/>
  <c r="P23" i="6"/>
  <c r="I7" i="3"/>
  <c r="J7" i="3"/>
  <c r="C10" i="3"/>
  <c r="C16" i="3" s="1"/>
  <c r="C17" i="3" s="1"/>
  <c r="B17" i="3"/>
  <c r="B15" i="3"/>
  <c r="B13" i="3"/>
  <c r="C36" i="2"/>
  <c r="J30" i="2"/>
  <c r="G30" i="2"/>
  <c r="J29" i="2"/>
  <c r="I29" i="2"/>
  <c r="G29" i="2"/>
  <c r="J28" i="2"/>
  <c r="I28" i="2"/>
  <c r="G28" i="2"/>
  <c r="J27" i="2"/>
  <c r="I27" i="2"/>
  <c r="G27" i="2"/>
  <c r="J26" i="2"/>
  <c r="I26" i="2"/>
  <c r="G26" i="2"/>
  <c r="J25" i="2"/>
  <c r="I25" i="2"/>
  <c r="G25" i="2"/>
  <c r="J24" i="2"/>
  <c r="I24" i="2"/>
  <c r="G24" i="2"/>
  <c r="J23" i="2"/>
  <c r="I23" i="2"/>
  <c r="G23" i="2"/>
  <c r="J22" i="2"/>
  <c r="I22" i="2"/>
  <c r="G22" i="2"/>
  <c r="J21" i="2"/>
  <c r="I21" i="2"/>
  <c r="G21" i="2"/>
  <c r="H21" i="2" s="1"/>
  <c r="G20" i="2"/>
  <c r="G19" i="2"/>
  <c r="E19" i="2"/>
  <c r="L19" i="2" s="1"/>
  <c r="L18" i="2"/>
  <c r="M18" i="2" s="1"/>
  <c r="G18" i="2"/>
  <c r="E18" i="2"/>
  <c r="E20" i="2"/>
  <c r="L20" i="2" s="1"/>
  <c r="C6" i="1"/>
  <c r="I29" i="1"/>
  <c r="H22" i="1"/>
  <c r="H24" i="1" s="1"/>
  <c r="H25" i="1" s="1"/>
  <c r="H26" i="1" s="1"/>
  <c r="H27" i="1" s="1"/>
  <c r="H28" i="1" s="1"/>
  <c r="G21" i="1"/>
  <c r="G22" i="1"/>
  <c r="G23" i="1"/>
  <c r="G24" i="1"/>
  <c r="G25" i="1"/>
  <c r="G26" i="1"/>
  <c r="G27" i="1"/>
  <c r="G28" i="1"/>
  <c r="G29" i="1"/>
  <c r="G20" i="1"/>
  <c r="E29" i="1"/>
  <c r="J21" i="1"/>
  <c r="J23" i="1"/>
  <c r="J24" i="1"/>
  <c r="J25" i="1"/>
  <c r="J26" i="1"/>
  <c r="J27" i="1"/>
  <c r="J28" i="1"/>
  <c r="J29" i="1"/>
  <c r="J20" i="1"/>
  <c r="I21" i="1"/>
  <c r="I22" i="1"/>
  <c r="K22" i="1" s="1"/>
  <c r="L22" i="1" s="1"/>
  <c r="I23" i="1"/>
  <c r="I24" i="1"/>
  <c r="I25" i="1"/>
  <c r="I26" i="1"/>
  <c r="K26" i="1" s="1"/>
  <c r="L26" i="1" s="1"/>
  <c r="I27" i="1"/>
  <c r="I28" i="1"/>
  <c r="I20" i="1"/>
  <c r="K20" i="1" l="1"/>
  <c r="L20" i="1" s="1"/>
  <c r="K25" i="1"/>
  <c r="L25" i="1" s="1"/>
  <c r="K21" i="1"/>
  <c r="L21" i="1" s="1"/>
  <c r="K27" i="1"/>
  <c r="L27" i="1" s="1"/>
  <c r="K29" i="1"/>
  <c r="L29" i="1" s="1"/>
  <c r="P24" i="6"/>
  <c r="M23" i="6"/>
  <c r="H22" i="2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K23" i="2"/>
  <c r="L23" i="2" s="1"/>
  <c r="K27" i="2"/>
  <c r="L27" i="2" s="1"/>
  <c r="K7" i="3"/>
  <c r="C12" i="3"/>
  <c r="C13" i="3" s="1"/>
  <c r="E6" i="3"/>
  <c r="C14" i="3"/>
  <c r="C15" i="3" s="1"/>
  <c r="E7" i="3"/>
  <c r="E8" i="3"/>
  <c r="K25" i="2"/>
  <c r="L25" i="2" s="1"/>
  <c r="K29" i="2"/>
  <c r="L29" i="2" s="1"/>
  <c r="K24" i="2"/>
  <c r="L24" i="2" s="1"/>
  <c r="K28" i="2"/>
  <c r="L28" i="2" s="1"/>
  <c r="K30" i="2"/>
  <c r="L30" i="2" s="1"/>
  <c r="K22" i="2"/>
  <c r="L22" i="2" s="1"/>
  <c r="K26" i="2"/>
  <c r="L26" i="2" s="1"/>
  <c r="P19" i="2"/>
  <c r="M19" i="2"/>
  <c r="P20" i="2" s="1"/>
  <c r="K21" i="2"/>
  <c r="L21" i="2" s="1"/>
  <c r="K23" i="1"/>
  <c r="L23" i="1" s="1"/>
  <c r="K28" i="1"/>
  <c r="L28" i="1" s="1"/>
  <c r="K24" i="1"/>
  <c r="L24" i="1" s="1"/>
  <c r="H29" i="1"/>
  <c r="G19" i="1"/>
  <c r="G18" i="1"/>
  <c r="G17" i="1"/>
  <c r="E18" i="1"/>
  <c r="L18" i="1" s="1"/>
  <c r="L17" i="1"/>
  <c r="M17" i="1" s="1"/>
  <c r="C41" i="2" l="1"/>
  <c r="M18" i="1"/>
  <c r="P19" i="1" s="1"/>
  <c r="P18" i="1"/>
  <c r="P25" i="6"/>
  <c r="M24" i="6"/>
  <c r="M20" i="2"/>
  <c r="M19" i="1" l="1"/>
  <c r="P26" i="6"/>
  <c r="M25" i="6"/>
  <c r="P22" i="2"/>
  <c r="P21" i="2" s="1"/>
  <c r="M21" i="2"/>
  <c r="M20" i="1" l="1"/>
  <c r="P21" i="1"/>
  <c r="P20" i="1" s="1"/>
  <c r="M26" i="6"/>
  <c r="P27" i="6"/>
  <c r="M22" i="2"/>
  <c r="P23" i="2"/>
  <c r="P22" i="1" l="1"/>
  <c r="M21" i="1"/>
  <c r="M27" i="6"/>
  <c r="P28" i="6"/>
  <c r="M23" i="2"/>
  <c r="P24" i="2"/>
  <c r="M22" i="1" l="1"/>
  <c r="P23" i="1"/>
  <c r="P29" i="6"/>
  <c r="M28" i="6"/>
  <c r="P25" i="2"/>
  <c r="M24" i="2"/>
  <c r="P24" i="1" l="1"/>
  <c r="M23" i="1"/>
  <c r="P30" i="6"/>
  <c r="M29" i="6"/>
  <c r="P26" i="2"/>
  <c r="M25" i="2"/>
  <c r="P25" i="1" l="1"/>
  <c r="M24" i="1"/>
  <c r="P31" i="6"/>
  <c r="M30" i="6"/>
  <c r="M26" i="2"/>
  <c r="P27" i="2"/>
  <c r="P26" i="1" l="1"/>
  <c r="M25" i="1"/>
  <c r="P33" i="6"/>
  <c r="P32" i="6" s="1"/>
  <c r="P35" i="6" s="1"/>
  <c r="C38" i="6"/>
  <c r="C35" i="6" a="1"/>
  <c r="C35" i="6" s="1"/>
  <c r="C36" i="6" a="1"/>
  <c r="C36" i="6" s="1"/>
  <c r="D36" i="6" s="1"/>
  <c r="M27" i="2"/>
  <c r="P28" i="2"/>
  <c r="M26" i="1" l="1"/>
  <c r="P27" i="1"/>
  <c r="D35" i="6"/>
  <c r="C37" i="6" s="1"/>
  <c r="P36" i="6"/>
  <c r="Q29" i="6" s="1"/>
  <c r="P29" i="2"/>
  <c r="M28" i="2"/>
  <c r="P28" i="1" l="1"/>
  <c r="M27" i="1"/>
  <c r="Q26" i="6"/>
  <c r="Q30" i="6"/>
  <c r="Q24" i="6"/>
  <c r="Q32" i="6"/>
  <c r="Q22" i="6"/>
  <c r="Q31" i="6"/>
  <c r="Q23" i="6"/>
  <c r="Q25" i="6"/>
  <c r="Q28" i="6"/>
  <c r="Q27" i="6"/>
  <c r="M29" i="2"/>
  <c r="M30" i="2" s="1"/>
  <c r="P30" i="2"/>
  <c r="C40" i="2" l="1"/>
  <c r="M31" i="2"/>
  <c r="M32" i="2" s="1"/>
  <c r="M33" i="2" s="1"/>
  <c r="M28" i="1"/>
  <c r="P29" i="1"/>
  <c r="C37" i="2" a="1"/>
  <c r="C37" i="2" s="1"/>
  <c r="D37" i="2" s="1"/>
  <c r="P31" i="2"/>
  <c r="C38" i="2" a="1"/>
  <c r="C38" i="2" s="1"/>
  <c r="D38" i="2" s="1"/>
  <c r="P30" i="1" l="1"/>
  <c r="M29" i="1"/>
  <c r="P37" i="2"/>
  <c r="P38" i="2" s="1"/>
  <c r="Q29" i="2" s="1"/>
  <c r="C39" i="2"/>
  <c r="C35" i="1" l="1" a="1"/>
  <c r="C35" i="1" s="1"/>
  <c r="D35" i="1" s="1"/>
  <c r="C34" i="1" a="1"/>
  <c r="C34" i="1" s="1"/>
  <c r="P32" i="1"/>
  <c r="P31" i="1" s="1"/>
  <c r="P34" i="1" s="1"/>
  <c r="C39" i="1" s="1"/>
  <c r="Q31" i="2"/>
  <c r="Q23" i="2"/>
  <c r="Q24" i="2"/>
  <c r="Q27" i="2"/>
  <c r="Q28" i="2"/>
  <c r="Q22" i="2"/>
  <c r="Q30" i="2"/>
  <c r="Q25" i="2"/>
  <c r="Q26" i="2"/>
  <c r="Q32" i="2"/>
  <c r="D34" i="1" l="1"/>
  <c r="C36" i="1" s="1"/>
  <c r="P35" i="1"/>
  <c r="Q22" i="1" s="1"/>
  <c r="Q28" i="1"/>
  <c r="Q29" i="1" l="1"/>
  <c r="Q25" i="1"/>
  <c r="Q31" i="1"/>
  <c r="Q24" i="1"/>
  <c r="Q30" i="1"/>
  <c r="Q23" i="1"/>
  <c r="Q26" i="1"/>
  <c r="Q21" i="1"/>
  <c r="Q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<sst xmlns="http://schemas.openxmlformats.org/spreadsheetml/2006/main" count="250" uniqueCount="123">
  <si>
    <t>Example 10.1: Non-Discounted Profitability Criteria</t>
  </si>
  <si>
    <t>Cost of Land</t>
  </si>
  <si>
    <t>L</t>
  </si>
  <si>
    <t>FCI(L)</t>
  </si>
  <si>
    <t>Total Fixed Capital Investment</t>
  </si>
  <si>
    <t>Fixed capital investment during Y1</t>
  </si>
  <si>
    <t>Fixed capital investment during Y2</t>
  </si>
  <si>
    <t>Working capital (Y2)</t>
  </si>
  <si>
    <t>Sale Revenue</t>
  </si>
  <si>
    <t>R</t>
  </si>
  <si>
    <t>Cost of manufacturing</t>
  </si>
  <si>
    <t>COM(d)</t>
  </si>
  <si>
    <t>Taxation Rate</t>
  </si>
  <si>
    <t>t</t>
  </si>
  <si>
    <t>Salvage Value</t>
  </si>
  <si>
    <t>S</t>
  </si>
  <si>
    <t>Depreciation (MACRS)</t>
  </si>
  <si>
    <t>Life (years)</t>
  </si>
  <si>
    <t>End of Year</t>
  </si>
  <si>
    <t>dj</t>
  </si>
  <si>
    <t>dk</t>
  </si>
  <si>
    <t>FCI(L) - dk</t>
  </si>
  <si>
    <t>(R-COM-dk)*(1-t)+dk</t>
  </si>
  <si>
    <t>Cash Flow</t>
  </si>
  <si>
    <t>CCF</t>
  </si>
  <si>
    <t>Investment</t>
  </si>
  <si>
    <t>Cumulative Cash Ratio</t>
  </si>
  <si>
    <t>Payback Period</t>
  </si>
  <si>
    <t>PBP</t>
  </si>
  <si>
    <t>Y</t>
  </si>
  <si>
    <t>Slope</t>
  </si>
  <si>
    <t>Intercept</t>
  </si>
  <si>
    <t>CCF when FCI paid off</t>
  </si>
  <si>
    <t>Lower Bounding CCF when paid off</t>
  </si>
  <si>
    <t>Upper Bounding CCF when paid off</t>
  </si>
  <si>
    <t>Cumulative Cash Position</t>
  </si>
  <si>
    <t>CCP</t>
  </si>
  <si>
    <t>CCR</t>
  </si>
  <si>
    <t>Rate of Return on Investment</t>
  </si>
  <si>
    <t>ROROI</t>
  </si>
  <si>
    <t>Discount Rate</t>
  </si>
  <si>
    <t>Discounted Payack Period</t>
  </si>
  <si>
    <t>Net Present Value</t>
  </si>
  <si>
    <t>Discounted Cash Flow Rate of Return</t>
  </si>
  <si>
    <t>DCFROR</t>
  </si>
  <si>
    <t>Project</t>
  </si>
  <si>
    <t>A</t>
  </si>
  <si>
    <t>B</t>
  </si>
  <si>
    <t>C</t>
  </si>
  <si>
    <t>Initial Investment</t>
  </si>
  <si>
    <t>After-Tax Cash i=1</t>
  </si>
  <si>
    <t>Flow in Year I, i=2-10</t>
  </si>
  <si>
    <t>i</t>
  </si>
  <si>
    <t>F/P</t>
  </si>
  <si>
    <t>n</t>
  </si>
  <si>
    <t>P/F</t>
  </si>
  <si>
    <t>F/A</t>
  </si>
  <si>
    <t>A/F</t>
  </si>
  <si>
    <t>A/P</t>
  </si>
  <si>
    <t>P/A</t>
  </si>
  <si>
    <t>NPV</t>
  </si>
  <si>
    <t>To be Invested</t>
  </si>
  <si>
    <t>Incremental Investment</t>
  </si>
  <si>
    <t>A to C</t>
  </si>
  <si>
    <t>C to B</t>
  </si>
  <si>
    <t>Incremental Investment, i</t>
  </si>
  <si>
    <t>Incremental Investment, 2-10</t>
  </si>
  <si>
    <t>Examples 10.4 and 10.5</t>
  </si>
  <si>
    <t>P</t>
  </si>
  <si>
    <t>n(eq)</t>
  </si>
  <si>
    <t>Capitalized Cost</t>
  </si>
  <si>
    <t>Equipment Replacement</t>
  </si>
  <si>
    <t>Year</t>
  </si>
  <si>
    <t>Fund</t>
  </si>
  <si>
    <t>Option 1</t>
  </si>
  <si>
    <t>Option 2</t>
  </si>
  <si>
    <t>Equivalent Cap Cost</t>
  </si>
  <si>
    <t>YOP</t>
  </si>
  <si>
    <t>EAOC</t>
  </si>
  <si>
    <t>Example 10.10</t>
  </si>
  <si>
    <t>Option #</t>
  </si>
  <si>
    <t>Alternative Insulation</t>
  </si>
  <si>
    <t>Project Cost (PC)</t>
  </si>
  <si>
    <t>Savings Generated (YS)</t>
  </si>
  <si>
    <t>No insulation</t>
  </si>
  <si>
    <t>B-1" Thick</t>
  </si>
  <si>
    <t>B-2" Thick</t>
  </si>
  <si>
    <t>A-1" Thick</t>
  </si>
  <si>
    <t>A-2" Thick</t>
  </si>
  <si>
    <t>ROROII</t>
  </si>
  <si>
    <t>IPBP</t>
  </si>
  <si>
    <t>Compare to #2</t>
  </si>
  <si>
    <t>Incremental Savings</t>
  </si>
  <si>
    <t>Compare to #3</t>
  </si>
  <si>
    <t>Acceptable ROROII</t>
  </si>
  <si>
    <t>Example 10.13</t>
  </si>
  <si>
    <t>INVP</t>
  </si>
  <si>
    <t>Sensitivity Analysis</t>
  </si>
  <si>
    <t>Parameter</t>
  </si>
  <si>
    <t>% Change</t>
  </si>
  <si>
    <t>Value</t>
  </si>
  <si>
    <t>Si</t>
  </si>
  <si>
    <t>Base Case</t>
  </si>
  <si>
    <t>Monte Carlo Simulation</t>
  </si>
  <si>
    <t>Std Dev</t>
  </si>
  <si>
    <t>D(NPV)</t>
  </si>
  <si>
    <t>CDF</t>
  </si>
  <si>
    <t>95% CI</t>
  </si>
  <si>
    <t>90% CI</t>
  </si>
  <si>
    <t>Mean</t>
  </si>
  <si>
    <t>Chance Not Profitable</t>
  </si>
  <si>
    <t>Median</t>
  </si>
  <si>
    <t>Chance &gt; Base Case</t>
  </si>
  <si>
    <t>Guesses</t>
  </si>
  <si>
    <t>Given</t>
  </si>
  <si>
    <t>Calculated</t>
  </si>
  <si>
    <t>Construction</t>
  </si>
  <si>
    <t>MACRS Year 1</t>
  </si>
  <si>
    <t>MACRS Year 6</t>
  </si>
  <si>
    <t>MACRS Year 2</t>
  </si>
  <si>
    <t>MACRS Year 3</t>
  </si>
  <si>
    <t>MACRS Year 4</t>
  </si>
  <si>
    <t>MACRS 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</si>
</sst>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"/>
    <numFmt numFmtId="166" formatCode="&quot;$&quot;#,##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/>
    <xf numFmtId="165" fontId="0" fillId="2" borderId="0" xfId="0" applyNumberFormat="1" applyFill="1"/>
    <xf numFmtId="16" fontId="0" fillId="0" borderId="0" xfId="0" quotePrefix="1" applyNumberFormat="1" applyFont="1"/>
    <xf numFmtId="0" fontId="0" fillId="0" borderId="0" xfId="0" quotePrefix="1"/>
    <xf numFmtId="38" fontId="0" fillId="0" borderId="0" xfId="0" applyNumberFormat="1"/>
    <xf numFmtId="38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Non-discounted Crt'!$D$17:$D$29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'Ex Non-discounted Crt'!$L$17:$L$29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-90</c:v>
                </c:pt>
                <c:pt idx="2">
                  <c:v>-90</c:v>
                </c:pt>
                <c:pt idx="3">
                  <c:v>38.25</c:v>
                </c:pt>
                <c:pt idx="4">
                  <c:v>46.35</c:v>
                </c:pt>
                <c:pt idx="5">
                  <c:v>37.71</c:v>
                </c:pt>
                <c:pt idx="6">
                  <c:v>32.526000000000003</c:v>
                </c:pt>
                <c:pt idx="7">
                  <c:v>32.526000000000003</c:v>
                </c:pt>
                <c:pt idx="8">
                  <c:v>28.638000000000002</c:v>
                </c:pt>
                <c:pt idx="9">
                  <c:v>24.750000000000004</c:v>
                </c:pt>
                <c:pt idx="10">
                  <c:v>24.750000000000004</c:v>
                </c:pt>
                <c:pt idx="11">
                  <c:v>24.750000000000004</c:v>
                </c:pt>
                <c:pt idx="1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4C8C-BC47-1A5073755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Non-discounted Crt'!$O$17:$O$32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'Ex Non-discounted Crt'!$P$17:$P$32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-100</c:v>
                </c:pt>
                <c:pt idx="3">
                  <c:v>-160</c:v>
                </c:pt>
                <c:pt idx="4">
                  <c:v>-190</c:v>
                </c:pt>
                <c:pt idx="5">
                  <c:v>-151.75</c:v>
                </c:pt>
                <c:pt idx="6">
                  <c:v>-105.4</c:v>
                </c:pt>
                <c:pt idx="7">
                  <c:v>-67.69</c:v>
                </c:pt>
                <c:pt idx="8">
                  <c:v>-35.163999999999994</c:v>
                </c:pt>
                <c:pt idx="9">
                  <c:v>-2.637999999999991</c:v>
                </c:pt>
                <c:pt idx="10">
                  <c:v>26.000000000000011</c:v>
                </c:pt>
                <c:pt idx="11">
                  <c:v>50.750000000000014</c:v>
                </c:pt>
                <c:pt idx="12">
                  <c:v>75.500000000000014</c:v>
                </c:pt>
                <c:pt idx="13">
                  <c:v>100.25000000000001</c:v>
                </c:pt>
                <c:pt idx="14">
                  <c:v>130.5</c:v>
                </c:pt>
                <c:pt idx="1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E-46B4-9A1F-4DC9600E6B02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Non-discounted Crt'!$O$21:$O$31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Non-discounted Crt'!$Q$21:$Q$31</c:f>
              <c:numCache>
                <c:formatCode>General</c:formatCode>
                <c:ptCount val="11"/>
                <c:pt idx="0">
                  <c:v>-190</c:v>
                </c:pt>
                <c:pt idx="1">
                  <c:v>-157.94999999999999</c:v>
                </c:pt>
                <c:pt idx="2">
                  <c:v>-125.9</c:v>
                </c:pt>
                <c:pt idx="3">
                  <c:v>-93.85</c:v>
                </c:pt>
                <c:pt idx="4">
                  <c:v>-61.800000000000011</c:v>
                </c:pt>
                <c:pt idx="5">
                  <c:v>-29.750000000000028</c:v>
                </c:pt>
                <c:pt idx="6">
                  <c:v>2.2999999999999829</c:v>
                </c:pt>
                <c:pt idx="7">
                  <c:v>34.349999999999994</c:v>
                </c:pt>
                <c:pt idx="8">
                  <c:v>66.400000000000006</c:v>
                </c:pt>
                <c:pt idx="9">
                  <c:v>98.44999999999996</c:v>
                </c:pt>
                <c:pt idx="10">
                  <c:v>130.49999999999997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E-46B4-9A1F-4DC9600E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Discounted Crt'!$D$18:$D$33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'Ex Discounted Crt'!$L$18:$L$33</c:f>
              <c:numCache>
                <c:formatCode>0.00_);[Red]\(0.00\)</c:formatCode>
                <c:ptCount val="16"/>
                <c:pt idx="0">
                  <c:v>-10</c:v>
                </c:pt>
                <c:pt idx="1">
                  <c:v>-81.818181818181813</c:v>
                </c:pt>
                <c:pt idx="2">
                  <c:v>-74.380165289256183</c:v>
                </c:pt>
                <c:pt idx="3">
                  <c:v>32.11870773854244</c:v>
                </c:pt>
                <c:pt idx="4">
                  <c:v>31.042961546342458</c:v>
                </c:pt>
                <c:pt idx="5">
                  <c:v>26.432620722628226</c:v>
                </c:pt>
                <c:pt idx="6">
                  <c:v>23.054244251256367</c:v>
                </c:pt>
                <c:pt idx="7">
                  <c:v>20.958403864778511</c:v>
                </c:pt>
                <c:pt idx="8">
                  <c:v>18.448500857774107</c:v>
                </c:pt>
                <c:pt idx="9">
                  <c:v>16.221733902747538</c:v>
                </c:pt>
                <c:pt idx="10">
                  <c:v>14.747030820679578</c:v>
                </c:pt>
                <c:pt idx="11">
                  <c:v>13.406391655163251</c:v>
                </c:pt>
                <c:pt idx="12">
                  <c:v>12.187628777421137</c:v>
                </c:pt>
                <c:pt idx="13">
                  <c:v>11.079662524928308</c:v>
                </c:pt>
                <c:pt idx="14">
                  <c:v>10.072420477207551</c:v>
                </c:pt>
                <c:pt idx="15">
                  <c:v>20.767260282774924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3D5-80A5-3E31778B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Discounted Crt'!$O$18:$O$35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</c:numCache>
            </c:numRef>
          </c:xVal>
          <c:yVal>
            <c:numRef>
              <c:f>'Ex Discounted Crt'!$P$18:$P$35</c:f>
              <c:numCache>
                <c:formatCode>0.00_);[Red]\(0.00\)</c:formatCode>
                <c:ptCount val="18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-141.40495867768593</c:v>
                </c:pt>
                <c:pt idx="4">
                  <c:v>-166.198347107438</c:v>
                </c:pt>
                <c:pt idx="5">
                  <c:v>-134.07963936889556</c:v>
                </c:pt>
                <c:pt idx="6">
                  <c:v>-103.0366778225531</c:v>
                </c:pt>
                <c:pt idx="7">
                  <c:v>-76.604057099924873</c:v>
                </c:pt>
                <c:pt idx="8">
                  <c:v>-53.549812848668509</c:v>
                </c:pt>
                <c:pt idx="9">
                  <c:v>-32.591408983889998</c:v>
                </c:pt>
                <c:pt idx="10">
                  <c:v>-14.142908126115891</c:v>
                </c:pt>
                <c:pt idx="11">
                  <c:v>2.0788257766316462</c:v>
                </c:pt>
                <c:pt idx="12">
                  <c:v>16.825856597311223</c:v>
                </c:pt>
                <c:pt idx="13">
                  <c:v>30.232248252474474</c:v>
                </c:pt>
                <c:pt idx="14">
                  <c:v>42.419877029895609</c:v>
                </c:pt>
                <c:pt idx="15">
                  <c:v>63.57196003203147</c:v>
                </c:pt>
                <c:pt idx="16">
                  <c:v>74.763538340039858</c:v>
                </c:pt>
                <c:pt idx="17">
                  <c:v>84.339220314806397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1-4CC0-84E2-49483C4CAB27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Discounted Crt'!$O$22:$O$32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Discounted Crt'!$Q$22:$Q$32</c:f>
              <c:numCache>
                <c:formatCode>General</c:formatCode>
                <c:ptCount val="11"/>
                <c:pt idx="0">
                  <c:v>-166.198347107438</c:v>
                </c:pt>
                <c:pt idx="1">
                  <c:v>-145.33652469370463</c:v>
                </c:pt>
                <c:pt idx="2">
                  <c:v>-124.47470227997128</c:v>
                </c:pt>
                <c:pt idx="3">
                  <c:v>-103.61287986623792</c:v>
                </c:pt>
                <c:pt idx="4">
                  <c:v>-82.751057452504568</c:v>
                </c:pt>
                <c:pt idx="5">
                  <c:v>-61.889235038771204</c:v>
                </c:pt>
                <c:pt idx="6">
                  <c:v>-41.02741262503784</c:v>
                </c:pt>
                <c:pt idx="7">
                  <c:v>-20.165590211304476</c:v>
                </c:pt>
                <c:pt idx="8">
                  <c:v>0.69623220242888806</c:v>
                </c:pt>
                <c:pt idx="9">
                  <c:v>21.558054616162252</c:v>
                </c:pt>
                <c:pt idx="10">
                  <c:v>42.419877029895588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1-4CC0-84E2-49483C4CA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Capitalized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Method'!$C$16:$C$55</c:f>
              <c:numCache>
                <c:formatCode>General</c:formatCode>
                <c:ptCount val="40"/>
                <c:pt idx="0" formatCode="0.00">
                  <c:v>22192.080445403913</c:v>
                </c:pt>
                <c:pt idx="1">
                  <c:v>23967.446881036227</c:v>
                </c:pt>
                <c:pt idx="2">
                  <c:v>25884.842631519128</c:v>
                </c:pt>
                <c:pt idx="3">
                  <c:v>27955.630042040659</c:v>
                </c:pt>
                <c:pt idx="4">
                  <c:v>22192.080445403913</c:v>
                </c:pt>
                <c:pt idx="5">
                  <c:v>23967.446881036227</c:v>
                </c:pt>
                <c:pt idx="6">
                  <c:v>25884.842631519128</c:v>
                </c:pt>
                <c:pt idx="7">
                  <c:v>27955.630042040659</c:v>
                </c:pt>
                <c:pt idx="8">
                  <c:v>22192.080445403913</c:v>
                </c:pt>
                <c:pt idx="9">
                  <c:v>23967.446881036227</c:v>
                </c:pt>
                <c:pt idx="10">
                  <c:v>25884.842631519128</c:v>
                </c:pt>
                <c:pt idx="11">
                  <c:v>27955.630042040659</c:v>
                </c:pt>
                <c:pt idx="12">
                  <c:v>22192.080445403913</c:v>
                </c:pt>
                <c:pt idx="13">
                  <c:v>23967.446881036227</c:v>
                </c:pt>
                <c:pt idx="14">
                  <c:v>25884.842631519128</c:v>
                </c:pt>
                <c:pt idx="15">
                  <c:v>27955.630042040659</c:v>
                </c:pt>
                <c:pt idx="16">
                  <c:v>22192.080445403913</c:v>
                </c:pt>
                <c:pt idx="17">
                  <c:v>23967.446881036227</c:v>
                </c:pt>
                <c:pt idx="18">
                  <c:v>25884.842631519128</c:v>
                </c:pt>
                <c:pt idx="19">
                  <c:v>27955.630042040659</c:v>
                </c:pt>
                <c:pt idx="20">
                  <c:v>22192.080445403913</c:v>
                </c:pt>
                <c:pt idx="21">
                  <c:v>23967.446881036227</c:v>
                </c:pt>
                <c:pt idx="22">
                  <c:v>25884.842631519128</c:v>
                </c:pt>
                <c:pt idx="23">
                  <c:v>27955.630042040659</c:v>
                </c:pt>
                <c:pt idx="24">
                  <c:v>22192.080445403913</c:v>
                </c:pt>
                <c:pt idx="25">
                  <c:v>23967.446881036227</c:v>
                </c:pt>
                <c:pt idx="26">
                  <c:v>25884.842631519128</c:v>
                </c:pt>
                <c:pt idx="27">
                  <c:v>27955.630042040659</c:v>
                </c:pt>
                <c:pt idx="28">
                  <c:v>22192.080445403913</c:v>
                </c:pt>
                <c:pt idx="29">
                  <c:v>23967.446881036227</c:v>
                </c:pt>
                <c:pt idx="30">
                  <c:v>25884.842631519128</c:v>
                </c:pt>
                <c:pt idx="31">
                  <c:v>27955.630042040659</c:v>
                </c:pt>
                <c:pt idx="32">
                  <c:v>22192.080445403913</c:v>
                </c:pt>
                <c:pt idx="33">
                  <c:v>23967.446881036227</c:v>
                </c:pt>
                <c:pt idx="34">
                  <c:v>25884.842631519128</c:v>
                </c:pt>
                <c:pt idx="35">
                  <c:v>27955.630042040659</c:v>
                </c:pt>
                <c:pt idx="36">
                  <c:v>22192.080445403913</c:v>
                </c:pt>
                <c:pt idx="37">
                  <c:v>23967.446881036227</c:v>
                </c:pt>
                <c:pt idx="38">
                  <c:v>25884.842631519128</c:v>
                </c:pt>
                <c:pt idx="39">
                  <c:v>27955.630042040659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5-45F3-B8C7-5B8185F2822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Method'!$F$16:$F$55</c:f>
              <c:numCache>
                <c:formatCode>General</c:formatCode>
                <c:ptCount val="40"/>
                <c:pt idx="0" formatCode="0.00">
                  <c:v>22414.48028568209</c:v>
                </c:pt>
                <c:pt idx="1">
                  <c:v>24207.638708536659</c:v>
                </c:pt>
                <c:pt idx="2">
                  <c:v>26144.249805219592</c:v>
                </c:pt>
                <c:pt idx="3">
                  <c:v>28235.789789637161</c:v>
                </c:pt>
                <c:pt idx="4">
                  <c:v>30494.652972808137</c:v>
                </c:pt>
                <c:pt idx="5">
                  <c:v>32934.225210632787</c:v>
                </c:pt>
                <c:pt idx="6">
                  <c:v>35568.963227483415</c:v>
                </c:pt>
                <c:pt idx="7">
                  <c:v>22414.48028568209</c:v>
                </c:pt>
                <c:pt idx="8">
                  <c:v>24207.638708536659</c:v>
                </c:pt>
                <c:pt idx="9">
                  <c:v>26144.249805219592</c:v>
                </c:pt>
                <c:pt idx="10">
                  <c:v>28235.789789637161</c:v>
                </c:pt>
                <c:pt idx="11">
                  <c:v>30494.652972808137</c:v>
                </c:pt>
                <c:pt idx="12">
                  <c:v>32934.225210632787</c:v>
                </c:pt>
                <c:pt idx="13">
                  <c:v>35568.963227483415</c:v>
                </c:pt>
                <c:pt idx="14">
                  <c:v>22414.48028568209</c:v>
                </c:pt>
                <c:pt idx="15">
                  <c:v>24207.638708536659</c:v>
                </c:pt>
                <c:pt idx="16">
                  <c:v>26144.249805219592</c:v>
                </c:pt>
                <c:pt idx="17">
                  <c:v>28235.789789637161</c:v>
                </c:pt>
                <c:pt idx="18">
                  <c:v>30494.652972808137</c:v>
                </c:pt>
                <c:pt idx="19">
                  <c:v>32934.225210632787</c:v>
                </c:pt>
                <c:pt idx="20">
                  <c:v>35568.963227483415</c:v>
                </c:pt>
                <c:pt idx="21">
                  <c:v>22414.48028568209</c:v>
                </c:pt>
                <c:pt idx="22">
                  <c:v>24207.638708536659</c:v>
                </c:pt>
                <c:pt idx="23">
                  <c:v>26144.249805219592</c:v>
                </c:pt>
                <c:pt idx="24">
                  <c:v>28235.789789637161</c:v>
                </c:pt>
                <c:pt idx="25">
                  <c:v>30494.652972808137</c:v>
                </c:pt>
                <c:pt idx="26">
                  <c:v>32934.225210632787</c:v>
                </c:pt>
                <c:pt idx="27">
                  <c:v>35568.963227483415</c:v>
                </c:pt>
                <c:pt idx="28">
                  <c:v>22414.48028568209</c:v>
                </c:pt>
                <c:pt idx="29">
                  <c:v>24207.638708536659</c:v>
                </c:pt>
                <c:pt idx="30">
                  <c:v>26144.249805219592</c:v>
                </c:pt>
                <c:pt idx="31">
                  <c:v>28235.789789637161</c:v>
                </c:pt>
                <c:pt idx="32">
                  <c:v>30494.652972808137</c:v>
                </c:pt>
                <c:pt idx="33">
                  <c:v>32934.225210632787</c:v>
                </c:pt>
                <c:pt idx="34">
                  <c:v>35568.963227483415</c:v>
                </c:pt>
                <c:pt idx="35">
                  <c:v>22414.48028568209</c:v>
                </c:pt>
                <c:pt idx="36">
                  <c:v>24207.638708536659</c:v>
                </c:pt>
                <c:pt idx="37">
                  <c:v>26144.249805219592</c:v>
                </c:pt>
                <c:pt idx="38">
                  <c:v>28235.789789637161</c:v>
                </c:pt>
                <c:pt idx="39">
                  <c:v>30494.652972808137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5-45F3-B8C7-5B8185F2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1840"/>
        <c:axId val="484690528"/>
      </c:scatterChart>
      <c:valAx>
        <c:axId val="4846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0528"/>
        <c:crosses val="autoZero"/>
        <c:crossBetween val="midCat"/>
      </c:valAx>
      <c:valAx>
        <c:axId val="4846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Analysis'!$D$18:$D$30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'Sensitivity Analysis'!$L$18:$L$30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-81.818181818181813</c:v>
                </c:pt>
                <c:pt idx="2">
                  <c:v>-73.760330578512381</c:v>
                </c:pt>
                <c:pt idx="3">
                  <c:v>28.687077385424487</c:v>
                </c:pt>
                <c:pt idx="4">
                  <c:v>31.583908202991587</c:v>
                </c:pt>
                <c:pt idx="5">
                  <c:v>23.374707390826501</c:v>
                </c:pt>
                <c:pt idx="6">
                  <c:v>18.338132302528667</c:v>
                </c:pt>
                <c:pt idx="7">
                  <c:v>16.671029365935151</c:v>
                </c:pt>
                <c:pt idx="8">
                  <c:v>13.350769450975063</c:v>
                </c:pt>
                <c:pt idx="9">
                  <c:v>10.496416054718997</c:v>
                </c:pt>
                <c:pt idx="10">
                  <c:v>9.5421964133809052</c:v>
                </c:pt>
                <c:pt idx="11">
                  <c:v>8.6747240121644573</c:v>
                </c:pt>
                <c:pt idx="12">
                  <c:v>22.383814944152547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035-977B-F1DB0C5E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Analysis'!$O$18:$O$33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'Sensitivity Analysis'!$P$18:$P$33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-140.78512396694211</c:v>
                </c:pt>
                <c:pt idx="4">
                  <c:v>-165.57851239669418</c:v>
                </c:pt>
                <c:pt idx="5">
                  <c:v>-136.89143501126969</c:v>
                </c:pt>
                <c:pt idx="6">
                  <c:v>-105.30752680827811</c:v>
                </c:pt>
                <c:pt idx="7">
                  <c:v>-81.932819417451611</c:v>
                </c:pt>
                <c:pt idx="8">
                  <c:v>-63.594687114922948</c:v>
                </c:pt>
                <c:pt idx="9">
                  <c:v>-46.923657748987793</c:v>
                </c:pt>
                <c:pt idx="10">
                  <c:v>-33.572888298012728</c:v>
                </c:pt>
                <c:pt idx="11">
                  <c:v>-23.076472243293729</c:v>
                </c:pt>
                <c:pt idx="12">
                  <c:v>-13.534275829912824</c:v>
                </c:pt>
                <c:pt idx="13">
                  <c:v>-4.8595518177483665</c:v>
                </c:pt>
                <c:pt idx="14">
                  <c:v>4.779030417989917</c:v>
                </c:pt>
                <c:pt idx="15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3-402B-899F-7867235556EA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'Sensitivity Analysis'!$O$22:$O$32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'Sensitivity Analysis'!$Q$22:$Q$32</c:f>
              <c:numCache>
                <c:formatCode>General</c:formatCode>
                <c:ptCount val="11"/>
                <c:pt idx="0">
                  <c:v>-165.57851239669418</c:v>
                </c:pt>
                <c:pt idx="1">
                  <c:v>-148.54275811522578</c:v>
                </c:pt>
                <c:pt idx="2">
                  <c:v>-131.50700383375738</c:v>
                </c:pt>
                <c:pt idx="3">
                  <c:v>-114.47124955228895</c:v>
                </c:pt>
                <c:pt idx="4">
                  <c:v>-97.435495270820553</c:v>
                </c:pt>
                <c:pt idx="5">
                  <c:v>-80.399740989352139</c:v>
                </c:pt>
                <c:pt idx="6">
                  <c:v>-63.363986707883726</c:v>
                </c:pt>
                <c:pt idx="7">
                  <c:v>-46.328232426415326</c:v>
                </c:pt>
                <c:pt idx="8">
                  <c:v>-29.292478144946898</c:v>
                </c:pt>
                <c:pt idx="9">
                  <c:v>-12.256723863478499</c:v>
                </c:pt>
                <c:pt idx="10">
                  <c:v>4.779030417989901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3-402B-899F-786723555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Analysis'!$A$46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Analysis'!$D$46,'Sensitivity Analysis'!$G$46)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Analysis'!$F$46,'Sensitivity Analysis'!$I$46)</c:f>
              <c:numCache>
                <c:formatCode>0.00</c:formatCode>
                <c:ptCount val="2"/>
                <c:pt idx="0">
                  <c:v>18.167479950161301</c:v>
                </c:pt>
                <c:pt idx="1">
                  <c:v>16.072741164125613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4435-B6F7-FE9D05433E4B}"/>
            </c:ext>
          </c:extLst>
        </c:ser>
        <c:ser>
          <c:idx val="1"/>
          <c:order val="1"/>
          <c:tx>
            <c:strRef>
              <c:f>'Sensitivity Analysis'!$A$47</c:f>
              <c:strCache>
                <c:ptCount val="1"/>
                <c:pt idx="0">
                  <c:v>COM(d)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Analysis'!$D$47,'Sensitivity Analysis'!$G$47)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Analysis'!$F$47,'Sensitivity Analysis'!$I$47)</c:f>
              <c:numCache>
                <c:formatCode>0.00</c:formatCode>
                <c:ptCount val="2"/>
                <c:pt idx="0">
                  <c:v>16.701162799936334</c:v>
                </c:pt>
                <c:pt idx="1">
                  <c:v>17.539058314350591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4435-B6F7-FE9D05433E4B}"/>
            </c:ext>
          </c:extLst>
        </c:ser>
        <c:ser>
          <c:idx val="2"/>
          <c:order val="2"/>
          <c:tx>
            <c:strRef>
              <c:f>'Sensitivity Analysis'!$A$48</c:f>
              <c:strCache>
                <c:ptCount val="1"/>
                <c:pt idx="0">
                  <c:v>FCI(L)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Analysis'!$D$48,'Sensitivity Analysis'!$G$48)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Analysis'!$F$48,'Sensitivity Analysis'!$I$48)</c:f>
              <c:numCache>
                <c:formatCode>0.00</c:formatCode>
                <c:ptCount val="2"/>
                <c:pt idx="0">
                  <c:v>16.71595798788276</c:v>
                </c:pt>
                <c:pt idx="1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4435-B6F7-FE9D0543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6544"/>
        <c:axId val="688246712"/>
      </c:scatterChart>
      <c:valAx>
        <c:axId val="6882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Change in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6712"/>
        <c:crosses val="autoZero"/>
        <c:crossBetween val="midCat"/>
      </c:valAx>
      <c:valAx>
        <c:axId val="6882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($Millions)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Analysis'!$G$56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Analysis'!$F$57:$F$1056</c:f>
              <c:numCache>
                <c:formatCode>0.00</c:formatCode>
                <c:ptCount val="1000"/>
                <c:pt idx="0">
                  <c:v>28.897869444273173</c:v>
                </c:pt>
                <c:pt idx="1">
                  <c:v>25.522764362361286</c:v>
                </c:pt>
                <c:pt idx="2">
                  <c:v>9.1445843004373017</c:v>
                </c:pt>
                <c:pt idx="3">
                  <c:v>-5.9885195975562624</c:v>
                </c:pt>
                <c:pt idx="4">
                  <c:v>8.3496068166379445E-2</c:v>
                </c:pt>
                <c:pt idx="5">
                  <c:v>19.010008418176294</c:v>
                </c:pt>
                <c:pt idx="6">
                  <c:v>5.1635363958228986</c:v>
                </c:pt>
                <c:pt idx="7">
                  <c:v>12.557316327871735</c:v>
                </c:pt>
                <c:pt idx="8">
                  <c:v>-4.5463294270588221</c:v>
                </c:pt>
                <c:pt idx="9">
                  <c:v>20.487808395490394</c:v>
                </c:pt>
                <c:pt idx="10">
                  <c:v>-2.3506389042736764</c:v>
                </c:pt>
                <c:pt idx="11">
                  <c:v>22.639743175687933</c:v>
                </c:pt>
                <c:pt idx="12">
                  <c:v>-0.48725458951777512</c:v>
                </c:pt>
                <c:pt idx="13">
                  <c:v>5.4626181902589046</c:v>
                </c:pt>
                <c:pt idx="14">
                  <c:v>15.173075281877537</c:v>
                </c:pt>
                <c:pt idx="15">
                  <c:v>-26.984277098412434</c:v>
                </c:pt>
                <c:pt idx="16">
                  <c:v>13.529511046784673</c:v>
                </c:pt>
                <c:pt idx="17">
                  <c:v>7.2610624945471791</c:v>
                </c:pt>
                <c:pt idx="18">
                  <c:v>-15.71252530106522</c:v>
                </c:pt>
                <c:pt idx="19">
                  <c:v>12.825762043233674</c:v>
                </c:pt>
                <c:pt idx="20">
                  <c:v>12.61440636406183</c:v>
                </c:pt>
                <c:pt idx="21">
                  <c:v>1.6399801544123598</c:v>
                </c:pt>
                <c:pt idx="22">
                  <c:v>19.237595696715715</c:v>
                </c:pt>
                <c:pt idx="23">
                  <c:v>18.063085053048248</c:v>
                </c:pt>
                <c:pt idx="24">
                  <c:v>-7.9851604804379441</c:v>
                </c:pt>
                <c:pt idx="25">
                  <c:v>8.9618674917732246</c:v>
                </c:pt>
                <c:pt idx="26">
                  <c:v>21.291613294364552</c:v>
                </c:pt>
                <c:pt idx="27">
                  <c:v>-14.045931847980615</c:v>
                </c:pt>
                <c:pt idx="28">
                  <c:v>-17.351835162977963</c:v>
                </c:pt>
                <c:pt idx="29">
                  <c:v>8.9028121359215859</c:v>
                </c:pt>
                <c:pt idx="30">
                  <c:v>-18.929893560208058</c:v>
                </c:pt>
                <c:pt idx="31">
                  <c:v>-10.447379494228656</c:v>
                </c:pt>
                <c:pt idx="32">
                  <c:v>4.1030614972771975</c:v>
                </c:pt>
                <c:pt idx="33">
                  <c:v>-23.603637307324419</c:v>
                </c:pt>
                <c:pt idx="34">
                  <c:v>-8.3845427388017697</c:v>
                </c:pt>
                <c:pt idx="35">
                  <c:v>-15.188836803845241</c:v>
                </c:pt>
                <c:pt idx="36">
                  <c:v>2.1636104471372875E-2</c:v>
                </c:pt>
                <c:pt idx="37">
                  <c:v>3.1911941756486648</c:v>
                </c:pt>
                <c:pt idx="38">
                  <c:v>-0.50280961594677365</c:v>
                </c:pt>
                <c:pt idx="39">
                  <c:v>-0.93608824250524592</c:v>
                </c:pt>
                <c:pt idx="40">
                  <c:v>7.0311315924963651</c:v>
                </c:pt>
                <c:pt idx="41">
                  <c:v>-0.3329254539886648</c:v>
                </c:pt>
                <c:pt idx="42">
                  <c:v>15.252555069193527</c:v>
                </c:pt>
                <c:pt idx="43">
                  <c:v>-12.752665493034463</c:v>
                </c:pt>
                <c:pt idx="44">
                  <c:v>17.778809616956906</c:v>
                </c:pt>
                <c:pt idx="45">
                  <c:v>14.071397733833873</c:v>
                </c:pt>
                <c:pt idx="46">
                  <c:v>5.7079349078805333</c:v>
                </c:pt>
                <c:pt idx="47">
                  <c:v>-0.446495679303343</c:v>
                </c:pt>
                <c:pt idx="48">
                  <c:v>6.6653436019858052</c:v>
                </c:pt>
                <c:pt idx="49">
                  <c:v>0.67692524589298841</c:v>
                </c:pt>
                <c:pt idx="50">
                  <c:v>-1.0918743972511464</c:v>
                </c:pt>
                <c:pt idx="51">
                  <c:v>-4.6865912318130363</c:v>
                </c:pt>
                <c:pt idx="52">
                  <c:v>-10.36347627660243</c:v>
                </c:pt>
                <c:pt idx="53">
                  <c:v>4.9294004226279498</c:v>
                </c:pt>
                <c:pt idx="54">
                  <c:v>-31.47258457384654</c:v>
                </c:pt>
                <c:pt idx="55">
                  <c:v>3.575615854576121</c:v>
                </c:pt>
                <c:pt idx="56">
                  <c:v>-5.8658003594183015</c:v>
                </c:pt>
                <c:pt idx="57">
                  <c:v>-2.9807694621878156</c:v>
                </c:pt>
                <c:pt idx="58">
                  <c:v>19.462352881463204</c:v>
                </c:pt>
                <c:pt idx="59">
                  <c:v>-28.09532849836728</c:v>
                </c:pt>
                <c:pt idx="60">
                  <c:v>21.126294877163385</c:v>
                </c:pt>
                <c:pt idx="61">
                  <c:v>4.0320611213592699</c:v>
                </c:pt>
                <c:pt idx="62">
                  <c:v>-6.7300715089981189</c:v>
                </c:pt>
                <c:pt idx="63">
                  <c:v>-5.7189234902171791</c:v>
                </c:pt>
                <c:pt idx="64">
                  <c:v>4.9923089677683663</c:v>
                </c:pt>
                <c:pt idx="65">
                  <c:v>22.32702114331288</c:v>
                </c:pt>
                <c:pt idx="66">
                  <c:v>-22.959124856431309</c:v>
                </c:pt>
                <c:pt idx="67">
                  <c:v>3.3572051856856255</c:v>
                </c:pt>
                <c:pt idx="68">
                  <c:v>-3.6492535635950887</c:v>
                </c:pt>
                <c:pt idx="69">
                  <c:v>14.020217396842348</c:v>
                </c:pt>
                <c:pt idx="70">
                  <c:v>10.427476602126813</c:v>
                </c:pt>
                <c:pt idx="71">
                  <c:v>8.7539254798224952</c:v>
                </c:pt>
                <c:pt idx="72">
                  <c:v>9.3991883861917316</c:v>
                </c:pt>
                <c:pt idx="73">
                  <c:v>-2.7984508793847382</c:v>
                </c:pt>
                <c:pt idx="74">
                  <c:v>5.5057430150980036</c:v>
                </c:pt>
                <c:pt idx="75">
                  <c:v>-5.4403321922155428</c:v>
                </c:pt>
                <c:pt idx="76">
                  <c:v>18.089823729185856</c:v>
                </c:pt>
                <c:pt idx="77">
                  <c:v>13.442095223734952</c:v>
                </c:pt>
                <c:pt idx="78">
                  <c:v>-5.5825413144479192</c:v>
                </c:pt>
                <c:pt idx="79">
                  <c:v>5.5186595448689157</c:v>
                </c:pt>
                <c:pt idx="80">
                  <c:v>-1.6435532027320576</c:v>
                </c:pt>
                <c:pt idx="81">
                  <c:v>17.97269996474191</c:v>
                </c:pt>
                <c:pt idx="82">
                  <c:v>9.2347215672223619</c:v>
                </c:pt>
                <c:pt idx="83">
                  <c:v>5.5008654605545306</c:v>
                </c:pt>
                <c:pt idx="84">
                  <c:v>12.561167450089528</c:v>
                </c:pt>
                <c:pt idx="85">
                  <c:v>5.6419762352965659</c:v>
                </c:pt>
                <c:pt idx="86">
                  <c:v>-2.1626263736704416</c:v>
                </c:pt>
                <c:pt idx="87">
                  <c:v>2.2598360885657236</c:v>
                </c:pt>
                <c:pt idx="88">
                  <c:v>-2.361174725725391</c:v>
                </c:pt>
                <c:pt idx="89">
                  <c:v>-26.089481584598154</c:v>
                </c:pt>
                <c:pt idx="90">
                  <c:v>-2.3978753520077554</c:v>
                </c:pt>
                <c:pt idx="91">
                  <c:v>-10.277813920492378</c:v>
                </c:pt>
                <c:pt idx="92">
                  <c:v>10.051266623956586</c:v>
                </c:pt>
                <c:pt idx="93">
                  <c:v>21.378699016614561</c:v>
                </c:pt>
                <c:pt idx="94">
                  <c:v>7.096366708588846</c:v>
                </c:pt>
                <c:pt idx="95">
                  <c:v>9.5306203821688733</c:v>
                </c:pt>
                <c:pt idx="96">
                  <c:v>-11.035239090069133</c:v>
                </c:pt>
                <c:pt idx="97">
                  <c:v>-6.7110622059877691</c:v>
                </c:pt>
                <c:pt idx="98">
                  <c:v>-28.244260393253022</c:v>
                </c:pt>
                <c:pt idx="99">
                  <c:v>3.5528146591252767</c:v>
                </c:pt>
                <c:pt idx="100">
                  <c:v>-18.074198314590141</c:v>
                </c:pt>
                <c:pt idx="101">
                  <c:v>31.544610357936943</c:v>
                </c:pt>
                <c:pt idx="102">
                  <c:v>0.5427510891186742</c:v>
                </c:pt>
                <c:pt idx="103">
                  <c:v>-17.434182238610163</c:v>
                </c:pt>
                <c:pt idx="104">
                  <c:v>-3.7598129978536328</c:v>
                </c:pt>
                <c:pt idx="105">
                  <c:v>10.858642543931733</c:v>
                </c:pt>
                <c:pt idx="106">
                  <c:v>-7.6667838438966847</c:v>
                </c:pt>
                <c:pt idx="107">
                  <c:v>8.4739267988784626</c:v>
                </c:pt>
                <c:pt idx="108">
                  <c:v>15.429428416753922</c:v>
                </c:pt>
                <c:pt idx="109">
                  <c:v>-4.505917604555016</c:v>
                </c:pt>
                <c:pt idx="110">
                  <c:v>1.9658505983706664</c:v>
                </c:pt>
                <c:pt idx="111">
                  <c:v>9.2257839628079665</c:v>
                </c:pt>
                <c:pt idx="112">
                  <c:v>-8.8183804823769769</c:v>
                </c:pt>
                <c:pt idx="113">
                  <c:v>-17.314461433300579</c:v>
                </c:pt>
                <c:pt idx="114">
                  <c:v>-16.667458479798356</c:v>
                </c:pt>
                <c:pt idx="115">
                  <c:v>-0.35439276576860124</c:v>
                </c:pt>
                <c:pt idx="116">
                  <c:v>19.457069589910816</c:v>
                </c:pt>
                <c:pt idx="117">
                  <c:v>11.924235484403974</c:v>
                </c:pt>
                <c:pt idx="118">
                  <c:v>8.5787164075271605</c:v>
                </c:pt>
                <c:pt idx="119">
                  <c:v>-10.041679751863825</c:v>
                </c:pt>
                <c:pt idx="120">
                  <c:v>5.4072192745823422</c:v>
                </c:pt>
                <c:pt idx="121">
                  <c:v>-3.8523598659291665</c:v>
                </c:pt>
                <c:pt idx="122">
                  <c:v>0.94336062508438445</c:v>
                </c:pt>
                <c:pt idx="123">
                  <c:v>0.58824100546566527</c:v>
                </c:pt>
                <c:pt idx="124">
                  <c:v>-1.8557769265765458</c:v>
                </c:pt>
                <c:pt idx="125">
                  <c:v>10.779431965578077</c:v>
                </c:pt>
                <c:pt idx="126">
                  <c:v>-8.9077006220540227</c:v>
                </c:pt>
                <c:pt idx="127">
                  <c:v>5.0154954489709684</c:v>
                </c:pt>
                <c:pt idx="128">
                  <c:v>1.102134733321293</c:v>
                </c:pt>
                <c:pt idx="129">
                  <c:v>3.0934696494294727</c:v>
                </c:pt>
                <c:pt idx="130">
                  <c:v>22.068305501319937</c:v>
                </c:pt>
                <c:pt idx="131">
                  <c:v>22.377751694614311</c:v>
                </c:pt>
                <c:pt idx="132">
                  <c:v>-4.9546889621337193</c:v>
                </c:pt>
                <c:pt idx="133">
                  <c:v>3.6143408549203198</c:v>
                </c:pt>
                <c:pt idx="134">
                  <c:v>-3.6575588623008635</c:v>
                </c:pt>
                <c:pt idx="135">
                  <c:v>-1.180061940678776</c:v>
                </c:pt>
                <c:pt idx="136">
                  <c:v>13.435440511294555</c:v>
                </c:pt>
                <c:pt idx="137">
                  <c:v>27.720156080046124</c:v>
                </c:pt>
                <c:pt idx="138">
                  <c:v>4.1554838832508043</c:v>
                </c:pt>
                <c:pt idx="139">
                  <c:v>7.0677234989807793</c:v>
                </c:pt>
                <c:pt idx="140">
                  <c:v>-5.8190990281018706</c:v>
                </c:pt>
                <c:pt idx="141">
                  <c:v>-4.9859684176595529</c:v>
                </c:pt>
                <c:pt idx="142">
                  <c:v>46.083359626319769</c:v>
                </c:pt>
                <c:pt idx="143">
                  <c:v>0.48648879932885691</c:v>
                </c:pt>
                <c:pt idx="144">
                  <c:v>-0.11646026782568697</c:v>
                </c:pt>
                <c:pt idx="145">
                  <c:v>-1.9689779740066413</c:v>
                </c:pt>
                <c:pt idx="146">
                  <c:v>-10.629511059284784</c:v>
                </c:pt>
                <c:pt idx="147">
                  <c:v>-1.9611587759407278</c:v>
                </c:pt>
                <c:pt idx="148">
                  <c:v>-21.025376404477207</c:v>
                </c:pt>
                <c:pt idx="149">
                  <c:v>5.3668699880365551</c:v>
                </c:pt>
                <c:pt idx="150">
                  <c:v>3.679669836872403</c:v>
                </c:pt>
                <c:pt idx="151">
                  <c:v>2.020551724616551</c:v>
                </c:pt>
                <c:pt idx="152">
                  <c:v>-12.594280335484154</c:v>
                </c:pt>
                <c:pt idx="153">
                  <c:v>19.596019337074523</c:v>
                </c:pt>
                <c:pt idx="154">
                  <c:v>5.4697073764133766</c:v>
                </c:pt>
                <c:pt idx="155">
                  <c:v>-15.938896606920935</c:v>
                </c:pt>
                <c:pt idx="156">
                  <c:v>7.5888106154821635</c:v>
                </c:pt>
                <c:pt idx="157">
                  <c:v>8.6246885646566991</c:v>
                </c:pt>
                <c:pt idx="158">
                  <c:v>1.7517948546868869</c:v>
                </c:pt>
                <c:pt idx="159">
                  <c:v>0.81934886945657581</c:v>
                </c:pt>
                <c:pt idx="160">
                  <c:v>-23.617752140225306</c:v>
                </c:pt>
                <c:pt idx="161">
                  <c:v>13.037532244924895</c:v>
                </c:pt>
                <c:pt idx="162">
                  <c:v>10.234491978231613</c:v>
                </c:pt>
                <c:pt idx="163">
                  <c:v>-36.028256945169588</c:v>
                </c:pt>
                <c:pt idx="164">
                  <c:v>3.0655942851993103</c:v>
                </c:pt>
                <c:pt idx="165">
                  <c:v>-2.1946979064114913</c:v>
                </c:pt>
                <c:pt idx="166">
                  <c:v>1.7125240763776493</c:v>
                </c:pt>
                <c:pt idx="167">
                  <c:v>15.721502880230055</c:v>
                </c:pt>
                <c:pt idx="168">
                  <c:v>4.5080229780075989</c:v>
                </c:pt>
                <c:pt idx="169">
                  <c:v>-3.4344174488487802</c:v>
                </c:pt>
                <c:pt idx="170">
                  <c:v>-2.0544163280256384</c:v>
                </c:pt>
                <c:pt idx="171">
                  <c:v>-14.107086657869527</c:v>
                </c:pt>
                <c:pt idx="172">
                  <c:v>11.448160244318544</c:v>
                </c:pt>
                <c:pt idx="173">
                  <c:v>-10.918956126753386</c:v>
                </c:pt>
                <c:pt idx="174">
                  <c:v>2.9598449085735918</c:v>
                </c:pt>
                <c:pt idx="175">
                  <c:v>1.582495176221494</c:v>
                </c:pt>
                <c:pt idx="176">
                  <c:v>10.288540491018725</c:v>
                </c:pt>
                <c:pt idx="177">
                  <c:v>20.830018721922361</c:v>
                </c:pt>
                <c:pt idx="178">
                  <c:v>15.148958312123076</c:v>
                </c:pt>
                <c:pt idx="179">
                  <c:v>8.2211420793948484</c:v>
                </c:pt>
                <c:pt idx="180">
                  <c:v>16.700036746208216</c:v>
                </c:pt>
                <c:pt idx="181">
                  <c:v>7.2644293820690073</c:v>
                </c:pt>
                <c:pt idx="182">
                  <c:v>11.728192013329128</c:v>
                </c:pt>
                <c:pt idx="183">
                  <c:v>-0.37075215852532395</c:v>
                </c:pt>
                <c:pt idx="184">
                  <c:v>11.986814609909068</c:v>
                </c:pt>
                <c:pt idx="185">
                  <c:v>-13.201034663698437</c:v>
                </c:pt>
                <c:pt idx="186">
                  <c:v>-27.974973058905782</c:v>
                </c:pt>
                <c:pt idx="187">
                  <c:v>-2.3511081202411894</c:v>
                </c:pt>
                <c:pt idx="188">
                  <c:v>11.859734801345812</c:v>
                </c:pt>
                <c:pt idx="189">
                  <c:v>-3.4428423456237098</c:v>
                </c:pt>
                <c:pt idx="190">
                  <c:v>18.376862896766426</c:v>
                </c:pt>
                <c:pt idx="191">
                  <c:v>-5.8420905443085189</c:v>
                </c:pt>
                <c:pt idx="192">
                  <c:v>7.2295859527212318</c:v>
                </c:pt>
                <c:pt idx="193">
                  <c:v>3.2005677512621169</c:v>
                </c:pt>
                <c:pt idx="194">
                  <c:v>5.986463109035677</c:v>
                </c:pt>
                <c:pt idx="195">
                  <c:v>-16.8071627405781</c:v>
                </c:pt>
                <c:pt idx="196">
                  <c:v>-22.003717967538918</c:v>
                </c:pt>
                <c:pt idx="197">
                  <c:v>-7.280715562436896</c:v>
                </c:pt>
                <c:pt idx="198">
                  <c:v>0.89739576025352008</c:v>
                </c:pt>
                <c:pt idx="199">
                  <c:v>-4.318950164098915</c:v>
                </c:pt>
                <c:pt idx="200">
                  <c:v>-4.2922839766645353</c:v>
                </c:pt>
                <c:pt idx="201">
                  <c:v>-6.3044135138155823</c:v>
                </c:pt>
                <c:pt idx="202">
                  <c:v>4.2060506784184035</c:v>
                </c:pt>
                <c:pt idx="203">
                  <c:v>-0.24058146137950231</c:v>
                </c:pt>
                <c:pt idx="204">
                  <c:v>23.350164478820567</c:v>
                </c:pt>
                <c:pt idx="205">
                  <c:v>-11.661699643197871</c:v>
                </c:pt>
                <c:pt idx="206">
                  <c:v>-18.783112258591203</c:v>
                </c:pt>
                <c:pt idx="207">
                  <c:v>-1.8987139477291137</c:v>
                </c:pt>
                <c:pt idx="208">
                  <c:v>1.7337784083328387</c:v>
                </c:pt>
                <c:pt idx="209">
                  <c:v>-1.7640513333731818</c:v>
                </c:pt>
                <c:pt idx="210">
                  <c:v>4.3637898134285287</c:v>
                </c:pt>
                <c:pt idx="211">
                  <c:v>-2.9938309194291506</c:v>
                </c:pt>
                <c:pt idx="212">
                  <c:v>-4.4370324183596566</c:v>
                </c:pt>
                <c:pt idx="213">
                  <c:v>9.045600957509329</c:v>
                </c:pt>
                <c:pt idx="214">
                  <c:v>5.0702068525976092</c:v>
                </c:pt>
                <c:pt idx="215">
                  <c:v>1.370602180856821</c:v>
                </c:pt>
                <c:pt idx="216">
                  <c:v>1.9845377028365032</c:v>
                </c:pt>
                <c:pt idx="217">
                  <c:v>19.955543017885546</c:v>
                </c:pt>
                <c:pt idx="218">
                  <c:v>30.225999406847148</c:v>
                </c:pt>
                <c:pt idx="219">
                  <c:v>0.57706844462112983</c:v>
                </c:pt>
                <c:pt idx="220">
                  <c:v>-3.7397685274941779</c:v>
                </c:pt>
                <c:pt idx="221">
                  <c:v>26.278311001303166</c:v>
                </c:pt>
                <c:pt idx="222">
                  <c:v>9.7842363753533235</c:v>
                </c:pt>
                <c:pt idx="223">
                  <c:v>2.2796489633473414</c:v>
                </c:pt>
                <c:pt idx="224">
                  <c:v>-17.775313701866679</c:v>
                </c:pt>
                <c:pt idx="225">
                  <c:v>39.153931785605607</c:v>
                </c:pt>
                <c:pt idx="226">
                  <c:v>-13.707285663695458</c:v>
                </c:pt>
                <c:pt idx="227">
                  <c:v>6.8716338062086812</c:v>
                </c:pt>
                <c:pt idx="228">
                  <c:v>-17.593159432285709</c:v>
                </c:pt>
                <c:pt idx="229">
                  <c:v>7.6836201655204768</c:v>
                </c:pt>
                <c:pt idx="230">
                  <c:v>23.444720105017549</c:v>
                </c:pt>
                <c:pt idx="231">
                  <c:v>-18.076940999468434</c:v>
                </c:pt>
                <c:pt idx="232">
                  <c:v>-11.975997148302472</c:v>
                </c:pt>
                <c:pt idx="233">
                  <c:v>-3.7230950293825877</c:v>
                </c:pt>
                <c:pt idx="234">
                  <c:v>5.9265493683076524</c:v>
                </c:pt>
                <c:pt idx="235">
                  <c:v>10.732584573782644</c:v>
                </c:pt>
                <c:pt idx="236">
                  <c:v>-2.5197329067989358</c:v>
                </c:pt>
                <c:pt idx="237">
                  <c:v>15.089955125820207</c:v>
                </c:pt>
                <c:pt idx="238">
                  <c:v>-11.602034131870013</c:v>
                </c:pt>
                <c:pt idx="239">
                  <c:v>15.947930320289446</c:v>
                </c:pt>
                <c:pt idx="240">
                  <c:v>-15.152101301078694</c:v>
                </c:pt>
                <c:pt idx="241">
                  <c:v>4.9297225233169009</c:v>
                </c:pt>
                <c:pt idx="242">
                  <c:v>7.5116597828189065</c:v>
                </c:pt>
                <c:pt idx="243">
                  <c:v>-4.4687993980137435</c:v>
                </c:pt>
                <c:pt idx="244">
                  <c:v>0.31202799512699642</c:v>
                </c:pt>
                <c:pt idx="245">
                  <c:v>-9.7086180783401552</c:v>
                </c:pt>
                <c:pt idx="246">
                  <c:v>5.749472389315903</c:v>
                </c:pt>
                <c:pt idx="247">
                  <c:v>0.87546014076427525</c:v>
                </c:pt>
                <c:pt idx="248">
                  <c:v>-12.234290475217115</c:v>
                </c:pt>
                <c:pt idx="249">
                  <c:v>11.004547075199026</c:v>
                </c:pt>
                <c:pt idx="250">
                  <c:v>-3.9844360761721092</c:v>
                </c:pt>
                <c:pt idx="251">
                  <c:v>-5.4814805604980847</c:v>
                </c:pt>
                <c:pt idx="252">
                  <c:v>5.8313347751410607</c:v>
                </c:pt>
                <c:pt idx="253">
                  <c:v>10.921366106182258</c:v>
                </c:pt>
                <c:pt idx="254">
                  <c:v>16.426568565337227</c:v>
                </c:pt>
                <c:pt idx="255">
                  <c:v>-4.8072159192070423</c:v>
                </c:pt>
                <c:pt idx="256">
                  <c:v>-1.6267738385295587</c:v>
                </c:pt>
                <c:pt idx="257">
                  <c:v>2.6971352676415705</c:v>
                </c:pt>
                <c:pt idx="258">
                  <c:v>17.209489413715488</c:v>
                </c:pt>
                <c:pt idx="259">
                  <c:v>36.538810478699489</c:v>
                </c:pt>
                <c:pt idx="260">
                  <c:v>14.012436575559592</c:v>
                </c:pt>
                <c:pt idx="261">
                  <c:v>-11.384141081404056</c:v>
                </c:pt>
                <c:pt idx="262">
                  <c:v>-0.8604375306982206</c:v>
                </c:pt>
                <c:pt idx="263">
                  <c:v>17.540738165854673</c:v>
                </c:pt>
                <c:pt idx="264">
                  <c:v>5.126116793788535</c:v>
                </c:pt>
                <c:pt idx="265">
                  <c:v>4.451718291455002</c:v>
                </c:pt>
                <c:pt idx="266">
                  <c:v>-3.8778465566127061</c:v>
                </c:pt>
                <c:pt idx="267">
                  <c:v>-3.2592000707725575</c:v>
                </c:pt>
                <c:pt idx="268">
                  <c:v>8.2555517027140297</c:v>
                </c:pt>
                <c:pt idx="269">
                  <c:v>-2.4707196873419193</c:v>
                </c:pt>
                <c:pt idx="270">
                  <c:v>10.549686087036523</c:v>
                </c:pt>
                <c:pt idx="271">
                  <c:v>3.1545053010198671</c:v>
                </c:pt>
                <c:pt idx="272">
                  <c:v>17.494695439703843</c:v>
                </c:pt>
                <c:pt idx="273">
                  <c:v>3.0208242485885872</c:v>
                </c:pt>
                <c:pt idx="274">
                  <c:v>-12.702010533691318</c:v>
                </c:pt>
                <c:pt idx="275">
                  <c:v>19.890747757753818</c:v>
                </c:pt>
                <c:pt idx="276">
                  <c:v>22.155316789950312</c:v>
                </c:pt>
                <c:pt idx="277">
                  <c:v>19.313128136145341</c:v>
                </c:pt>
                <c:pt idx="278">
                  <c:v>-6.6355569371226188</c:v>
                </c:pt>
                <c:pt idx="279">
                  <c:v>3.7054963224308395</c:v>
                </c:pt>
                <c:pt idx="280">
                  <c:v>9.2329494666732526</c:v>
                </c:pt>
                <c:pt idx="281">
                  <c:v>4.3212217336788754</c:v>
                </c:pt>
                <c:pt idx="282">
                  <c:v>23.014429741281702</c:v>
                </c:pt>
                <c:pt idx="283">
                  <c:v>15.881683111301633</c:v>
                </c:pt>
                <c:pt idx="284">
                  <c:v>-9.890488060768071</c:v>
                </c:pt>
                <c:pt idx="285">
                  <c:v>-4.2190398402056957</c:v>
                </c:pt>
                <c:pt idx="286">
                  <c:v>19.774014080564477</c:v>
                </c:pt>
                <c:pt idx="287">
                  <c:v>-9.5005752965465469</c:v>
                </c:pt>
                <c:pt idx="288">
                  <c:v>23.143129905985482</c:v>
                </c:pt>
                <c:pt idx="289">
                  <c:v>-3.5317984311149466</c:v>
                </c:pt>
                <c:pt idx="290">
                  <c:v>-13.779560144113361</c:v>
                </c:pt>
                <c:pt idx="291">
                  <c:v>-8.0470982148976766</c:v>
                </c:pt>
                <c:pt idx="292">
                  <c:v>0.13477129638622642</c:v>
                </c:pt>
                <c:pt idx="293">
                  <c:v>-10.195491286177297</c:v>
                </c:pt>
                <c:pt idx="294">
                  <c:v>-13.888931791939804</c:v>
                </c:pt>
                <c:pt idx="295">
                  <c:v>-14.621771827252037</c:v>
                </c:pt>
                <c:pt idx="296">
                  <c:v>-11.18165958515851</c:v>
                </c:pt>
                <c:pt idx="297">
                  <c:v>1.9773462401593509</c:v>
                </c:pt>
                <c:pt idx="298">
                  <c:v>-18.570793982732376</c:v>
                </c:pt>
                <c:pt idx="299">
                  <c:v>18.732780371518306</c:v>
                </c:pt>
                <c:pt idx="300">
                  <c:v>-7.1955428239157015E-2</c:v>
                </c:pt>
                <c:pt idx="301">
                  <c:v>18.574901041375327</c:v>
                </c:pt>
                <c:pt idx="302">
                  <c:v>-2.9560005301148706</c:v>
                </c:pt>
                <c:pt idx="303">
                  <c:v>10.527119095912045</c:v>
                </c:pt>
                <c:pt idx="304">
                  <c:v>9.4824892496786291</c:v>
                </c:pt>
                <c:pt idx="305">
                  <c:v>-9.5458803201879192</c:v>
                </c:pt>
                <c:pt idx="306">
                  <c:v>-8.6710491488032808</c:v>
                </c:pt>
                <c:pt idx="307">
                  <c:v>-8.7968612657009189</c:v>
                </c:pt>
                <c:pt idx="308">
                  <c:v>3.0535200806641694</c:v>
                </c:pt>
                <c:pt idx="309">
                  <c:v>18.810454693886392</c:v>
                </c:pt>
                <c:pt idx="310">
                  <c:v>-17.992042059648533</c:v>
                </c:pt>
                <c:pt idx="311">
                  <c:v>-12.120575006084128</c:v>
                </c:pt>
                <c:pt idx="312">
                  <c:v>11.073283364614095</c:v>
                </c:pt>
                <c:pt idx="313">
                  <c:v>-8.9622363878357802</c:v>
                </c:pt>
                <c:pt idx="314">
                  <c:v>3.5640931077068316</c:v>
                </c:pt>
                <c:pt idx="315">
                  <c:v>-6.2846353258118306</c:v>
                </c:pt>
                <c:pt idx="316">
                  <c:v>-2.4630307189745402</c:v>
                </c:pt>
                <c:pt idx="317">
                  <c:v>-7.5399352186698287</c:v>
                </c:pt>
                <c:pt idx="318">
                  <c:v>-12.03614442529101</c:v>
                </c:pt>
                <c:pt idx="319">
                  <c:v>2.6441644648950309</c:v>
                </c:pt>
                <c:pt idx="320">
                  <c:v>-7.7678824704420464</c:v>
                </c:pt>
                <c:pt idx="321">
                  <c:v>-14.539494004253086</c:v>
                </c:pt>
                <c:pt idx="322">
                  <c:v>4.9875994556901659</c:v>
                </c:pt>
                <c:pt idx="323">
                  <c:v>4.7880817523155024</c:v>
                </c:pt>
                <c:pt idx="324">
                  <c:v>-12.3040834982809</c:v>
                </c:pt>
                <c:pt idx="325">
                  <c:v>-3.9722920600751763</c:v>
                </c:pt>
                <c:pt idx="326">
                  <c:v>20.789206287876222</c:v>
                </c:pt>
                <c:pt idx="327">
                  <c:v>-8.0285108614675238</c:v>
                </c:pt>
                <c:pt idx="328">
                  <c:v>-17.102474071180239</c:v>
                </c:pt>
                <c:pt idx="329">
                  <c:v>18.480425311899662</c:v>
                </c:pt>
                <c:pt idx="330">
                  <c:v>0.81142024756470832</c:v>
                </c:pt>
                <c:pt idx="331">
                  <c:v>12.092125807245083</c:v>
                </c:pt>
                <c:pt idx="332">
                  <c:v>-11.708707898394614</c:v>
                </c:pt>
                <c:pt idx="333">
                  <c:v>-9.1450001121160085E-2</c:v>
                </c:pt>
                <c:pt idx="334">
                  <c:v>19.261638257433862</c:v>
                </c:pt>
                <c:pt idx="335">
                  <c:v>-29.432669690930879</c:v>
                </c:pt>
                <c:pt idx="336">
                  <c:v>20.627671783684484</c:v>
                </c:pt>
                <c:pt idx="337">
                  <c:v>6.3189569610756777</c:v>
                </c:pt>
                <c:pt idx="338">
                  <c:v>-13.875426302852251</c:v>
                </c:pt>
                <c:pt idx="339">
                  <c:v>5.3045653835269331</c:v>
                </c:pt>
                <c:pt idx="340">
                  <c:v>-7.0856461312999564</c:v>
                </c:pt>
                <c:pt idx="341">
                  <c:v>-6.3170495846496593</c:v>
                </c:pt>
                <c:pt idx="342">
                  <c:v>5.0901705666776245</c:v>
                </c:pt>
                <c:pt idx="343">
                  <c:v>6.7118748107558641</c:v>
                </c:pt>
                <c:pt idx="344">
                  <c:v>-6.6817768621877534</c:v>
                </c:pt>
                <c:pt idx="345">
                  <c:v>3.6730770415813581</c:v>
                </c:pt>
                <c:pt idx="346">
                  <c:v>-3.7525589438383022</c:v>
                </c:pt>
                <c:pt idx="347">
                  <c:v>14.30253914823745</c:v>
                </c:pt>
                <c:pt idx="348">
                  <c:v>19.692627451521179</c:v>
                </c:pt>
                <c:pt idx="349">
                  <c:v>27.760231590765059</c:v>
                </c:pt>
                <c:pt idx="350">
                  <c:v>-0.7598271941225363</c:v>
                </c:pt>
                <c:pt idx="351">
                  <c:v>5.0934112773667373</c:v>
                </c:pt>
                <c:pt idx="352">
                  <c:v>4.7285219407039207</c:v>
                </c:pt>
                <c:pt idx="353">
                  <c:v>-5.3313013055638585</c:v>
                </c:pt>
                <c:pt idx="354">
                  <c:v>21.504279638682629</c:v>
                </c:pt>
                <c:pt idx="355">
                  <c:v>-12.018299304429462</c:v>
                </c:pt>
                <c:pt idx="356">
                  <c:v>14.954360721881759</c:v>
                </c:pt>
                <c:pt idx="357">
                  <c:v>16.783458260555651</c:v>
                </c:pt>
                <c:pt idx="358">
                  <c:v>-2.5761931198113324</c:v>
                </c:pt>
                <c:pt idx="359">
                  <c:v>40.334514136053244</c:v>
                </c:pt>
                <c:pt idx="360">
                  <c:v>4.7226024447935036</c:v>
                </c:pt>
                <c:pt idx="361">
                  <c:v>3.3096019240367696</c:v>
                </c:pt>
                <c:pt idx="362">
                  <c:v>-3.3367164944219816</c:v>
                </c:pt>
                <c:pt idx="363">
                  <c:v>6.9452864262826512</c:v>
                </c:pt>
                <c:pt idx="364">
                  <c:v>24.453177397442083</c:v>
                </c:pt>
                <c:pt idx="365">
                  <c:v>9.184013516072099</c:v>
                </c:pt>
                <c:pt idx="366">
                  <c:v>17.728224945015317</c:v>
                </c:pt>
                <c:pt idx="367">
                  <c:v>11.652023094324115</c:v>
                </c:pt>
                <c:pt idx="368">
                  <c:v>47.553683048196355</c:v>
                </c:pt>
                <c:pt idx="369">
                  <c:v>4.5881191884738453</c:v>
                </c:pt>
                <c:pt idx="370">
                  <c:v>19.216186629795715</c:v>
                </c:pt>
                <c:pt idx="371">
                  <c:v>-15.286084010389374</c:v>
                </c:pt>
                <c:pt idx="372">
                  <c:v>4.8727709229460903</c:v>
                </c:pt>
                <c:pt idx="373">
                  <c:v>19.798425699576182</c:v>
                </c:pt>
                <c:pt idx="374">
                  <c:v>-8.649799079575196</c:v>
                </c:pt>
                <c:pt idx="375">
                  <c:v>7.5258883822441724</c:v>
                </c:pt>
                <c:pt idx="376">
                  <c:v>9.306507285262045</c:v>
                </c:pt>
                <c:pt idx="377">
                  <c:v>-9.300453803154145</c:v>
                </c:pt>
                <c:pt idx="378">
                  <c:v>-4.352008388253843</c:v>
                </c:pt>
                <c:pt idx="379">
                  <c:v>17.555362848933154</c:v>
                </c:pt>
                <c:pt idx="380">
                  <c:v>3.2614642921732973</c:v>
                </c:pt>
                <c:pt idx="381">
                  <c:v>15.650132710130311</c:v>
                </c:pt>
                <c:pt idx="382">
                  <c:v>-6.1200752755982748</c:v>
                </c:pt>
                <c:pt idx="383">
                  <c:v>-4.0405383628976033</c:v>
                </c:pt>
                <c:pt idx="384">
                  <c:v>-9.1327297615233185</c:v>
                </c:pt>
                <c:pt idx="385">
                  <c:v>7.6755811345380867</c:v>
                </c:pt>
                <c:pt idx="386">
                  <c:v>26.508640635791465</c:v>
                </c:pt>
                <c:pt idx="387">
                  <c:v>-20.660016639956623</c:v>
                </c:pt>
                <c:pt idx="388">
                  <c:v>-14.375924691852571</c:v>
                </c:pt>
                <c:pt idx="389">
                  <c:v>-15.259922446363113</c:v>
                </c:pt>
                <c:pt idx="390">
                  <c:v>4.7926074692750991</c:v>
                </c:pt>
                <c:pt idx="391">
                  <c:v>-5.1905340979366521</c:v>
                </c:pt>
                <c:pt idx="392">
                  <c:v>-4.3203231180564323</c:v>
                </c:pt>
                <c:pt idx="393">
                  <c:v>15.33210353551579</c:v>
                </c:pt>
                <c:pt idx="394">
                  <c:v>-7.1210291421348515</c:v>
                </c:pt>
                <c:pt idx="395">
                  <c:v>-7.7579851327255724</c:v>
                </c:pt>
                <c:pt idx="396">
                  <c:v>-4.0742440855804674</c:v>
                </c:pt>
                <c:pt idx="397">
                  <c:v>2.2561715221128757</c:v>
                </c:pt>
                <c:pt idx="398">
                  <c:v>-4.9464031737816363</c:v>
                </c:pt>
                <c:pt idx="399">
                  <c:v>-10.162708804478196</c:v>
                </c:pt>
                <c:pt idx="400">
                  <c:v>-7.8168756027379942</c:v>
                </c:pt>
                <c:pt idx="401">
                  <c:v>3.0514791204497467</c:v>
                </c:pt>
                <c:pt idx="402">
                  <c:v>0.55353109482958018</c:v>
                </c:pt>
                <c:pt idx="403">
                  <c:v>-6.9318938462309312</c:v>
                </c:pt>
                <c:pt idx="404">
                  <c:v>3.4183246311009263</c:v>
                </c:pt>
                <c:pt idx="405">
                  <c:v>-1.225149939711482</c:v>
                </c:pt>
                <c:pt idx="406">
                  <c:v>3.0013212355063494</c:v>
                </c:pt>
                <c:pt idx="407">
                  <c:v>-13.559907010418687</c:v>
                </c:pt>
                <c:pt idx="408">
                  <c:v>-25.340602379639606</c:v>
                </c:pt>
                <c:pt idx="409">
                  <c:v>-26.606517860345001</c:v>
                </c:pt>
                <c:pt idx="410">
                  <c:v>-2.6251937173150068</c:v>
                </c:pt>
                <c:pt idx="411">
                  <c:v>35.905594880220178</c:v>
                </c:pt>
                <c:pt idx="412">
                  <c:v>10.296706373884138</c:v>
                </c:pt>
                <c:pt idx="413">
                  <c:v>11.365970610702366</c:v>
                </c:pt>
                <c:pt idx="414">
                  <c:v>-0.26331601256740811</c:v>
                </c:pt>
                <c:pt idx="415">
                  <c:v>3.8143934751560771</c:v>
                </c:pt>
                <c:pt idx="416">
                  <c:v>-11.712120929589553</c:v>
                </c:pt>
                <c:pt idx="417">
                  <c:v>11.211558447752825</c:v>
                </c:pt>
                <c:pt idx="418">
                  <c:v>-20.586415760410176</c:v>
                </c:pt>
                <c:pt idx="419">
                  <c:v>-4.5247932519813183</c:v>
                </c:pt>
                <c:pt idx="420">
                  <c:v>-21.532183824376439</c:v>
                </c:pt>
                <c:pt idx="421">
                  <c:v>3.2402513635356325</c:v>
                </c:pt>
                <c:pt idx="422">
                  <c:v>10.448600020747215</c:v>
                </c:pt>
                <c:pt idx="423">
                  <c:v>-1.6657718308188443</c:v>
                </c:pt>
                <c:pt idx="424">
                  <c:v>2.4667270183526604</c:v>
                </c:pt>
                <c:pt idx="425">
                  <c:v>-10.071485628693587</c:v>
                </c:pt>
                <c:pt idx="426">
                  <c:v>-1.5328727819067254</c:v>
                </c:pt>
                <c:pt idx="427">
                  <c:v>4.6326721646481879</c:v>
                </c:pt>
                <c:pt idx="428">
                  <c:v>30.901255281394793</c:v>
                </c:pt>
                <c:pt idx="429">
                  <c:v>-8.9780322281365308</c:v>
                </c:pt>
                <c:pt idx="430">
                  <c:v>7.1158440117625545</c:v>
                </c:pt>
                <c:pt idx="431">
                  <c:v>4.8422096013378031</c:v>
                </c:pt>
                <c:pt idx="432">
                  <c:v>2.35998934110021</c:v>
                </c:pt>
                <c:pt idx="433">
                  <c:v>12.220022801563246</c:v>
                </c:pt>
                <c:pt idx="434">
                  <c:v>16.375855421125848</c:v>
                </c:pt>
                <c:pt idx="435">
                  <c:v>-7.1945206405591584</c:v>
                </c:pt>
                <c:pt idx="436">
                  <c:v>12.227100113253826</c:v>
                </c:pt>
                <c:pt idx="437">
                  <c:v>13.84878479421789</c:v>
                </c:pt>
                <c:pt idx="438">
                  <c:v>-6.0556343607512773</c:v>
                </c:pt>
                <c:pt idx="439">
                  <c:v>11.658986598454449</c:v>
                </c:pt>
                <c:pt idx="440">
                  <c:v>12.621363385065294</c:v>
                </c:pt>
                <c:pt idx="441">
                  <c:v>-3.0759962487245716</c:v>
                </c:pt>
                <c:pt idx="442">
                  <c:v>1.1989647986385741</c:v>
                </c:pt>
                <c:pt idx="443">
                  <c:v>-12.170877079598849</c:v>
                </c:pt>
                <c:pt idx="444">
                  <c:v>11.890697198859996</c:v>
                </c:pt>
                <c:pt idx="445">
                  <c:v>0.57378057843550323</c:v>
                </c:pt>
                <c:pt idx="446">
                  <c:v>15.409102469479432</c:v>
                </c:pt>
                <c:pt idx="447">
                  <c:v>21.176049126153757</c:v>
                </c:pt>
                <c:pt idx="448">
                  <c:v>-0.40547502740652419</c:v>
                </c:pt>
                <c:pt idx="449">
                  <c:v>8.3074242013165431</c:v>
                </c:pt>
                <c:pt idx="450">
                  <c:v>26.999183765528851</c:v>
                </c:pt>
                <c:pt idx="451">
                  <c:v>-12.505173445066596</c:v>
                </c:pt>
                <c:pt idx="452">
                  <c:v>-21.79060922886115</c:v>
                </c:pt>
                <c:pt idx="453">
                  <c:v>6.1381676588603913</c:v>
                </c:pt>
                <c:pt idx="454">
                  <c:v>-14.151861862560089</c:v>
                </c:pt>
                <c:pt idx="455">
                  <c:v>9.1644544491912932</c:v>
                </c:pt>
                <c:pt idx="456">
                  <c:v>-7.6213406195256539</c:v>
                </c:pt>
                <c:pt idx="457">
                  <c:v>10.238644815113528</c:v>
                </c:pt>
                <c:pt idx="458">
                  <c:v>-20.370476191755728</c:v>
                </c:pt>
                <c:pt idx="459">
                  <c:v>3.6120162519125856</c:v>
                </c:pt>
                <c:pt idx="460">
                  <c:v>-16.429990201776633</c:v>
                </c:pt>
                <c:pt idx="461">
                  <c:v>4.8488784982240354</c:v>
                </c:pt>
                <c:pt idx="462">
                  <c:v>-9.421216975356085</c:v>
                </c:pt>
                <c:pt idx="463">
                  <c:v>-17.170827778110763</c:v>
                </c:pt>
                <c:pt idx="464">
                  <c:v>-26.431063352181447</c:v>
                </c:pt>
                <c:pt idx="465">
                  <c:v>-5.4063868049265231</c:v>
                </c:pt>
                <c:pt idx="466">
                  <c:v>-9.7787467410583275</c:v>
                </c:pt>
                <c:pt idx="467">
                  <c:v>7.3968245056253821</c:v>
                </c:pt>
                <c:pt idx="468">
                  <c:v>-10.554061788129662</c:v>
                </c:pt>
                <c:pt idx="469">
                  <c:v>14.704162179568302</c:v>
                </c:pt>
                <c:pt idx="470">
                  <c:v>1.4357081287825899</c:v>
                </c:pt>
                <c:pt idx="471">
                  <c:v>19.689093708811338</c:v>
                </c:pt>
                <c:pt idx="472">
                  <c:v>-3.3765238249691691</c:v>
                </c:pt>
                <c:pt idx="473">
                  <c:v>18.37107119146194</c:v>
                </c:pt>
                <c:pt idx="474">
                  <c:v>-7.3844722238371325</c:v>
                </c:pt>
                <c:pt idx="475">
                  <c:v>-4.5370764563548605</c:v>
                </c:pt>
                <c:pt idx="476">
                  <c:v>35.609935575396307</c:v>
                </c:pt>
                <c:pt idx="477">
                  <c:v>-19.24899466302719</c:v>
                </c:pt>
                <c:pt idx="478">
                  <c:v>-10.424171205612321</c:v>
                </c:pt>
                <c:pt idx="479">
                  <c:v>6.7779540904423321</c:v>
                </c:pt>
                <c:pt idx="480">
                  <c:v>-16.866746791609607</c:v>
                </c:pt>
                <c:pt idx="481">
                  <c:v>-22.292539095713103</c:v>
                </c:pt>
                <c:pt idx="482">
                  <c:v>-2.8776247255235496</c:v>
                </c:pt>
                <c:pt idx="483">
                  <c:v>10.529120523700165</c:v>
                </c:pt>
                <c:pt idx="484">
                  <c:v>-13.395564866067428</c:v>
                </c:pt>
                <c:pt idx="485">
                  <c:v>1.32110048579354</c:v>
                </c:pt>
                <c:pt idx="486">
                  <c:v>20.035173954839884</c:v>
                </c:pt>
                <c:pt idx="487">
                  <c:v>4.0478086378766065</c:v>
                </c:pt>
                <c:pt idx="488">
                  <c:v>11.139367279825638</c:v>
                </c:pt>
                <c:pt idx="489">
                  <c:v>20.236940468532996</c:v>
                </c:pt>
                <c:pt idx="490">
                  <c:v>26.677307123680798</c:v>
                </c:pt>
                <c:pt idx="491">
                  <c:v>24.379381543526904</c:v>
                </c:pt>
                <c:pt idx="492">
                  <c:v>17.925835414827048</c:v>
                </c:pt>
                <c:pt idx="493">
                  <c:v>8.1161867059405672</c:v>
                </c:pt>
                <c:pt idx="494">
                  <c:v>4.1330947124867414</c:v>
                </c:pt>
                <c:pt idx="495">
                  <c:v>-0.76886666190902986</c:v>
                </c:pt>
                <c:pt idx="496">
                  <c:v>12.22274295436273</c:v>
                </c:pt>
                <c:pt idx="497">
                  <c:v>3.2793425880574905</c:v>
                </c:pt>
                <c:pt idx="498">
                  <c:v>-7.501940519921245</c:v>
                </c:pt>
                <c:pt idx="499">
                  <c:v>5.7564501644701256</c:v>
                </c:pt>
                <c:pt idx="500">
                  <c:v>-0.40668520747096437</c:v>
                </c:pt>
                <c:pt idx="501">
                  <c:v>-0.34787815604153138</c:v>
                </c:pt>
                <c:pt idx="502">
                  <c:v>2.1934767812588358</c:v>
                </c:pt>
                <c:pt idx="503">
                  <c:v>8.8272138516277963</c:v>
                </c:pt>
                <c:pt idx="504">
                  <c:v>-2.1883081796879864</c:v>
                </c:pt>
                <c:pt idx="505">
                  <c:v>-3.1009280570706359</c:v>
                </c:pt>
                <c:pt idx="506">
                  <c:v>11.24455425647785</c:v>
                </c:pt>
                <c:pt idx="507">
                  <c:v>18.689269703932261</c:v>
                </c:pt>
                <c:pt idx="508">
                  <c:v>10.016611895833602</c:v>
                </c:pt>
                <c:pt idx="509">
                  <c:v>11.672944843423416</c:v>
                </c:pt>
                <c:pt idx="510">
                  <c:v>6.9538635299347575</c:v>
                </c:pt>
                <c:pt idx="511">
                  <c:v>7.1378361315817145</c:v>
                </c:pt>
                <c:pt idx="512">
                  <c:v>4.1604087455687679</c:v>
                </c:pt>
                <c:pt idx="513">
                  <c:v>-0.75446928543554392</c:v>
                </c:pt>
                <c:pt idx="514">
                  <c:v>19.746282896617899</c:v>
                </c:pt>
                <c:pt idx="515">
                  <c:v>0.80780363195129468</c:v>
                </c:pt>
                <c:pt idx="516">
                  <c:v>2.2808675486281302</c:v>
                </c:pt>
                <c:pt idx="517">
                  <c:v>5.1779777331473014</c:v>
                </c:pt>
                <c:pt idx="518">
                  <c:v>-9.9865473801604274</c:v>
                </c:pt>
                <c:pt idx="519">
                  <c:v>-5.1097870737192075</c:v>
                </c:pt>
                <c:pt idx="520">
                  <c:v>8.6897349359891205</c:v>
                </c:pt>
                <c:pt idx="521">
                  <c:v>8.2370636320156585</c:v>
                </c:pt>
                <c:pt idx="522">
                  <c:v>-10.728248484732475</c:v>
                </c:pt>
                <c:pt idx="523">
                  <c:v>-11.28009663104347</c:v>
                </c:pt>
                <c:pt idx="524">
                  <c:v>0.25537481769684334</c:v>
                </c:pt>
                <c:pt idx="525">
                  <c:v>-7.7989579361712913</c:v>
                </c:pt>
                <c:pt idx="526">
                  <c:v>-6.0197475341403646</c:v>
                </c:pt>
                <c:pt idx="527">
                  <c:v>22.011802554847868</c:v>
                </c:pt>
                <c:pt idx="528">
                  <c:v>5.9341383359640663</c:v>
                </c:pt>
                <c:pt idx="529">
                  <c:v>5.846431760491555E-2</c:v>
                </c:pt>
                <c:pt idx="530">
                  <c:v>19.691167000881943</c:v>
                </c:pt>
                <c:pt idx="531">
                  <c:v>8.9598420384826873</c:v>
                </c:pt>
                <c:pt idx="532">
                  <c:v>7.1118884712460329</c:v>
                </c:pt>
                <c:pt idx="533">
                  <c:v>-9.3044548431231036</c:v>
                </c:pt>
                <c:pt idx="534">
                  <c:v>7.5458693942379966</c:v>
                </c:pt>
                <c:pt idx="535">
                  <c:v>6.776132192329829</c:v>
                </c:pt>
                <c:pt idx="536">
                  <c:v>-12.630871371678264</c:v>
                </c:pt>
                <c:pt idx="537">
                  <c:v>-0.7892073869977736</c:v>
                </c:pt>
                <c:pt idx="538">
                  <c:v>-3.9341994389340975</c:v>
                </c:pt>
                <c:pt idx="539">
                  <c:v>-12.001146940939215</c:v>
                </c:pt>
                <c:pt idx="540">
                  <c:v>14.046039537601727</c:v>
                </c:pt>
                <c:pt idx="541">
                  <c:v>5.0446118271364586</c:v>
                </c:pt>
                <c:pt idx="542">
                  <c:v>-2.7952340324663645</c:v>
                </c:pt>
                <c:pt idx="543">
                  <c:v>1.3404005320558419</c:v>
                </c:pt>
                <c:pt idx="544">
                  <c:v>15.116537024919266</c:v>
                </c:pt>
                <c:pt idx="545">
                  <c:v>7.6694815125606368</c:v>
                </c:pt>
                <c:pt idx="546">
                  <c:v>17.852719161775884</c:v>
                </c:pt>
                <c:pt idx="547">
                  <c:v>-13.372529200215169</c:v>
                </c:pt>
                <c:pt idx="548">
                  <c:v>0.66320630392886315</c:v>
                </c:pt>
                <c:pt idx="549">
                  <c:v>-1.638611303490908</c:v>
                </c:pt>
                <c:pt idx="550">
                  <c:v>-6.25781300670414</c:v>
                </c:pt>
                <c:pt idx="551">
                  <c:v>12.210115935560914</c:v>
                </c:pt>
                <c:pt idx="552">
                  <c:v>12.065245035560755</c:v>
                </c:pt>
                <c:pt idx="553">
                  <c:v>-27.193137541827703</c:v>
                </c:pt>
                <c:pt idx="554">
                  <c:v>3.6899444551044525</c:v>
                </c:pt>
                <c:pt idx="555">
                  <c:v>10.465534896774127</c:v>
                </c:pt>
                <c:pt idx="556">
                  <c:v>1.1551530168619202</c:v>
                </c:pt>
                <c:pt idx="557">
                  <c:v>8.271432935105242</c:v>
                </c:pt>
                <c:pt idx="558">
                  <c:v>9.5690543345316446</c:v>
                </c:pt>
                <c:pt idx="559">
                  <c:v>-8.8955448003803141</c:v>
                </c:pt>
                <c:pt idx="560">
                  <c:v>13.317025034105626</c:v>
                </c:pt>
                <c:pt idx="561">
                  <c:v>23.862642140835312</c:v>
                </c:pt>
                <c:pt idx="562">
                  <c:v>17.28243573477015</c:v>
                </c:pt>
                <c:pt idx="563">
                  <c:v>-5.7431655079866886</c:v>
                </c:pt>
                <c:pt idx="564">
                  <c:v>15.717415949628396</c:v>
                </c:pt>
                <c:pt idx="565">
                  <c:v>17.414461988467398</c:v>
                </c:pt>
                <c:pt idx="566">
                  <c:v>-17.349042238930956</c:v>
                </c:pt>
                <c:pt idx="567">
                  <c:v>26.726925355513238</c:v>
                </c:pt>
                <c:pt idx="568">
                  <c:v>-0.91412741572925071</c:v>
                </c:pt>
                <c:pt idx="569">
                  <c:v>12.416526416033285</c:v>
                </c:pt>
                <c:pt idx="570">
                  <c:v>9.6349175606227568</c:v>
                </c:pt>
                <c:pt idx="571">
                  <c:v>-7.0703001808858197</c:v>
                </c:pt>
                <c:pt idx="572">
                  <c:v>24.422130275307584</c:v>
                </c:pt>
                <c:pt idx="573">
                  <c:v>-17.783805569891491</c:v>
                </c:pt>
                <c:pt idx="574">
                  <c:v>4.5839122027229671</c:v>
                </c:pt>
                <c:pt idx="575">
                  <c:v>26.690572649390266</c:v>
                </c:pt>
                <c:pt idx="576">
                  <c:v>16.25271873716714</c:v>
                </c:pt>
                <c:pt idx="577">
                  <c:v>12.473971969591462</c:v>
                </c:pt>
                <c:pt idx="578">
                  <c:v>-7.5795438232553458</c:v>
                </c:pt>
                <c:pt idx="579">
                  <c:v>5.2589751152296191</c:v>
                </c:pt>
                <c:pt idx="580">
                  <c:v>-9.10881862948413</c:v>
                </c:pt>
                <c:pt idx="581">
                  <c:v>7.1444685947599957</c:v>
                </c:pt>
                <c:pt idx="582">
                  <c:v>17.175229395152627</c:v>
                </c:pt>
                <c:pt idx="583">
                  <c:v>18.110656846529444</c:v>
                </c:pt>
                <c:pt idx="584">
                  <c:v>-11.750436724745864</c:v>
                </c:pt>
                <c:pt idx="585">
                  <c:v>-4.7359959964646805</c:v>
                </c:pt>
                <c:pt idx="586">
                  <c:v>10.348937168961696</c:v>
                </c:pt>
                <c:pt idx="587">
                  <c:v>9.0370700158960737</c:v>
                </c:pt>
                <c:pt idx="588">
                  <c:v>-6.5275311653156081</c:v>
                </c:pt>
                <c:pt idx="589">
                  <c:v>-2.76633053703911</c:v>
                </c:pt>
                <c:pt idx="590">
                  <c:v>2.7403186789182019</c:v>
                </c:pt>
                <c:pt idx="591">
                  <c:v>-12.158965036314243</c:v>
                </c:pt>
                <c:pt idx="592">
                  <c:v>-9.5766797655098621</c:v>
                </c:pt>
                <c:pt idx="593">
                  <c:v>26.502257416750126</c:v>
                </c:pt>
                <c:pt idx="594">
                  <c:v>-2.7322813292688437</c:v>
                </c:pt>
                <c:pt idx="595">
                  <c:v>-12.67483674836528</c:v>
                </c:pt>
                <c:pt idx="596">
                  <c:v>-8.2201682426529779</c:v>
                </c:pt>
                <c:pt idx="597">
                  <c:v>-4.8924096185518735</c:v>
                </c:pt>
                <c:pt idx="598">
                  <c:v>32.65165181182406</c:v>
                </c:pt>
                <c:pt idx="599">
                  <c:v>20.774240763923949</c:v>
                </c:pt>
                <c:pt idx="600">
                  <c:v>18.483628771459855</c:v>
                </c:pt>
                <c:pt idx="601">
                  <c:v>11.724417356624375</c:v>
                </c:pt>
                <c:pt idx="602">
                  <c:v>5.7991565994001721</c:v>
                </c:pt>
                <c:pt idx="603">
                  <c:v>11.289885055998599</c:v>
                </c:pt>
                <c:pt idx="604">
                  <c:v>7.9748358579137815</c:v>
                </c:pt>
                <c:pt idx="605">
                  <c:v>-13.15316967799825</c:v>
                </c:pt>
                <c:pt idx="606">
                  <c:v>-15.24554959411806</c:v>
                </c:pt>
                <c:pt idx="607">
                  <c:v>-6.6101920397885294</c:v>
                </c:pt>
                <c:pt idx="608">
                  <c:v>-16.56666851760783</c:v>
                </c:pt>
                <c:pt idx="609">
                  <c:v>4.2040903795969111</c:v>
                </c:pt>
                <c:pt idx="610">
                  <c:v>-13.323854333044462</c:v>
                </c:pt>
                <c:pt idx="611">
                  <c:v>-4.7952724986235502</c:v>
                </c:pt>
                <c:pt idx="612">
                  <c:v>24.812603570431744</c:v>
                </c:pt>
                <c:pt idx="613">
                  <c:v>10.528640828240622</c:v>
                </c:pt>
                <c:pt idx="614">
                  <c:v>21.060788351338047</c:v>
                </c:pt>
                <c:pt idx="615">
                  <c:v>-12.652507204436532</c:v>
                </c:pt>
                <c:pt idx="616">
                  <c:v>3.0546363567447923</c:v>
                </c:pt>
                <c:pt idx="617">
                  <c:v>3.6171026013605569</c:v>
                </c:pt>
                <c:pt idx="618">
                  <c:v>-9.7303193731507385</c:v>
                </c:pt>
                <c:pt idx="619">
                  <c:v>13.725458260100215</c:v>
                </c:pt>
                <c:pt idx="620">
                  <c:v>33.506342997748348</c:v>
                </c:pt>
                <c:pt idx="621">
                  <c:v>3.7356261316854287</c:v>
                </c:pt>
                <c:pt idx="622">
                  <c:v>-6.2419445224041823</c:v>
                </c:pt>
                <c:pt idx="623">
                  <c:v>33.142060276779191</c:v>
                </c:pt>
                <c:pt idx="624">
                  <c:v>-4.005534515095043</c:v>
                </c:pt>
                <c:pt idx="625">
                  <c:v>-15.687832657813388</c:v>
                </c:pt>
                <c:pt idx="626">
                  <c:v>35.875212004687043</c:v>
                </c:pt>
                <c:pt idx="627">
                  <c:v>-15.254990386889297</c:v>
                </c:pt>
                <c:pt idx="628">
                  <c:v>-4.6412193611046426</c:v>
                </c:pt>
                <c:pt idx="629">
                  <c:v>8.4081290021262607</c:v>
                </c:pt>
                <c:pt idx="630">
                  <c:v>25.606701611320609</c:v>
                </c:pt>
                <c:pt idx="631">
                  <c:v>9.9054575171644625</c:v>
                </c:pt>
                <c:pt idx="632">
                  <c:v>8.6892860337197355</c:v>
                </c:pt>
                <c:pt idx="633">
                  <c:v>10.084156481098326</c:v>
                </c:pt>
                <c:pt idx="634">
                  <c:v>-21.464158483113124</c:v>
                </c:pt>
                <c:pt idx="635">
                  <c:v>12.56441368434203</c:v>
                </c:pt>
                <c:pt idx="636">
                  <c:v>-7.8173470345427205</c:v>
                </c:pt>
                <c:pt idx="637">
                  <c:v>3.8541283500668477</c:v>
                </c:pt>
                <c:pt idx="638">
                  <c:v>13.448250534722625</c:v>
                </c:pt>
                <c:pt idx="639">
                  <c:v>15.756090972591778</c:v>
                </c:pt>
                <c:pt idx="640">
                  <c:v>7.3144837049929965</c:v>
                </c:pt>
                <c:pt idx="641">
                  <c:v>3.469483799383358</c:v>
                </c:pt>
                <c:pt idx="642">
                  <c:v>17.068621293979557</c:v>
                </c:pt>
                <c:pt idx="643">
                  <c:v>7.7380141209451487</c:v>
                </c:pt>
                <c:pt idx="644">
                  <c:v>10.0117441080282</c:v>
                </c:pt>
                <c:pt idx="645">
                  <c:v>-2.5130847149256681</c:v>
                </c:pt>
                <c:pt idx="646">
                  <c:v>-5.7166531115900625</c:v>
                </c:pt>
                <c:pt idx="647">
                  <c:v>-8.2210567262463776</c:v>
                </c:pt>
                <c:pt idx="648">
                  <c:v>28.778776369633405</c:v>
                </c:pt>
                <c:pt idx="649">
                  <c:v>13.531487280047019</c:v>
                </c:pt>
                <c:pt idx="650">
                  <c:v>-7.0076359721921442</c:v>
                </c:pt>
                <c:pt idx="651">
                  <c:v>-0.21863674412576373</c:v>
                </c:pt>
                <c:pt idx="652">
                  <c:v>7.7952949754876997</c:v>
                </c:pt>
                <c:pt idx="653">
                  <c:v>10.138571879316949</c:v>
                </c:pt>
                <c:pt idx="654">
                  <c:v>8.3213408676634515E-3</c:v>
                </c:pt>
                <c:pt idx="655">
                  <c:v>10.517332081205861</c:v>
                </c:pt>
                <c:pt idx="656">
                  <c:v>-4.4049079931824302</c:v>
                </c:pt>
                <c:pt idx="657">
                  <c:v>4.1939843478221253</c:v>
                </c:pt>
                <c:pt idx="658">
                  <c:v>26.74575686210493</c:v>
                </c:pt>
                <c:pt idx="659">
                  <c:v>-6.3064023697751885</c:v>
                </c:pt>
                <c:pt idx="660">
                  <c:v>7.2917288425429838</c:v>
                </c:pt>
                <c:pt idx="661">
                  <c:v>-13.111735076267937</c:v>
                </c:pt>
                <c:pt idx="662">
                  <c:v>4.4594818795439508</c:v>
                </c:pt>
                <c:pt idx="663">
                  <c:v>0.68289900960757421</c:v>
                </c:pt>
                <c:pt idx="664">
                  <c:v>4.6904640221866316</c:v>
                </c:pt>
                <c:pt idx="665">
                  <c:v>11.960004336647678</c:v>
                </c:pt>
                <c:pt idx="666">
                  <c:v>-0.53588939082631626</c:v>
                </c:pt>
                <c:pt idx="667">
                  <c:v>6.6511919793202878</c:v>
                </c:pt>
                <c:pt idx="668">
                  <c:v>6.0922868638333867</c:v>
                </c:pt>
                <c:pt idx="669">
                  <c:v>10.730212286820429</c:v>
                </c:pt>
                <c:pt idx="670">
                  <c:v>-2.2870437704116817</c:v>
                </c:pt>
                <c:pt idx="671">
                  <c:v>12.810127248364552</c:v>
                </c:pt>
                <c:pt idx="672">
                  <c:v>-15.987821420989569</c:v>
                </c:pt>
                <c:pt idx="673">
                  <c:v>14.430624778644582</c:v>
                </c:pt>
                <c:pt idx="674">
                  <c:v>-5.5163049152473107</c:v>
                </c:pt>
                <c:pt idx="675">
                  <c:v>1.5047893156342642</c:v>
                </c:pt>
                <c:pt idx="676">
                  <c:v>10.818112229120041</c:v>
                </c:pt>
                <c:pt idx="677">
                  <c:v>0.75533532012446969</c:v>
                </c:pt>
                <c:pt idx="678">
                  <c:v>19.477092831852634</c:v>
                </c:pt>
                <c:pt idx="679">
                  <c:v>2.8322376964874909</c:v>
                </c:pt>
                <c:pt idx="680">
                  <c:v>21.389800126704003</c:v>
                </c:pt>
                <c:pt idx="681">
                  <c:v>-3.1532992802368547</c:v>
                </c:pt>
                <c:pt idx="682">
                  <c:v>1.2433767881866409</c:v>
                </c:pt>
                <c:pt idx="683">
                  <c:v>17.811222890471932</c:v>
                </c:pt>
                <c:pt idx="684">
                  <c:v>-8.0271989642682122</c:v>
                </c:pt>
                <c:pt idx="685">
                  <c:v>5.6733954495951977</c:v>
                </c:pt>
                <c:pt idx="686">
                  <c:v>-1.421899059777239</c:v>
                </c:pt>
                <c:pt idx="687">
                  <c:v>21.681076014980842</c:v>
                </c:pt>
                <c:pt idx="688">
                  <c:v>11.947611752352525</c:v>
                </c:pt>
                <c:pt idx="689">
                  <c:v>22.703648185464761</c:v>
                </c:pt>
                <c:pt idx="690">
                  <c:v>-0.54771704201652582</c:v>
                </c:pt>
                <c:pt idx="691">
                  <c:v>10.607991059540481</c:v>
                </c:pt>
                <c:pt idx="692">
                  <c:v>-9.5528763171078523</c:v>
                </c:pt>
                <c:pt idx="693">
                  <c:v>10.534936256999346</c:v>
                </c:pt>
                <c:pt idx="694">
                  <c:v>17.997380270207017</c:v>
                </c:pt>
                <c:pt idx="695">
                  <c:v>34.347693288839537</c:v>
                </c:pt>
                <c:pt idx="696">
                  <c:v>-25.317521677519288</c:v>
                </c:pt>
                <c:pt idx="697">
                  <c:v>-0.47614431789348544</c:v>
                </c:pt>
                <c:pt idx="698">
                  <c:v>18.368711818246183</c:v>
                </c:pt>
                <c:pt idx="699">
                  <c:v>22.150379668585042</c:v>
                </c:pt>
                <c:pt idx="700">
                  <c:v>16.168056976997896</c:v>
                </c:pt>
                <c:pt idx="701">
                  <c:v>14.163104205717982</c:v>
                </c:pt>
                <c:pt idx="702">
                  <c:v>12.447228576824445</c:v>
                </c:pt>
                <c:pt idx="703">
                  <c:v>2.4403930214362841</c:v>
                </c:pt>
                <c:pt idx="704">
                  <c:v>-22.181958975474437</c:v>
                </c:pt>
                <c:pt idx="705">
                  <c:v>5.365309279899126</c:v>
                </c:pt>
                <c:pt idx="706">
                  <c:v>12.759669344432686</c:v>
                </c:pt>
                <c:pt idx="707">
                  <c:v>-1.1403020972051472</c:v>
                </c:pt>
                <c:pt idx="708">
                  <c:v>-8.6426493702203224</c:v>
                </c:pt>
                <c:pt idx="709">
                  <c:v>-6.8925803325686346</c:v>
                </c:pt>
                <c:pt idx="710">
                  <c:v>12.308573307380509</c:v>
                </c:pt>
                <c:pt idx="711">
                  <c:v>-7.1708297669891259</c:v>
                </c:pt>
                <c:pt idx="712">
                  <c:v>-8.4855135250549552E-2</c:v>
                </c:pt>
                <c:pt idx="713">
                  <c:v>11.857389896263257</c:v>
                </c:pt>
                <c:pt idx="714">
                  <c:v>-7.0698147238562008</c:v>
                </c:pt>
                <c:pt idx="715">
                  <c:v>4.898414507592852</c:v>
                </c:pt>
                <c:pt idx="716">
                  <c:v>-1.100314257457299</c:v>
                </c:pt>
                <c:pt idx="717">
                  <c:v>-14.756219874444337</c:v>
                </c:pt>
                <c:pt idx="718">
                  <c:v>18.891159506048332</c:v>
                </c:pt>
                <c:pt idx="719">
                  <c:v>26.32379355335496</c:v>
                </c:pt>
                <c:pt idx="720">
                  <c:v>4.2239326598983542</c:v>
                </c:pt>
                <c:pt idx="721">
                  <c:v>-1.5763973662210944</c:v>
                </c:pt>
                <c:pt idx="722">
                  <c:v>1.1089926696045005</c:v>
                </c:pt>
                <c:pt idx="723">
                  <c:v>-15.292489446795926</c:v>
                </c:pt>
                <c:pt idx="724">
                  <c:v>-6.0078333778501083</c:v>
                </c:pt>
                <c:pt idx="725">
                  <c:v>-0.99818923233588208</c:v>
                </c:pt>
                <c:pt idx="726">
                  <c:v>9.5823644278973017</c:v>
                </c:pt>
                <c:pt idx="727">
                  <c:v>1.2271756381186538</c:v>
                </c:pt>
                <c:pt idx="728">
                  <c:v>-3.3953890450672475</c:v>
                </c:pt>
                <c:pt idx="729">
                  <c:v>1.3685746311613798</c:v>
                </c:pt>
                <c:pt idx="730">
                  <c:v>-18.266189841725492</c:v>
                </c:pt>
                <c:pt idx="731">
                  <c:v>6.3935573403877868</c:v>
                </c:pt>
                <c:pt idx="732">
                  <c:v>-0.96472322680771683</c:v>
                </c:pt>
                <c:pt idx="733">
                  <c:v>12.817760785749336</c:v>
                </c:pt>
                <c:pt idx="734">
                  <c:v>5.3633074661483704E-2</c:v>
                </c:pt>
                <c:pt idx="735">
                  <c:v>-1.1010507042740834</c:v>
                </c:pt>
                <c:pt idx="736">
                  <c:v>-2.3359507808278366</c:v>
                </c:pt>
                <c:pt idx="737">
                  <c:v>28.456536577551582</c:v>
                </c:pt>
                <c:pt idx="738">
                  <c:v>-4.3948615861768943</c:v>
                </c:pt>
                <c:pt idx="739">
                  <c:v>-4.5824021642744377</c:v>
                </c:pt>
                <c:pt idx="740">
                  <c:v>-8.8472967912237905</c:v>
                </c:pt>
                <c:pt idx="741">
                  <c:v>-26.306399595118435</c:v>
                </c:pt>
                <c:pt idx="742">
                  <c:v>-1.7419250839758504</c:v>
                </c:pt>
                <c:pt idx="743">
                  <c:v>6.8227842125754172</c:v>
                </c:pt>
                <c:pt idx="744">
                  <c:v>14.721397217139602</c:v>
                </c:pt>
                <c:pt idx="745">
                  <c:v>-33.711194116567789</c:v>
                </c:pt>
                <c:pt idx="746">
                  <c:v>-11.713036737842049</c:v>
                </c:pt>
                <c:pt idx="747">
                  <c:v>-12.993357105142987</c:v>
                </c:pt>
                <c:pt idx="748">
                  <c:v>20.477014045511858</c:v>
                </c:pt>
                <c:pt idx="749">
                  <c:v>-3.8061648289022152</c:v>
                </c:pt>
                <c:pt idx="750">
                  <c:v>-3.9420788915581717</c:v>
                </c:pt>
                <c:pt idx="751">
                  <c:v>0.9019111883669666</c:v>
                </c:pt>
                <c:pt idx="752">
                  <c:v>-18.938292713328806</c:v>
                </c:pt>
                <c:pt idx="753">
                  <c:v>-5.8289545711306232</c:v>
                </c:pt>
                <c:pt idx="754">
                  <c:v>19.11578537786616</c:v>
                </c:pt>
                <c:pt idx="755">
                  <c:v>1.7006672861370511</c:v>
                </c:pt>
                <c:pt idx="756">
                  <c:v>-6.4973146114675906</c:v>
                </c:pt>
                <c:pt idx="757">
                  <c:v>-10.888861201463616</c:v>
                </c:pt>
                <c:pt idx="758">
                  <c:v>9.9239393403544849</c:v>
                </c:pt>
                <c:pt idx="759">
                  <c:v>-2.9078452563671675</c:v>
                </c:pt>
                <c:pt idx="760">
                  <c:v>-14.52248589723407</c:v>
                </c:pt>
                <c:pt idx="761">
                  <c:v>13.994916294467432</c:v>
                </c:pt>
                <c:pt idx="762">
                  <c:v>-1.6766307604083082</c:v>
                </c:pt>
                <c:pt idx="763">
                  <c:v>-0.88430490475450796</c:v>
                </c:pt>
                <c:pt idx="764">
                  <c:v>13.51430852166056</c:v>
                </c:pt>
                <c:pt idx="765">
                  <c:v>2.7468653730003076</c:v>
                </c:pt>
                <c:pt idx="766">
                  <c:v>-16.297420627445113</c:v>
                </c:pt>
                <c:pt idx="767">
                  <c:v>8.8193332780681679</c:v>
                </c:pt>
                <c:pt idx="768">
                  <c:v>3.3644689268710515</c:v>
                </c:pt>
                <c:pt idx="769">
                  <c:v>-11.788017976982953</c:v>
                </c:pt>
                <c:pt idx="770">
                  <c:v>-18.955113593478366</c:v>
                </c:pt>
                <c:pt idx="771">
                  <c:v>-14.201478081482897</c:v>
                </c:pt>
                <c:pt idx="772">
                  <c:v>6.250327066620363</c:v>
                </c:pt>
                <c:pt idx="773">
                  <c:v>17.603357830480856</c:v>
                </c:pt>
                <c:pt idx="774">
                  <c:v>14.088763475469509</c:v>
                </c:pt>
                <c:pt idx="775">
                  <c:v>-2.2224999475614808</c:v>
                </c:pt>
                <c:pt idx="776">
                  <c:v>4.4983033799022181</c:v>
                </c:pt>
                <c:pt idx="777">
                  <c:v>15.550671236867437</c:v>
                </c:pt>
                <c:pt idx="778">
                  <c:v>-8.0165165034806094</c:v>
                </c:pt>
                <c:pt idx="779">
                  <c:v>-13.301673075515204</c:v>
                </c:pt>
                <c:pt idx="780">
                  <c:v>4.0520693376850563</c:v>
                </c:pt>
                <c:pt idx="781">
                  <c:v>15.912792794025044</c:v>
                </c:pt>
                <c:pt idx="782">
                  <c:v>1.9618787899962946</c:v>
                </c:pt>
                <c:pt idx="783">
                  <c:v>6.0517376094806554</c:v>
                </c:pt>
                <c:pt idx="784">
                  <c:v>10.567071358644352</c:v>
                </c:pt>
                <c:pt idx="785">
                  <c:v>-14.593262112233404</c:v>
                </c:pt>
                <c:pt idx="786">
                  <c:v>3.8998735553871544</c:v>
                </c:pt>
                <c:pt idx="787">
                  <c:v>-10.647632694111099</c:v>
                </c:pt>
                <c:pt idx="788">
                  <c:v>4.1617274361599179</c:v>
                </c:pt>
                <c:pt idx="789">
                  <c:v>-9.6781089218575715</c:v>
                </c:pt>
                <c:pt idx="790">
                  <c:v>-7.7429143644111278</c:v>
                </c:pt>
                <c:pt idx="791">
                  <c:v>-3.598345304901688</c:v>
                </c:pt>
                <c:pt idx="792">
                  <c:v>9.1916769826537656</c:v>
                </c:pt>
                <c:pt idx="793">
                  <c:v>12.594455990622716</c:v>
                </c:pt>
                <c:pt idx="794">
                  <c:v>7.0006805041059579</c:v>
                </c:pt>
                <c:pt idx="795">
                  <c:v>18.033137921730383</c:v>
                </c:pt>
                <c:pt idx="796">
                  <c:v>12.800551331742213</c:v>
                </c:pt>
                <c:pt idx="797">
                  <c:v>12.634166213534733</c:v>
                </c:pt>
                <c:pt idx="798">
                  <c:v>20.772774444956095</c:v>
                </c:pt>
                <c:pt idx="799">
                  <c:v>2.2781299640600956</c:v>
                </c:pt>
                <c:pt idx="800">
                  <c:v>0.17631336637543527</c:v>
                </c:pt>
                <c:pt idx="801">
                  <c:v>10.122861358716683</c:v>
                </c:pt>
                <c:pt idx="802">
                  <c:v>-14.873512954888916</c:v>
                </c:pt>
                <c:pt idx="803">
                  <c:v>-7.6312005694605034</c:v>
                </c:pt>
                <c:pt idx="804">
                  <c:v>18.410361481557864</c:v>
                </c:pt>
                <c:pt idx="805">
                  <c:v>4.8219195993663497</c:v>
                </c:pt>
                <c:pt idx="806">
                  <c:v>24.822415976021336</c:v>
                </c:pt>
                <c:pt idx="807">
                  <c:v>-16.640052902942912</c:v>
                </c:pt>
                <c:pt idx="808">
                  <c:v>-7.6683610210497086</c:v>
                </c:pt>
                <c:pt idx="809">
                  <c:v>-1.0595444036783661</c:v>
                </c:pt>
                <c:pt idx="810">
                  <c:v>-5.7798363301686493</c:v>
                </c:pt>
                <c:pt idx="811">
                  <c:v>-2.9167026562393339</c:v>
                </c:pt>
                <c:pt idx="812">
                  <c:v>-28.777058433398778</c:v>
                </c:pt>
                <c:pt idx="813">
                  <c:v>-10.586070105378873</c:v>
                </c:pt>
                <c:pt idx="814">
                  <c:v>-9.0189483676228903</c:v>
                </c:pt>
                <c:pt idx="815">
                  <c:v>-1.6728505144258747</c:v>
                </c:pt>
                <c:pt idx="816">
                  <c:v>-9.8276318736604011</c:v>
                </c:pt>
                <c:pt idx="817">
                  <c:v>-2.3166717488421682</c:v>
                </c:pt>
                <c:pt idx="818">
                  <c:v>22.714662926311632</c:v>
                </c:pt>
                <c:pt idx="819">
                  <c:v>13.839662808355497</c:v>
                </c:pt>
                <c:pt idx="820">
                  <c:v>6.3632016124671953</c:v>
                </c:pt>
                <c:pt idx="821">
                  <c:v>-3.7387021165620169</c:v>
                </c:pt>
                <c:pt idx="822">
                  <c:v>21.178275903793896</c:v>
                </c:pt>
                <c:pt idx="823">
                  <c:v>27.007037958158428</c:v>
                </c:pt>
                <c:pt idx="824">
                  <c:v>-3.4031005228337072</c:v>
                </c:pt>
                <c:pt idx="825">
                  <c:v>9.5164664207383005</c:v>
                </c:pt>
                <c:pt idx="826">
                  <c:v>-2.2589013758919272</c:v>
                </c:pt>
                <c:pt idx="827">
                  <c:v>35.401019474764311</c:v>
                </c:pt>
                <c:pt idx="828">
                  <c:v>10.953459746351411</c:v>
                </c:pt>
                <c:pt idx="829">
                  <c:v>22.316809831892805</c:v>
                </c:pt>
                <c:pt idx="830">
                  <c:v>-8.1553377885704634</c:v>
                </c:pt>
                <c:pt idx="831">
                  <c:v>-4.9123603869209447</c:v>
                </c:pt>
                <c:pt idx="832">
                  <c:v>-4.3280245319031394</c:v>
                </c:pt>
                <c:pt idx="833">
                  <c:v>1.3785453198620097</c:v>
                </c:pt>
                <c:pt idx="834">
                  <c:v>14.856061061554072</c:v>
                </c:pt>
                <c:pt idx="835">
                  <c:v>-11.778707005385542</c:v>
                </c:pt>
                <c:pt idx="836">
                  <c:v>5.9052800936653149</c:v>
                </c:pt>
                <c:pt idx="837">
                  <c:v>8.0067911262711515</c:v>
                </c:pt>
                <c:pt idx="838">
                  <c:v>22.162615748391936</c:v>
                </c:pt>
                <c:pt idx="839">
                  <c:v>13.242285028130134</c:v>
                </c:pt>
                <c:pt idx="840">
                  <c:v>25.237597337472291</c:v>
                </c:pt>
                <c:pt idx="841">
                  <c:v>-12.021959305118727</c:v>
                </c:pt>
                <c:pt idx="842">
                  <c:v>31.42967287390502</c:v>
                </c:pt>
                <c:pt idx="843">
                  <c:v>-3.2166675992760645</c:v>
                </c:pt>
                <c:pt idx="844">
                  <c:v>12.794294204559606</c:v>
                </c:pt>
                <c:pt idx="845">
                  <c:v>18.341571057777234</c:v>
                </c:pt>
                <c:pt idx="846">
                  <c:v>-5.986468395936356</c:v>
                </c:pt>
                <c:pt idx="847">
                  <c:v>-4.6389711625230703</c:v>
                </c:pt>
                <c:pt idx="848">
                  <c:v>-0.33001673691920175</c:v>
                </c:pt>
                <c:pt idx="849">
                  <c:v>4.6518505243294097</c:v>
                </c:pt>
                <c:pt idx="850">
                  <c:v>27.571445176759621</c:v>
                </c:pt>
                <c:pt idx="851">
                  <c:v>20.875932716846144</c:v>
                </c:pt>
                <c:pt idx="852">
                  <c:v>15.255732753171399</c:v>
                </c:pt>
                <c:pt idx="853">
                  <c:v>7.7711286987148096</c:v>
                </c:pt>
                <c:pt idx="854">
                  <c:v>6.9037055557451605</c:v>
                </c:pt>
                <c:pt idx="855">
                  <c:v>0.56706299361295365</c:v>
                </c:pt>
                <c:pt idx="856">
                  <c:v>-16.318385912412467</c:v>
                </c:pt>
                <c:pt idx="857">
                  <c:v>0.85771127051142315</c:v>
                </c:pt>
                <c:pt idx="858">
                  <c:v>-15.198871255559162</c:v>
                </c:pt>
                <c:pt idx="859">
                  <c:v>15.955814274154125</c:v>
                </c:pt>
                <c:pt idx="860">
                  <c:v>10.869695757145246</c:v>
                </c:pt>
                <c:pt idx="861">
                  <c:v>-5.5541105077831965</c:v>
                </c:pt>
                <c:pt idx="862">
                  <c:v>2.7152421594192226</c:v>
                </c:pt>
                <c:pt idx="863">
                  <c:v>6.5163296411407519</c:v>
                </c:pt>
                <c:pt idx="864">
                  <c:v>29.477374276870837</c:v>
                </c:pt>
                <c:pt idx="865">
                  <c:v>27.374491352665565</c:v>
                </c:pt>
                <c:pt idx="866">
                  <c:v>6.1414054169132228</c:v>
                </c:pt>
                <c:pt idx="867">
                  <c:v>-25.333910403394086</c:v>
                </c:pt>
                <c:pt idx="868">
                  <c:v>-2.2167738781759816</c:v>
                </c:pt>
                <c:pt idx="869">
                  <c:v>10.434016757487292</c:v>
                </c:pt>
                <c:pt idx="870">
                  <c:v>-2.3772333125317715</c:v>
                </c:pt>
                <c:pt idx="871">
                  <c:v>-23.953660864387189</c:v>
                </c:pt>
                <c:pt idx="872">
                  <c:v>1.418701765272246</c:v>
                </c:pt>
                <c:pt idx="873">
                  <c:v>-5.3340883025059185</c:v>
                </c:pt>
                <c:pt idx="874">
                  <c:v>10.038539564817805</c:v>
                </c:pt>
                <c:pt idx="875">
                  <c:v>1.7863651602793666</c:v>
                </c:pt>
                <c:pt idx="876">
                  <c:v>-5.3788912979833334</c:v>
                </c:pt>
                <c:pt idx="877">
                  <c:v>-9.96818279738185</c:v>
                </c:pt>
                <c:pt idx="878">
                  <c:v>-3.1779151815310271</c:v>
                </c:pt>
                <c:pt idx="879">
                  <c:v>22.313233142524986</c:v>
                </c:pt>
                <c:pt idx="880">
                  <c:v>-16.494589735513031</c:v>
                </c:pt>
                <c:pt idx="881">
                  <c:v>-7.9304065667018691</c:v>
                </c:pt>
                <c:pt idx="882">
                  <c:v>15.508974548456033</c:v>
                </c:pt>
                <c:pt idx="883">
                  <c:v>11.141600583496837</c:v>
                </c:pt>
                <c:pt idx="884">
                  <c:v>-2.438596690901754</c:v>
                </c:pt>
                <c:pt idx="885">
                  <c:v>12.738061332174691</c:v>
                </c:pt>
                <c:pt idx="886">
                  <c:v>0.59621813159768067</c:v>
                </c:pt>
                <c:pt idx="887">
                  <c:v>-19.978881837038649</c:v>
                </c:pt>
                <c:pt idx="888">
                  <c:v>0.51926737144613355</c:v>
                </c:pt>
                <c:pt idx="889">
                  <c:v>13.783889148532115</c:v>
                </c:pt>
                <c:pt idx="890">
                  <c:v>8.1795045061610043</c:v>
                </c:pt>
                <c:pt idx="891">
                  <c:v>8.7816194640677914</c:v>
                </c:pt>
                <c:pt idx="892">
                  <c:v>-25.083265679615089</c:v>
                </c:pt>
                <c:pt idx="893">
                  <c:v>3.595500133029228</c:v>
                </c:pt>
                <c:pt idx="894">
                  <c:v>29.823843872824938</c:v>
                </c:pt>
                <c:pt idx="895">
                  <c:v>4.5195775874972313</c:v>
                </c:pt>
                <c:pt idx="896">
                  <c:v>26.254195231542866</c:v>
                </c:pt>
                <c:pt idx="897">
                  <c:v>21.28392761082668</c:v>
                </c:pt>
                <c:pt idx="898">
                  <c:v>12.553464320865309</c:v>
                </c:pt>
                <c:pt idx="899">
                  <c:v>-9.7643916954163608</c:v>
                </c:pt>
                <c:pt idx="900">
                  <c:v>8.7714428405426617</c:v>
                </c:pt>
                <c:pt idx="901">
                  <c:v>-8.1845581865910688</c:v>
                </c:pt>
                <c:pt idx="902">
                  <c:v>21.89081993866132</c:v>
                </c:pt>
                <c:pt idx="903">
                  <c:v>-5.2821204547933078</c:v>
                </c:pt>
                <c:pt idx="904">
                  <c:v>-8.8543669503550646</c:v>
                </c:pt>
                <c:pt idx="905">
                  <c:v>-2.3003319992174021</c:v>
                </c:pt>
                <c:pt idx="906">
                  <c:v>9.8827255394280868</c:v>
                </c:pt>
                <c:pt idx="907">
                  <c:v>9.7140725943892789</c:v>
                </c:pt>
                <c:pt idx="908">
                  <c:v>-9.6399361238852954</c:v>
                </c:pt>
                <c:pt idx="909">
                  <c:v>14.776831246389037</c:v>
                </c:pt>
                <c:pt idx="910">
                  <c:v>-13.901642095930001</c:v>
                </c:pt>
                <c:pt idx="911">
                  <c:v>9.0259951314637341</c:v>
                </c:pt>
                <c:pt idx="912">
                  <c:v>13.534980552080739</c:v>
                </c:pt>
                <c:pt idx="913">
                  <c:v>-3.4744749043842269</c:v>
                </c:pt>
                <c:pt idx="914">
                  <c:v>9.8544109370105843</c:v>
                </c:pt>
                <c:pt idx="915">
                  <c:v>0.43998150231734456</c:v>
                </c:pt>
                <c:pt idx="916">
                  <c:v>-1.1074181166995842</c:v>
                </c:pt>
                <c:pt idx="917">
                  <c:v>30.427483293470537</c:v>
                </c:pt>
                <c:pt idx="918">
                  <c:v>-11.516189822390423</c:v>
                </c:pt>
                <c:pt idx="919">
                  <c:v>-10.467692103425073</c:v>
                </c:pt>
                <c:pt idx="920">
                  <c:v>-3.8527334763477938</c:v>
                </c:pt>
                <c:pt idx="921">
                  <c:v>-5.8255760507481718</c:v>
                </c:pt>
                <c:pt idx="922">
                  <c:v>-7.0180797885420567</c:v>
                </c:pt>
                <c:pt idx="923">
                  <c:v>-6.0081946044663397</c:v>
                </c:pt>
                <c:pt idx="924">
                  <c:v>17.096135219845983</c:v>
                </c:pt>
                <c:pt idx="925">
                  <c:v>-24.318472690060723</c:v>
                </c:pt>
                <c:pt idx="926">
                  <c:v>19.526834893550301</c:v>
                </c:pt>
                <c:pt idx="927">
                  <c:v>8.6783867392686975</c:v>
                </c:pt>
                <c:pt idx="928">
                  <c:v>-5.1921201652163518E-2</c:v>
                </c:pt>
                <c:pt idx="929">
                  <c:v>-0.28854092806799514</c:v>
                </c:pt>
                <c:pt idx="930">
                  <c:v>14.508404578541562</c:v>
                </c:pt>
                <c:pt idx="931">
                  <c:v>-8.1544596909753828</c:v>
                </c:pt>
                <c:pt idx="932">
                  <c:v>1.1182957508620532</c:v>
                </c:pt>
                <c:pt idx="933">
                  <c:v>3.0793757551902878</c:v>
                </c:pt>
                <c:pt idx="934">
                  <c:v>19.513154112181446</c:v>
                </c:pt>
                <c:pt idx="935">
                  <c:v>-6.8753574033381675</c:v>
                </c:pt>
                <c:pt idx="936">
                  <c:v>12.426274885220685</c:v>
                </c:pt>
                <c:pt idx="937">
                  <c:v>-10.717747853259247</c:v>
                </c:pt>
                <c:pt idx="938">
                  <c:v>-10.735190505758133</c:v>
                </c:pt>
                <c:pt idx="939">
                  <c:v>-7.109216095718125</c:v>
                </c:pt>
                <c:pt idx="940">
                  <c:v>1.8926635015708353</c:v>
                </c:pt>
                <c:pt idx="941">
                  <c:v>-2.765752010846743</c:v>
                </c:pt>
                <c:pt idx="942">
                  <c:v>3.2192149315747862</c:v>
                </c:pt>
                <c:pt idx="943">
                  <c:v>22.95497805784775</c:v>
                </c:pt>
                <c:pt idx="944">
                  <c:v>11.411827329379669</c:v>
                </c:pt>
                <c:pt idx="945">
                  <c:v>8.9190629649902178</c:v>
                </c:pt>
                <c:pt idx="946">
                  <c:v>-4.3992887982542577</c:v>
                </c:pt>
                <c:pt idx="947">
                  <c:v>-14.895599734416507</c:v>
                </c:pt>
                <c:pt idx="948">
                  <c:v>-12.59531900354828</c:v>
                </c:pt>
                <c:pt idx="949">
                  <c:v>-7.1267788663965312</c:v>
                </c:pt>
                <c:pt idx="950">
                  <c:v>5.4818295523838252</c:v>
                </c:pt>
                <c:pt idx="951">
                  <c:v>2.6969537084232371</c:v>
                </c:pt>
                <c:pt idx="952">
                  <c:v>0.1114823104045648</c:v>
                </c:pt>
                <c:pt idx="953">
                  <c:v>17.484803165315927</c:v>
                </c:pt>
                <c:pt idx="954">
                  <c:v>29.229697308676094</c:v>
                </c:pt>
                <c:pt idx="955">
                  <c:v>10.82332266538789</c:v>
                </c:pt>
                <c:pt idx="956">
                  <c:v>-4.7816938936594546</c:v>
                </c:pt>
                <c:pt idx="957">
                  <c:v>16.728645357024408</c:v>
                </c:pt>
                <c:pt idx="958">
                  <c:v>-9.3677458331637098</c:v>
                </c:pt>
                <c:pt idx="959">
                  <c:v>-7.4222391499000437</c:v>
                </c:pt>
                <c:pt idx="960">
                  <c:v>3.5765673789290275</c:v>
                </c:pt>
                <c:pt idx="961">
                  <c:v>7.5298430511740033</c:v>
                </c:pt>
                <c:pt idx="962">
                  <c:v>-12.992555454299726</c:v>
                </c:pt>
                <c:pt idx="963">
                  <c:v>33.074224717535387</c:v>
                </c:pt>
                <c:pt idx="964">
                  <c:v>-7.479012551128065</c:v>
                </c:pt>
                <c:pt idx="965">
                  <c:v>19.247231099611636</c:v>
                </c:pt>
                <c:pt idx="966">
                  <c:v>4.5837452550539748</c:v>
                </c:pt>
                <c:pt idx="967">
                  <c:v>5.7532144186481524</c:v>
                </c:pt>
                <c:pt idx="968">
                  <c:v>7.8541638194580461</c:v>
                </c:pt>
                <c:pt idx="969">
                  <c:v>-3.3919268771236588</c:v>
                </c:pt>
                <c:pt idx="970">
                  <c:v>3.0069417492558053</c:v>
                </c:pt>
                <c:pt idx="971">
                  <c:v>15.515638861238591</c:v>
                </c:pt>
                <c:pt idx="972">
                  <c:v>-3.2241028671972494</c:v>
                </c:pt>
                <c:pt idx="973">
                  <c:v>15.757530665534583</c:v>
                </c:pt>
                <c:pt idx="974">
                  <c:v>7.9022197693501202</c:v>
                </c:pt>
                <c:pt idx="975">
                  <c:v>-1.9689323899668452</c:v>
                </c:pt>
                <c:pt idx="976">
                  <c:v>-9.1017386552479991</c:v>
                </c:pt>
                <c:pt idx="977">
                  <c:v>-1.843272970323973</c:v>
                </c:pt>
                <c:pt idx="978">
                  <c:v>-0.77104953728559877</c:v>
                </c:pt>
                <c:pt idx="979">
                  <c:v>33.75158990904044</c:v>
                </c:pt>
                <c:pt idx="980">
                  <c:v>4.7652554550181314</c:v>
                </c:pt>
                <c:pt idx="981">
                  <c:v>-1.8964629493341825</c:v>
                </c:pt>
                <c:pt idx="982">
                  <c:v>0.43589075566426416</c:v>
                </c:pt>
                <c:pt idx="983">
                  <c:v>1.5381134827025384</c:v>
                </c:pt>
                <c:pt idx="984">
                  <c:v>17.340996876050745</c:v>
                </c:pt>
                <c:pt idx="985">
                  <c:v>6.3241351183077885</c:v>
                </c:pt>
                <c:pt idx="986">
                  <c:v>3.5065978104949771</c:v>
                </c:pt>
                <c:pt idx="987">
                  <c:v>-24.110211119686163</c:v>
                </c:pt>
                <c:pt idx="988">
                  <c:v>-5.4057405105836125</c:v>
                </c:pt>
                <c:pt idx="989">
                  <c:v>-11.416609334229626</c:v>
                </c:pt>
                <c:pt idx="990">
                  <c:v>-3.6146681415965496</c:v>
                </c:pt>
                <c:pt idx="991">
                  <c:v>-1.8567952768936031</c:v>
                </c:pt>
                <c:pt idx="992">
                  <c:v>-2.5900888366833144</c:v>
                </c:pt>
                <c:pt idx="993">
                  <c:v>15.688062268855052</c:v>
                </c:pt>
                <c:pt idx="994">
                  <c:v>21.494624230889983</c:v>
                </c:pt>
                <c:pt idx="995">
                  <c:v>-9.5933276362387687</c:v>
                </c:pt>
                <c:pt idx="996">
                  <c:v>-4.6877346505397632</c:v>
                </c:pt>
                <c:pt idx="997">
                  <c:v>22.903984537454988</c:v>
                </c:pt>
                <c:pt idx="998">
                  <c:v>-5.7075500331983591</c:v>
                </c:pt>
                <c:pt idx="999">
                  <c:v>13.013781091652394</c:v>
                </c:pt>
              </c:numCache>
            </c:numRef>
          </c:xVal>
          <c:yVal>
            <c:numRef>
              <c:f>'Sensitivity Analysis'!$G$57:$G$1056</c:f>
              <c:numCache>
                <c:formatCode>General</c:formatCode>
                <c:ptCount val="1000"/>
                <c:pt idx="0">
                  <c:v>0.97599999999999998</c:v>
                </c:pt>
                <c:pt idx="1">
                  <c:v>0.95699999999999996</c:v>
                </c:pt>
                <c:pt idx="2">
                  <c:v>0.69299999999999995</c:v>
                </c:pt>
                <c:pt idx="3">
                  <c:v>0.246</c:v>
                </c:pt>
                <c:pt idx="4">
                  <c:v>0.435</c:v>
                </c:pt>
                <c:pt idx="5">
                  <c:v>0.88900000000000001</c:v>
                </c:pt>
                <c:pt idx="6">
                  <c:v>0.59299999999999997</c:v>
                </c:pt>
                <c:pt idx="7">
                  <c:v>0.78100000000000003</c:v>
                </c:pt>
                <c:pt idx="8">
                  <c:v>0.28499999999999998</c:v>
                </c:pt>
                <c:pt idx="9">
                  <c:v>0.91300000000000003</c:v>
                </c:pt>
                <c:pt idx="10">
                  <c:v>0.35899999999999999</c:v>
                </c:pt>
                <c:pt idx="11">
                  <c:v>0.94099999999999995</c:v>
                </c:pt>
                <c:pt idx="12">
                  <c:v>0.41199999999999998</c:v>
                </c:pt>
                <c:pt idx="13">
                  <c:v>0.6</c:v>
                </c:pt>
                <c:pt idx="14">
                  <c:v>0.82799999999999996</c:v>
                </c:pt>
                <c:pt idx="15">
                  <c:v>8.9999999999999993E-3</c:v>
                </c:pt>
                <c:pt idx="16">
                  <c:v>0.80300000000000005</c:v>
                </c:pt>
                <c:pt idx="17">
                  <c:v>0.64700000000000002</c:v>
                </c:pt>
                <c:pt idx="18">
                  <c:v>6.5000000000000002E-2</c:v>
                </c:pt>
                <c:pt idx="19">
                  <c:v>0.79400000000000004</c:v>
                </c:pt>
                <c:pt idx="20">
                  <c:v>0.78500000000000003</c:v>
                </c:pt>
                <c:pt idx="21">
                  <c:v>0.48099999999999998</c:v>
                </c:pt>
                <c:pt idx="22">
                  <c:v>0.89200000000000002</c:v>
                </c:pt>
                <c:pt idx="23">
                  <c:v>0.874</c:v>
                </c:pt>
                <c:pt idx="24">
                  <c:v>0.19600000000000001</c:v>
                </c:pt>
                <c:pt idx="25">
                  <c:v>0.68899999999999995</c:v>
                </c:pt>
                <c:pt idx="26">
                  <c:v>0.92500000000000004</c:v>
                </c:pt>
                <c:pt idx="27">
                  <c:v>8.5999999999999993E-2</c:v>
                </c:pt>
                <c:pt idx="28">
                  <c:v>4.9000000000000002E-2</c:v>
                </c:pt>
                <c:pt idx="29">
                  <c:v>0.68600000000000005</c:v>
                </c:pt>
                <c:pt idx="30">
                  <c:v>3.7999999999999999E-2</c:v>
                </c:pt>
                <c:pt idx="31">
                  <c:v>0.14399999999999999</c:v>
                </c:pt>
                <c:pt idx="32">
                  <c:v>0.55100000000000005</c:v>
                </c:pt>
                <c:pt idx="33">
                  <c:v>2.1999999999999999E-2</c:v>
                </c:pt>
                <c:pt idx="34">
                  <c:v>0.186</c:v>
                </c:pt>
                <c:pt idx="35">
                  <c:v>7.2999999999999995E-2</c:v>
                </c:pt>
                <c:pt idx="36">
                  <c:v>0.432</c:v>
                </c:pt>
                <c:pt idx="37">
                  <c:v>0.52</c:v>
                </c:pt>
                <c:pt idx="38">
                  <c:v>0.41099999999999998</c:v>
                </c:pt>
                <c:pt idx="39">
                  <c:v>0.4</c:v>
                </c:pt>
                <c:pt idx="40">
                  <c:v>0.63900000000000001</c:v>
                </c:pt>
                <c:pt idx="41">
                  <c:v>0.42</c:v>
                </c:pt>
                <c:pt idx="42">
                  <c:v>0.82899999999999996</c:v>
                </c:pt>
                <c:pt idx="43">
                  <c:v>0.10199999999999999</c:v>
                </c:pt>
                <c:pt idx="44">
                  <c:v>0.86699999999999999</c:v>
                </c:pt>
                <c:pt idx="45">
                  <c:v>0.81399999999999995</c:v>
                </c:pt>
                <c:pt idx="46">
                  <c:v>0.60799999999999998</c:v>
                </c:pt>
                <c:pt idx="47">
                  <c:v>0.41399999999999998</c:v>
                </c:pt>
                <c:pt idx="48">
                  <c:v>0.629</c:v>
                </c:pt>
                <c:pt idx="49">
                  <c:v>0.45300000000000001</c:v>
                </c:pt>
                <c:pt idx="50">
                  <c:v>0.39600000000000002</c:v>
                </c:pt>
                <c:pt idx="51">
                  <c:v>0.28100000000000003</c:v>
                </c:pt>
                <c:pt idx="52">
                  <c:v>0.14599999999999999</c:v>
                </c:pt>
                <c:pt idx="53">
                  <c:v>0.58299999999999996</c:v>
                </c:pt>
                <c:pt idx="54">
                  <c:v>2E-3</c:v>
                </c:pt>
                <c:pt idx="55">
                  <c:v>0.53400000000000003</c:v>
                </c:pt>
                <c:pt idx="56">
                  <c:v>0.248</c:v>
                </c:pt>
                <c:pt idx="57">
                  <c:v>0.33700000000000002</c:v>
                </c:pt>
                <c:pt idx="58">
                  <c:v>0.89700000000000002</c:v>
                </c:pt>
                <c:pt idx="59">
                  <c:v>6.0000000000000001E-3</c:v>
                </c:pt>
                <c:pt idx="60">
                  <c:v>0.92100000000000004</c:v>
                </c:pt>
                <c:pt idx="61">
                  <c:v>0.54800000000000004</c:v>
                </c:pt>
                <c:pt idx="62">
                  <c:v>0.22800000000000001</c:v>
                </c:pt>
                <c:pt idx="63">
                  <c:v>0.255</c:v>
                </c:pt>
                <c:pt idx="64">
                  <c:v>0.58599999999999997</c:v>
                </c:pt>
                <c:pt idx="65">
                  <c:v>0.93899999999999995</c:v>
                </c:pt>
                <c:pt idx="66">
                  <c:v>2.3E-2</c:v>
                </c:pt>
                <c:pt idx="67">
                  <c:v>0.52700000000000002</c:v>
                </c:pt>
                <c:pt idx="68">
                  <c:v>0.317</c:v>
                </c:pt>
                <c:pt idx="69">
                  <c:v>0.81200000000000006</c:v>
                </c:pt>
                <c:pt idx="70">
                  <c:v>0.72599999999999998</c:v>
                </c:pt>
                <c:pt idx="71">
                  <c:v>0.68100000000000005</c:v>
                </c:pt>
                <c:pt idx="72">
                  <c:v>0.70099999999999996</c:v>
                </c:pt>
                <c:pt idx="73">
                  <c:v>0.34200000000000003</c:v>
                </c:pt>
                <c:pt idx="74">
                  <c:v>0.60399999999999998</c:v>
                </c:pt>
                <c:pt idx="75">
                  <c:v>0.26200000000000001</c:v>
                </c:pt>
                <c:pt idx="76">
                  <c:v>0.875</c:v>
                </c:pt>
                <c:pt idx="77">
                  <c:v>0.8</c:v>
                </c:pt>
                <c:pt idx="78">
                  <c:v>0.25800000000000001</c:v>
                </c:pt>
                <c:pt idx="79">
                  <c:v>0.60499999999999998</c:v>
                </c:pt>
                <c:pt idx="80">
                  <c:v>0.38400000000000001</c:v>
                </c:pt>
                <c:pt idx="81">
                  <c:v>0.871</c:v>
                </c:pt>
                <c:pt idx="82">
                  <c:v>0.69899999999999995</c:v>
                </c:pt>
                <c:pt idx="83">
                  <c:v>0.60299999999999998</c:v>
                </c:pt>
                <c:pt idx="84">
                  <c:v>0.78200000000000003</c:v>
                </c:pt>
                <c:pt idx="85">
                  <c:v>0.60599999999999998</c:v>
                </c:pt>
                <c:pt idx="86">
                  <c:v>0.36899999999999999</c:v>
                </c:pt>
                <c:pt idx="87">
                  <c:v>0.495</c:v>
                </c:pt>
                <c:pt idx="88">
                  <c:v>0.35699999999999998</c:v>
                </c:pt>
                <c:pt idx="89">
                  <c:v>1.2999999999999999E-2</c:v>
                </c:pt>
                <c:pt idx="90">
                  <c:v>0.35499999999999998</c:v>
                </c:pt>
                <c:pt idx="91">
                  <c:v>0.14699999999999999</c:v>
                </c:pt>
                <c:pt idx="92">
                  <c:v>0.71699999999999997</c:v>
                </c:pt>
                <c:pt idx="93">
                  <c:v>0.92600000000000005</c:v>
                </c:pt>
                <c:pt idx="94">
                  <c:v>0.64100000000000001</c:v>
                </c:pt>
                <c:pt idx="95">
                  <c:v>0.70399999999999996</c:v>
                </c:pt>
                <c:pt idx="96">
                  <c:v>0.13300000000000001</c:v>
                </c:pt>
                <c:pt idx="97">
                  <c:v>0.22900000000000001</c:v>
                </c:pt>
                <c:pt idx="98">
                  <c:v>5.0000000000000001E-3</c:v>
                </c:pt>
                <c:pt idx="99">
                  <c:v>0.53200000000000003</c:v>
                </c:pt>
                <c:pt idx="100">
                  <c:v>4.2999999999999997E-2</c:v>
                </c:pt>
                <c:pt idx="101">
                  <c:v>0.98399999999999999</c:v>
                </c:pt>
                <c:pt idx="102">
                  <c:v>0.44500000000000001</c:v>
                </c:pt>
                <c:pt idx="103">
                  <c:v>4.8000000000000001E-2</c:v>
                </c:pt>
                <c:pt idx="104">
                  <c:v>0.311</c:v>
                </c:pt>
                <c:pt idx="105">
                  <c:v>0.74299999999999999</c:v>
                </c:pt>
                <c:pt idx="106">
                  <c:v>0.20499999999999999</c:v>
                </c:pt>
                <c:pt idx="107">
                  <c:v>0.67500000000000004</c:v>
                </c:pt>
                <c:pt idx="108">
                  <c:v>0.83299999999999996</c:v>
                </c:pt>
                <c:pt idx="109">
                  <c:v>0.28799999999999998</c:v>
                </c:pt>
                <c:pt idx="110">
                  <c:v>0.48899999999999999</c:v>
                </c:pt>
                <c:pt idx="111">
                  <c:v>0.69699999999999995</c:v>
                </c:pt>
                <c:pt idx="112">
                  <c:v>0.18099999999999999</c:v>
                </c:pt>
                <c:pt idx="113">
                  <c:v>5.0999999999999997E-2</c:v>
                </c:pt>
                <c:pt idx="114">
                  <c:v>5.6000000000000001E-2</c:v>
                </c:pt>
                <c:pt idx="115">
                  <c:v>0.41799999999999998</c:v>
                </c:pt>
                <c:pt idx="116">
                  <c:v>0.89600000000000002</c:v>
                </c:pt>
                <c:pt idx="117">
                  <c:v>0.76500000000000001</c:v>
                </c:pt>
                <c:pt idx="118">
                  <c:v>0.67600000000000005</c:v>
                </c:pt>
                <c:pt idx="119">
                  <c:v>0.151</c:v>
                </c:pt>
                <c:pt idx="120">
                  <c:v>0.59899999999999998</c:v>
                </c:pt>
                <c:pt idx="121">
                  <c:v>0.309</c:v>
                </c:pt>
                <c:pt idx="122">
                  <c:v>0.46300000000000002</c:v>
                </c:pt>
                <c:pt idx="123">
                  <c:v>0.45</c:v>
                </c:pt>
                <c:pt idx="124">
                  <c:v>0.377</c:v>
                </c:pt>
                <c:pt idx="125">
                  <c:v>0.74</c:v>
                </c:pt>
                <c:pt idx="126">
                  <c:v>0.17699999999999999</c:v>
                </c:pt>
                <c:pt idx="127">
                  <c:v>0.58699999999999997</c:v>
                </c:pt>
                <c:pt idx="128">
                  <c:v>0.46400000000000002</c:v>
                </c:pt>
                <c:pt idx="129">
                  <c:v>0.51800000000000002</c:v>
                </c:pt>
                <c:pt idx="130">
                  <c:v>0.93300000000000005</c:v>
                </c:pt>
                <c:pt idx="131">
                  <c:v>0.94</c:v>
                </c:pt>
                <c:pt idx="132">
                  <c:v>0.27200000000000002</c:v>
                </c:pt>
                <c:pt idx="133">
                  <c:v>0.53800000000000003</c:v>
                </c:pt>
                <c:pt idx="134">
                  <c:v>0.316</c:v>
                </c:pt>
                <c:pt idx="135">
                  <c:v>0.39100000000000001</c:v>
                </c:pt>
                <c:pt idx="136">
                  <c:v>0.79900000000000004</c:v>
                </c:pt>
                <c:pt idx="137">
                  <c:v>0.97199999999999998</c:v>
                </c:pt>
                <c:pt idx="138">
                  <c:v>0.55300000000000005</c:v>
                </c:pt>
                <c:pt idx="139">
                  <c:v>0.64</c:v>
                </c:pt>
                <c:pt idx="140">
                  <c:v>0.252</c:v>
                </c:pt>
                <c:pt idx="141">
                  <c:v>0.27100000000000002</c:v>
                </c:pt>
                <c:pt idx="142">
                  <c:v>0.998</c:v>
                </c:pt>
                <c:pt idx="143">
                  <c:v>0.443</c:v>
                </c:pt>
                <c:pt idx="144">
                  <c:v>0.42599999999999999</c:v>
                </c:pt>
                <c:pt idx="145">
                  <c:v>0.371</c:v>
                </c:pt>
                <c:pt idx="146">
                  <c:v>0.14000000000000001</c:v>
                </c:pt>
                <c:pt idx="147">
                  <c:v>0.373</c:v>
                </c:pt>
                <c:pt idx="148">
                  <c:v>0.03</c:v>
                </c:pt>
                <c:pt idx="149">
                  <c:v>0.59799999999999998</c:v>
                </c:pt>
                <c:pt idx="150">
                  <c:v>0.54100000000000004</c:v>
                </c:pt>
                <c:pt idx="151">
                  <c:v>0.49199999999999999</c:v>
                </c:pt>
                <c:pt idx="152">
                  <c:v>0.108</c:v>
                </c:pt>
                <c:pt idx="153">
                  <c:v>0.90100000000000002</c:v>
                </c:pt>
                <c:pt idx="154">
                  <c:v>0.60099999999999998</c:v>
                </c:pt>
                <c:pt idx="155">
                  <c:v>6.4000000000000001E-2</c:v>
                </c:pt>
                <c:pt idx="156">
                  <c:v>0.65600000000000003</c:v>
                </c:pt>
                <c:pt idx="157">
                  <c:v>0.67700000000000005</c:v>
                </c:pt>
                <c:pt idx="158">
                  <c:v>0.48499999999999999</c:v>
                </c:pt>
                <c:pt idx="159">
                  <c:v>0.45800000000000002</c:v>
                </c:pt>
                <c:pt idx="160">
                  <c:v>2.1000000000000001E-2</c:v>
                </c:pt>
                <c:pt idx="161">
                  <c:v>0.79600000000000004</c:v>
                </c:pt>
                <c:pt idx="162">
                  <c:v>0.72099999999999997</c:v>
                </c:pt>
                <c:pt idx="163">
                  <c:v>0</c:v>
                </c:pt>
                <c:pt idx="164">
                  <c:v>0.51600000000000001</c:v>
                </c:pt>
                <c:pt idx="165">
                  <c:v>0.36699999999999999</c:v>
                </c:pt>
                <c:pt idx="166">
                  <c:v>0.48299999999999998</c:v>
                </c:pt>
                <c:pt idx="167">
                  <c:v>0.84</c:v>
                </c:pt>
                <c:pt idx="168">
                  <c:v>0.56499999999999995</c:v>
                </c:pt>
                <c:pt idx="169">
                  <c:v>0.32300000000000001</c:v>
                </c:pt>
                <c:pt idx="170">
                  <c:v>0.37</c:v>
                </c:pt>
                <c:pt idx="171">
                  <c:v>8.5000000000000006E-2</c:v>
                </c:pt>
                <c:pt idx="172">
                  <c:v>0.75600000000000001</c:v>
                </c:pt>
                <c:pt idx="173">
                  <c:v>0.13400000000000001</c:v>
                </c:pt>
                <c:pt idx="174">
                  <c:v>0.50900000000000001</c:v>
                </c:pt>
                <c:pt idx="175">
                  <c:v>0.48</c:v>
                </c:pt>
                <c:pt idx="176">
                  <c:v>0.72299999999999998</c:v>
                </c:pt>
                <c:pt idx="177">
                  <c:v>0.91800000000000004</c:v>
                </c:pt>
                <c:pt idx="178">
                  <c:v>0.82699999999999996</c:v>
                </c:pt>
                <c:pt idx="179">
                  <c:v>0.66900000000000004</c:v>
                </c:pt>
                <c:pt idx="180">
                  <c:v>0.85099999999999998</c:v>
                </c:pt>
                <c:pt idx="181">
                  <c:v>0.64800000000000002</c:v>
                </c:pt>
                <c:pt idx="182">
                  <c:v>0.76100000000000001</c:v>
                </c:pt>
                <c:pt idx="183">
                  <c:v>0.41699999999999998</c:v>
                </c:pt>
                <c:pt idx="184">
                  <c:v>0.76800000000000002</c:v>
                </c:pt>
                <c:pt idx="185">
                  <c:v>9.7000000000000003E-2</c:v>
                </c:pt>
                <c:pt idx="186">
                  <c:v>7.0000000000000001E-3</c:v>
                </c:pt>
                <c:pt idx="187">
                  <c:v>0.35799999999999998</c:v>
                </c:pt>
                <c:pt idx="188">
                  <c:v>0.76300000000000001</c:v>
                </c:pt>
                <c:pt idx="189">
                  <c:v>0.32200000000000001</c:v>
                </c:pt>
                <c:pt idx="190">
                  <c:v>0.88</c:v>
                </c:pt>
                <c:pt idx="191">
                  <c:v>0.249</c:v>
                </c:pt>
                <c:pt idx="192">
                  <c:v>0.64600000000000002</c:v>
                </c:pt>
                <c:pt idx="193">
                  <c:v>0.52100000000000002</c:v>
                </c:pt>
                <c:pt idx="194">
                  <c:v>0.61699999999999999</c:v>
                </c:pt>
                <c:pt idx="195">
                  <c:v>5.5E-2</c:v>
                </c:pt>
                <c:pt idx="196">
                  <c:v>2.5999999999999999E-2</c:v>
                </c:pt>
                <c:pt idx="197">
                  <c:v>0.214</c:v>
                </c:pt>
                <c:pt idx="198">
                  <c:v>0.46100000000000002</c:v>
                </c:pt>
                <c:pt idx="199">
                  <c:v>0.29699999999999999</c:v>
                </c:pt>
                <c:pt idx="200">
                  <c:v>0.29799999999999999</c:v>
                </c:pt>
                <c:pt idx="201">
                  <c:v>0.23699999999999999</c:v>
                </c:pt>
                <c:pt idx="202">
                  <c:v>0.55800000000000005</c:v>
                </c:pt>
                <c:pt idx="203">
                  <c:v>0.42399999999999999</c:v>
                </c:pt>
                <c:pt idx="204">
                  <c:v>0.94799999999999995</c:v>
                </c:pt>
                <c:pt idx="205">
                  <c:v>0.126</c:v>
                </c:pt>
                <c:pt idx="206">
                  <c:v>3.9E-2</c:v>
                </c:pt>
                <c:pt idx="207">
                  <c:v>0.374</c:v>
                </c:pt>
                <c:pt idx="208">
                  <c:v>0.48399999999999999</c:v>
                </c:pt>
                <c:pt idx="209">
                  <c:v>0.379</c:v>
                </c:pt>
                <c:pt idx="210">
                  <c:v>0.56100000000000005</c:v>
                </c:pt>
                <c:pt idx="211">
                  <c:v>0.33600000000000002</c:v>
                </c:pt>
                <c:pt idx="212">
                  <c:v>0.28999999999999998</c:v>
                </c:pt>
                <c:pt idx="213">
                  <c:v>0.69199999999999995</c:v>
                </c:pt>
                <c:pt idx="214">
                  <c:v>0.58899999999999997</c:v>
                </c:pt>
                <c:pt idx="215">
                  <c:v>0.47399999999999998</c:v>
                </c:pt>
                <c:pt idx="216">
                  <c:v>0.49099999999999999</c:v>
                </c:pt>
                <c:pt idx="217">
                  <c:v>0.90900000000000003</c:v>
                </c:pt>
                <c:pt idx="218">
                  <c:v>0.98</c:v>
                </c:pt>
                <c:pt idx="219">
                  <c:v>0.44900000000000001</c:v>
                </c:pt>
                <c:pt idx="220">
                  <c:v>0.313</c:v>
                </c:pt>
                <c:pt idx="221">
                  <c:v>0.96</c:v>
                </c:pt>
                <c:pt idx="222">
                  <c:v>0.70899999999999996</c:v>
                </c:pt>
                <c:pt idx="223">
                  <c:v>0.497</c:v>
                </c:pt>
                <c:pt idx="224">
                  <c:v>4.5999999999999999E-2</c:v>
                </c:pt>
                <c:pt idx="225">
                  <c:v>0.996</c:v>
                </c:pt>
                <c:pt idx="226">
                  <c:v>9.0999999999999998E-2</c:v>
                </c:pt>
                <c:pt idx="227">
                  <c:v>0.63400000000000001</c:v>
                </c:pt>
                <c:pt idx="228">
                  <c:v>4.7E-2</c:v>
                </c:pt>
                <c:pt idx="229">
                  <c:v>0.65900000000000003</c:v>
                </c:pt>
                <c:pt idx="230">
                  <c:v>0.94899999999999995</c:v>
                </c:pt>
                <c:pt idx="231">
                  <c:v>4.2000000000000003E-2</c:v>
                </c:pt>
                <c:pt idx="232">
                  <c:v>0.11899999999999999</c:v>
                </c:pt>
                <c:pt idx="233">
                  <c:v>0.315</c:v>
                </c:pt>
                <c:pt idx="234">
                  <c:v>0.61499999999999999</c:v>
                </c:pt>
                <c:pt idx="235">
                  <c:v>0.73899999999999999</c:v>
                </c:pt>
                <c:pt idx="236">
                  <c:v>0.35</c:v>
                </c:pt>
                <c:pt idx="237">
                  <c:v>0.82499999999999996</c:v>
                </c:pt>
                <c:pt idx="238">
                  <c:v>0.127</c:v>
                </c:pt>
                <c:pt idx="239">
                  <c:v>0.84499999999999997</c:v>
                </c:pt>
                <c:pt idx="240">
                  <c:v>7.3999999999999996E-2</c:v>
                </c:pt>
                <c:pt idx="241">
                  <c:v>0.58399999999999996</c:v>
                </c:pt>
                <c:pt idx="242">
                  <c:v>0.65200000000000002</c:v>
                </c:pt>
                <c:pt idx="243">
                  <c:v>0.28899999999999998</c:v>
                </c:pt>
                <c:pt idx="244">
                  <c:v>0.44</c:v>
                </c:pt>
                <c:pt idx="245">
                  <c:v>0.159</c:v>
                </c:pt>
                <c:pt idx="246">
                  <c:v>0.60899999999999999</c:v>
                </c:pt>
                <c:pt idx="247">
                  <c:v>0.46</c:v>
                </c:pt>
                <c:pt idx="248">
                  <c:v>0.111</c:v>
                </c:pt>
                <c:pt idx="249">
                  <c:v>0.747</c:v>
                </c:pt>
                <c:pt idx="250">
                  <c:v>0.30299999999999999</c:v>
                </c:pt>
                <c:pt idx="251">
                  <c:v>0.26100000000000001</c:v>
                </c:pt>
                <c:pt idx="252">
                  <c:v>0.61299999999999999</c:v>
                </c:pt>
                <c:pt idx="253">
                  <c:v>0.745</c:v>
                </c:pt>
                <c:pt idx="254">
                  <c:v>0.85</c:v>
                </c:pt>
                <c:pt idx="255">
                  <c:v>0.27600000000000002</c:v>
                </c:pt>
                <c:pt idx="256">
                  <c:v>0.38600000000000001</c:v>
                </c:pt>
                <c:pt idx="257">
                  <c:v>0.504</c:v>
                </c:pt>
                <c:pt idx="258">
                  <c:v>0.85699999999999998</c:v>
                </c:pt>
                <c:pt idx="259">
                  <c:v>0.995</c:v>
                </c:pt>
                <c:pt idx="260">
                  <c:v>0.81100000000000005</c:v>
                </c:pt>
                <c:pt idx="261">
                  <c:v>0.13</c:v>
                </c:pt>
                <c:pt idx="262">
                  <c:v>0.40300000000000002</c:v>
                </c:pt>
                <c:pt idx="263">
                  <c:v>0.86299999999999999</c:v>
                </c:pt>
                <c:pt idx="264">
                  <c:v>0.59199999999999997</c:v>
                </c:pt>
                <c:pt idx="265">
                  <c:v>0.56200000000000006</c:v>
                </c:pt>
                <c:pt idx="266">
                  <c:v>0.307</c:v>
                </c:pt>
                <c:pt idx="267">
                  <c:v>0.32900000000000001</c:v>
                </c:pt>
                <c:pt idx="268">
                  <c:v>0.67100000000000004</c:v>
                </c:pt>
                <c:pt idx="269">
                  <c:v>0.35199999999999998</c:v>
                </c:pt>
                <c:pt idx="270">
                  <c:v>0.73499999999999999</c:v>
                </c:pt>
                <c:pt idx="271">
                  <c:v>0.51900000000000002</c:v>
                </c:pt>
                <c:pt idx="272">
                  <c:v>0.86199999999999999</c:v>
                </c:pt>
                <c:pt idx="273">
                  <c:v>0.51200000000000001</c:v>
                </c:pt>
                <c:pt idx="274">
                  <c:v>0.10299999999999999</c:v>
                </c:pt>
                <c:pt idx="275">
                  <c:v>0.90800000000000003</c:v>
                </c:pt>
                <c:pt idx="276">
                  <c:v>0.93500000000000005</c:v>
                </c:pt>
                <c:pt idx="277">
                  <c:v>0.89500000000000002</c:v>
                </c:pt>
                <c:pt idx="278">
                  <c:v>0.23100000000000001</c:v>
                </c:pt>
                <c:pt idx="279">
                  <c:v>0.54300000000000004</c:v>
                </c:pt>
                <c:pt idx="280">
                  <c:v>0.69799999999999995</c:v>
                </c:pt>
                <c:pt idx="281">
                  <c:v>0.56000000000000005</c:v>
                </c:pt>
                <c:pt idx="282">
                  <c:v>0.94599999999999995</c:v>
                </c:pt>
                <c:pt idx="283">
                  <c:v>0.84299999999999997</c:v>
                </c:pt>
                <c:pt idx="284">
                  <c:v>0.154</c:v>
                </c:pt>
                <c:pt idx="285">
                  <c:v>0.29899999999999999</c:v>
                </c:pt>
                <c:pt idx="286">
                  <c:v>0.90600000000000003</c:v>
                </c:pt>
                <c:pt idx="287">
                  <c:v>0.16600000000000001</c:v>
                </c:pt>
                <c:pt idx="288">
                  <c:v>0.94699999999999995</c:v>
                </c:pt>
                <c:pt idx="289">
                  <c:v>0.32</c:v>
                </c:pt>
                <c:pt idx="290">
                  <c:v>0.09</c:v>
                </c:pt>
                <c:pt idx="291">
                  <c:v>0.192</c:v>
                </c:pt>
                <c:pt idx="292">
                  <c:v>0.437</c:v>
                </c:pt>
                <c:pt idx="293">
                  <c:v>0.14799999999999999</c:v>
                </c:pt>
                <c:pt idx="294">
                  <c:v>8.7999999999999995E-2</c:v>
                </c:pt>
                <c:pt idx="295">
                  <c:v>7.8E-2</c:v>
                </c:pt>
                <c:pt idx="296">
                  <c:v>0.13200000000000001</c:v>
                </c:pt>
                <c:pt idx="297">
                  <c:v>0.49</c:v>
                </c:pt>
                <c:pt idx="298">
                  <c:v>0.04</c:v>
                </c:pt>
                <c:pt idx="299">
                  <c:v>0.88600000000000001</c:v>
                </c:pt>
                <c:pt idx="300">
                  <c:v>0.42899999999999999</c:v>
                </c:pt>
                <c:pt idx="301">
                  <c:v>0.88400000000000001</c:v>
                </c:pt>
                <c:pt idx="302">
                  <c:v>0.33800000000000002</c:v>
                </c:pt>
                <c:pt idx="303">
                  <c:v>0.73099999999999998</c:v>
                </c:pt>
                <c:pt idx="304">
                  <c:v>0.70199999999999996</c:v>
                </c:pt>
                <c:pt idx="305">
                  <c:v>0.16500000000000001</c:v>
                </c:pt>
                <c:pt idx="306">
                  <c:v>0.183</c:v>
                </c:pt>
                <c:pt idx="307">
                  <c:v>0.182</c:v>
                </c:pt>
                <c:pt idx="308">
                  <c:v>0.51400000000000001</c:v>
                </c:pt>
                <c:pt idx="309">
                  <c:v>0.88700000000000001</c:v>
                </c:pt>
                <c:pt idx="310">
                  <c:v>4.3999999999999997E-2</c:v>
                </c:pt>
                <c:pt idx="311">
                  <c:v>0.114</c:v>
                </c:pt>
                <c:pt idx="312">
                  <c:v>0.748</c:v>
                </c:pt>
                <c:pt idx="313">
                  <c:v>0.17599999999999999</c:v>
                </c:pt>
                <c:pt idx="314">
                  <c:v>0.53300000000000003</c:v>
                </c:pt>
                <c:pt idx="315">
                  <c:v>0.23799999999999999</c:v>
                </c:pt>
                <c:pt idx="316">
                  <c:v>0.35299999999999998</c:v>
                </c:pt>
                <c:pt idx="317">
                  <c:v>0.20899999999999999</c:v>
                </c:pt>
                <c:pt idx="318">
                  <c:v>0.115</c:v>
                </c:pt>
                <c:pt idx="319">
                  <c:v>0.502</c:v>
                </c:pt>
                <c:pt idx="320">
                  <c:v>0.20100000000000001</c:v>
                </c:pt>
                <c:pt idx="321">
                  <c:v>0.08</c:v>
                </c:pt>
                <c:pt idx="322">
                  <c:v>0.58499999999999996</c:v>
                </c:pt>
                <c:pt idx="323">
                  <c:v>0.57599999999999996</c:v>
                </c:pt>
                <c:pt idx="324">
                  <c:v>0.11</c:v>
                </c:pt>
                <c:pt idx="325">
                  <c:v>0.30399999999999999</c:v>
                </c:pt>
                <c:pt idx="326">
                  <c:v>0.91700000000000004</c:v>
                </c:pt>
                <c:pt idx="327">
                  <c:v>0.193</c:v>
                </c:pt>
                <c:pt idx="328">
                  <c:v>5.2999999999999999E-2</c:v>
                </c:pt>
                <c:pt idx="329">
                  <c:v>0.88200000000000001</c:v>
                </c:pt>
                <c:pt idx="330">
                  <c:v>0.45700000000000002</c:v>
                </c:pt>
                <c:pt idx="331">
                  <c:v>0.77</c:v>
                </c:pt>
                <c:pt idx="332">
                  <c:v>0.125</c:v>
                </c:pt>
                <c:pt idx="333">
                  <c:v>0.42699999999999999</c:v>
                </c:pt>
                <c:pt idx="334">
                  <c:v>0.89400000000000002</c:v>
                </c:pt>
                <c:pt idx="335">
                  <c:v>3.0000000000000001E-3</c:v>
                </c:pt>
                <c:pt idx="336">
                  <c:v>0.91400000000000003</c:v>
                </c:pt>
                <c:pt idx="337">
                  <c:v>0.623</c:v>
                </c:pt>
                <c:pt idx="338">
                  <c:v>8.8999999999999996E-2</c:v>
                </c:pt>
                <c:pt idx="339">
                  <c:v>0.59599999999999997</c:v>
                </c:pt>
                <c:pt idx="340">
                  <c:v>0.22</c:v>
                </c:pt>
                <c:pt idx="341">
                  <c:v>0.23499999999999999</c:v>
                </c:pt>
                <c:pt idx="342">
                  <c:v>0.59</c:v>
                </c:pt>
                <c:pt idx="343">
                  <c:v>0.63</c:v>
                </c:pt>
                <c:pt idx="344">
                  <c:v>0.23</c:v>
                </c:pt>
                <c:pt idx="345">
                  <c:v>0.54</c:v>
                </c:pt>
                <c:pt idx="346">
                  <c:v>0.312</c:v>
                </c:pt>
                <c:pt idx="347">
                  <c:v>0.81699999999999995</c:v>
                </c:pt>
                <c:pt idx="348">
                  <c:v>0.90400000000000003</c:v>
                </c:pt>
                <c:pt idx="349">
                  <c:v>0.97299999999999998</c:v>
                </c:pt>
                <c:pt idx="350">
                  <c:v>0.40699999999999997</c:v>
                </c:pt>
                <c:pt idx="351">
                  <c:v>0.59099999999999997</c:v>
                </c:pt>
                <c:pt idx="352">
                  <c:v>0.57399999999999995</c:v>
                </c:pt>
                <c:pt idx="353">
                  <c:v>0.26700000000000002</c:v>
                </c:pt>
                <c:pt idx="354">
                  <c:v>0.92900000000000005</c:v>
                </c:pt>
                <c:pt idx="355">
                  <c:v>0.11700000000000001</c:v>
                </c:pt>
                <c:pt idx="356">
                  <c:v>0.82399999999999995</c:v>
                </c:pt>
                <c:pt idx="357">
                  <c:v>0.85299999999999998</c:v>
                </c:pt>
                <c:pt idx="358">
                  <c:v>0.34899999999999998</c:v>
                </c:pt>
                <c:pt idx="359">
                  <c:v>0.997</c:v>
                </c:pt>
                <c:pt idx="360">
                  <c:v>0.57299999999999995</c:v>
                </c:pt>
                <c:pt idx="361">
                  <c:v>0.52600000000000002</c:v>
                </c:pt>
                <c:pt idx="362">
                  <c:v>0.32800000000000001</c:v>
                </c:pt>
                <c:pt idx="363">
                  <c:v>0.63600000000000001</c:v>
                </c:pt>
                <c:pt idx="364">
                  <c:v>0.95299999999999996</c:v>
                </c:pt>
                <c:pt idx="365">
                  <c:v>0.69499999999999995</c:v>
                </c:pt>
                <c:pt idx="366">
                  <c:v>0.86599999999999999</c:v>
                </c:pt>
                <c:pt idx="367">
                  <c:v>0.75700000000000001</c:v>
                </c:pt>
                <c:pt idx="368">
                  <c:v>0.999</c:v>
                </c:pt>
                <c:pt idx="369">
                  <c:v>0.56899999999999995</c:v>
                </c:pt>
                <c:pt idx="370">
                  <c:v>0.89100000000000001</c:v>
                </c:pt>
                <c:pt idx="371">
                  <c:v>6.8000000000000005E-2</c:v>
                </c:pt>
                <c:pt idx="372">
                  <c:v>0.58099999999999996</c:v>
                </c:pt>
                <c:pt idx="373">
                  <c:v>0.90700000000000003</c:v>
                </c:pt>
                <c:pt idx="374">
                  <c:v>0.184</c:v>
                </c:pt>
                <c:pt idx="375">
                  <c:v>0.65300000000000002</c:v>
                </c:pt>
                <c:pt idx="376">
                  <c:v>0.7</c:v>
                </c:pt>
                <c:pt idx="377">
                  <c:v>0.17</c:v>
                </c:pt>
                <c:pt idx="378">
                  <c:v>0.29399999999999998</c:v>
                </c:pt>
                <c:pt idx="379">
                  <c:v>0.86399999999999999</c:v>
                </c:pt>
                <c:pt idx="380">
                  <c:v>0.52400000000000002</c:v>
                </c:pt>
                <c:pt idx="381">
                  <c:v>0.83699999999999997</c:v>
                </c:pt>
                <c:pt idx="382">
                  <c:v>0.24099999999999999</c:v>
                </c:pt>
                <c:pt idx="383">
                  <c:v>0.30099999999999999</c:v>
                </c:pt>
                <c:pt idx="384">
                  <c:v>0.17100000000000001</c:v>
                </c:pt>
                <c:pt idx="385">
                  <c:v>0.65800000000000003</c:v>
                </c:pt>
                <c:pt idx="386">
                  <c:v>0.96299999999999997</c:v>
                </c:pt>
                <c:pt idx="387">
                  <c:v>3.1E-2</c:v>
                </c:pt>
                <c:pt idx="388">
                  <c:v>8.2000000000000003E-2</c:v>
                </c:pt>
                <c:pt idx="389">
                  <c:v>6.9000000000000006E-2</c:v>
                </c:pt>
                <c:pt idx="390">
                  <c:v>0.57699999999999996</c:v>
                </c:pt>
                <c:pt idx="391">
                  <c:v>0.26900000000000002</c:v>
                </c:pt>
                <c:pt idx="392">
                  <c:v>0.29599999999999999</c:v>
                </c:pt>
                <c:pt idx="393">
                  <c:v>0.83099999999999996</c:v>
                </c:pt>
                <c:pt idx="394">
                  <c:v>0.218</c:v>
                </c:pt>
                <c:pt idx="395">
                  <c:v>0.20200000000000001</c:v>
                </c:pt>
                <c:pt idx="396">
                  <c:v>0.3</c:v>
                </c:pt>
                <c:pt idx="397">
                  <c:v>0.49399999999999999</c:v>
                </c:pt>
                <c:pt idx="398">
                  <c:v>0.27300000000000002</c:v>
                </c:pt>
                <c:pt idx="399">
                  <c:v>0.14899999999999999</c:v>
                </c:pt>
                <c:pt idx="400">
                  <c:v>0.19900000000000001</c:v>
                </c:pt>
                <c:pt idx="401">
                  <c:v>0.51300000000000001</c:v>
                </c:pt>
                <c:pt idx="402">
                  <c:v>0.44600000000000001</c:v>
                </c:pt>
                <c:pt idx="403">
                  <c:v>0.22500000000000001</c:v>
                </c:pt>
                <c:pt idx="404">
                  <c:v>0.52900000000000003</c:v>
                </c:pt>
                <c:pt idx="405">
                  <c:v>0.39</c:v>
                </c:pt>
                <c:pt idx="406">
                  <c:v>0.51</c:v>
                </c:pt>
                <c:pt idx="407">
                  <c:v>9.1999999999999998E-2</c:v>
                </c:pt>
                <c:pt idx="408">
                  <c:v>1.4E-2</c:v>
                </c:pt>
                <c:pt idx="409">
                  <c:v>0.01</c:v>
                </c:pt>
                <c:pt idx="410">
                  <c:v>0.34699999999999998</c:v>
                </c:pt>
                <c:pt idx="411">
                  <c:v>0.99399999999999999</c:v>
                </c:pt>
                <c:pt idx="412">
                  <c:v>0.72399999999999998</c:v>
                </c:pt>
                <c:pt idx="413">
                  <c:v>0.754</c:v>
                </c:pt>
                <c:pt idx="414">
                  <c:v>0.42299999999999999</c:v>
                </c:pt>
                <c:pt idx="415">
                  <c:v>0.54500000000000004</c:v>
                </c:pt>
                <c:pt idx="416">
                  <c:v>0.124</c:v>
                </c:pt>
                <c:pt idx="417">
                  <c:v>0.751</c:v>
                </c:pt>
                <c:pt idx="418">
                  <c:v>3.2000000000000001E-2</c:v>
                </c:pt>
                <c:pt idx="419">
                  <c:v>0.28699999999999998</c:v>
                </c:pt>
                <c:pt idx="420">
                  <c:v>2.8000000000000001E-2</c:v>
                </c:pt>
                <c:pt idx="421">
                  <c:v>0.52300000000000002</c:v>
                </c:pt>
                <c:pt idx="422">
                  <c:v>0.72799999999999998</c:v>
                </c:pt>
                <c:pt idx="423">
                  <c:v>0.38300000000000001</c:v>
                </c:pt>
                <c:pt idx="424">
                  <c:v>0.501</c:v>
                </c:pt>
                <c:pt idx="425">
                  <c:v>0.15</c:v>
                </c:pt>
                <c:pt idx="426">
                  <c:v>0.38800000000000001</c:v>
                </c:pt>
                <c:pt idx="427">
                  <c:v>0.56999999999999995</c:v>
                </c:pt>
                <c:pt idx="428">
                  <c:v>0.98199999999999998</c:v>
                </c:pt>
                <c:pt idx="429">
                  <c:v>0.17499999999999999</c:v>
                </c:pt>
                <c:pt idx="430">
                  <c:v>0.64300000000000002</c:v>
                </c:pt>
                <c:pt idx="431">
                  <c:v>0.57899999999999996</c:v>
                </c:pt>
                <c:pt idx="432">
                  <c:v>0.499</c:v>
                </c:pt>
                <c:pt idx="433">
                  <c:v>0.77200000000000002</c:v>
                </c:pt>
                <c:pt idx="434">
                  <c:v>0.84899999999999998</c:v>
                </c:pt>
                <c:pt idx="435">
                  <c:v>0.215</c:v>
                </c:pt>
                <c:pt idx="436">
                  <c:v>0.77400000000000002</c:v>
                </c:pt>
                <c:pt idx="437">
                  <c:v>0.80900000000000005</c:v>
                </c:pt>
                <c:pt idx="438">
                  <c:v>0.24199999999999999</c:v>
                </c:pt>
                <c:pt idx="439">
                  <c:v>0.75800000000000001</c:v>
                </c:pt>
                <c:pt idx="440">
                  <c:v>0.78600000000000003</c:v>
                </c:pt>
                <c:pt idx="441">
                  <c:v>0.33500000000000002</c:v>
                </c:pt>
                <c:pt idx="442">
                  <c:v>0.46800000000000003</c:v>
                </c:pt>
                <c:pt idx="443">
                  <c:v>0.112</c:v>
                </c:pt>
                <c:pt idx="444">
                  <c:v>0.76400000000000001</c:v>
                </c:pt>
                <c:pt idx="445">
                  <c:v>0.44800000000000001</c:v>
                </c:pt>
                <c:pt idx="446">
                  <c:v>0.83199999999999996</c:v>
                </c:pt>
                <c:pt idx="447">
                  <c:v>0.92200000000000004</c:v>
                </c:pt>
                <c:pt idx="448">
                  <c:v>0.41599999999999998</c:v>
                </c:pt>
                <c:pt idx="449">
                  <c:v>0.67300000000000004</c:v>
                </c:pt>
                <c:pt idx="450">
                  <c:v>0.96799999999999997</c:v>
                </c:pt>
                <c:pt idx="451">
                  <c:v>0.109</c:v>
                </c:pt>
                <c:pt idx="452">
                  <c:v>2.7E-2</c:v>
                </c:pt>
                <c:pt idx="453">
                  <c:v>0.62</c:v>
                </c:pt>
                <c:pt idx="454">
                  <c:v>8.4000000000000005E-2</c:v>
                </c:pt>
                <c:pt idx="455">
                  <c:v>0.69399999999999995</c:v>
                </c:pt>
                <c:pt idx="456">
                  <c:v>0.20699999999999999</c:v>
                </c:pt>
                <c:pt idx="457">
                  <c:v>0.72199999999999998</c:v>
                </c:pt>
                <c:pt idx="458">
                  <c:v>3.3000000000000002E-2</c:v>
                </c:pt>
                <c:pt idx="459">
                  <c:v>0.53700000000000003</c:v>
                </c:pt>
                <c:pt idx="460">
                  <c:v>0.06</c:v>
                </c:pt>
                <c:pt idx="461">
                  <c:v>0.57999999999999996</c:v>
                </c:pt>
                <c:pt idx="462">
                  <c:v>0.16700000000000001</c:v>
                </c:pt>
                <c:pt idx="463">
                  <c:v>5.1999999999999998E-2</c:v>
                </c:pt>
                <c:pt idx="464">
                  <c:v>1.0999999999999999E-2</c:v>
                </c:pt>
                <c:pt idx="465">
                  <c:v>0.26300000000000001</c:v>
                </c:pt>
                <c:pt idx="466">
                  <c:v>0.156</c:v>
                </c:pt>
                <c:pt idx="467">
                  <c:v>0.65100000000000002</c:v>
                </c:pt>
                <c:pt idx="468">
                  <c:v>0.14199999999999999</c:v>
                </c:pt>
                <c:pt idx="469">
                  <c:v>0.82</c:v>
                </c:pt>
                <c:pt idx="470">
                  <c:v>0.47699999999999998</c:v>
                </c:pt>
                <c:pt idx="471">
                  <c:v>0.90200000000000002</c:v>
                </c:pt>
                <c:pt idx="472">
                  <c:v>0.32700000000000001</c:v>
                </c:pt>
                <c:pt idx="473">
                  <c:v>0.879</c:v>
                </c:pt>
                <c:pt idx="474">
                  <c:v>0.21299999999999999</c:v>
                </c:pt>
                <c:pt idx="475">
                  <c:v>0.28599999999999998</c:v>
                </c:pt>
                <c:pt idx="476">
                  <c:v>0.99199999999999999</c:v>
                </c:pt>
                <c:pt idx="477">
                  <c:v>3.5000000000000003E-2</c:v>
                </c:pt>
                <c:pt idx="478">
                  <c:v>0.14499999999999999</c:v>
                </c:pt>
                <c:pt idx="479">
                  <c:v>0.63200000000000001</c:v>
                </c:pt>
                <c:pt idx="480">
                  <c:v>5.3999999999999999E-2</c:v>
                </c:pt>
                <c:pt idx="481">
                  <c:v>2.4E-2</c:v>
                </c:pt>
                <c:pt idx="482">
                  <c:v>0.34100000000000003</c:v>
                </c:pt>
                <c:pt idx="483">
                  <c:v>0.73299999999999998</c:v>
                </c:pt>
                <c:pt idx="484">
                  <c:v>9.2999999999999999E-2</c:v>
                </c:pt>
                <c:pt idx="485">
                  <c:v>0.47099999999999997</c:v>
                </c:pt>
                <c:pt idx="486">
                  <c:v>0.91</c:v>
                </c:pt>
                <c:pt idx="487">
                  <c:v>0.54900000000000004</c:v>
                </c:pt>
                <c:pt idx="488">
                  <c:v>0.749</c:v>
                </c:pt>
                <c:pt idx="489">
                  <c:v>0.91100000000000003</c:v>
                </c:pt>
                <c:pt idx="490">
                  <c:v>0.96399999999999997</c:v>
                </c:pt>
                <c:pt idx="491">
                  <c:v>0.95099999999999996</c:v>
                </c:pt>
                <c:pt idx="492">
                  <c:v>0.87</c:v>
                </c:pt>
                <c:pt idx="493">
                  <c:v>0.66700000000000004</c:v>
                </c:pt>
                <c:pt idx="494">
                  <c:v>0.55200000000000005</c:v>
                </c:pt>
                <c:pt idx="495">
                  <c:v>0.40600000000000003</c:v>
                </c:pt>
                <c:pt idx="496">
                  <c:v>0.77300000000000002</c:v>
                </c:pt>
                <c:pt idx="497">
                  <c:v>0.52500000000000002</c:v>
                </c:pt>
                <c:pt idx="498">
                  <c:v>0.21</c:v>
                </c:pt>
                <c:pt idx="499">
                  <c:v>0.61099999999999999</c:v>
                </c:pt>
                <c:pt idx="500">
                  <c:v>0.41499999999999998</c:v>
                </c:pt>
                <c:pt idx="501">
                  <c:v>0.41899999999999998</c:v>
                </c:pt>
                <c:pt idx="502">
                  <c:v>0.49299999999999999</c:v>
                </c:pt>
                <c:pt idx="503">
                  <c:v>0.68500000000000005</c:v>
                </c:pt>
                <c:pt idx="504">
                  <c:v>0.36799999999999999</c:v>
                </c:pt>
                <c:pt idx="505">
                  <c:v>0.33400000000000002</c:v>
                </c:pt>
                <c:pt idx="506">
                  <c:v>0.752</c:v>
                </c:pt>
                <c:pt idx="507">
                  <c:v>0.88500000000000001</c:v>
                </c:pt>
                <c:pt idx="508">
                  <c:v>0.71499999999999997</c:v>
                </c:pt>
                <c:pt idx="509">
                  <c:v>0.75900000000000001</c:v>
                </c:pt>
                <c:pt idx="510">
                  <c:v>0.63700000000000001</c:v>
                </c:pt>
                <c:pt idx="511">
                  <c:v>0.64400000000000002</c:v>
                </c:pt>
                <c:pt idx="512">
                  <c:v>0.55400000000000005</c:v>
                </c:pt>
                <c:pt idx="513">
                  <c:v>0.40799999999999997</c:v>
                </c:pt>
                <c:pt idx="514">
                  <c:v>0.90500000000000003</c:v>
                </c:pt>
                <c:pt idx="515">
                  <c:v>0.45600000000000002</c:v>
                </c:pt>
                <c:pt idx="516">
                  <c:v>0.498</c:v>
                </c:pt>
                <c:pt idx="517">
                  <c:v>0.59399999999999997</c:v>
                </c:pt>
                <c:pt idx="518">
                  <c:v>0.152</c:v>
                </c:pt>
                <c:pt idx="519">
                  <c:v>0.27</c:v>
                </c:pt>
                <c:pt idx="520">
                  <c:v>0.68</c:v>
                </c:pt>
                <c:pt idx="521">
                  <c:v>0.67</c:v>
                </c:pt>
                <c:pt idx="522">
                  <c:v>0.13700000000000001</c:v>
                </c:pt>
                <c:pt idx="523">
                  <c:v>0.13100000000000001</c:v>
                </c:pt>
                <c:pt idx="524">
                  <c:v>0.439</c:v>
                </c:pt>
                <c:pt idx="525">
                  <c:v>0.2</c:v>
                </c:pt>
                <c:pt idx="526">
                  <c:v>0.24299999999999999</c:v>
                </c:pt>
                <c:pt idx="527">
                  <c:v>0.93200000000000005</c:v>
                </c:pt>
                <c:pt idx="528">
                  <c:v>0.61599999999999999</c:v>
                </c:pt>
                <c:pt idx="529">
                  <c:v>0.434</c:v>
                </c:pt>
                <c:pt idx="530">
                  <c:v>0.90300000000000002</c:v>
                </c:pt>
                <c:pt idx="531">
                  <c:v>0.68799999999999994</c:v>
                </c:pt>
                <c:pt idx="532">
                  <c:v>0.64200000000000002</c:v>
                </c:pt>
                <c:pt idx="533">
                  <c:v>0.16900000000000001</c:v>
                </c:pt>
                <c:pt idx="534">
                  <c:v>0.65500000000000003</c:v>
                </c:pt>
                <c:pt idx="535">
                  <c:v>0.63100000000000001</c:v>
                </c:pt>
                <c:pt idx="536">
                  <c:v>0.106</c:v>
                </c:pt>
                <c:pt idx="537">
                  <c:v>0.40400000000000003</c:v>
                </c:pt>
                <c:pt idx="538">
                  <c:v>0.30599999999999999</c:v>
                </c:pt>
                <c:pt idx="539">
                  <c:v>0.11799999999999999</c:v>
                </c:pt>
                <c:pt idx="540">
                  <c:v>0.81299999999999994</c:v>
                </c:pt>
                <c:pt idx="541">
                  <c:v>0.58799999999999997</c:v>
                </c:pt>
                <c:pt idx="542">
                  <c:v>0.34300000000000003</c:v>
                </c:pt>
                <c:pt idx="543">
                  <c:v>0.47199999999999998</c:v>
                </c:pt>
                <c:pt idx="544">
                  <c:v>0.82599999999999996</c:v>
                </c:pt>
                <c:pt idx="545">
                  <c:v>0.65700000000000003</c:v>
                </c:pt>
                <c:pt idx="546">
                  <c:v>0.86899999999999999</c:v>
                </c:pt>
                <c:pt idx="547">
                  <c:v>9.4E-2</c:v>
                </c:pt>
                <c:pt idx="548">
                  <c:v>0.45200000000000001</c:v>
                </c:pt>
                <c:pt idx="549">
                  <c:v>0.38500000000000001</c:v>
                </c:pt>
                <c:pt idx="550">
                  <c:v>0.23899999999999999</c:v>
                </c:pt>
                <c:pt idx="551">
                  <c:v>0.77100000000000002</c:v>
                </c:pt>
                <c:pt idx="552">
                  <c:v>0.76900000000000002</c:v>
                </c:pt>
                <c:pt idx="553">
                  <c:v>8.0000000000000002E-3</c:v>
                </c:pt>
                <c:pt idx="554">
                  <c:v>0.54200000000000004</c:v>
                </c:pt>
                <c:pt idx="555">
                  <c:v>0.72899999999999998</c:v>
                </c:pt>
                <c:pt idx="556">
                  <c:v>0.46700000000000003</c:v>
                </c:pt>
                <c:pt idx="557">
                  <c:v>0.67200000000000004</c:v>
                </c:pt>
                <c:pt idx="558">
                  <c:v>0.70499999999999996</c:v>
                </c:pt>
                <c:pt idx="559">
                  <c:v>0.17799999999999999</c:v>
                </c:pt>
                <c:pt idx="560">
                  <c:v>0.79800000000000004</c:v>
                </c:pt>
                <c:pt idx="561">
                  <c:v>0.95</c:v>
                </c:pt>
                <c:pt idx="562">
                  <c:v>0.85799999999999998</c:v>
                </c:pt>
                <c:pt idx="563">
                  <c:v>0.254</c:v>
                </c:pt>
                <c:pt idx="564">
                  <c:v>0.83899999999999997</c:v>
                </c:pt>
                <c:pt idx="565">
                  <c:v>0.86</c:v>
                </c:pt>
                <c:pt idx="566">
                  <c:v>0.05</c:v>
                </c:pt>
                <c:pt idx="567">
                  <c:v>0.96599999999999997</c:v>
                </c:pt>
                <c:pt idx="568">
                  <c:v>0.40100000000000002</c:v>
                </c:pt>
                <c:pt idx="569">
                  <c:v>0.77600000000000002</c:v>
                </c:pt>
                <c:pt idx="570">
                  <c:v>0.70699999999999996</c:v>
                </c:pt>
                <c:pt idx="571">
                  <c:v>0.221</c:v>
                </c:pt>
                <c:pt idx="572">
                  <c:v>0.95199999999999996</c:v>
                </c:pt>
                <c:pt idx="573">
                  <c:v>4.4999999999999998E-2</c:v>
                </c:pt>
                <c:pt idx="574">
                  <c:v>0.56799999999999995</c:v>
                </c:pt>
                <c:pt idx="575">
                  <c:v>0.96499999999999997</c:v>
                </c:pt>
                <c:pt idx="576">
                  <c:v>0.84799999999999998</c:v>
                </c:pt>
                <c:pt idx="577">
                  <c:v>0.77900000000000003</c:v>
                </c:pt>
                <c:pt idx="578">
                  <c:v>0.20799999999999999</c:v>
                </c:pt>
                <c:pt idx="579">
                  <c:v>0.59499999999999997</c:v>
                </c:pt>
                <c:pt idx="580">
                  <c:v>0.17199999999999999</c:v>
                </c:pt>
                <c:pt idx="581">
                  <c:v>0.64500000000000002</c:v>
                </c:pt>
                <c:pt idx="582">
                  <c:v>0.85599999999999998</c:v>
                </c:pt>
                <c:pt idx="583">
                  <c:v>0.876</c:v>
                </c:pt>
                <c:pt idx="584">
                  <c:v>0.122</c:v>
                </c:pt>
                <c:pt idx="585">
                  <c:v>0.27900000000000003</c:v>
                </c:pt>
                <c:pt idx="586">
                  <c:v>0.72499999999999998</c:v>
                </c:pt>
                <c:pt idx="587">
                  <c:v>0.69099999999999995</c:v>
                </c:pt>
                <c:pt idx="588">
                  <c:v>0.23300000000000001</c:v>
                </c:pt>
                <c:pt idx="589">
                  <c:v>0.34399999999999997</c:v>
                </c:pt>
                <c:pt idx="590">
                  <c:v>0.50600000000000001</c:v>
                </c:pt>
                <c:pt idx="591">
                  <c:v>0.113</c:v>
                </c:pt>
                <c:pt idx="592">
                  <c:v>0.16300000000000001</c:v>
                </c:pt>
                <c:pt idx="593">
                  <c:v>0.96199999999999997</c:v>
                </c:pt>
                <c:pt idx="594">
                  <c:v>0.34599999999999997</c:v>
                </c:pt>
                <c:pt idx="595">
                  <c:v>0.104</c:v>
                </c:pt>
                <c:pt idx="596">
                  <c:v>0.188</c:v>
                </c:pt>
                <c:pt idx="597">
                  <c:v>0.27500000000000002</c:v>
                </c:pt>
                <c:pt idx="598">
                  <c:v>0.98499999999999999</c:v>
                </c:pt>
                <c:pt idx="599">
                  <c:v>0.91600000000000004</c:v>
                </c:pt>
                <c:pt idx="600">
                  <c:v>0.88300000000000001</c:v>
                </c:pt>
                <c:pt idx="601">
                  <c:v>0.76</c:v>
                </c:pt>
                <c:pt idx="602">
                  <c:v>0.61199999999999999</c:v>
                </c:pt>
                <c:pt idx="603">
                  <c:v>0.753</c:v>
                </c:pt>
                <c:pt idx="604">
                  <c:v>0.66500000000000004</c:v>
                </c:pt>
                <c:pt idx="605">
                  <c:v>9.8000000000000004E-2</c:v>
                </c:pt>
                <c:pt idx="606">
                  <c:v>7.0999999999999994E-2</c:v>
                </c:pt>
                <c:pt idx="607">
                  <c:v>0.23200000000000001</c:v>
                </c:pt>
                <c:pt idx="608">
                  <c:v>5.8000000000000003E-2</c:v>
                </c:pt>
                <c:pt idx="609">
                  <c:v>0.55700000000000005</c:v>
                </c:pt>
                <c:pt idx="610">
                  <c:v>9.5000000000000001E-2</c:v>
                </c:pt>
                <c:pt idx="611">
                  <c:v>0.27700000000000002</c:v>
                </c:pt>
                <c:pt idx="612">
                  <c:v>0.95399999999999996</c:v>
                </c:pt>
                <c:pt idx="613">
                  <c:v>0.73199999999999998</c:v>
                </c:pt>
                <c:pt idx="614">
                  <c:v>0.92</c:v>
                </c:pt>
                <c:pt idx="615">
                  <c:v>0.105</c:v>
                </c:pt>
                <c:pt idx="616">
                  <c:v>0.51500000000000001</c:v>
                </c:pt>
                <c:pt idx="617">
                  <c:v>0.53900000000000003</c:v>
                </c:pt>
                <c:pt idx="618">
                  <c:v>0.158</c:v>
                </c:pt>
                <c:pt idx="619">
                  <c:v>0.80600000000000005</c:v>
                </c:pt>
                <c:pt idx="620">
                  <c:v>0.98799999999999999</c:v>
                </c:pt>
                <c:pt idx="621">
                  <c:v>0.54400000000000004</c:v>
                </c:pt>
                <c:pt idx="622">
                  <c:v>0.24</c:v>
                </c:pt>
                <c:pt idx="623">
                  <c:v>0.98699999999999999</c:v>
                </c:pt>
                <c:pt idx="624">
                  <c:v>0.30199999999999999</c:v>
                </c:pt>
                <c:pt idx="625">
                  <c:v>6.6000000000000003E-2</c:v>
                </c:pt>
                <c:pt idx="626">
                  <c:v>0.99299999999999999</c:v>
                </c:pt>
                <c:pt idx="627">
                  <c:v>7.0000000000000007E-2</c:v>
                </c:pt>
                <c:pt idx="628">
                  <c:v>0.28199999999999997</c:v>
                </c:pt>
                <c:pt idx="629">
                  <c:v>0.67400000000000004</c:v>
                </c:pt>
                <c:pt idx="630">
                  <c:v>0.95799999999999996</c:v>
                </c:pt>
                <c:pt idx="631">
                  <c:v>0.71199999999999997</c:v>
                </c:pt>
                <c:pt idx="632">
                  <c:v>0.67900000000000005</c:v>
                </c:pt>
                <c:pt idx="633">
                  <c:v>0.71799999999999997</c:v>
                </c:pt>
                <c:pt idx="634">
                  <c:v>2.9000000000000001E-2</c:v>
                </c:pt>
                <c:pt idx="635">
                  <c:v>0.78300000000000003</c:v>
                </c:pt>
                <c:pt idx="636">
                  <c:v>0.19800000000000001</c:v>
                </c:pt>
                <c:pt idx="637">
                  <c:v>0.54600000000000004</c:v>
                </c:pt>
                <c:pt idx="638">
                  <c:v>0.80100000000000005</c:v>
                </c:pt>
                <c:pt idx="639">
                  <c:v>0.84099999999999997</c:v>
                </c:pt>
                <c:pt idx="640">
                  <c:v>0.65</c:v>
                </c:pt>
                <c:pt idx="641">
                  <c:v>0.53</c:v>
                </c:pt>
                <c:pt idx="642">
                  <c:v>0.85399999999999998</c:v>
                </c:pt>
                <c:pt idx="643">
                  <c:v>0.66</c:v>
                </c:pt>
                <c:pt idx="644">
                  <c:v>0.71399999999999997</c:v>
                </c:pt>
                <c:pt idx="645">
                  <c:v>0.35099999999999998</c:v>
                </c:pt>
                <c:pt idx="646">
                  <c:v>0.25600000000000001</c:v>
                </c:pt>
                <c:pt idx="647">
                  <c:v>0.187</c:v>
                </c:pt>
                <c:pt idx="648">
                  <c:v>0.97499999999999998</c:v>
                </c:pt>
                <c:pt idx="649">
                  <c:v>0.80400000000000005</c:v>
                </c:pt>
                <c:pt idx="650">
                  <c:v>0.224</c:v>
                </c:pt>
                <c:pt idx="651">
                  <c:v>0.42499999999999999</c:v>
                </c:pt>
                <c:pt idx="652">
                  <c:v>0.66200000000000003</c:v>
                </c:pt>
                <c:pt idx="653">
                  <c:v>0.72</c:v>
                </c:pt>
                <c:pt idx="654">
                  <c:v>0.43099999999999999</c:v>
                </c:pt>
                <c:pt idx="655">
                  <c:v>0.73</c:v>
                </c:pt>
                <c:pt idx="656">
                  <c:v>0.29099999999999998</c:v>
                </c:pt>
                <c:pt idx="657">
                  <c:v>0.55600000000000005</c:v>
                </c:pt>
                <c:pt idx="658">
                  <c:v>0.96699999999999997</c:v>
                </c:pt>
                <c:pt idx="659">
                  <c:v>0.23599999999999999</c:v>
                </c:pt>
                <c:pt idx="660">
                  <c:v>0.64900000000000002</c:v>
                </c:pt>
                <c:pt idx="661">
                  <c:v>9.9000000000000005E-2</c:v>
                </c:pt>
                <c:pt idx="662">
                  <c:v>0.56299999999999994</c:v>
                </c:pt>
                <c:pt idx="663">
                  <c:v>0.45400000000000001</c:v>
                </c:pt>
                <c:pt idx="664">
                  <c:v>0.57199999999999995</c:v>
                </c:pt>
                <c:pt idx="665">
                  <c:v>0.76700000000000002</c:v>
                </c:pt>
                <c:pt idx="666">
                  <c:v>0.41</c:v>
                </c:pt>
                <c:pt idx="667">
                  <c:v>0.628</c:v>
                </c:pt>
                <c:pt idx="668">
                  <c:v>0.61899999999999999</c:v>
                </c:pt>
                <c:pt idx="669">
                  <c:v>0.73799999999999999</c:v>
                </c:pt>
                <c:pt idx="670">
                  <c:v>0.36299999999999999</c:v>
                </c:pt>
                <c:pt idx="671">
                  <c:v>0.79200000000000004</c:v>
                </c:pt>
                <c:pt idx="672">
                  <c:v>6.3E-2</c:v>
                </c:pt>
                <c:pt idx="673">
                  <c:v>0.81799999999999995</c:v>
                </c:pt>
                <c:pt idx="674">
                  <c:v>0.26</c:v>
                </c:pt>
                <c:pt idx="675">
                  <c:v>0.47799999999999998</c:v>
                </c:pt>
                <c:pt idx="676">
                  <c:v>0.74099999999999999</c:v>
                </c:pt>
                <c:pt idx="677">
                  <c:v>0.45500000000000002</c:v>
                </c:pt>
                <c:pt idx="678">
                  <c:v>0.89800000000000002</c:v>
                </c:pt>
                <c:pt idx="679">
                  <c:v>0.50800000000000001</c:v>
                </c:pt>
                <c:pt idx="680">
                  <c:v>0.92700000000000005</c:v>
                </c:pt>
                <c:pt idx="681">
                  <c:v>0.33300000000000002</c:v>
                </c:pt>
                <c:pt idx="682">
                  <c:v>0.47</c:v>
                </c:pt>
                <c:pt idx="683">
                  <c:v>0.86799999999999999</c:v>
                </c:pt>
                <c:pt idx="684">
                  <c:v>0.19400000000000001</c:v>
                </c:pt>
                <c:pt idx="685">
                  <c:v>0.60699999999999998</c:v>
                </c:pt>
                <c:pt idx="686">
                  <c:v>0.38900000000000001</c:v>
                </c:pt>
                <c:pt idx="687">
                  <c:v>0.93</c:v>
                </c:pt>
                <c:pt idx="688">
                  <c:v>0.76600000000000001</c:v>
                </c:pt>
                <c:pt idx="689">
                  <c:v>0.94199999999999995</c:v>
                </c:pt>
                <c:pt idx="690">
                  <c:v>0.40899999999999997</c:v>
                </c:pt>
                <c:pt idx="691">
                  <c:v>0.73699999999999999</c:v>
                </c:pt>
                <c:pt idx="692">
                  <c:v>0.16400000000000001</c:v>
                </c:pt>
                <c:pt idx="693">
                  <c:v>0.73399999999999999</c:v>
                </c:pt>
                <c:pt idx="694">
                  <c:v>0.872</c:v>
                </c:pt>
                <c:pt idx="695">
                  <c:v>0.99</c:v>
                </c:pt>
                <c:pt idx="696">
                  <c:v>1.6E-2</c:v>
                </c:pt>
                <c:pt idx="697">
                  <c:v>0.41299999999999998</c:v>
                </c:pt>
                <c:pt idx="698">
                  <c:v>0.878</c:v>
                </c:pt>
                <c:pt idx="699">
                  <c:v>0.93400000000000005</c:v>
                </c:pt>
                <c:pt idx="700">
                  <c:v>0.84699999999999998</c:v>
                </c:pt>
                <c:pt idx="701">
                  <c:v>0.81599999999999995</c:v>
                </c:pt>
                <c:pt idx="702">
                  <c:v>0.77800000000000002</c:v>
                </c:pt>
                <c:pt idx="703">
                  <c:v>0.5</c:v>
                </c:pt>
                <c:pt idx="704">
                  <c:v>2.5000000000000001E-2</c:v>
                </c:pt>
                <c:pt idx="705">
                  <c:v>0.59699999999999998</c:v>
                </c:pt>
                <c:pt idx="706">
                  <c:v>0.78900000000000003</c:v>
                </c:pt>
                <c:pt idx="707">
                  <c:v>0.39200000000000002</c:v>
                </c:pt>
                <c:pt idx="708">
                  <c:v>0.185</c:v>
                </c:pt>
                <c:pt idx="709">
                  <c:v>0.22600000000000001</c:v>
                </c:pt>
                <c:pt idx="710">
                  <c:v>0.77500000000000002</c:v>
                </c:pt>
                <c:pt idx="711">
                  <c:v>0.216</c:v>
                </c:pt>
                <c:pt idx="712">
                  <c:v>0.42799999999999999</c:v>
                </c:pt>
                <c:pt idx="713">
                  <c:v>0.76200000000000001</c:v>
                </c:pt>
                <c:pt idx="714">
                  <c:v>0.222</c:v>
                </c:pt>
                <c:pt idx="715">
                  <c:v>0.58199999999999996</c:v>
                </c:pt>
                <c:pt idx="716">
                  <c:v>0.39500000000000002</c:v>
                </c:pt>
                <c:pt idx="717">
                  <c:v>7.6999999999999999E-2</c:v>
                </c:pt>
                <c:pt idx="718">
                  <c:v>0.88800000000000001</c:v>
                </c:pt>
                <c:pt idx="719">
                  <c:v>0.96099999999999997</c:v>
                </c:pt>
                <c:pt idx="720">
                  <c:v>0.55900000000000005</c:v>
                </c:pt>
                <c:pt idx="721">
                  <c:v>0.38700000000000001</c:v>
                </c:pt>
                <c:pt idx="722">
                  <c:v>0.46500000000000002</c:v>
                </c:pt>
                <c:pt idx="723">
                  <c:v>6.7000000000000004E-2</c:v>
                </c:pt>
                <c:pt idx="724">
                  <c:v>0.245</c:v>
                </c:pt>
                <c:pt idx="725">
                  <c:v>0.39800000000000002</c:v>
                </c:pt>
                <c:pt idx="726">
                  <c:v>0.70599999999999996</c:v>
                </c:pt>
                <c:pt idx="727">
                  <c:v>0.46899999999999997</c:v>
                </c:pt>
                <c:pt idx="728">
                  <c:v>0.32500000000000001</c:v>
                </c:pt>
                <c:pt idx="729">
                  <c:v>0.47299999999999998</c:v>
                </c:pt>
                <c:pt idx="730">
                  <c:v>4.1000000000000002E-2</c:v>
                </c:pt>
                <c:pt idx="731">
                  <c:v>0.626</c:v>
                </c:pt>
                <c:pt idx="732">
                  <c:v>0.39900000000000002</c:v>
                </c:pt>
                <c:pt idx="733">
                  <c:v>0.79300000000000004</c:v>
                </c:pt>
                <c:pt idx="734">
                  <c:v>0.433</c:v>
                </c:pt>
                <c:pt idx="735">
                  <c:v>0.39400000000000002</c:v>
                </c:pt>
                <c:pt idx="736">
                  <c:v>0.36</c:v>
                </c:pt>
                <c:pt idx="737">
                  <c:v>0.97399999999999998</c:v>
                </c:pt>
                <c:pt idx="738">
                  <c:v>0.29299999999999998</c:v>
                </c:pt>
                <c:pt idx="739">
                  <c:v>0.28399999999999997</c:v>
                </c:pt>
                <c:pt idx="740">
                  <c:v>0.18</c:v>
                </c:pt>
                <c:pt idx="741">
                  <c:v>1.2E-2</c:v>
                </c:pt>
                <c:pt idx="742">
                  <c:v>0.38</c:v>
                </c:pt>
                <c:pt idx="743">
                  <c:v>0.63300000000000001</c:v>
                </c:pt>
                <c:pt idx="744">
                  <c:v>0.82099999999999995</c:v>
                </c:pt>
                <c:pt idx="745">
                  <c:v>1E-3</c:v>
                </c:pt>
                <c:pt idx="746">
                  <c:v>0.123</c:v>
                </c:pt>
                <c:pt idx="747">
                  <c:v>0.1</c:v>
                </c:pt>
                <c:pt idx="748">
                  <c:v>0.91200000000000003</c:v>
                </c:pt>
                <c:pt idx="749">
                  <c:v>0.31</c:v>
                </c:pt>
                <c:pt idx="750">
                  <c:v>0.30499999999999999</c:v>
                </c:pt>
                <c:pt idx="751">
                  <c:v>0.46200000000000002</c:v>
                </c:pt>
                <c:pt idx="752">
                  <c:v>3.6999999999999998E-2</c:v>
                </c:pt>
                <c:pt idx="753">
                  <c:v>0.25</c:v>
                </c:pt>
                <c:pt idx="754">
                  <c:v>0.89</c:v>
                </c:pt>
                <c:pt idx="755">
                  <c:v>0.48199999999999998</c:v>
                </c:pt>
                <c:pt idx="756">
                  <c:v>0.23400000000000001</c:v>
                </c:pt>
                <c:pt idx="757">
                  <c:v>0.13500000000000001</c:v>
                </c:pt>
                <c:pt idx="758">
                  <c:v>0.71299999999999997</c:v>
                </c:pt>
                <c:pt idx="759">
                  <c:v>0.34</c:v>
                </c:pt>
                <c:pt idx="760">
                  <c:v>8.1000000000000003E-2</c:v>
                </c:pt>
                <c:pt idx="761">
                  <c:v>0.81</c:v>
                </c:pt>
                <c:pt idx="762">
                  <c:v>0.38100000000000001</c:v>
                </c:pt>
                <c:pt idx="763">
                  <c:v>0.40200000000000002</c:v>
                </c:pt>
                <c:pt idx="764">
                  <c:v>0.80200000000000005</c:v>
                </c:pt>
                <c:pt idx="765">
                  <c:v>0.50700000000000001</c:v>
                </c:pt>
                <c:pt idx="766">
                  <c:v>6.2E-2</c:v>
                </c:pt>
                <c:pt idx="767">
                  <c:v>0.68400000000000005</c:v>
                </c:pt>
                <c:pt idx="768">
                  <c:v>0.52800000000000002</c:v>
                </c:pt>
                <c:pt idx="769">
                  <c:v>0.12</c:v>
                </c:pt>
                <c:pt idx="770">
                  <c:v>3.5999999999999997E-2</c:v>
                </c:pt>
                <c:pt idx="771">
                  <c:v>8.3000000000000004E-2</c:v>
                </c:pt>
                <c:pt idx="772">
                  <c:v>0.622</c:v>
                </c:pt>
                <c:pt idx="773">
                  <c:v>0.86499999999999999</c:v>
                </c:pt>
                <c:pt idx="774">
                  <c:v>0.81499999999999995</c:v>
                </c:pt>
                <c:pt idx="775">
                  <c:v>0.36499999999999999</c:v>
                </c:pt>
                <c:pt idx="776">
                  <c:v>0.56399999999999995</c:v>
                </c:pt>
                <c:pt idx="777">
                  <c:v>0.83599999999999997</c:v>
                </c:pt>
                <c:pt idx="778">
                  <c:v>0.19500000000000001</c:v>
                </c:pt>
                <c:pt idx="779">
                  <c:v>9.6000000000000002E-2</c:v>
                </c:pt>
                <c:pt idx="780">
                  <c:v>0.55000000000000004</c:v>
                </c:pt>
                <c:pt idx="781">
                  <c:v>0.84399999999999997</c:v>
                </c:pt>
                <c:pt idx="782">
                  <c:v>0.48799999999999999</c:v>
                </c:pt>
                <c:pt idx="783">
                  <c:v>0.61799999999999999</c:v>
                </c:pt>
                <c:pt idx="784">
                  <c:v>0.73599999999999999</c:v>
                </c:pt>
                <c:pt idx="785">
                  <c:v>7.9000000000000001E-2</c:v>
                </c:pt>
                <c:pt idx="786">
                  <c:v>0.54700000000000004</c:v>
                </c:pt>
                <c:pt idx="787">
                  <c:v>0.13900000000000001</c:v>
                </c:pt>
                <c:pt idx="788">
                  <c:v>0.55500000000000005</c:v>
                </c:pt>
                <c:pt idx="789">
                  <c:v>0.16</c:v>
                </c:pt>
                <c:pt idx="790">
                  <c:v>0.20300000000000001</c:v>
                </c:pt>
                <c:pt idx="791">
                  <c:v>0.31900000000000001</c:v>
                </c:pt>
                <c:pt idx="792">
                  <c:v>0.69599999999999995</c:v>
                </c:pt>
                <c:pt idx="793">
                  <c:v>0.78400000000000003</c:v>
                </c:pt>
                <c:pt idx="794">
                  <c:v>0.63800000000000001</c:v>
                </c:pt>
                <c:pt idx="795">
                  <c:v>0.873</c:v>
                </c:pt>
                <c:pt idx="796">
                  <c:v>0.79100000000000004</c:v>
                </c:pt>
                <c:pt idx="797">
                  <c:v>0.78700000000000003</c:v>
                </c:pt>
                <c:pt idx="798">
                  <c:v>0.91500000000000004</c:v>
                </c:pt>
                <c:pt idx="799">
                  <c:v>0.496</c:v>
                </c:pt>
                <c:pt idx="800">
                  <c:v>0.438</c:v>
                </c:pt>
                <c:pt idx="801">
                  <c:v>0.71899999999999997</c:v>
                </c:pt>
                <c:pt idx="802">
                  <c:v>7.5999999999999998E-2</c:v>
                </c:pt>
                <c:pt idx="803">
                  <c:v>0.20599999999999999</c:v>
                </c:pt>
                <c:pt idx="804">
                  <c:v>0.88100000000000001</c:v>
                </c:pt>
                <c:pt idx="805">
                  <c:v>0.57799999999999996</c:v>
                </c:pt>
                <c:pt idx="806">
                  <c:v>0.95499999999999996</c:v>
                </c:pt>
                <c:pt idx="807">
                  <c:v>5.7000000000000002E-2</c:v>
                </c:pt>
                <c:pt idx="808">
                  <c:v>0.20399999999999999</c:v>
                </c:pt>
                <c:pt idx="809">
                  <c:v>0.39700000000000002</c:v>
                </c:pt>
                <c:pt idx="810">
                  <c:v>0.253</c:v>
                </c:pt>
                <c:pt idx="811">
                  <c:v>0.33900000000000002</c:v>
                </c:pt>
                <c:pt idx="812">
                  <c:v>4.0000000000000001E-3</c:v>
                </c:pt>
                <c:pt idx="813">
                  <c:v>0.14099999999999999</c:v>
                </c:pt>
                <c:pt idx="814">
                  <c:v>0.17399999999999999</c:v>
                </c:pt>
                <c:pt idx="815">
                  <c:v>0.38200000000000001</c:v>
                </c:pt>
                <c:pt idx="816">
                  <c:v>0.155</c:v>
                </c:pt>
                <c:pt idx="817">
                  <c:v>0.36099999999999999</c:v>
                </c:pt>
                <c:pt idx="818">
                  <c:v>0.94299999999999995</c:v>
                </c:pt>
                <c:pt idx="819">
                  <c:v>0.80800000000000005</c:v>
                </c:pt>
                <c:pt idx="820">
                  <c:v>0.625</c:v>
                </c:pt>
                <c:pt idx="821">
                  <c:v>0.314</c:v>
                </c:pt>
                <c:pt idx="822">
                  <c:v>0.92300000000000004</c:v>
                </c:pt>
                <c:pt idx="823">
                  <c:v>0.96899999999999997</c:v>
                </c:pt>
                <c:pt idx="824">
                  <c:v>0.32400000000000001</c:v>
                </c:pt>
                <c:pt idx="825">
                  <c:v>0.70299999999999996</c:v>
                </c:pt>
                <c:pt idx="826">
                  <c:v>0.36399999999999999</c:v>
                </c:pt>
                <c:pt idx="827">
                  <c:v>0.99099999999999999</c:v>
                </c:pt>
                <c:pt idx="828">
                  <c:v>0.746</c:v>
                </c:pt>
                <c:pt idx="829">
                  <c:v>0.93799999999999994</c:v>
                </c:pt>
                <c:pt idx="830">
                  <c:v>0.19</c:v>
                </c:pt>
                <c:pt idx="831">
                  <c:v>0.27400000000000002</c:v>
                </c:pt>
                <c:pt idx="832">
                  <c:v>0.29499999999999998</c:v>
                </c:pt>
                <c:pt idx="833">
                  <c:v>0.47499999999999998</c:v>
                </c:pt>
                <c:pt idx="834">
                  <c:v>0.82299999999999995</c:v>
                </c:pt>
                <c:pt idx="835">
                  <c:v>0.121</c:v>
                </c:pt>
                <c:pt idx="836">
                  <c:v>0.61399999999999999</c:v>
                </c:pt>
                <c:pt idx="837">
                  <c:v>0.66600000000000004</c:v>
                </c:pt>
                <c:pt idx="838">
                  <c:v>0.93600000000000005</c:v>
                </c:pt>
                <c:pt idx="839">
                  <c:v>0.79700000000000004</c:v>
                </c:pt>
                <c:pt idx="840">
                  <c:v>0.95599999999999996</c:v>
                </c:pt>
                <c:pt idx="841">
                  <c:v>0.11600000000000001</c:v>
                </c:pt>
                <c:pt idx="842">
                  <c:v>0.98299999999999998</c:v>
                </c:pt>
                <c:pt idx="843">
                  <c:v>0.33100000000000002</c:v>
                </c:pt>
                <c:pt idx="844">
                  <c:v>0.79</c:v>
                </c:pt>
                <c:pt idx="845">
                  <c:v>0.877</c:v>
                </c:pt>
                <c:pt idx="846">
                  <c:v>0.247</c:v>
                </c:pt>
                <c:pt idx="847">
                  <c:v>0.28299999999999997</c:v>
                </c:pt>
                <c:pt idx="848">
                  <c:v>0.42099999999999999</c:v>
                </c:pt>
                <c:pt idx="849">
                  <c:v>0.57099999999999995</c:v>
                </c:pt>
                <c:pt idx="850">
                  <c:v>0.97099999999999997</c:v>
                </c:pt>
                <c:pt idx="851">
                  <c:v>0.91900000000000004</c:v>
                </c:pt>
                <c:pt idx="852">
                  <c:v>0.83</c:v>
                </c:pt>
                <c:pt idx="853">
                  <c:v>0.66100000000000003</c:v>
                </c:pt>
                <c:pt idx="854">
                  <c:v>0.63500000000000001</c:v>
                </c:pt>
                <c:pt idx="855">
                  <c:v>0.44700000000000001</c:v>
                </c:pt>
                <c:pt idx="856">
                  <c:v>6.0999999999999999E-2</c:v>
                </c:pt>
                <c:pt idx="857">
                  <c:v>0.45900000000000002</c:v>
                </c:pt>
                <c:pt idx="858">
                  <c:v>7.1999999999999995E-2</c:v>
                </c:pt>
                <c:pt idx="859">
                  <c:v>0.84599999999999997</c:v>
                </c:pt>
                <c:pt idx="860">
                  <c:v>0.74399999999999999</c:v>
                </c:pt>
                <c:pt idx="861">
                  <c:v>0.25900000000000001</c:v>
                </c:pt>
                <c:pt idx="862">
                  <c:v>0.505</c:v>
                </c:pt>
                <c:pt idx="863">
                  <c:v>0.627</c:v>
                </c:pt>
                <c:pt idx="864">
                  <c:v>0.97799999999999998</c:v>
                </c:pt>
                <c:pt idx="865">
                  <c:v>0.97</c:v>
                </c:pt>
                <c:pt idx="866">
                  <c:v>0.621</c:v>
                </c:pt>
                <c:pt idx="867">
                  <c:v>1.4999999999999999E-2</c:v>
                </c:pt>
                <c:pt idx="868">
                  <c:v>0.36599999999999999</c:v>
                </c:pt>
                <c:pt idx="869">
                  <c:v>0.72699999999999998</c:v>
                </c:pt>
                <c:pt idx="870">
                  <c:v>0.35599999999999998</c:v>
                </c:pt>
                <c:pt idx="871">
                  <c:v>0.02</c:v>
                </c:pt>
                <c:pt idx="872">
                  <c:v>0.47599999999999998</c:v>
                </c:pt>
                <c:pt idx="873">
                  <c:v>0.26600000000000001</c:v>
                </c:pt>
                <c:pt idx="874">
                  <c:v>0.71599999999999997</c:v>
                </c:pt>
                <c:pt idx="875">
                  <c:v>0.48599999999999999</c:v>
                </c:pt>
                <c:pt idx="876">
                  <c:v>0.26500000000000001</c:v>
                </c:pt>
                <c:pt idx="877">
                  <c:v>0.153</c:v>
                </c:pt>
                <c:pt idx="878">
                  <c:v>0.33200000000000002</c:v>
                </c:pt>
                <c:pt idx="879">
                  <c:v>0.93700000000000006</c:v>
                </c:pt>
                <c:pt idx="880">
                  <c:v>5.8999999999999997E-2</c:v>
                </c:pt>
                <c:pt idx="881">
                  <c:v>0.19700000000000001</c:v>
                </c:pt>
                <c:pt idx="882">
                  <c:v>0.83399999999999996</c:v>
                </c:pt>
                <c:pt idx="883">
                  <c:v>0.75</c:v>
                </c:pt>
                <c:pt idx="884">
                  <c:v>0.35399999999999998</c:v>
                </c:pt>
                <c:pt idx="885">
                  <c:v>0.78800000000000003</c:v>
                </c:pt>
                <c:pt idx="886">
                  <c:v>0.45100000000000001</c:v>
                </c:pt>
                <c:pt idx="887">
                  <c:v>3.4000000000000002E-2</c:v>
                </c:pt>
                <c:pt idx="888">
                  <c:v>0.44400000000000001</c:v>
                </c:pt>
                <c:pt idx="889">
                  <c:v>0.80700000000000005</c:v>
                </c:pt>
                <c:pt idx="890">
                  <c:v>0.66800000000000004</c:v>
                </c:pt>
                <c:pt idx="891">
                  <c:v>0.68300000000000005</c:v>
                </c:pt>
                <c:pt idx="892">
                  <c:v>1.7000000000000001E-2</c:v>
                </c:pt>
                <c:pt idx="893">
                  <c:v>0.53600000000000003</c:v>
                </c:pt>
                <c:pt idx="894">
                  <c:v>0.97899999999999998</c:v>
                </c:pt>
                <c:pt idx="895">
                  <c:v>0.56599999999999995</c:v>
                </c:pt>
                <c:pt idx="896">
                  <c:v>0.95899999999999996</c:v>
                </c:pt>
                <c:pt idx="897">
                  <c:v>0.92400000000000004</c:v>
                </c:pt>
                <c:pt idx="898">
                  <c:v>0.78</c:v>
                </c:pt>
                <c:pt idx="899">
                  <c:v>0.157</c:v>
                </c:pt>
                <c:pt idx="900">
                  <c:v>0.68200000000000005</c:v>
                </c:pt>
                <c:pt idx="901">
                  <c:v>0.189</c:v>
                </c:pt>
                <c:pt idx="902">
                  <c:v>0.93100000000000005</c:v>
                </c:pt>
                <c:pt idx="903">
                  <c:v>0.26800000000000002</c:v>
                </c:pt>
                <c:pt idx="904">
                  <c:v>0.17899999999999999</c:v>
                </c:pt>
                <c:pt idx="905">
                  <c:v>0.36199999999999999</c:v>
                </c:pt>
                <c:pt idx="906">
                  <c:v>0.71099999999999997</c:v>
                </c:pt>
                <c:pt idx="907">
                  <c:v>0.70799999999999996</c:v>
                </c:pt>
                <c:pt idx="908">
                  <c:v>0.161</c:v>
                </c:pt>
                <c:pt idx="909">
                  <c:v>0.82199999999999995</c:v>
                </c:pt>
                <c:pt idx="910">
                  <c:v>8.6999999999999994E-2</c:v>
                </c:pt>
                <c:pt idx="911">
                  <c:v>0.69</c:v>
                </c:pt>
                <c:pt idx="912">
                  <c:v>0.80500000000000005</c:v>
                </c:pt>
                <c:pt idx="913">
                  <c:v>0.32100000000000001</c:v>
                </c:pt>
                <c:pt idx="914">
                  <c:v>0.71</c:v>
                </c:pt>
                <c:pt idx="915">
                  <c:v>0.442</c:v>
                </c:pt>
                <c:pt idx="916">
                  <c:v>0.39300000000000002</c:v>
                </c:pt>
                <c:pt idx="917">
                  <c:v>0.98099999999999998</c:v>
                </c:pt>
                <c:pt idx="918">
                  <c:v>0.128</c:v>
                </c:pt>
                <c:pt idx="919">
                  <c:v>0.14299999999999999</c:v>
                </c:pt>
                <c:pt idx="920">
                  <c:v>0.308</c:v>
                </c:pt>
                <c:pt idx="921">
                  <c:v>0.251</c:v>
                </c:pt>
                <c:pt idx="922">
                  <c:v>0.223</c:v>
                </c:pt>
                <c:pt idx="923">
                  <c:v>0.24399999999999999</c:v>
                </c:pt>
                <c:pt idx="924">
                  <c:v>0.85499999999999998</c:v>
                </c:pt>
                <c:pt idx="925">
                  <c:v>1.7999999999999999E-2</c:v>
                </c:pt>
                <c:pt idx="926">
                  <c:v>0.9</c:v>
                </c:pt>
                <c:pt idx="927">
                  <c:v>0.67800000000000005</c:v>
                </c:pt>
                <c:pt idx="928">
                  <c:v>0.43</c:v>
                </c:pt>
                <c:pt idx="929">
                  <c:v>0.42199999999999999</c:v>
                </c:pt>
                <c:pt idx="930">
                  <c:v>0.81899999999999995</c:v>
                </c:pt>
                <c:pt idx="931">
                  <c:v>0.191</c:v>
                </c:pt>
                <c:pt idx="932">
                  <c:v>0.46600000000000003</c:v>
                </c:pt>
                <c:pt idx="933">
                  <c:v>0.51700000000000002</c:v>
                </c:pt>
                <c:pt idx="934">
                  <c:v>0.89900000000000002</c:v>
                </c:pt>
                <c:pt idx="935">
                  <c:v>0.22700000000000001</c:v>
                </c:pt>
                <c:pt idx="936">
                  <c:v>0.77700000000000002</c:v>
                </c:pt>
                <c:pt idx="937">
                  <c:v>0.13800000000000001</c:v>
                </c:pt>
                <c:pt idx="938">
                  <c:v>0.13600000000000001</c:v>
                </c:pt>
                <c:pt idx="939">
                  <c:v>0.219</c:v>
                </c:pt>
                <c:pt idx="940">
                  <c:v>0.48699999999999999</c:v>
                </c:pt>
                <c:pt idx="941">
                  <c:v>0.34499999999999997</c:v>
                </c:pt>
                <c:pt idx="942">
                  <c:v>0.52200000000000002</c:v>
                </c:pt>
                <c:pt idx="943">
                  <c:v>0.94499999999999995</c:v>
                </c:pt>
                <c:pt idx="944">
                  <c:v>0.755</c:v>
                </c:pt>
                <c:pt idx="945">
                  <c:v>0.68700000000000006</c:v>
                </c:pt>
                <c:pt idx="946">
                  <c:v>0.29199999999999998</c:v>
                </c:pt>
                <c:pt idx="947">
                  <c:v>7.4999999999999997E-2</c:v>
                </c:pt>
                <c:pt idx="948">
                  <c:v>0.107</c:v>
                </c:pt>
                <c:pt idx="949">
                  <c:v>0.217</c:v>
                </c:pt>
                <c:pt idx="950">
                  <c:v>0.60199999999999998</c:v>
                </c:pt>
                <c:pt idx="951">
                  <c:v>0.503</c:v>
                </c:pt>
                <c:pt idx="952">
                  <c:v>0.436</c:v>
                </c:pt>
                <c:pt idx="953">
                  <c:v>0.86099999999999999</c:v>
                </c:pt>
                <c:pt idx="954">
                  <c:v>0.97699999999999998</c:v>
                </c:pt>
                <c:pt idx="955">
                  <c:v>0.74199999999999999</c:v>
                </c:pt>
                <c:pt idx="956">
                  <c:v>0.27800000000000002</c:v>
                </c:pt>
                <c:pt idx="957">
                  <c:v>0.85199999999999998</c:v>
                </c:pt>
                <c:pt idx="958">
                  <c:v>0.16800000000000001</c:v>
                </c:pt>
                <c:pt idx="959">
                  <c:v>0.21199999999999999</c:v>
                </c:pt>
                <c:pt idx="960">
                  <c:v>0.53500000000000003</c:v>
                </c:pt>
                <c:pt idx="961">
                  <c:v>0.65400000000000003</c:v>
                </c:pt>
                <c:pt idx="962">
                  <c:v>0.10100000000000001</c:v>
                </c:pt>
                <c:pt idx="963">
                  <c:v>0.98599999999999999</c:v>
                </c:pt>
                <c:pt idx="964">
                  <c:v>0.21099999999999999</c:v>
                </c:pt>
                <c:pt idx="965">
                  <c:v>0.89300000000000002</c:v>
                </c:pt>
                <c:pt idx="966">
                  <c:v>0.56699999999999995</c:v>
                </c:pt>
                <c:pt idx="967">
                  <c:v>0.61</c:v>
                </c:pt>
                <c:pt idx="968">
                  <c:v>0.66300000000000003</c:v>
                </c:pt>
                <c:pt idx="969">
                  <c:v>0.32600000000000001</c:v>
                </c:pt>
                <c:pt idx="970">
                  <c:v>0.51100000000000001</c:v>
                </c:pt>
                <c:pt idx="971">
                  <c:v>0.83499999999999996</c:v>
                </c:pt>
                <c:pt idx="972">
                  <c:v>0.33</c:v>
                </c:pt>
                <c:pt idx="973">
                  <c:v>0.84199999999999997</c:v>
                </c:pt>
                <c:pt idx="974">
                  <c:v>0.66400000000000003</c:v>
                </c:pt>
                <c:pt idx="975">
                  <c:v>0.372</c:v>
                </c:pt>
                <c:pt idx="976">
                  <c:v>0.17299999999999999</c:v>
                </c:pt>
                <c:pt idx="977">
                  <c:v>0.378</c:v>
                </c:pt>
                <c:pt idx="978">
                  <c:v>0.40500000000000003</c:v>
                </c:pt>
                <c:pt idx="979">
                  <c:v>0.98899999999999999</c:v>
                </c:pt>
                <c:pt idx="980">
                  <c:v>0.57499999999999996</c:v>
                </c:pt>
                <c:pt idx="981">
                  <c:v>0.375</c:v>
                </c:pt>
                <c:pt idx="982">
                  <c:v>0.441</c:v>
                </c:pt>
                <c:pt idx="983">
                  <c:v>0.47899999999999998</c:v>
                </c:pt>
                <c:pt idx="984">
                  <c:v>0.85899999999999999</c:v>
                </c:pt>
                <c:pt idx="985">
                  <c:v>0.624</c:v>
                </c:pt>
                <c:pt idx="986">
                  <c:v>0.53100000000000003</c:v>
                </c:pt>
                <c:pt idx="987">
                  <c:v>1.9E-2</c:v>
                </c:pt>
                <c:pt idx="988">
                  <c:v>0.26400000000000001</c:v>
                </c:pt>
                <c:pt idx="989">
                  <c:v>0.129</c:v>
                </c:pt>
                <c:pt idx="990">
                  <c:v>0.318</c:v>
                </c:pt>
                <c:pt idx="991">
                  <c:v>0.376</c:v>
                </c:pt>
                <c:pt idx="992">
                  <c:v>0.34799999999999998</c:v>
                </c:pt>
                <c:pt idx="993">
                  <c:v>0.83799999999999997</c:v>
                </c:pt>
                <c:pt idx="994">
                  <c:v>0.92800000000000005</c:v>
                </c:pt>
                <c:pt idx="995">
                  <c:v>0.16200000000000001</c:v>
                </c:pt>
                <c:pt idx="996">
                  <c:v>0.28000000000000003</c:v>
                </c:pt>
                <c:pt idx="997">
                  <c:v>0.94399999999999995</c:v>
                </c:pt>
                <c:pt idx="998">
                  <c:v>0.25700000000000001</c:v>
                </c:pt>
                <c:pt idx="999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4-431D-BEF0-45147D20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47448"/>
        <c:axId val="413449416"/>
      </c:scatterChart>
      <c:valAx>
        <c:axId val="41344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9416"/>
        <c:crosses val="autoZero"/>
        <c:crossBetween val="midCat"/>
      </c:valAx>
      <c:valAx>
        <c:axId val="41344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400050</xdr:colOff>
      <xdr:row>3</xdr:row>
      <xdr:rowOff>158750</xdr:rowOff>
    </xdr:from>
    <xdr:to>
      <xdr:col>45</xdr:col>
      <xdr:colOff>317500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FF1DC6-2C9E-4029-92E4-8182397482EF}"/>
            </a:ext>
          </a:extLst>
        </xdr:cNvPr>
        <xdr:cNvSpPr txBox="1"/>
      </xdr:nvSpPr>
      <xdr:spPr>
        <a:xfrm>
          <a:off x="24796750" y="730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18</xdr:col>
      <xdr:colOff>168275</xdr:colOff>
      <xdr:row>2</xdr:row>
      <xdr:rowOff>63500</xdr:rowOff>
    </xdr:from>
    <xdr:to>
      <xdr:col>29</xdr:col>
      <xdr:colOff>431801</xdr:colOff>
      <xdr:row>20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8C3D4D-E7EC-42C4-B7BE-EEAF6005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139700</xdr:colOff>
      <xdr:row>22</xdr:row>
      <xdr:rowOff>25400</xdr:rowOff>
    </xdr:from>
    <xdr:to>
      <xdr:col>30</xdr:col>
      <xdr:colOff>317500</xdr:colOff>
      <xdr:row>39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19DE8-8CBF-405C-B67D-85CC638A5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406400</xdr:colOff>
      <xdr:row>1</xdr:row>
      <xdr:rowOff>158750</xdr:rowOff>
    </xdr:from>
    <xdr:to>
      <xdr:col>43</xdr:col>
      <xdr:colOff>323850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775520-43F1-445E-A614-19D55F33CBC2}"/>
            </a:ext>
          </a:extLst>
        </xdr:cNvPr>
        <xdr:cNvSpPr txBox="1"/>
      </xdr:nvSpPr>
      <xdr:spPr>
        <a:xfrm>
          <a:off x="23698200" y="349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17</xdr:col>
      <xdr:colOff>530225</xdr:colOff>
      <xdr:row>3</xdr:row>
      <xdr:rowOff>60325</xdr:rowOff>
    </xdr:from>
    <xdr:to>
      <xdr:col>28</xdr:col>
      <xdr:colOff>171451</xdr:colOff>
      <xdr:row>19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33CA-9C66-4156-90B0-A8E4A5382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482599</xdr:colOff>
      <xdr:row>20</xdr:row>
      <xdr:rowOff>85725</xdr:rowOff>
    </xdr:from>
    <xdr:to>
      <xdr:col>28</xdr:col>
      <xdr:colOff>168274</xdr:colOff>
      <xdr:row>37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E74584-E543-4375-A4C6-5E20452CC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12</xdr:row>
      <xdr:rowOff>76200</xdr:rowOff>
    </xdr:from>
    <xdr:to>
      <xdr:col>10</xdr:col>
      <xdr:colOff>355600</xdr:colOff>
      <xdr:row>22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FE5BA-007A-4927-BE93-93FB8DA653A1}"/>
            </a:ext>
          </a:extLst>
        </xdr:cNvPr>
        <xdr:cNvSpPr txBox="1"/>
      </xdr:nvSpPr>
      <xdr:spPr>
        <a:xfrm>
          <a:off x="3968750" y="2139950"/>
          <a:ext cx="43434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1. Establish the minimum acceptable rate of</a:t>
          </a:r>
        </a:p>
        <a:p>
          <a:r>
            <a:rPr lang="en-US" sz="1600" baseline="0"/>
            <a:t>    </a:t>
          </a:r>
          <a:r>
            <a:rPr lang="en-US" sz="1600"/>
            <a:t>return on investment for such projects.</a:t>
          </a:r>
        </a:p>
        <a:p>
          <a:r>
            <a:rPr lang="en-US" sz="1600"/>
            <a:t>2. Calculate the NPV</a:t>
          </a:r>
          <a:r>
            <a:rPr lang="en-US" sz="1600" baseline="0"/>
            <a:t> for each project using the</a:t>
          </a:r>
        </a:p>
        <a:p>
          <a:r>
            <a:rPr lang="en-US" sz="1600" baseline="0"/>
            <a:t>    interest rate from Step 1.</a:t>
          </a:r>
        </a:p>
        <a:p>
          <a:r>
            <a:rPr lang="en-US" sz="1600" baseline="0"/>
            <a:t>3. Eliminate all projects with negative NPV values.</a:t>
          </a:r>
        </a:p>
        <a:p>
          <a:r>
            <a:rPr lang="en-US" sz="1600" baseline="0"/>
            <a:t>4. Of the remaining projects, select the project</a:t>
          </a:r>
        </a:p>
        <a:p>
          <a:r>
            <a:rPr lang="en-US" sz="1600" baseline="0"/>
            <a:t>    with the highest NPV.</a:t>
          </a:r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8</xdr:row>
      <xdr:rowOff>152400</xdr:rowOff>
    </xdr:from>
    <xdr:to>
      <xdr:col>26</xdr:col>
      <xdr:colOff>438150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07EBC-2250-40AB-A327-FCB4AA9F3603}"/>
            </a:ext>
          </a:extLst>
        </xdr:cNvPr>
        <xdr:cNvSpPr txBox="1"/>
      </xdr:nvSpPr>
      <xdr:spPr>
        <a:xfrm>
          <a:off x="11791950" y="889000"/>
          <a:ext cx="44958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 fund is established for each piece of equipment to be compared. This fund provides the amount of cash needed to</a:t>
          </a:r>
        </a:p>
        <a:p>
          <a:endParaRPr lang="en-US" sz="1600"/>
        </a:p>
        <a:p>
          <a:r>
            <a:rPr lang="en-US" sz="1600"/>
            <a:t>1.</a:t>
          </a:r>
          <a:r>
            <a:rPr lang="en-US" sz="1600" baseline="0"/>
            <a:t> Purchase the equipment initially</a:t>
          </a:r>
        </a:p>
        <a:p>
          <a:r>
            <a:rPr lang="en-US" sz="1600" baseline="0"/>
            <a:t>2. Replace it at the end of its life.</a:t>
          </a:r>
        </a:p>
        <a:p>
          <a:r>
            <a:rPr lang="en-US" sz="1600" baseline="0"/>
            <a:t>3. Continue replacing it forever.</a:t>
          </a:r>
          <a:endParaRPr lang="en-US" sz="1600"/>
        </a:p>
      </xdr:txBody>
    </xdr:sp>
    <xdr:clientData/>
  </xdr:twoCellAnchor>
  <xdr:twoCellAnchor>
    <xdr:from>
      <xdr:col>19</xdr:col>
      <xdr:colOff>127000</xdr:colOff>
      <xdr:row>24</xdr:row>
      <xdr:rowOff>19050</xdr:rowOff>
    </xdr:from>
    <xdr:to>
      <xdr:col>25</xdr:col>
      <xdr:colOff>101600</xdr:colOff>
      <xdr:row>34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𝐶=𝑃+𝑅=𝑃[〖(1+𝑖)〗^(𝑛_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9</xdr:col>
      <xdr:colOff>327025</xdr:colOff>
      <xdr:row>18</xdr:row>
      <xdr:rowOff>120650</xdr:rowOff>
    </xdr:from>
    <xdr:to>
      <xdr:col>17</xdr:col>
      <xdr:colOff>22225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8FD718-6E42-4BA4-A5DE-A23B66E3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36</xdr:row>
      <xdr:rowOff>6350</xdr:rowOff>
    </xdr:from>
    <xdr:to>
      <xdr:col>21</xdr:col>
      <xdr:colOff>146050</xdr:colOff>
      <xdr:row>45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𝐸𝐶𝐶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𝑌𝑂𝐶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𝑒𝑞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𝐸𝐶𝐶=[(𝑃〖(1+𝑖)〗^(𝑛_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)+𝑌𝑂𝐶(𝐹/𝐴,𝑖,𝑛_𝑒𝑞))/(〖(1+𝑖)〗^(𝑛_𝑒𝑞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21</xdr:col>
      <xdr:colOff>304800</xdr:colOff>
      <xdr:row>36</xdr:row>
      <xdr:rowOff>25400</xdr:rowOff>
    </xdr:from>
    <xdr:to>
      <xdr:col>26</xdr:col>
      <xdr:colOff>533400</xdr:colOff>
      <xdr:row>44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𝑒𝑞</m:t>
                            </m:r>
                          </m:sub>
                        </m:sSub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𝑌𝑂𝐶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𝐸𝐴𝑂𝐶=𝑃(𝐴/𝑃,𝑖,𝑛_𝑒𝑞 )+𝑌𝑂𝐶</a:t>
              </a:r>
              <a:endParaRPr lang="en-US" sz="16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88900</xdr:rowOff>
    </xdr:from>
    <xdr:to>
      <xdr:col>24</xdr:col>
      <xdr:colOff>311150</xdr:colOff>
      <xdr:row>17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𝑅𝑂𝑅𝑂𝐼𝐼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den>
                    </m:f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𝐼𝑃𝐵𝑃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den>
                    </m:f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𝑅𝑂𝑅𝑂𝐼𝐼=(𝐼𝑛𝑐𝑟𝑒𝑚𝑒𝑛𝑡𝑎𝑙 𝑌𝑒𝑎𝑟𝑙𝑦 𝑆𝑎𝑣𝑖𝑛𝑔𝑠)/(𝐼𝑛𝑐𝑟𝑒𝑚𝑒𝑛𝑡𝑎𝑙 𝐼𝑛𝑣𝑒𝑠𝑡𝑚𝑒𝑛𝑡)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𝐼𝑃𝐵𝑃=(𝐼𝑛𝑐𝑟𝑒𝑚𝑒𝑛𝑡𝑎𝑙 𝐼𝑛𝑣𝑒𝑠𝑡𝑚𝑒𝑛𝑡)/(𝐼𝑛𝑐𝑟𝑒𝑚𝑒𝑛𝑡𝑎𝑙 𝑌𝑒𝑎𝑟𝑙𝑦 𝑆𝑎𝑣𝑖𝑛𝑔𝑠)</a:t>
              </a:r>
              <a:endParaRPr lang="en-US" sz="1400" b="0"/>
            </a:p>
          </xdr:txBody>
        </xdr:sp>
      </mc:Fallback>
    </mc:AlternateContent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552450</xdr:colOff>
      <xdr:row>37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𝐼𝑁𝑃𝑉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𝑃𝐶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𝑌𝑆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</m:d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𝑌𝑆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𝐼𝑁𝑃𝑉=−𝑃𝐶+𝑌𝑆(𝑃/𝐴,𝑖,𝑛)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𝐸𝐴𝑂𝐶=(𝑃𝐶)(𝐴/𝑃,𝑖,𝑛)−𝑌𝑆</a:t>
              </a:r>
              <a:endParaRPr lang="en-US" sz="1400" b="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558800</xdr:colOff>
      <xdr:row>1</xdr:row>
      <xdr:rowOff>158750</xdr:rowOff>
    </xdr:from>
    <xdr:to>
      <xdr:col>26</xdr:col>
      <xdr:colOff>476250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0BBE9-7908-42A7-B0C5-CD14B9BF6979}"/>
            </a:ext>
          </a:extLst>
        </xdr:cNvPr>
        <xdr:cNvSpPr txBox="1"/>
      </xdr:nvSpPr>
      <xdr:spPr>
        <a:xfrm>
          <a:off x="13366750" y="342900"/>
          <a:ext cx="479425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19</xdr:col>
      <xdr:colOff>492125</xdr:colOff>
      <xdr:row>16</xdr:row>
      <xdr:rowOff>95250</xdr:rowOff>
    </xdr:from>
    <xdr:to>
      <xdr:col>27</xdr:col>
      <xdr:colOff>187325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DB74A-943C-429A-B1FB-D4146708F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33</xdr:row>
      <xdr:rowOff>19050</xdr:rowOff>
    </xdr:from>
    <xdr:to>
      <xdr:col>26</xdr:col>
      <xdr:colOff>371475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2C0E7-F5AB-44CA-95A2-C7AC1CE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15874</xdr:colOff>
      <xdr:row>48</xdr:row>
      <xdr:rowOff>165100</xdr:rowOff>
    </xdr:from>
    <xdr:to>
      <xdr:col>20</xdr:col>
      <xdr:colOff>463549</xdr:colOff>
      <xdr:row>66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F7CB1-4781-4352-B3D1-4C5F3FC39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482600</xdr:colOff>
      <xdr:row>66</xdr:row>
      <xdr:rowOff>114300</xdr:rowOff>
    </xdr:from>
    <xdr:to>
      <xdr:col>22</xdr:col>
      <xdr:colOff>473075</xdr:colOff>
      <xdr:row>88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ED208-F314-45E0-80CE-E8213BB7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196850</xdr:colOff>
      <xdr:row>59</xdr:row>
      <xdr:rowOff>76200</xdr:rowOff>
    </xdr:from>
    <xdr:to>
      <xdr:col>28</xdr:col>
      <xdr:colOff>247650</xdr:colOff>
      <xdr:row>66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C3C70F-4B33-4785-9DFD-2138D85587BF}"/>
            </a:ext>
          </a:extLst>
        </xdr:cNvPr>
        <xdr:cNvSpPr txBox="1"/>
      </xdr:nvSpPr>
      <xdr:spPr>
        <a:xfrm>
          <a:off x="16052800" y="10941050"/>
          <a:ext cx="30988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choice among projects must take into account both the </a:t>
          </a:r>
          <a:r>
            <a:rPr lang="en-US" sz="1600" b="1"/>
            <a:t>probability of success</a:t>
          </a:r>
          <a:r>
            <a:rPr lang="en-US" sz="1600"/>
            <a:t> and the </a:t>
          </a:r>
          <a:r>
            <a:rPr lang="en-US" sz="1600" b="1"/>
            <a:t>magnitude of profitability</a:t>
          </a:r>
          <a:r>
            <a:rPr lang="en-US" sz="16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E48F-4DA3-42CB-85C1-16480667B2BC}">
  <dimension ref="A1:Q39"/>
  <sheetViews>
    <sheetView topLeftCell="A2" zoomScaleNormal="100" workbookViewId="0">
      <selection activeCell="L26" sqref="L26"/>
    </sheetView>
  </sheetViews>
  <sheetFormatPr defaultRowHeight="15" x14ac:dyDescent="0.25"/>
  <cols>
    <col min="1" max="1" width="31.5703125" customWidth="1"/>
    <col min="4" max="4" width="10.5703125" customWidth="1"/>
    <col min="5" max="5" width="10.42578125" customWidth="1"/>
  </cols>
  <sheetData>
    <row r="1" spans="1:16" x14ac:dyDescent="0.25">
      <c r="A1" s="1" t="s">
        <v>0</v>
      </c>
    </row>
    <row r="3" spans="1:16" x14ac:dyDescent="0.25">
      <c r="A3" t="s">
        <v>1</v>
      </c>
      <c r="B3" t="s">
        <v>2</v>
      </c>
      <c r="C3">
        <v>10</v>
      </c>
    </row>
    <row r="4" spans="1:16" x14ac:dyDescent="0.25">
      <c r="A4" t="s">
        <v>4</v>
      </c>
      <c r="B4" t="s">
        <v>3</v>
      </c>
      <c r="C4">
        <v>150</v>
      </c>
    </row>
    <row r="5" spans="1:16" x14ac:dyDescent="0.25">
      <c r="A5" t="s">
        <v>5</v>
      </c>
      <c r="C5">
        <v>90</v>
      </c>
    </row>
    <row r="6" spans="1:16" x14ac:dyDescent="0.25">
      <c r="A6" t="s">
        <v>6</v>
      </c>
      <c r="C6">
        <f>C4-C5</f>
        <v>60</v>
      </c>
    </row>
    <row r="7" spans="1:16" x14ac:dyDescent="0.25">
      <c r="A7" t="s">
        <v>7</v>
      </c>
      <c r="C7">
        <v>30</v>
      </c>
    </row>
    <row r="9" spans="1:16" x14ac:dyDescent="0.25">
      <c r="A9" t="s">
        <v>8</v>
      </c>
      <c r="B9" t="s">
        <v>9</v>
      </c>
      <c r="C9">
        <v>75</v>
      </c>
    </row>
    <row r="10" spans="1:16" x14ac:dyDescent="0.25">
      <c r="A10" t="s">
        <v>10</v>
      </c>
      <c r="B10" t="s">
        <v>11</v>
      </c>
      <c r="C10">
        <v>30</v>
      </c>
    </row>
    <row r="11" spans="1:16" x14ac:dyDescent="0.25">
      <c r="A11" t="s">
        <v>12</v>
      </c>
      <c r="B11" t="s">
        <v>13</v>
      </c>
      <c r="C11">
        <v>0.45</v>
      </c>
    </row>
    <row r="12" spans="1:16" x14ac:dyDescent="0.25">
      <c r="A12" t="s">
        <v>14</v>
      </c>
      <c r="B12" t="s">
        <v>15</v>
      </c>
      <c r="C12">
        <v>10</v>
      </c>
    </row>
    <row r="13" spans="1:16" x14ac:dyDescent="0.25">
      <c r="A13" t="s">
        <v>16</v>
      </c>
    </row>
    <row r="14" spans="1:16" x14ac:dyDescent="0.25">
      <c r="A14" t="s">
        <v>17</v>
      </c>
      <c r="C14">
        <v>10</v>
      </c>
    </row>
    <row r="16" spans="1:16" x14ac:dyDescent="0.25">
      <c r="D16" s="1" t="s">
        <v>18</v>
      </c>
      <c r="E16" s="1" t="s">
        <v>25</v>
      </c>
      <c r="F16" s="1" t="s">
        <v>19</v>
      </c>
      <c r="G16" s="1" t="s">
        <v>20</v>
      </c>
      <c r="H16" s="1" t="s">
        <v>21</v>
      </c>
      <c r="I16" s="1" t="s">
        <v>9</v>
      </c>
      <c r="J16" s="1" t="s">
        <v>11</v>
      </c>
      <c r="K16" s="1" t="s">
        <v>22</v>
      </c>
      <c r="L16" s="1" t="s">
        <v>23</v>
      </c>
      <c r="M16" s="1" t="s">
        <v>24</v>
      </c>
      <c r="O16" s="1" t="s">
        <v>29</v>
      </c>
      <c r="P16" s="1" t="s">
        <v>24</v>
      </c>
    </row>
    <row r="17" spans="3:17" x14ac:dyDescent="0.25">
      <c r="D17">
        <v>0</v>
      </c>
      <c r="E17" s="2">
        <f>-C3</f>
        <v>-10</v>
      </c>
      <c r="F17" s="2"/>
      <c r="G17" s="2">
        <f>C4</f>
        <v>150</v>
      </c>
      <c r="H17" s="2"/>
      <c r="I17" s="2"/>
      <c r="J17" s="2"/>
      <c r="K17" s="2"/>
      <c r="L17" s="2">
        <f>E17+K17</f>
        <v>-10</v>
      </c>
      <c r="M17" s="2">
        <f>L17</f>
        <v>-10</v>
      </c>
      <c r="O17">
        <v>0</v>
      </c>
      <c r="P17" s="2">
        <v>0</v>
      </c>
    </row>
    <row r="18" spans="3:17" x14ac:dyDescent="0.25">
      <c r="D18">
        <v>1</v>
      </c>
      <c r="E18" s="2">
        <f>-C5</f>
        <v>-90</v>
      </c>
      <c r="F18" s="2"/>
      <c r="G18" s="2">
        <f>C4</f>
        <v>150</v>
      </c>
      <c r="H18" s="2"/>
      <c r="I18" s="2"/>
      <c r="J18" s="2"/>
      <c r="K18" s="2"/>
      <c r="L18" s="2">
        <f t="shared" ref="L18:L29" si="0">E18+K18</f>
        <v>-90</v>
      </c>
      <c r="M18" s="2">
        <f>M17+L18</f>
        <v>-100</v>
      </c>
      <c r="O18">
        <v>0</v>
      </c>
      <c r="P18" s="2">
        <f>M17</f>
        <v>-10</v>
      </c>
    </row>
    <row r="19" spans="3:17" x14ac:dyDescent="0.25">
      <c r="D19">
        <v>2</v>
      </c>
      <c r="E19" s="2">
        <f>-(C6+C7)</f>
        <v>-90</v>
      </c>
      <c r="F19" s="2"/>
      <c r="G19" s="2">
        <f>C4</f>
        <v>150</v>
      </c>
      <c r="H19" s="2"/>
      <c r="I19" s="2"/>
      <c r="J19" s="2"/>
      <c r="K19" s="2"/>
      <c r="L19" s="2">
        <f>E19+K19</f>
        <v>-90</v>
      </c>
      <c r="M19" s="2">
        <f t="shared" ref="M19:M29" si="1">M18+L19</f>
        <v>-190</v>
      </c>
      <c r="O19">
        <v>1</v>
      </c>
      <c r="P19" s="2">
        <f>M18</f>
        <v>-100</v>
      </c>
    </row>
    <row r="20" spans="3:17" x14ac:dyDescent="0.25">
      <c r="D20">
        <v>3</v>
      </c>
      <c r="E20" s="2"/>
      <c r="F20" s="2">
        <v>0.2</v>
      </c>
      <c r="G20" s="2">
        <f>F20*$C$4</f>
        <v>30</v>
      </c>
      <c r="H20" s="2">
        <f>$C$4-G20</f>
        <v>120</v>
      </c>
      <c r="I20" s="2">
        <f>$C$9</f>
        <v>75</v>
      </c>
      <c r="J20" s="2">
        <f>$C$10</f>
        <v>30</v>
      </c>
      <c r="K20" s="2">
        <f>(I20-J20-G20)*(1-$C$11)+G20</f>
        <v>38.25</v>
      </c>
      <c r="L20" s="2">
        <f t="shared" si="0"/>
        <v>38.25</v>
      </c>
      <c r="M20" s="2">
        <f t="shared" si="1"/>
        <v>-151.75</v>
      </c>
      <c r="O20">
        <v>2</v>
      </c>
      <c r="P20" s="2">
        <f>P21+C7</f>
        <v>-160</v>
      </c>
    </row>
    <row r="21" spans="3:17" x14ac:dyDescent="0.25">
      <c r="D21">
        <v>4</v>
      </c>
      <c r="E21" s="2"/>
      <c r="F21" s="2">
        <v>0.32</v>
      </c>
      <c r="G21" s="2">
        <f t="shared" ref="G21:G29" si="2">F21*$C$4</f>
        <v>48</v>
      </c>
      <c r="H21" s="2">
        <f>H20-G21</f>
        <v>72</v>
      </c>
      <c r="I21" s="2">
        <f t="shared" ref="I21:I28" si="3">$C$9</f>
        <v>75</v>
      </c>
      <c r="J21" s="2">
        <f t="shared" ref="J21:J29" si="4">$C$10</f>
        <v>30</v>
      </c>
      <c r="K21" s="2">
        <f t="shared" ref="K21:K29" si="5">(I21-J21-G21)*(1-$C$11)+G21</f>
        <v>46.35</v>
      </c>
      <c r="L21" s="2">
        <f t="shared" si="0"/>
        <v>46.35</v>
      </c>
      <c r="M21" s="2">
        <f t="shared" si="1"/>
        <v>-105.4</v>
      </c>
      <c r="O21">
        <v>2</v>
      </c>
      <c r="P21" s="2">
        <f>M19</f>
        <v>-190</v>
      </c>
      <c r="Q21">
        <f>$P$34*O21+$P$35</f>
        <v>-190</v>
      </c>
    </row>
    <row r="22" spans="3:17" x14ac:dyDescent="0.25">
      <c r="D22">
        <v>5</v>
      </c>
      <c r="E22" s="2"/>
      <c r="F22" s="2">
        <v>0.192</v>
      </c>
      <c r="G22" s="2">
        <f t="shared" si="2"/>
        <v>28.8</v>
      </c>
      <c r="H22" s="2">
        <f t="shared" ref="H22:H29" si="6">H21-G22</f>
        <v>43.2</v>
      </c>
      <c r="I22" s="2">
        <f t="shared" si="3"/>
        <v>75</v>
      </c>
      <c r="J22" s="2">
        <f>$C$10</f>
        <v>30</v>
      </c>
      <c r="K22" s="2">
        <f t="shared" si="5"/>
        <v>37.71</v>
      </c>
      <c r="L22" s="2">
        <f t="shared" si="0"/>
        <v>37.71</v>
      </c>
      <c r="M22" s="2">
        <f t="shared" si="1"/>
        <v>-67.69</v>
      </c>
      <c r="O22">
        <v>3</v>
      </c>
      <c r="P22" s="2">
        <f>M20</f>
        <v>-151.75</v>
      </c>
      <c r="Q22">
        <f t="shared" ref="Q22:Q31" si="7">$P$34*O22+$P$35</f>
        <v>-157.94999999999999</v>
      </c>
    </row>
    <row r="23" spans="3:17" x14ac:dyDescent="0.25">
      <c r="D23">
        <v>6</v>
      </c>
      <c r="E23" s="2"/>
      <c r="F23" s="2">
        <v>0.1152</v>
      </c>
      <c r="G23" s="2">
        <f t="shared" si="2"/>
        <v>17.28</v>
      </c>
      <c r="H23" s="2">
        <f>H22-G23</f>
        <v>25.92</v>
      </c>
      <c r="I23" s="2">
        <f t="shared" si="3"/>
        <v>75</v>
      </c>
      <c r="J23" s="2">
        <f t="shared" si="4"/>
        <v>30</v>
      </c>
      <c r="K23" s="2">
        <f t="shared" si="5"/>
        <v>32.526000000000003</v>
      </c>
      <c r="L23" s="2">
        <f t="shared" si="0"/>
        <v>32.526000000000003</v>
      </c>
      <c r="M23" s="2">
        <f t="shared" si="1"/>
        <v>-35.163999999999994</v>
      </c>
      <c r="O23">
        <v>4</v>
      </c>
      <c r="P23" s="2">
        <f t="shared" ref="P23:P30" si="8">M21</f>
        <v>-105.4</v>
      </c>
      <c r="Q23">
        <f t="shared" si="7"/>
        <v>-125.9</v>
      </c>
    </row>
    <row r="24" spans="3:17" x14ac:dyDescent="0.25">
      <c r="D24">
        <v>7</v>
      </c>
      <c r="E24" s="2"/>
      <c r="F24" s="2">
        <v>0.1152</v>
      </c>
      <c r="G24" s="2">
        <f t="shared" si="2"/>
        <v>17.28</v>
      </c>
      <c r="H24" s="2">
        <f t="shared" si="6"/>
        <v>8.64</v>
      </c>
      <c r="I24" s="2">
        <f t="shared" si="3"/>
        <v>75</v>
      </c>
      <c r="J24" s="2">
        <f t="shared" si="4"/>
        <v>30</v>
      </c>
      <c r="K24" s="2">
        <f t="shared" si="5"/>
        <v>32.526000000000003</v>
      </c>
      <c r="L24" s="2">
        <f t="shared" si="0"/>
        <v>32.526000000000003</v>
      </c>
      <c r="M24" s="2">
        <f t="shared" si="1"/>
        <v>-2.637999999999991</v>
      </c>
      <c r="O24">
        <v>5</v>
      </c>
      <c r="P24" s="2">
        <f t="shared" si="8"/>
        <v>-67.69</v>
      </c>
      <c r="Q24">
        <f t="shared" si="7"/>
        <v>-93.85</v>
      </c>
    </row>
    <row r="25" spans="3:17" x14ac:dyDescent="0.25">
      <c r="D25">
        <v>8</v>
      </c>
      <c r="E25" s="2"/>
      <c r="F25" s="2">
        <v>5.7599999999999998E-2</v>
      </c>
      <c r="G25" s="2">
        <f t="shared" si="2"/>
        <v>8.64</v>
      </c>
      <c r="H25" s="2">
        <f t="shared" si="6"/>
        <v>0</v>
      </c>
      <c r="I25" s="2">
        <f t="shared" si="3"/>
        <v>75</v>
      </c>
      <c r="J25" s="2">
        <f t="shared" si="4"/>
        <v>30</v>
      </c>
      <c r="K25" s="2">
        <f t="shared" si="5"/>
        <v>28.638000000000002</v>
      </c>
      <c r="L25" s="2">
        <f t="shared" si="0"/>
        <v>28.638000000000002</v>
      </c>
      <c r="M25" s="2">
        <f t="shared" si="1"/>
        <v>26.000000000000011</v>
      </c>
      <c r="O25">
        <v>6</v>
      </c>
      <c r="P25" s="2">
        <f t="shared" si="8"/>
        <v>-35.163999999999994</v>
      </c>
      <c r="Q25">
        <f t="shared" si="7"/>
        <v>-61.800000000000011</v>
      </c>
    </row>
    <row r="26" spans="3:17" x14ac:dyDescent="0.25">
      <c r="D26">
        <v>9</v>
      </c>
      <c r="E26" s="2"/>
      <c r="F26" s="2"/>
      <c r="G26" s="2">
        <f t="shared" si="2"/>
        <v>0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24.750000000000004</v>
      </c>
      <c r="L26" s="2">
        <f t="shared" si="0"/>
        <v>24.750000000000004</v>
      </c>
      <c r="M26" s="2">
        <f t="shared" si="1"/>
        <v>50.750000000000014</v>
      </c>
      <c r="O26">
        <v>7</v>
      </c>
      <c r="P26" s="2">
        <f t="shared" si="8"/>
        <v>-2.637999999999991</v>
      </c>
      <c r="Q26">
        <f t="shared" si="7"/>
        <v>-29.750000000000028</v>
      </c>
    </row>
    <row r="27" spans="3:17" x14ac:dyDescent="0.25">
      <c r="D27">
        <v>10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24.750000000000004</v>
      </c>
      <c r="M27" s="2">
        <f t="shared" si="1"/>
        <v>75.500000000000014</v>
      </c>
      <c r="O27">
        <v>8</v>
      </c>
      <c r="P27" s="2">
        <f t="shared" si="8"/>
        <v>26.000000000000011</v>
      </c>
      <c r="Q27">
        <f t="shared" si="7"/>
        <v>2.2999999999999829</v>
      </c>
    </row>
    <row r="28" spans="3:17" x14ac:dyDescent="0.25">
      <c r="D28">
        <v>11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24.750000000000004</v>
      </c>
      <c r="M28" s="2">
        <f t="shared" si="1"/>
        <v>100.25000000000001</v>
      </c>
      <c r="O28">
        <v>9</v>
      </c>
      <c r="P28" s="2">
        <f t="shared" si="8"/>
        <v>50.750000000000014</v>
      </c>
      <c r="Q28">
        <f t="shared" si="7"/>
        <v>34.349999999999994</v>
      </c>
    </row>
    <row r="29" spans="3:17" x14ac:dyDescent="0.25">
      <c r="D29">
        <v>12</v>
      </c>
      <c r="E29" s="2">
        <f>C3+C7</f>
        <v>40</v>
      </c>
      <c r="F29" s="2"/>
      <c r="G29" s="2">
        <f t="shared" si="2"/>
        <v>0</v>
      </c>
      <c r="H29" s="2">
        <f t="shared" si="6"/>
        <v>0</v>
      </c>
      <c r="I29" s="2">
        <f>$C$9+C12</f>
        <v>85</v>
      </c>
      <c r="J29" s="2">
        <f t="shared" si="4"/>
        <v>30</v>
      </c>
      <c r="K29" s="2">
        <f t="shared" si="5"/>
        <v>30.250000000000004</v>
      </c>
      <c r="L29" s="2">
        <f t="shared" si="0"/>
        <v>70.25</v>
      </c>
      <c r="M29" s="2">
        <f t="shared" si="1"/>
        <v>170.5</v>
      </c>
      <c r="O29">
        <v>10</v>
      </c>
      <c r="P29" s="2">
        <f t="shared" si="8"/>
        <v>75.500000000000014</v>
      </c>
      <c r="Q29">
        <f t="shared" si="7"/>
        <v>66.400000000000006</v>
      </c>
    </row>
    <row r="30" spans="3:17" x14ac:dyDescent="0.25">
      <c r="O30">
        <v>11</v>
      </c>
      <c r="P30" s="2">
        <f t="shared" si="8"/>
        <v>100.25000000000001</v>
      </c>
      <c r="Q30">
        <f t="shared" si="7"/>
        <v>98.44999999999996</v>
      </c>
    </row>
    <row r="31" spans="3:17" x14ac:dyDescent="0.25">
      <c r="G31" s="1"/>
      <c r="O31">
        <v>12</v>
      </c>
      <c r="P31" s="2">
        <f>P32-E29</f>
        <v>130.5</v>
      </c>
      <c r="Q31">
        <f t="shared" si="7"/>
        <v>130.49999999999997</v>
      </c>
    </row>
    <row r="32" spans="3:17" x14ac:dyDescent="0.25">
      <c r="C32" s="2"/>
      <c r="O32">
        <v>12</v>
      </c>
      <c r="P32" s="2">
        <f>M29</f>
        <v>170.5</v>
      </c>
    </row>
    <row r="33" spans="1:16" x14ac:dyDescent="0.25">
      <c r="A33" t="s">
        <v>32</v>
      </c>
      <c r="C33" s="2">
        <f>M19+C4</f>
        <v>-40</v>
      </c>
    </row>
    <row r="34" spans="1:16" x14ac:dyDescent="0.25">
      <c r="A34" t="s">
        <v>33</v>
      </c>
      <c r="C34" s="2" cm="1">
        <f t="array" ref="C34">MAX(IF(M17:M29&lt;C33,M17:M29))</f>
        <v>-67.69</v>
      </c>
      <c r="D34">
        <f>INDEX($D$17:$D$29,MATCH(C34,$M$17:$M$29,0))</f>
        <v>5</v>
      </c>
      <c r="O34" s="1" t="s">
        <v>30</v>
      </c>
      <c r="P34">
        <f>(P31-P21)/(O31-O21)</f>
        <v>32.049999999999997</v>
      </c>
    </row>
    <row r="35" spans="1:16" x14ac:dyDescent="0.25">
      <c r="A35" t="s">
        <v>34</v>
      </c>
      <c r="C35" s="2" cm="1">
        <f t="array" ref="C35">MIN(IF(M17:M29&gt;C33,M17:M29))</f>
        <v>-35.163999999999994</v>
      </c>
      <c r="D35">
        <f>INDEX($D$17:$D$29,MATCH(C35,$M$17:$M$29,0))</f>
        <v>6</v>
      </c>
      <c r="O35" s="1" t="s">
        <v>31</v>
      </c>
      <c r="P35">
        <f>P21-P34*O21</f>
        <v>-254.1</v>
      </c>
    </row>
    <row r="36" spans="1:16" x14ac:dyDescent="0.25">
      <c r="A36" s="1" t="s">
        <v>27</v>
      </c>
      <c r="B36" s="1" t="s">
        <v>28</v>
      </c>
      <c r="C36" s="2">
        <f>(C33-C34)/(C35-C34)+(D34-2)</f>
        <v>3.8513189448441247</v>
      </c>
    </row>
    <row r="37" spans="1:16" x14ac:dyDescent="0.25">
      <c r="A37" s="1" t="s">
        <v>35</v>
      </c>
      <c r="B37" s="1" t="s">
        <v>36</v>
      </c>
      <c r="C37" s="2">
        <f>M29</f>
        <v>170.5</v>
      </c>
    </row>
    <row r="38" spans="1:16" x14ac:dyDescent="0.25">
      <c r="A38" s="1" t="s">
        <v>26</v>
      </c>
      <c r="B38" s="1" t="s">
        <v>37</v>
      </c>
      <c r="C38" s="2">
        <f>-SUM(L20:L29)/SUM(L17:L19)</f>
        <v>1.8973684210526318</v>
      </c>
    </row>
    <row r="39" spans="1:16" x14ac:dyDescent="0.25">
      <c r="A39" s="1" t="s">
        <v>38</v>
      </c>
      <c r="B39" s="1" t="s">
        <v>39</v>
      </c>
      <c r="C39" s="3">
        <f>P34/C4-(1/(D29-D19))</f>
        <v>0.11366666666666664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E3E8-090C-49CD-A57A-2481E439D07A}">
  <dimension ref="A1:Q42"/>
  <sheetViews>
    <sheetView tabSelected="1" topLeftCell="A4" zoomScaleNormal="100" workbookViewId="0">
      <selection activeCell="R33" sqref="R33"/>
    </sheetView>
  </sheetViews>
  <sheetFormatPr defaultRowHeight="15" x14ac:dyDescent="0.25"/>
  <cols>
    <col min="1" max="1" width="31.5703125" customWidth="1"/>
    <col min="3" max="3" width="10.42578125" customWidth="1"/>
    <col min="4" max="4" width="10.5703125" customWidth="1"/>
    <col min="5" max="5" width="10.42578125" customWidth="1"/>
  </cols>
  <sheetData>
    <row r="1" spans="1:6" x14ac:dyDescent="0.25">
      <c r="A1" s="1" t="s">
        <v>0</v>
      </c>
    </row>
    <row r="3" spans="1:6" x14ac:dyDescent="0.25">
      <c r="A3" t="s">
        <v>1</v>
      </c>
      <c r="B3" t="s">
        <v>2</v>
      </c>
      <c r="C3" s="17">
        <v>10</v>
      </c>
      <c r="F3" s="17" t="s">
        <v>113</v>
      </c>
    </row>
    <row r="4" spans="1:6" x14ac:dyDescent="0.25">
      <c r="A4" t="s">
        <v>4</v>
      </c>
      <c r="B4" t="s">
        <v>3</v>
      </c>
      <c r="C4" s="17">
        <v>150</v>
      </c>
      <c r="F4" s="19" t="s">
        <v>114</v>
      </c>
    </row>
    <row r="5" spans="1:6" x14ac:dyDescent="0.25">
      <c r="A5" t="s">
        <v>5</v>
      </c>
      <c r="C5" s="17">
        <v>90</v>
      </c>
      <c r="F5" s="20" t="s">
        <v>115</v>
      </c>
    </row>
    <row r="6" spans="1:6" x14ac:dyDescent="0.25">
      <c r="A6" t="s">
        <v>6</v>
      </c>
      <c r="C6" s="17">
        <f>C4-C5</f>
        <v>60</v>
      </c>
    </row>
    <row r="7" spans="1:6" x14ac:dyDescent="0.25">
      <c r="A7" t="s">
        <v>7</v>
      </c>
      <c r="C7" s="17">
        <v>30</v>
      </c>
    </row>
    <row r="9" spans="1:6" x14ac:dyDescent="0.25">
      <c r="A9" t="s">
        <v>8</v>
      </c>
      <c r="B9" t="s">
        <v>9</v>
      </c>
      <c r="C9" s="17">
        <v>75</v>
      </c>
    </row>
    <row r="10" spans="1:6" x14ac:dyDescent="0.25">
      <c r="A10" t="s">
        <v>10</v>
      </c>
      <c r="B10" t="s">
        <v>11</v>
      </c>
      <c r="C10" s="20">
        <v>30</v>
      </c>
    </row>
    <row r="11" spans="1:6" x14ac:dyDescent="0.25">
      <c r="A11" t="s">
        <v>12</v>
      </c>
      <c r="B11" t="s">
        <v>13</v>
      </c>
      <c r="C11" s="19">
        <v>0.15</v>
      </c>
    </row>
    <row r="12" spans="1:6" x14ac:dyDescent="0.25">
      <c r="A12" t="s">
        <v>14</v>
      </c>
      <c r="B12" t="s">
        <v>15</v>
      </c>
      <c r="C12" s="17">
        <v>10</v>
      </c>
    </row>
    <row r="13" spans="1:6" x14ac:dyDescent="0.25">
      <c r="A13" t="s">
        <v>16</v>
      </c>
    </row>
    <row r="14" spans="1:6" x14ac:dyDescent="0.25">
      <c r="A14" t="s">
        <v>17</v>
      </c>
      <c r="C14" s="19">
        <v>15</v>
      </c>
    </row>
    <row r="15" spans="1:6" x14ac:dyDescent="0.25">
      <c r="A15" t="s">
        <v>40</v>
      </c>
      <c r="C15" s="19">
        <v>1.1000000000000001</v>
      </c>
    </row>
    <row r="17" spans="1:17" x14ac:dyDescent="0.25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1:17" x14ac:dyDescent="0.25">
      <c r="A18" t="s">
        <v>116</v>
      </c>
      <c r="D18">
        <v>0</v>
      </c>
      <c r="E18" s="2">
        <f>-C3</f>
        <v>-10</v>
      </c>
      <c r="F18" s="2"/>
      <c r="G18" s="2">
        <f>C4</f>
        <v>150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1:17" x14ac:dyDescent="0.25">
      <c r="A19" t="s">
        <v>116</v>
      </c>
      <c r="D19">
        <v>1</v>
      </c>
      <c r="E19" s="2">
        <f>-C5</f>
        <v>-90</v>
      </c>
      <c r="F19" s="2"/>
      <c r="G19" s="2">
        <f>C4</f>
        <v>150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1:17" x14ac:dyDescent="0.25">
      <c r="A20" t="s">
        <v>116</v>
      </c>
      <c r="D20">
        <v>2</v>
      </c>
      <c r="E20" s="2">
        <f>-(C6+C7)</f>
        <v>-90</v>
      </c>
      <c r="F20" s="2"/>
      <c r="G20" s="2">
        <f>C4</f>
        <v>150</v>
      </c>
      <c r="H20" s="2"/>
      <c r="I20" s="2"/>
      <c r="J20" s="2"/>
      <c r="K20" s="2"/>
      <c r="L20" s="2">
        <f t="shared" ref="L20:L29" si="0">(E20+K20)/($C$15^D20)</f>
        <v>-74.380165289256183</v>
      </c>
      <c r="M20" s="2">
        <f t="shared" ref="M20:M29" si="1">M19+L20</f>
        <v>-166.198347107438</v>
      </c>
      <c r="O20">
        <v>1</v>
      </c>
      <c r="P20" s="2">
        <f>M19</f>
        <v>-91.818181818181813</v>
      </c>
    </row>
    <row r="21" spans="1:17" x14ac:dyDescent="0.25">
      <c r="A21" t="s">
        <v>117</v>
      </c>
      <c r="D21">
        <v>3</v>
      </c>
      <c r="E21" s="2"/>
      <c r="F21" s="2">
        <v>0.2</v>
      </c>
      <c r="G21" s="2">
        <f>F21*$C$4</f>
        <v>30</v>
      </c>
      <c r="H21" s="2">
        <f>$C$4-G21</f>
        <v>120</v>
      </c>
      <c r="I21" s="2">
        <f>$C$9</f>
        <v>75</v>
      </c>
      <c r="J21" s="2">
        <f>$C$10</f>
        <v>30</v>
      </c>
      <c r="K21" s="2">
        <f>(I21-J21-G21)*(1-$C$11)+G21</f>
        <v>42.75</v>
      </c>
      <c r="L21" s="2">
        <f>(E21+K21)/($C$15^D21)</f>
        <v>32.11870773854244</v>
      </c>
      <c r="M21" s="2">
        <f t="shared" si="1"/>
        <v>-134.07963936889556</v>
      </c>
      <c r="O21">
        <v>2</v>
      </c>
      <c r="P21" s="2">
        <f>P22+C7/(C15^D20)</f>
        <v>-141.40495867768593</v>
      </c>
    </row>
    <row r="22" spans="1:17" x14ac:dyDescent="0.25">
      <c r="A22" t="s">
        <v>119</v>
      </c>
      <c r="D22">
        <v>4</v>
      </c>
      <c r="E22" s="2"/>
      <c r="F22" s="2">
        <v>0.32</v>
      </c>
      <c r="G22" s="2">
        <f t="shared" ref="G22:G33" si="2">F22*$C$4</f>
        <v>48</v>
      </c>
      <c r="H22" s="2">
        <f>H21-G22</f>
        <v>72</v>
      </c>
      <c r="I22" s="2">
        <f t="shared" ref="I22:I29" si="3">$C$9</f>
        <v>75</v>
      </c>
      <c r="J22" s="2">
        <f t="shared" ref="J22:J33" si="4">$C$10</f>
        <v>30</v>
      </c>
      <c r="K22" s="2">
        <f t="shared" ref="K22:K33" si="5">(I22-J22-G22)*(1-$C$11)+G22</f>
        <v>45.45</v>
      </c>
      <c r="L22" s="2">
        <f t="shared" si="0"/>
        <v>31.042961546342458</v>
      </c>
      <c r="M22" s="2">
        <f t="shared" si="1"/>
        <v>-103.0366778225531</v>
      </c>
      <c r="O22">
        <v>2</v>
      </c>
      <c r="P22" s="2">
        <f>M20</f>
        <v>-166.198347107438</v>
      </c>
      <c r="Q22">
        <f>$P$37*O22+$P$38</f>
        <v>-166.198347107438</v>
      </c>
    </row>
    <row r="23" spans="1:17" x14ac:dyDescent="0.25">
      <c r="A23" t="s">
        <v>120</v>
      </c>
      <c r="D23">
        <v>5</v>
      </c>
      <c r="E23" s="2"/>
      <c r="F23" s="2">
        <v>0.192</v>
      </c>
      <c r="G23" s="2">
        <f t="shared" si="2"/>
        <v>28.8</v>
      </c>
      <c r="H23" s="2">
        <f t="shared" ref="H23:H33" si="6">H22-G23</f>
        <v>43.2</v>
      </c>
      <c r="I23" s="2">
        <f t="shared" si="3"/>
        <v>75</v>
      </c>
      <c r="J23" s="2">
        <f t="shared" si="4"/>
        <v>30</v>
      </c>
      <c r="K23" s="2">
        <f t="shared" si="5"/>
        <v>42.57</v>
      </c>
      <c r="L23" s="2">
        <f t="shared" si="0"/>
        <v>26.432620722628226</v>
      </c>
      <c r="M23" s="2">
        <f t="shared" si="1"/>
        <v>-76.604057099924873</v>
      </c>
      <c r="O23">
        <v>3</v>
      </c>
      <c r="P23" s="2">
        <f>M21</f>
        <v>-134.07963936889556</v>
      </c>
      <c r="Q23">
        <f t="shared" ref="Q23:Q35" si="7">$P$37*O23+$P$38</f>
        <v>-145.33652469370463</v>
      </c>
    </row>
    <row r="24" spans="1:17" x14ac:dyDescent="0.25">
      <c r="A24" t="s">
        <v>121</v>
      </c>
      <c r="D24">
        <v>6</v>
      </c>
      <c r="E24" s="2"/>
      <c r="F24" s="2">
        <v>0.1152</v>
      </c>
      <c r="G24" s="2">
        <f t="shared" si="2"/>
        <v>17.28</v>
      </c>
      <c r="H24" s="2">
        <f t="shared" si="6"/>
        <v>25.92</v>
      </c>
      <c r="I24" s="2">
        <f t="shared" si="3"/>
        <v>75</v>
      </c>
      <c r="J24" s="2">
        <f t="shared" si="4"/>
        <v>30</v>
      </c>
      <c r="K24" s="2">
        <f t="shared" si="5"/>
        <v>40.841999999999999</v>
      </c>
      <c r="L24" s="2">
        <f t="shared" si="0"/>
        <v>23.054244251256367</v>
      </c>
      <c r="M24" s="2">
        <f t="shared" si="1"/>
        <v>-53.549812848668509</v>
      </c>
      <c r="O24">
        <v>4</v>
      </c>
      <c r="P24" s="2">
        <f t="shared" ref="P24:P31" si="8">M22</f>
        <v>-103.0366778225531</v>
      </c>
      <c r="Q24">
        <f t="shared" si="7"/>
        <v>-124.47470227997128</v>
      </c>
    </row>
    <row r="25" spans="1:17" x14ac:dyDescent="0.25">
      <c r="A25" t="s">
        <v>122</v>
      </c>
      <c r="D25">
        <v>7</v>
      </c>
      <c r="E25" s="2"/>
      <c r="F25" s="2">
        <v>0.1152</v>
      </c>
      <c r="G25" s="2">
        <f t="shared" si="2"/>
        <v>17.28</v>
      </c>
      <c r="H25" s="2">
        <f t="shared" si="6"/>
        <v>8.64</v>
      </c>
      <c r="I25" s="2">
        <f t="shared" si="3"/>
        <v>75</v>
      </c>
      <c r="J25" s="2">
        <f t="shared" si="4"/>
        <v>30</v>
      </c>
      <c r="K25" s="2">
        <f t="shared" si="5"/>
        <v>40.841999999999999</v>
      </c>
      <c r="L25" s="2">
        <f t="shared" si="0"/>
        <v>20.958403864778511</v>
      </c>
      <c r="M25" s="2">
        <f t="shared" si="1"/>
        <v>-32.591408983889998</v>
      </c>
      <c r="O25">
        <v>5</v>
      </c>
      <c r="P25" s="2">
        <f t="shared" si="8"/>
        <v>-76.604057099924873</v>
      </c>
      <c r="Q25">
        <f t="shared" si="7"/>
        <v>-103.61287986623792</v>
      </c>
    </row>
    <row r="26" spans="1:17" x14ac:dyDescent="0.25">
      <c r="A26" t="s">
        <v>118</v>
      </c>
      <c r="D26">
        <v>8</v>
      </c>
      <c r="E26" s="2"/>
      <c r="F26" s="2">
        <v>5.7599999999999998E-2</v>
      </c>
      <c r="G26" s="2">
        <f t="shared" si="2"/>
        <v>8.64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39.545999999999999</v>
      </c>
      <c r="L26" s="2">
        <f t="shared" si="0"/>
        <v>18.448500857774107</v>
      </c>
      <c r="M26" s="2">
        <f t="shared" si="1"/>
        <v>-14.142908126115891</v>
      </c>
      <c r="O26">
        <v>6</v>
      </c>
      <c r="P26" s="2">
        <f t="shared" si="8"/>
        <v>-53.549812848668509</v>
      </c>
      <c r="Q26">
        <f t="shared" si="7"/>
        <v>-82.751057452504568</v>
      </c>
    </row>
    <row r="27" spans="1:17" x14ac:dyDescent="0.25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38.25</v>
      </c>
      <c r="L27" s="2">
        <f t="shared" si="0"/>
        <v>16.221733902747538</v>
      </c>
      <c r="M27" s="2">
        <f t="shared" si="1"/>
        <v>2.0788257766316462</v>
      </c>
      <c r="O27">
        <v>7</v>
      </c>
      <c r="P27" s="2">
        <f t="shared" si="8"/>
        <v>-32.591408983889998</v>
      </c>
      <c r="Q27">
        <f t="shared" si="7"/>
        <v>-61.889235038771204</v>
      </c>
    </row>
    <row r="28" spans="1:17" x14ac:dyDescent="0.25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38.25</v>
      </c>
      <c r="L28" s="2">
        <f t="shared" si="0"/>
        <v>14.747030820679578</v>
      </c>
      <c r="M28" s="2">
        <f t="shared" si="1"/>
        <v>16.825856597311223</v>
      </c>
      <c r="O28">
        <v>8</v>
      </c>
      <c r="P28" s="2">
        <f t="shared" si="8"/>
        <v>-14.142908126115891</v>
      </c>
      <c r="Q28">
        <f t="shared" si="7"/>
        <v>-41.02741262503784</v>
      </c>
    </row>
    <row r="29" spans="1:17" x14ac:dyDescent="0.25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38.25</v>
      </c>
      <c r="L29" s="2">
        <f t="shared" si="0"/>
        <v>13.406391655163251</v>
      </c>
      <c r="M29" s="2">
        <f t="shared" si="1"/>
        <v>30.232248252474474</v>
      </c>
      <c r="O29">
        <v>9</v>
      </c>
      <c r="P29" s="2">
        <f t="shared" si="8"/>
        <v>2.0788257766316462</v>
      </c>
      <c r="Q29">
        <f t="shared" si="7"/>
        <v>-20.165590211304476</v>
      </c>
    </row>
    <row r="30" spans="1:17" x14ac:dyDescent="0.25">
      <c r="D30">
        <v>12</v>
      </c>
      <c r="E30" s="2"/>
      <c r="F30" s="2"/>
      <c r="G30" s="2">
        <f t="shared" si="2"/>
        <v>0</v>
      </c>
      <c r="H30" s="2">
        <f t="shared" si="6"/>
        <v>0</v>
      </c>
      <c r="I30" s="2">
        <f>$C$9</f>
        <v>75</v>
      </c>
      <c r="J30" s="2">
        <f t="shared" si="4"/>
        <v>30</v>
      </c>
      <c r="K30" s="2">
        <f t="shared" si="5"/>
        <v>38.25</v>
      </c>
      <c r="L30" s="2">
        <f>(E30+K30)/($C$15^D30)</f>
        <v>12.187628777421137</v>
      </c>
      <c r="M30" s="2">
        <f>M29+L30</f>
        <v>42.419877029895609</v>
      </c>
      <c r="O30">
        <v>10</v>
      </c>
      <c r="P30" s="2">
        <f t="shared" si="8"/>
        <v>16.825856597311223</v>
      </c>
      <c r="Q30">
        <f t="shared" si="7"/>
        <v>0.69623220242888806</v>
      </c>
    </row>
    <row r="31" spans="1:17" x14ac:dyDescent="0.25">
      <c r="D31">
        <v>13</v>
      </c>
      <c r="G31" s="2">
        <f t="shared" si="2"/>
        <v>0</v>
      </c>
      <c r="H31" s="2">
        <f t="shared" si="6"/>
        <v>0</v>
      </c>
      <c r="I31" s="2">
        <f>$C$9</f>
        <v>75</v>
      </c>
      <c r="J31" s="2">
        <f t="shared" si="4"/>
        <v>30</v>
      </c>
      <c r="K31" s="2">
        <f t="shared" si="5"/>
        <v>38.25</v>
      </c>
      <c r="L31" s="2">
        <f t="shared" ref="L31:L33" si="9">(E31+K31)/($C$15^D31)</f>
        <v>11.079662524928308</v>
      </c>
      <c r="M31" s="2">
        <f t="shared" ref="M31:M33" si="10">M30+L31</f>
        <v>53.499539554823919</v>
      </c>
      <c r="O31">
        <v>11</v>
      </c>
      <c r="P31" s="2">
        <f t="shared" si="8"/>
        <v>30.232248252474474</v>
      </c>
      <c r="Q31">
        <f t="shared" si="7"/>
        <v>21.558054616162252</v>
      </c>
    </row>
    <row r="32" spans="1:17" x14ac:dyDescent="0.25">
      <c r="D32">
        <v>14</v>
      </c>
      <c r="G32" s="2">
        <f t="shared" si="2"/>
        <v>0</v>
      </c>
      <c r="H32" s="2">
        <f t="shared" si="6"/>
        <v>0</v>
      </c>
      <c r="I32" s="2">
        <f>$C$9</f>
        <v>75</v>
      </c>
      <c r="J32" s="2">
        <f t="shared" si="4"/>
        <v>30</v>
      </c>
      <c r="K32" s="2">
        <f t="shared" si="5"/>
        <v>38.25</v>
      </c>
      <c r="L32" s="2">
        <f t="shared" si="9"/>
        <v>10.072420477207551</v>
      </c>
      <c r="M32" s="2">
        <f t="shared" si="10"/>
        <v>63.57196003203147</v>
      </c>
      <c r="O32">
        <v>12</v>
      </c>
      <c r="P32" s="2">
        <f>M30</f>
        <v>42.419877029895609</v>
      </c>
      <c r="Q32">
        <f t="shared" si="7"/>
        <v>42.419877029895588</v>
      </c>
    </row>
    <row r="33" spans="1:17" x14ac:dyDescent="0.25">
      <c r="C33" s="2"/>
      <c r="D33">
        <v>15</v>
      </c>
      <c r="E33">
        <f>C3+C7</f>
        <v>40</v>
      </c>
      <c r="G33" s="2">
        <f t="shared" si="2"/>
        <v>0</v>
      </c>
      <c r="H33" s="2">
        <f t="shared" si="6"/>
        <v>0</v>
      </c>
      <c r="I33" s="2">
        <f>$C$9+C12</f>
        <v>85</v>
      </c>
      <c r="J33" s="2">
        <f t="shared" si="4"/>
        <v>30</v>
      </c>
      <c r="K33" s="2">
        <f t="shared" si="5"/>
        <v>46.75</v>
      </c>
      <c r="L33" s="2">
        <f t="shared" si="9"/>
        <v>20.767260282774924</v>
      </c>
      <c r="M33" s="2">
        <f t="shared" si="10"/>
        <v>84.339220314806397</v>
      </c>
      <c r="O33">
        <v>13</v>
      </c>
      <c r="P33" s="2">
        <f>M32</f>
        <v>63.57196003203147</v>
      </c>
      <c r="Q33">
        <f t="shared" si="7"/>
        <v>63.281699443628952</v>
      </c>
    </row>
    <row r="34" spans="1:17" x14ac:dyDescent="0.25">
      <c r="C34" s="2"/>
      <c r="G34" s="2"/>
      <c r="H34" s="2"/>
      <c r="I34" s="2"/>
      <c r="J34" s="2"/>
      <c r="K34" s="2"/>
      <c r="L34" s="2"/>
      <c r="M34" s="2"/>
      <c r="O34">
        <v>14</v>
      </c>
      <c r="P34" s="2">
        <f>P35-E$33/(C15^D33)</f>
        <v>74.763538340039858</v>
      </c>
      <c r="Q34">
        <f t="shared" si="7"/>
        <v>84.143521857362316</v>
      </c>
    </row>
    <row r="35" spans="1:17" x14ac:dyDescent="0.25">
      <c r="C35" s="2"/>
      <c r="O35">
        <v>15</v>
      </c>
      <c r="P35" s="2">
        <f>M33</f>
        <v>84.339220314806397</v>
      </c>
      <c r="Q35">
        <f t="shared" si="7"/>
        <v>105.00534427109568</v>
      </c>
    </row>
    <row r="36" spans="1:17" x14ac:dyDescent="0.25">
      <c r="A36" t="s">
        <v>32</v>
      </c>
      <c r="C36" s="2">
        <f>-(C3+C7/(C15^D20))</f>
        <v>-34.793388429752063</v>
      </c>
    </row>
    <row r="37" spans="1:17" x14ac:dyDescent="0.25">
      <c r="A37" t="s">
        <v>33</v>
      </c>
      <c r="C37" s="2">
        <f t="array" ref="C37">MAX(IF(M18:M30&lt;C36,M18:M30))</f>
        <v>-53.549812848668509</v>
      </c>
      <c r="D37">
        <f>INDEX($D$18:$D$30,MATCH(C37,$M$18:$M$30,0))</f>
        <v>6</v>
      </c>
      <c r="O37" s="1" t="s">
        <v>30</v>
      </c>
      <c r="P37">
        <f>(P32-P22)/(O32-O22)</f>
        <v>20.861822413733361</v>
      </c>
    </row>
    <row r="38" spans="1:17" x14ac:dyDescent="0.25">
      <c r="A38" t="s">
        <v>34</v>
      </c>
      <c r="C38" s="2">
        <f t="array" ref="C38">MIN(IF(M18:M30&gt;C36,M18:M30))</f>
        <v>-32.591408983889998</v>
      </c>
      <c r="D38">
        <f>INDEX($D$18:$D$30,MATCH(C38,$M$18:$M$30,0))</f>
        <v>7</v>
      </c>
      <c r="O38" s="1" t="s">
        <v>31</v>
      </c>
      <c r="P38">
        <f>P22-P37*O22</f>
        <v>-207.92199193490472</v>
      </c>
    </row>
    <row r="39" spans="1:17" x14ac:dyDescent="0.25">
      <c r="A39" s="1" t="s">
        <v>41</v>
      </c>
      <c r="B39" s="1" t="s">
        <v>28</v>
      </c>
      <c r="C39" s="2">
        <f>(C36-C37)/(C38-C37)+(D37-2)</f>
        <v>4.8949357279271357</v>
      </c>
    </row>
    <row r="40" spans="1:17" x14ac:dyDescent="0.25">
      <c r="A40" s="1" t="s">
        <v>42</v>
      </c>
      <c r="B40" s="1" t="s">
        <v>36</v>
      </c>
      <c r="C40" s="2">
        <f>M30</f>
        <v>42.419877029895609</v>
      </c>
    </row>
    <row r="41" spans="1:17" x14ac:dyDescent="0.25">
      <c r="A41" s="1" t="s">
        <v>26</v>
      </c>
      <c r="B41" s="1" t="s">
        <v>37</v>
      </c>
      <c r="C41" s="2">
        <f>-SUM(L21:L30)/SUM(L18:L20)</f>
        <v>1.2552364555254782</v>
      </c>
    </row>
    <row r="42" spans="1:17" x14ac:dyDescent="0.25">
      <c r="A42" s="1" t="s">
        <v>43</v>
      </c>
      <c r="B42" s="1" t="s">
        <v>44</v>
      </c>
      <c r="C42" s="3">
        <v>0.121046804639239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F23-084E-4367-B3B7-04F831458363}">
  <dimension ref="A1:L17"/>
  <sheetViews>
    <sheetView workbookViewId="0">
      <selection activeCell="H6" sqref="H6"/>
    </sheetView>
  </sheetViews>
  <sheetFormatPr defaultRowHeight="15" x14ac:dyDescent="0.25"/>
  <cols>
    <col min="1" max="1" width="14" customWidth="1"/>
    <col min="2" max="2" width="12.5703125" customWidth="1"/>
    <col min="4" max="4" width="10.85546875" customWidth="1"/>
    <col min="8" max="8" width="12.42578125" customWidth="1"/>
    <col min="9" max="9" width="13.5703125" customWidth="1"/>
    <col min="10" max="10" width="15.42578125" customWidth="1"/>
  </cols>
  <sheetData>
    <row r="1" spans="1:12" x14ac:dyDescent="0.25">
      <c r="A1" s="1" t="s">
        <v>67</v>
      </c>
    </row>
    <row r="2" spans="1:12" x14ac:dyDescent="0.25">
      <c r="A2" s="1"/>
    </row>
    <row r="3" spans="1:12" x14ac:dyDescent="0.25">
      <c r="A3" s="1" t="s">
        <v>61</v>
      </c>
      <c r="B3">
        <v>120</v>
      </c>
    </row>
    <row r="5" spans="1:12" ht="32.1" customHeight="1" x14ac:dyDescent="0.25">
      <c r="A5" s="1" t="s">
        <v>45</v>
      </c>
      <c r="B5" s="4" t="s">
        <v>49</v>
      </c>
      <c r="C5" s="4" t="s">
        <v>50</v>
      </c>
      <c r="D5" s="4" t="s">
        <v>51</v>
      </c>
      <c r="E5" s="4" t="s">
        <v>60</v>
      </c>
      <c r="F5" s="4" t="s">
        <v>44</v>
      </c>
      <c r="H5" s="4" t="s">
        <v>62</v>
      </c>
      <c r="I5" s="4" t="s">
        <v>65</v>
      </c>
      <c r="J5" s="4" t="s">
        <v>66</v>
      </c>
      <c r="K5" s="4" t="s">
        <v>60</v>
      </c>
      <c r="L5" s="4" t="s">
        <v>44</v>
      </c>
    </row>
    <row r="6" spans="1:12" x14ac:dyDescent="0.25">
      <c r="A6" t="s">
        <v>46</v>
      </c>
      <c r="B6">
        <v>60</v>
      </c>
      <c r="C6">
        <v>10</v>
      </c>
      <c r="D6">
        <v>12</v>
      </c>
      <c r="E6" s="5">
        <f>-B6+C6*$B$13+D6*$B$13*$C$17</f>
        <v>11.9166234502744</v>
      </c>
      <c r="F6" s="6">
        <v>0.1434945069404546</v>
      </c>
      <c r="G6" t="s">
        <v>63</v>
      </c>
      <c r="H6">
        <f>B8-B6</f>
        <v>40</v>
      </c>
      <c r="I6">
        <f>C8-C6</f>
        <v>2</v>
      </c>
      <c r="J6">
        <f>D8-D6</f>
        <v>8</v>
      </c>
      <c r="K6" s="5">
        <f>-H6+I6*$B$13+J6*$B$13*$C$17</f>
        <v>3.7019913910920224</v>
      </c>
      <c r="L6" s="6">
        <v>0.119140538227403</v>
      </c>
    </row>
    <row r="7" spans="1:12" x14ac:dyDescent="0.25">
      <c r="A7" t="s">
        <v>47</v>
      </c>
      <c r="B7">
        <v>120</v>
      </c>
      <c r="C7">
        <v>22</v>
      </c>
      <c r="D7">
        <v>22</v>
      </c>
      <c r="E7" s="5">
        <f t="shared" ref="E7:E8" si="0">-B7+C7*$B$13+D7*$B$13*$C$17</f>
        <v>15.180476325503065</v>
      </c>
      <c r="F7" s="6">
        <v>0.1287003710631443</v>
      </c>
      <c r="G7" t="s">
        <v>64</v>
      </c>
      <c r="H7">
        <f>B7-B8</f>
        <v>20</v>
      </c>
      <c r="I7">
        <f t="shared" ref="I7:J7" si="1">C7-C8</f>
        <v>10</v>
      </c>
      <c r="J7">
        <f t="shared" si="1"/>
        <v>2</v>
      </c>
      <c r="K7" s="5">
        <f>-H7+I7*$B$13+J7*$B$13*$C$17</f>
        <v>-0.4381385158633595</v>
      </c>
      <c r="L7" s="6">
        <v>9.2788300702240534E-2</v>
      </c>
    </row>
    <row r="8" spans="1:12" x14ac:dyDescent="0.25">
      <c r="A8" t="s">
        <v>48</v>
      </c>
      <c r="B8">
        <v>100</v>
      </c>
      <c r="C8">
        <v>12</v>
      </c>
      <c r="D8">
        <v>20</v>
      </c>
      <c r="E8" s="5">
        <f t="shared" si="0"/>
        <v>15.618614841366409</v>
      </c>
      <c r="F8" s="6">
        <v>0.13341823205097603</v>
      </c>
    </row>
    <row r="10" spans="1:12" x14ac:dyDescent="0.25">
      <c r="A10" t="s">
        <v>52</v>
      </c>
      <c r="B10">
        <v>0.1</v>
      </c>
      <c r="C10">
        <f>B10</f>
        <v>0.1</v>
      </c>
    </row>
    <row r="11" spans="1:12" x14ac:dyDescent="0.25">
      <c r="A11" t="s">
        <v>54</v>
      </c>
      <c r="B11">
        <v>1</v>
      </c>
      <c r="C11">
        <v>9</v>
      </c>
    </row>
    <row r="12" spans="1:12" x14ac:dyDescent="0.25">
      <c r="A12" t="s">
        <v>53</v>
      </c>
      <c r="B12" s="5">
        <f>(1+B10)^B11</f>
        <v>1.1000000000000001</v>
      </c>
      <c r="C12" s="5">
        <f>(1+C10)^C11</f>
        <v>2.3579476910000015</v>
      </c>
    </row>
    <row r="13" spans="1:12" x14ac:dyDescent="0.25">
      <c r="A13" t="s">
        <v>55</v>
      </c>
      <c r="B13" s="5">
        <f>1/B12</f>
        <v>0.90909090909090906</v>
      </c>
      <c r="C13" s="5">
        <f>1/C12</f>
        <v>0.42409761837248466</v>
      </c>
    </row>
    <row r="14" spans="1:12" x14ac:dyDescent="0.25">
      <c r="A14" t="s">
        <v>56</v>
      </c>
      <c r="B14" s="5">
        <f>((1+B10)^B11-1)/B10</f>
        <v>1.0000000000000009</v>
      </c>
      <c r="C14" s="5">
        <f>((1+C10)^C11-1)/C10</f>
        <v>13.579476910000015</v>
      </c>
    </row>
    <row r="15" spans="1:12" x14ac:dyDescent="0.25">
      <c r="A15" t="s">
        <v>57</v>
      </c>
      <c r="B15" s="5">
        <f>1/B14</f>
        <v>0.99999999999999911</v>
      </c>
      <c r="C15" s="5">
        <f>1/C14</f>
        <v>7.3640539074343397E-2</v>
      </c>
    </row>
    <row r="16" spans="1:12" x14ac:dyDescent="0.25">
      <c r="A16" t="s">
        <v>58</v>
      </c>
      <c r="B16" s="5">
        <f>B10*(1+B10)^B11/((1+B10)^B11-1)</f>
        <v>1.0999999999999992</v>
      </c>
      <c r="C16" s="5">
        <f>C10*(1+C10)^C11/((1+C10)^C11-1)</f>
        <v>0.1736405390743434</v>
      </c>
    </row>
    <row r="17" spans="1:3" x14ac:dyDescent="0.25">
      <c r="A17" t="s">
        <v>59</v>
      </c>
      <c r="B17" s="5">
        <f>1/B16</f>
        <v>0.90909090909090973</v>
      </c>
      <c r="C17" s="5">
        <f>1/C16</f>
        <v>5.7590238162751533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A3B-23EC-4E38-B406-F02E782D2556}">
  <dimension ref="A2:G55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11.7109375" customWidth="1"/>
    <col min="4" max="4" width="9.85546875" customWidth="1"/>
    <col min="5" max="5" width="12.5703125" customWidth="1"/>
  </cols>
  <sheetData>
    <row r="2" spans="1:7" x14ac:dyDescent="0.25">
      <c r="B2" s="1" t="s">
        <v>74</v>
      </c>
      <c r="C2" s="1" t="s">
        <v>75</v>
      </c>
      <c r="D2" s="1"/>
    </row>
    <row r="3" spans="1:7" x14ac:dyDescent="0.25">
      <c r="A3" t="s">
        <v>68</v>
      </c>
      <c r="B3">
        <v>8000</v>
      </c>
      <c r="C3">
        <v>16000</v>
      </c>
    </row>
    <row r="4" spans="1:7" x14ac:dyDescent="0.25">
      <c r="A4" t="s">
        <v>77</v>
      </c>
      <c r="B4">
        <v>1800</v>
      </c>
      <c r="C4">
        <v>1600</v>
      </c>
    </row>
    <row r="5" spans="1:7" x14ac:dyDescent="0.25">
      <c r="A5" t="s">
        <v>52</v>
      </c>
      <c r="B5">
        <v>0.08</v>
      </c>
      <c r="C5">
        <v>0.08</v>
      </c>
    </row>
    <row r="6" spans="1:7" x14ac:dyDescent="0.25">
      <c r="A6" t="s">
        <v>69</v>
      </c>
      <c r="B6">
        <v>4</v>
      </c>
      <c r="C6">
        <v>7</v>
      </c>
    </row>
    <row r="7" spans="1:7" x14ac:dyDescent="0.25">
      <c r="A7" t="s">
        <v>24</v>
      </c>
      <c r="B7" s="5">
        <f>(1+B5)^B6/((1+B5)^B6-1)</f>
        <v>3.7740100556754892</v>
      </c>
      <c r="C7" s="5">
        <f>(1+C5)^C6/((1+C5)^C6-1)</f>
        <v>2.4009050178551306</v>
      </c>
      <c r="D7" s="5"/>
    </row>
    <row r="8" spans="1:7" x14ac:dyDescent="0.25">
      <c r="A8" t="s">
        <v>56</v>
      </c>
      <c r="B8" s="5">
        <f>((1+B5)^B6-1)/B5</f>
        <v>4.5061120000000034</v>
      </c>
      <c r="C8" s="5">
        <f>((1+C5)^C6-1)/C5</f>
        <v>8.9228033597440088</v>
      </c>
      <c r="D8" s="5"/>
    </row>
    <row r="9" spans="1:7" x14ac:dyDescent="0.25">
      <c r="A9" t="s">
        <v>9</v>
      </c>
      <c r="B9" s="5">
        <f>(B7-1)*B3</f>
        <v>22192.080445403913</v>
      </c>
      <c r="C9" s="5">
        <f>(C7-1)*C3</f>
        <v>22414.48028568209</v>
      </c>
      <c r="D9" s="5"/>
    </row>
    <row r="10" spans="1:7" x14ac:dyDescent="0.25">
      <c r="A10" s="1" t="s">
        <v>70</v>
      </c>
      <c r="B10" s="5">
        <f>B9+B3</f>
        <v>30192.080445403913</v>
      </c>
      <c r="C10" s="5">
        <f>C9+C3</f>
        <v>38414.48028568209</v>
      </c>
      <c r="D10" s="5"/>
    </row>
    <row r="11" spans="1:7" x14ac:dyDescent="0.25">
      <c r="A11" s="1" t="s">
        <v>76</v>
      </c>
      <c r="B11" s="5">
        <f>(B3*(1+B5)^B6+B4*B8)/((1+B5)^B6-1)</f>
        <v>52692.08044540391</v>
      </c>
      <c r="C11" s="5">
        <f>(C3*(1+C5)^C6+C4*C8)/((1+C5)^C6-1)</f>
        <v>58414.480285682097</v>
      </c>
      <c r="D11" s="5"/>
      <c r="E11" s="5"/>
    </row>
    <row r="12" spans="1:7" x14ac:dyDescent="0.25">
      <c r="A12" s="1" t="s">
        <v>58</v>
      </c>
      <c r="B12" s="5">
        <f>B5*(1+B5)^B6/((1+B5)^B6-1)</f>
        <v>0.30192080445403913</v>
      </c>
      <c r="C12" s="5">
        <f>C5*(1+C5)^C6/((1+C5)^C6-1)</f>
        <v>0.19207240142841048</v>
      </c>
      <c r="D12" s="5"/>
      <c r="E12" s="5"/>
    </row>
    <row r="14" spans="1:7" x14ac:dyDescent="0.25">
      <c r="B14" s="18" t="s">
        <v>74</v>
      </c>
      <c r="C14" s="18"/>
      <c r="D14" s="7"/>
      <c r="E14" s="18" t="s">
        <v>75</v>
      </c>
      <c r="F14" s="18"/>
    </row>
    <row r="15" spans="1:7" ht="32.450000000000003" customHeight="1" x14ac:dyDescent="0.25">
      <c r="A15" s="1" t="s">
        <v>72</v>
      </c>
      <c r="B15" s="4" t="s">
        <v>71</v>
      </c>
      <c r="C15" s="1" t="s">
        <v>73</v>
      </c>
      <c r="D15" s="1" t="s">
        <v>78</v>
      </c>
      <c r="E15" s="4" t="s">
        <v>71</v>
      </c>
      <c r="F15" s="1" t="s">
        <v>73</v>
      </c>
      <c r="G15" s="1" t="s">
        <v>78</v>
      </c>
    </row>
    <row r="16" spans="1:7" x14ac:dyDescent="0.25">
      <c r="A16">
        <v>0</v>
      </c>
      <c r="B16">
        <f t="shared" ref="B16:B55" si="0">IF(MOD(A16,$B$6)=0,-$B$3,0)</f>
        <v>-8000</v>
      </c>
      <c r="C16" s="5">
        <f>$B$10+B16</f>
        <v>22192.080445403913</v>
      </c>
      <c r="D16" s="5"/>
      <c r="E16">
        <f t="shared" ref="E16:E55" si="1">IF(MOD(A16,$C$6)=0,-$C$3,0)</f>
        <v>-16000</v>
      </c>
      <c r="F16" s="5">
        <f>$C$10+E16</f>
        <v>22414.48028568209</v>
      </c>
    </row>
    <row r="17" spans="1:7" x14ac:dyDescent="0.25">
      <c r="A17">
        <v>1</v>
      </c>
      <c r="B17">
        <f t="shared" si="0"/>
        <v>0</v>
      </c>
      <c r="C17">
        <f t="shared" ref="C17:C36" si="2">C16*(1+$B$5)+B17</f>
        <v>23967.446881036227</v>
      </c>
      <c r="D17" s="5">
        <f>$B$3*$B$12+$B$4</f>
        <v>4215.3664356323134</v>
      </c>
      <c r="E17">
        <f t="shared" si="1"/>
        <v>0</v>
      </c>
      <c r="F17">
        <f>F16*(1+$B$5)+E17</f>
        <v>24207.638708536659</v>
      </c>
      <c r="G17" s="5">
        <f>$C$3*$C$12+$C$4</f>
        <v>4673.1584228545671</v>
      </c>
    </row>
    <row r="18" spans="1:7" x14ac:dyDescent="0.25">
      <c r="A18">
        <v>2</v>
      </c>
      <c r="B18">
        <f t="shared" si="0"/>
        <v>0</v>
      </c>
      <c r="C18">
        <f t="shared" si="2"/>
        <v>25884.842631519128</v>
      </c>
      <c r="D18" s="5">
        <f t="shared" ref="D18:D55" si="3">$B$3*$B$12+$B$4</f>
        <v>4215.3664356323134</v>
      </c>
      <c r="E18">
        <f t="shared" si="1"/>
        <v>0</v>
      </c>
      <c r="F18">
        <f t="shared" ref="F18:F55" si="4">F17*(1+$B$5)+E18</f>
        <v>26144.249805219592</v>
      </c>
      <c r="G18" s="5">
        <f t="shared" ref="G18:G55" si="5">$C$3*$C$12+$C$4</f>
        <v>4673.1584228545671</v>
      </c>
    </row>
    <row r="19" spans="1:7" x14ac:dyDescent="0.25">
      <c r="A19">
        <v>3</v>
      </c>
      <c r="B19">
        <f t="shared" si="0"/>
        <v>0</v>
      </c>
      <c r="C19">
        <f t="shared" si="2"/>
        <v>27955.630042040659</v>
      </c>
      <c r="D19" s="5">
        <f t="shared" si="3"/>
        <v>4215.3664356323134</v>
      </c>
      <c r="E19">
        <f t="shared" si="1"/>
        <v>0</v>
      </c>
      <c r="F19">
        <f t="shared" si="4"/>
        <v>28235.789789637161</v>
      </c>
      <c r="G19" s="5">
        <f t="shared" si="5"/>
        <v>4673.1584228545671</v>
      </c>
    </row>
    <row r="20" spans="1:7" x14ac:dyDescent="0.25">
      <c r="A20">
        <v>4</v>
      </c>
      <c r="B20">
        <f t="shared" si="0"/>
        <v>-8000</v>
      </c>
      <c r="C20">
        <f t="shared" si="2"/>
        <v>22192.080445403913</v>
      </c>
      <c r="D20" s="5">
        <f t="shared" si="3"/>
        <v>4215.3664356323134</v>
      </c>
      <c r="E20">
        <f t="shared" si="1"/>
        <v>0</v>
      </c>
      <c r="F20">
        <f t="shared" si="4"/>
        <v>30494.652972808137</v>
      </c>
      <c r="G20" s="5">
        <f t="shared" si="5"/>
        <v>4673.1584228545671</v>
      </c>
    </row>
    <row r="21" spans="1:7" x14ac:dyDescent="0.25">
      <c r="A21">
        <v>5</v>
      </c>
      <c r="B21">
        <f t="shared" si="0"/>
        <v>0</v>
      </c>
      <c r="C21">
        <f t="shared" si="2"/>
        <v>23967.446881036227</v>
      </c>
      <c r="D21" s="5">
        <f t="shared" si="3"/>
        <v>4215.3664356323134</v>
      </c>
      <c r="E21">
        <f t="shared" si="1"/>
        <v>0</v>
      </c>
      <c r="F21">
        <f t="shared" si="4"/>
        <v>32934.225210632787</v>
      </c>
      <c r="G21" s="5">
        <f t="shared" si="5"/>
        <v>4673.1584228545671</v>
      </c>
    </row>
    <row r="22" spans="1:7" x14ac:dyDescent="0.25">
      <c r="A22">
        <v>6</v>
      </c>
      <c r="B22">
        <f t="shared" si="0"/>
        <v>0</v>
      </c>
      <c r="C22">
        <f t="shared" si="2"/>
        <v>25884.842631519128</v>
      </c>
      <c r="D22" s="5">
        <f t="shared" si="3"/>
        <v>4215.3664356323134</v>
      </c>
      <c r="E22">
        <f t="shared" si="1"/>
        <v>0</v>
      </c>
      <c r="F22">
        <f t="shared" si="4"/>
        <v>35568.963227483415</v>
      </c>
      <c r="G22" s="5">
        <f t="shared" si="5"/>
        <v>4673.1584228545671</v>
      </c>
    </row>
    <row r="23" spans="1:7" x14ac:dyDescent="0.25">
      <c r="A23">
        <v>7</v>
      </c>
      <c r="B23">
        <f t="shared" si="0"/>
        <v>0</v>
      </c>
      <c r="C23">
        <f t="shared" si="2"/>
        <v>27955.630042040659</v>
      </c>
      <c r="D23" s="5">
        <f t="shared" si="3"/>
        <v>4215.3664356323134</v>
      </c>
      <c r="E23">
        <f t="shared" si="1"/>
        <v>-16000</v>
      </c>
      <c r="F23">
        <f t="shared" si="4"/>
        <v>22414.48028568209</v>
      </c>
      <c r="G23" s="5">
        <f t="shared" si="5"/>
        <v>4673.1584228545671</v>
      </c>
    </row>
    <row r="24" spans="1:7" x14ac:dyDescent="0.25">
      <c r="A24">
        <v>8</v>
      </c>
      <c r="B24">
        <f t="shared" si="0"/>
        <v>-8000</v>
      </c>
      <c r="C24">
        <f t="shared" si="2"/>
        <v>22192.080445403913</v>
      </c>
      <c r="D24" s="5">
        <f t="shared" si="3"/>
        <v>4215.3664356323134</v>
      </c>
      <c r="E24">
        <f t="shared" si="1"/>
        <v>0</v>
      </c>
      <c r="F24">
        <f t="shared" si="4"/>
        <v>24207.638708536659</v>
      </c>
      <c r="G24" s="5">
        <f t="shared" si="5"/>
        <v>4673.1584228545671</v>
      </c>
    </row>
    <row r="25" spans="1:7" x14ac:dyDescent="0.25">
      <c r="A25">
        <v>9</v>
      </c>
      <c r="B25">
        <f t="shared" si="0"/>
        <v>0</v>
      </c>
      <c r="C25">
        <f t="shared" si="2"/>
        <v>23967.446881036227</v>
      </c>
      <c r="D25" s="5">
        <f t="shared" si="3"/>
        <v>4215.3664356323134</v>
      </c>
      <c r="E25">
        <f t="shared" si="1"/>
        <v>0</v>
      </c>
      <c r="F25">
        <f t="shared" si="4"/>
        <v>26144.249805219592</v>
      </c>
      <c r="G25" s="5">
        <f t="shared" si="5"/>
        <v>4673.1584228545671</v>
      </c>
    </row>
    <row r="26" spans="1:7" x14ac:dyDescent="0.25">
      <c r="A26">
        <v>10</v>
      </c>
      <c r="B26">
        <f t="shared" si="0"/>
        <v>0</v>
      </c>
      <c r="C26">
        <f t="shared" si="2"/>
        <v>25884.842631519128</v>
      </c>
      <c r="D26" s="5">
        <f t="shared" si="3"/>
        <v>4215.3664356323134</v>
      </c>
      <c r="E26">
        <f t="shared" si="1"/>
        <v>0</v>
      </c>
      <c r="F26">
        <f t="shared" si="4"/>
        <v>28235.789789637161</v>
      </c>
      <c r="G26" s="5">
        <f t="shared" si="5"/>
        <v>4673.1584228545671</v>
      </c>
    </row>
    <row r="27" spans="1:7" x14ac:dyDescent="0.25">
      <c r="A27">
        <v>11</v>
      </c>
      <c r="B27">
        <f t="shared" si="0"/>
        <v>0</v>
      </c>
      <c r="C27">
        <f t="shared" si="2"/>
        <v>27955.630042040659</v>
      </c>
      <c r="D27" s="5">
        <f t="shared" si="3"/>
        <v>4215.3664356323134</v>
      </c>
      <c r="E27">
        <f t="shared" si="1"/>
        <v>0</v>
      </c>
      <c r="F27">
        <f t="shared" si="4"/>
        <v>30494.652972808137</v>
      </c>
      <c r="G27" s="5">
        <f t="shared" si="5"/>
        <v>4673.1584228545671</v>
      </c>
    </row>
    <row r="28" spans="1:7" x14ac:dyDescent="0.25">
      <c r="A28">
        <v>12</v>
      </c>
      <c r="B28">
        <f t="shared" si="0"/>
        <v>-8000</v>
      </c>
      <c r="C28">
        <f t="shared" si="2"/>
        <v>22192.080445403913</v>
      </c>
      <c r="D28" s="5">
        <f t="shared" si="3"/>
        <v>4215.3664356323134</v>
      </c>
      <c r="E28">
        <f t="shared" si="1"/>
        <v>0</v>
      </c>
      <c r="F28">
        <f t="shared" si="4"/>
        <v>32934.225210632787</v>
      </c>
      <c r="G28" s="5">
        <f t="shared" si="5"/>
        <v>4673.1584228545671</v>
      </c>
    </row>
    <row r="29" spans="1:7" x14ac:dyDescent="0.25">
      <c r="A29">
        <v>13</v>
      </c>
      <c r="B29">
        <f t="shared" si="0"/>
        <v>0</v>
      </c>
      <c r="C29">
        <f t="shared" si="2"/>
        <v>23967.446881036227</v>
      </c>
      <c r="D29" s="5">
        <f t="shared" si="3"/>
        <v>4215.3664356323134</v>
      </c>
      <c r="E29">
        <f t="shared" si="1"/>
        <v>0</v>
      </c>
      <c r="F29">
        <f t="shared" si="4"/>
        <v>35568.963227483415</v>
      </c>
      <c r="G29" s="5">
        <f t="shared" si="5"/>
        <v>4673.1584228545671</v>
      </c>
    </row>
    <row r="30" spans="1:7" x14ac:dyDescent="0.25">
      <c r="A30">
        <v>14</v>
      </c>
      <c r="B30">
        <f t="shared" si="0"/>
        <v>0</v>
      </c>
      <c r="C30">
        <f t="shared" si="2"/>
        <v>25884.842631519128</v>
      </c>
      <c r="D30" s="5">
        <f t="shared" si="3"/>
        <v>4215.3664356323134</v>
      </c>
      <c r="E30">
        <f t="shared" si="1"/>
        <v>-16000</v>
      </c>
      <c r="F30">
        <f t="shared" si="4"/>
        <v>22414.48028568209</v>
      </c>
      <c r="G30" s="5">
        <f t="shared" si="5"/>
        <v>4673.1584228545671</v>
      </c>
    </row>
    <row r="31" spans="1:7" x14ac:dyDescent="0.25">
      <c r="A31">
        <v>15</v>
      </c>
      <c r="B31">
        <f t="shared" si="0"/>
        <v>0</v>
      </c>
      <c r="C31">
        <f t="shared" si="2"/>
        <v>27955.630042040659</v>
      </c>
      <c r="D31" s="5">
        <f t="shared" si="3"/>
        <v>4215.3664356323134</v>
      </c>
      <c r="E31">
        <f t="shared" si="1"/>
        <v>0</v>
      </c>
      <c r="F31">
        <f t="shared" si="4"/>
        <v>24207.638708536659</v>
      </c>
      <c r="G31" s="5">
        <f t="shared" si="5"/>
        <v>4673.1584228545671</v>
      </c>
    </row>
    <row r="32" spans="1:7" x14ac:dyDescent="0.25">
      <c r="A32">
        <v>16</v>
      </c>
      <c r="B32">
        <f t="shared" si="0"/>
        <v>-8000</v>
      </c>
      <c r="C32">
        <f t="shared" si="2"/>
        <v>22192.080445403913</v>
      </c>
      <c r="D32" s="5">
        <f t="shared" si="3"/>
        <v>4215.3664356323134</v>
      </c>
      <c r="E32">
        <f t="shared" si="1"/>
        <v>0</v>
      </c>
      <c r="F32">
        <f t="shared" si="4"/>
        <v>26144.249805219592</v>
      </c>
      <c r="G32" s="5">
        <f t="shared" si="5"/>
        <v>4673.1584228545671</v>
      </c>
    </row>
    <row r="33" spans="1:7" x14ac:dyDescent="0.25">
      <c r="A33">
        <v>17</v>
      </c>
      <c r="B33">
        <f t="shared" si="0"/>
        <v>0</v>
      </c>
      <c r="C33">
        <f t="shared" si="2"/>
        <v>23967.446881036227</v>
      </c>
      <c r="D33" s="5">
        <f t="shared" si="3"/>
        <v>4215.3664356323134</v>
      </c>
      <c r="E33">
        <f t="shared" si="1"/>
        <v>0</v>
      </c>
      <c r="F33">
        <f t="shared" si="4"/>
        <v>28235.789789637161</v>
      </c>
      <c r="G33" s="5">
        <f t="shared" si="5"/>
        <v>4673.1584228545671</v>
      </c>
    </row>
    <row r="34" spans="1:7" x14ac:dyDescent="0.25">
      <c r="A34">
        <v>18</v>
      </c>
      <c r="B34">
        <f t="shared" si="0"/>
        <v>0</v>
      </c>
      <c r="C34">
        <f t="shared" si="2"/>
        <v>25884.842631519128</v>
      </c>
      <c r="D34" s="5">
        <f t="shared" si="3"/>
        <v>4215.3664356323134</v>
      </c>
      <c r="E34">
        <f t="shared" si="1"/>
        <v>0</v>
      </c>
      <c r="F34">
        <f t="shared" si="4"/>
        <v>30494.652972808137</v>
      </c>
      <c r="G34" s="5">
        <f t="shared" si="5"/>
        <v>4673.1584228545671</v>
      </c>
    </row>
    <row r="35" spans="1:7" x14ac:dyDescent="0.25">
      <c r="A35">
        <v>19</v>
      </c>
      <c r="B35">
        <f t="shared" si="0"/>
        <v>0</v>
      </c>
      <c r="C35">
        <f t="shared" si="2"/>
        <v>27955.630042040659</v>
      </c>
      <c r="D35" s="5">
        <f t="shared" si="3"/>
        <v>4215.3664356323134</v>
      </c>
      <c r="E35">
        <f t="shared" si="1"/>
        <v>0</v>
      </c>
      <c r="F35">
        <f t="shared" si="4"/>
        <v>32934.225210632787</v>
      </c>
      <c r="G35" s="5">
        <f t="shared" si="5"/>
        <v>4673.1584228545671</v>
      </c>
    </row>
    <row r="36" spans="1:7" x14ac:dyDescent="0.25">
      <c r="A36">
        <v>20</v>
      </c>
      <c r="B36">
        <f t="shared" si="0"/>
        <v>-8000</v>
      </c>
      <c r="C36">
        <f t="shared" si="2"/>
        <v>22192.080445403913</v>
      </c>
      <c r="D36" s="5">
        <f t="shared" si="3"/>
        <v>4215.3664356323134</v>
      </c>
      <c r="E36">
        <f t="shared" si="1"/>
        <v>0</v>
      </c>
      <c r="F36">
        <f t="shared" si="4"/>
        <v>35568.963227483415</v>
      </c>
      <c r="G36" s="5">
        <f t="shared" si="5"/>
        <v>4673.1584228545671</v>
      </c>
    </row>
    <row r="37" spans="1:7" x14ac:dyDescent="0.25">
      <c r="A37">
        <v>21</v>
      </c>
      <c r="B37">
        <f t="shared" si="0"/>
        <v>0</v>
      </c>
      <c r="C37">
        <f t="shared" ref="C37:C55" si="6">C36*(1+$B$5)+B37</f>
        <v>23967.446881036227</v>
      </c>
      <c r="D37" s="5">
        <f t="shared" si="3"/>
        <v>4215.3664356323134</v>
      </c>
      <c r="E37">
        <f t="shared" si="1"/>
        <v>-16000</v>
      </c>
      <c r="F37">
        <f t="shared" si="4"/>
        <v>22414.48028568209</v>
      </c>
      <c r="G37" s="5">
        <f t="shared" si="5"/>
        <v>4673.1584228545671</v>
      </c>
    </row>
    <row r="38" spans="1:7" x14ac:dyDescent="0.25">
      <c r="A38">
        <v>22</v>
      </c>
      <c r="B38">
        <f t="shared" si="0"/>
        <v>0</v>
      </c>
      <c r="C38">
        <f t="shared" si="6"/>
        <v>25884.842631519128</v>
      </c>
      <c r="D38" s="5">
        <f t="shared" si="3"/>
        <v>4215.3664356323134</v>
      </c>
      <c r="E38">
        <f t="shared" si="1"/>
        <v>0</v>
      </c>
      <c r="F38">
        <f t="shared" si="4"/>
        <v>24207.638708536659</v>
      </c>
      <c r="G38" s="5">
        <f t="shared" si="5"/>
        <v>4673.1584228545671</v>
      </c>
    </row>
    <row r="39" spans="1:7" x14ac:dyDescent="0.25">
      <c r="A39">
        <v>23</v>
      </c>
      <c r="B39">
        <f t="shared" si="0"/>
        <v>0</v>
      </c>
      <c r="C39">
        <f t="shared" si="6"/>
        <v>27955.630042040659</v>
      </c>
      <c r="D39" s="5">
        <f t="shared" si="3"/>
        <v>4215.3664356323134</v>
      </c>
      <c r="E39">
        <f t="shared" si="1"/>
        <v>0</v>
      </c>
      <c r="F39">
        <f t="shared" si="4"/>
        <v>26144.249805219592</v>
      </c>
      <c r="G39" s="5">
        <f t="shared" si="5"/>
        <v>4673.1584228545671</v>
      </c>
    </row>
    <row r="40" spans="1:7" x14ac:dyDescent="0.25">
      <c r="A40">
        <v>24</v>
      </c>
      <c r="B40">
        <f t="shared" si="0"/>
        <v>-8000</v>
      </c>
      <c r="C40">
        <f t="shared" si="6"/>
        <v>22192.080445403913</v>
      </c>
      <c r="D40" s="5">
        <f t="shared" si="3"/>
        <v>4215.3664356323134</v>
      </c>
      <c r="E40">
        <f t="shared" si="1"/>
        <v>0</v>
      </c>
      <c r="F40">
        <f t="shared" si="4"/>
        <v>28235.789789637161</v>
      </c>
      <c r="G40" s="5">
        <f t="shared" si="5"/>
        <v>4673.1584228545671</v>
      </c>
    </row>
    <row r="41" spans="1:7" x14ac:dyDescent="0.25">
      <c r="A41">
        <v>25</v>
      </c>
      <c r="B41">
        <f t="shared" si="0"/>
        <v>0</v>
      </c>
      <c r="C41">
        <f t="shared" si="6"/>
        <v>23967.446881036227</v>
      </c>
      <c r="D41" s="5">
        <f t="shared" si="3"/>
        <v>4215.3664356323134</v>
      </c>
      <c r="E41">
        <f t="shared" si="1"/>
        <v>0</v>
      </c>
      <c r="F41">
        <f t="shared" si="4"/>
        <v>30494.652972808137</v>
      </c>
      <c r="G41" s="5">
        <f t="shared" si="5"/>
        <v>4673.1584228545671</v>
      </c>
    </row>
    <row r="42" spans="1:7" x14ac:dyDescent="0.25">
      <c r="A42">
        <v>26</v>
      </c>
      <c r="B42">
        <f t="shared" si="0"/>
        <v>0</v>
      </c>
      <c r="C42">
        <f t="shared" si="6"/>
        <v>25884.842631519128</v>
      </c>
      <c r="D42" s="5">
        <f t="shared" si="3"/>
        <v>4215.3664356323134</v>
      </c>
      <c r="E42">
        <f t="shared" si="1"/>
        <v>0</v>
      </c>
      <c r="F42">
        <f t="shared" si="4"/>
        <v>32934.225210632787</v>
      </c>
      <c r="G42" s="5">
        <f t="shared" si="5"/>
        <v>4673.1584228545671</v>
      </c>
    </row>
    <row r="43" spans="1:7" x14ac:dyDescent="0.25">
      <c r="A43">
        <v>27</v>
      </c>
      <c r="B43">
        <f t="shared" si="0"/>
        <v>0</v>
      </c>
      <c r="C43">
        <f t="shared" si="6"/>
        <v>27955.630042040659</v>
      </c>
      <c r="D43" s="5">
        <f t="shared" si="3"/>
        <v>4215.3664356323134</v>
      </c>
      <c r="E43">
        <f t="shared" si="1"/>
        <v>0</v>
      </c>
      <c r="F43">
        <f t="shared" si="4"/>
        <v>35568.963227483415</v>
      </c>
      <c r="G43" s="5">
        <f t="shared" si="5"/>
        <v>4673.1584228545671</v>
      </c>
    </row>
    <row r="44" spans="1:7" x14ac:dyDescent="0.25">
      <c r="A44">
        <v>28</v>
      </c>
      <c r="B44">
        <f t="shared" si="0"/>
        <v>-8000</v>
      </c>
      <c r="C44">
        <f t="shared" si="6"/>
        <v>22192.080445403913</v>
      </c>
      <c r="D44" s="5">
        <f t="shared" si="3"/>
        <v>4215.3664356323134</v>
      </c>
      <c r="E44">
        <f t="shared" si="1"/>
        <v>-16000</v>
      </c>
      <c r="F44">
        <f t="shared" si="4"/>
        <v>22414.48028568209</v>
      </c>
      <c r="G44" s="5">
        <f t="shared" si="5"/>
        <v>4673.1584228545671</v>
      </c>
    </row>
    <row r="45" spans="1:7" x14ac:dyDescent="0.25">
      <c r="A45">
        <v>29</v>
      </c>
      <c r="B45">
        <f t="shared" si="0"/>
        <v>0</v>
      </c>
      <c r="C45">
        <f t="shared" si="6"/>
        <v>23967.446881036227</v>
      </c>
      <c r="D45" s="5">
        <f t="shared" si="3"/>
        <v>4215.3664356323134</v>
      </c>
      <c r="E45">
        <f t="shared" si="1"/>
        <v>0</v>
      </c>
      <c r="F45">
        <f t="shared" si="4"/>
        <v>24207.638708536659</v>
      </c>
      <c r="G45" s="5">
        <f t="shared" si="5"/>
        <v>4673.1584228545671</v>
      </c>
    </row>
    <row r="46" spans="1:7" x14ac:dyDescent="0.25">
      <c r="A46">
        <v>30</v>
      </c>
      <c r="B46">
        <f t="shared" si="0"/>
        <v>0</v>
      </c>
      <c r="C46">
        <f t="shared" si="6"/>
        <v>25884.842631519128</v>
      </c>
      <c r="D46" s="5">
        <f t="shared" si="3"/>
        <v>4215.3664356323134</v>
      </c>
      <c r="E46">
        <f t="shared" si="1"/>
        <v>0</v>
      </c>
      <c r="F46">
        <f t="shared" si="4"/>
        <v>26144.249805219592</v>
      </c>
      <c r="G46" s="5">
        <f t="shared" si="5"/>
        <v>4673.1584228545671</v>
      </c>
    </row>
    <row r="47" spans="1:7" x14ac:dyDescent="0.25">
      <c r="A47">
        <v>31</v>
      </c>
      <c r="B47">
        <f t="shared" si="0"/>
        <v>0</v>
      </c>
      <c r="C47">
        <f t="shared" si="6"/>
        <v>27955.630042040659</v>
      </c>
      <c r="D47" s="5">
        <f t="shared" si="3"/>
        <v>4215.3664356323134</v>
      </c>
      <c r="E47">
        <f t="shared" si="1"/>
        <v>0</v>
      </c>
      <c r="F47">
        <f t="shared" si="4"/>
        <v>28235.789789637161</v>
      </c>
      <c r="G47" s="5">
        <f t="shared" si="5"/>
        <v>4673.1584228545671</v>
      </c>
    </row>
    <row r="48" spans="1:7" x14ac:dyDescent="0.25">
      <c r="A48">
        <v>32</v>
      </c>
      <c r="B48">
        <f t="shared" si="0"/>
        <v>-8000</v>
      </c>
      <c r="C48">
        <f t="shared" si="6"/>
        <v>22192.080445403913</v>
      </c>
      <c r="D48" s="5">
        <f t="shared" si="3"/>
        <v>4215.3664356323134</v>
      </c>
      <c r="E48">
        <f t="shared" si="1"/>
        <v>0</v>
      </c>
      <c r="F48">
        <f t="shared" si="4"/>
        <v>30494.652972808137</v>
      </c>
      <c r="G48" s="5">
        <f t="shared" si="5"/>
        <v>4673.1584228545671</v>
      </c>
    </row>
    <row r="49" spans="1:7" x14ac:dyDescent="0.25">
      <c r="A49">
        <v>33</v>
      </c>
      <c r="B49">
        <f t="shared" si="0"/>
        <v>0</v>
      </c>
      <c r="C49">
        <f t="shared" si="6"/>
        <v>23967.446881036227</v>
      </c>
      <c r="D49" s="5">
        <f t="shared" si="3"/>
        <v>4215.3664356323134</v>
      </c>
      <c r="E49">
        <f t="shared" si="1"/>
        <v>0</v>
      </c>
      <c r="F49">
        <f t="shared" si="4"/>
        <v>32934.225210632787</v>
      </c>
      <c r="G49" s="5">
        <f t="shared" si="5"/>
        <v>4673.1584228545671</v>
      </c>
    </row>
    <row r="50" spans="1:7" x14ac:dyDescent="0.25">
      <c r="A50">
        <v>34</v>
      </c>
      <c r="B50">
        <f t="shared" si="0"/>
        <v>0</v>
      </c>
      <c r="C50">
        <f t="shared" si="6"/>
        <v>25884.842631519128</v>
      </c>
      <c r="D50" s="5">
        <f t="shared" si="3"/>
        <v>4215.3664356323134</v>
      </c>
      <c r="E50">
        <f t="shared" si="1"/>
        <v>0</v>
      </c>
      <c r="F50">
        <f t="shared" si="4"/>
        <v>35568.963227483415</v>
      </c>
      <c r="G50" s="5">
        <f t="shared" si="5"/>
        <v>4673.1584228545671</v>
      </c>
    </row>
    <row r="51" spans="1:7" x14ac:dyDescent="0.25">
      <c r="A51">
        <v>35</v>
      </c>
      <c r="B51">
        <f t="shared" si="0"/>
        <v>0</v>
      </c>
      <c r="C51">
        <f t="shared" si="6"/>
        <v>27955.630042040659</v>
      </c>
      <c r="D51" s="5">
        <f t="shared" si="3"/>
        <v>4215.3664356323134</v>
      </c>
      <c r="E51">
        <f t="shared" si="1"/>
        <v>-16000</v>
      </c>
      <c r="F51">
        <f t="shared" si="4"/>
        <v>22414.48028568209</v>
      </c>
      <c r="G51" s="5">
        <f t="shared" si="5"/>
        <v>4673.1584228545671</v>
      </c>
    </row>
    <row r="52" spans="1:7" x14ac:dyDescent="0.25">
      <c r="A52">
        <v>36</v>
      </c>
      <c r="B52">
        <f t="shared" si="0"/>
        <v>-8000</v>
      </c>
      <c r="C52">
        <f t="shared" si="6"/>
        <v>22192.080445403913</v>
      </c>
      <c r="D52" s="5">
        <f t="shared" si="3"/>
        <v>4215.3664356323134</v>
      </c>
      <c r="E52">
        <f t="shared" si="1"/>
        <v>0</v>
      </c>
      <c r="F52">
        <f t="shared" si="4"/>
        <v>24207.638708536659</v>
      </c>
      <c r="G52" s="5">
        <f t="shared" si="5"/>
        <v>4673.1584228545671</v>
      </c>
    </row>
    <row r="53" spans="1:7" x14ac:dyDescent="0.25">
      <c r="A53">
        <v>37</v>
      </c>
      <c r="B53">
        <f t="shared" si="0"/>
        <v>0</v>
      </c>
      <c r="C53">
        <f t="shared" si="6"/>
        <v>23967.446881036227</v>
      </c>
      <c r="D53" s="5">
        <f t="shared" si="3"/>
        <v>4215.3664356323134</v>
      </c>
      <c r="E53">
        <f t="shared" si="1"/>
        <v>0</v>
      </c>
      <c r="F53">
        <f t="shared" si="4"/>
        <v>26144.249805219592</v>
      </c>
      <c r="G53" s="5">
        <f t="shared" si="5"/>
        <v>4673.1584228545671</v>
      </c>
    </row>
    <row r="54" spans="1:7" x14ac:dyDescent="0.25">
      <c r="A54">
        <v>38</v>
      </c>
      <c r="B54">
        <f t="shared" si="0"/>
        <v>0</v>
      </c>
      <c r="C54">
        <f t="shared" si="6"/>
        <v>25884.842631519128</v>
      </c>
      <c r="D54" s="5">
        <f t="shared" si="3"/>
        <v>4215.3664356323134</v>
      </c>
      <c r="E54">
        <f t="shared" si="1"/>
        <v>0</v>
      </c>
      <c r="F54">
        <f t="shared" si="4"/>
        <v>28235.789789637161</v>
      </c>
      <c r="G54" s="5">
        <f t="shared" si="5"/>
        <v>4673.1584228545671</v>
      </c>
    </row>
    <row r="55" spans="1:7" x14ac:dyDescent="0.25">
      <c r="A55">
        <v>39</v>
      </c>
      <c r="B55">
        <f t="shared" si="0"/>
        <v>0</v>
      </c>
      <c r="C55">
        <f t="shared" si="6"/>
        <v>27955.630042040659</v>
      </c>
      <c r="D55" s="5">
        <f t="shared" si="3"/>
        <v>4215.3664356323134</v>
      </c>
      <c r="E55">
        <f t="shared" si="1"/>
        <v>0</v>
      </c>
      <c r="F55">
        <f t="shared" si="4"/>
        <v>30494.652972808137</v>
      </c>
      <c r="G55" s="5">
        <f t="shared" si="5"/>
        <v>4673.1584228545671</v>
      </c>
    </row>
  </sheetData>
  <mergeCells count="2">
    <mergeCell ref="B14:C14"/>
    <mergeCell ref="E14:F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0EA9-4864-4997-AB00-234688CE4450}">
  <dimension ref="A1:N23"/>
  <sheetViews>
    <sheetView workbookViewId="0">
      <selection activeCell="G17" sqref="G17"/>
    </sheetView>
  </sheetViews>
  <sheetFormatPr defaultRowHeight="15" x14ac:dyDescent="0.25"/>
  <cols>
    <col min="1" max="1" width="17.7109375" customWidth="1"/>
    <col min="2" max="2" width="14.28515625" customWidth="1"/>
    <col min="3" max="3" width="11.5703125" customWidth="1"/>
    <col min="4" max="4" width="14.42578125" customWidth="1"/>
    <col min="7" max="7" width="13" customWidth="1"/>
    <col min="8" max="8" width="12.140625" customWidth="1"/>
    <col min="10" max="10" width="12.5703125" customWidth="1"/>
    <col min="11" max="11" width="15.140625" customWidth="1"/>
    <col min="13" max="13" width="9.42578125" bestFit="1" customWidth="1"/>
  </cols>
  <sheetData>
    <row r="1" spans="1:14" x14ac:dyDescent="0.25">
      <c r="A1" s="1" t="s">
        <v>79</v>
      </c>
    </row>
    <row r="2" spans="1:14" x14ac:dyDescent="0.25">
      <c r="G2" s="11" t="s">
        <v>91</v>
      </c>
      <c r="J2" s="1" t="s">
        <v>93</v>
      </c>
    </row>
    <row r="3" spans="1:14" ht="45" x14ac:dyDescent="0.25">
      <c r="A3" s="1" t="s">
        <v>80</v>
      </c>
      <c r="B3" s="4" t="s">
        <v>81</v>
      </c>
      <c r="C3" s="4" t="s">
        <v>82</v>
      </c>
      <c r="D3" s="4" t="s">
        <v>83</v>
      </c>
      <c r="E3" s="1" t="s">
        <v>89</v>
      </c>
      <c r="F3" s="4" t="s">
        <v>90</v>
      </c>
      <c r="G3" s="4" t="s">
        <v>62</v>
      </c>
      <c r="H3" s="4" t="s">
        <v>92</v>
      </c>
      <c r="I3" s="4" t="s">
        <v>89</v>
      </c>
      <c r="J3" s="4" t="s">
        <v>62</v>
      </c>
      <c r="K3" s="4" t="s">
        <v>92</v>
      </c>
      <c r="L3" s="4" t="s">
        <v>89</v>
      </c>
      <c r="M3" s="1" t="s">
        <v>96</v>
      </c>
      <c r="N3" s="4" t="s">
        <v>78</v>
      </c>
    </row>
    <row r="4" spans="1:14" x14ac:dyDescent="0.25">
      <c r="A4">
        <v>1</v>
      </c>
      <c r="B4" t="s">
        <v>84</v>
      </c>
      <c r="C4" s="9">
        <v>0</v>
      </c>
      <c r="D4" s="9">
        <v>0</v>
      </c>
    </row>
    <row r="5" spans="1:14" x14ac:dyDescent="0.25">
      <c r="A5">
        <v>2</v>
      </c>
      <c r="B5" t="s">
        <v>85</v>
      </c>
      <c r="C5" s="9">
        <v>3000</v>
      </c>
      <c r="D5" s="9">
        <v>1400</v>
      </c>
      <c r="E5" s="12">
        <f>D5/C5</f>
        <v>0.46666666666666667</v>
      </c>
      <c r="F5" s="10">
        <f>1/E5</f>
        <v>2.1428571428571428</v>
      </c>
      <c r="M5" s="16">
        <f>-C5+$B$16*D5</f>
        <v>1693.0171372159612</v>
      </c>
      <c r="N5" s="16">
        <f>C5*$B$17-D5</f>
        <v>-505.05334261541475</v>
      </c>
    </row>
    <row r="6" spans="1:14" x14ac:dyDescent="0.25">
      <c r="A6">
        <v>3</v>
      </c>
      <c r="B6" t="s">
        <v>86</v>
      </c>
      <c r="C6" s="9">
        <v>5000</v>
      </c>
      <c r="D6" s="9">
        <v>1900</v>
      </c>
      <c r="E6" s="6">
        <f t="shared" ref="E6:E8" si="0">D6/C6</f>
        <v>0.38</v>
      </c>
      <c r="F6" s="10">
        <f t="shared" ref="F6:F8" si="1">1/E6</f>
        <v>2.6315789473684212</v>
      </c>
      <c r="G6" s="9">
        <f>C6-C$5</f>
        <v>2000</v>
      </c>
      <c r="H6" s="9">
        <f>D6-D$5</f>
        <v>500</v>
      </c>
      <c r="I6" s="12">
        <f>H6/G6</f>
        <v>0.25</v>
      </c>
      <c r="M6" s="15">
        <f>-C6+$B$16*D6</f>
        <v>1369.0946862216615</v>
      </c>
      <c r="N6" s="15">
        <f t="shared" ref="N6:N8" si="2">C6*$B$17-D6</f>
        <v>-408.42223769235784</v>
      </c>
    </row>
    <row r="7" spans="1:14" x14ac:dyDescent="0.25">
      <c r="A7">
        <v>4</v>
      </c>
      <c r="B7" t="s">
        <v>87</v>
      </c>
      <c r="C7" s="9">
        <v>6000</v>
      </c>
      <c r="D7" s="9">
        <v>2000</v>
      </c>
      <c r="E7" s="6">
        <f t="shared" si="0"/>
        <v>0.33333333333333331</v>
      </c>
      <c r="F7" s="10">
        <f t="shared" si="1"/>
        <v>3</v>
      </c>
      <c r="G7" s="9">
        <f t="shared" ref="G7:H8" si="3">C7-C$5</f>
        <v>3000</v>
      </c>
      <c r="H7" s="9">
        <f t="shared" si="3"/>
        <v>600</v>
      </c>
      <c r="I7" s="6">
        <f t="shared" ref="I7:I8" si="4">H7/G7</f>
        <v>0.2</v>
      </c>
      <c r="J7" s="9">
        <f>C7-C$6</f>
        <v>1000</v>
      </c>
      <c r="K7" s="9">
        <f>D7-D$6</f>
        <v>100</v>
      </c>
      <c r="L7" s="12">
        <f>K7/J7</f>
        <v>0.1</v>
      </c>
      <c r="M7" s="15">
        <f>-C7+$B$16*D7</f>
        <v>704.3101960228023</v>
      </c>
      <c r="N7" s="15">
        <f t="shared" si="2"/>
        <v>-210.1066852308295</v>
      </c>
    </row>
    <row r="8" spans="1:14" x14ac:dyDescent="0.25">
      <c r="A8">
        <v>5</v>
      </c>
      <c r="B8" t="s">
        <v>88</v>
      </c>
      <c r="C8" s="9">
        <v>9700</v>
      </c>
      <c r="D8" s="9">
        <v>2400</v>
      </c>
      <c r="E8" s="6">
        <f t="shared" si="0"/>
        <v>0.24742268041237114</v>
      </c>
      <c r="F8" s="10">
        <f t="shared" si="1"/>
        <v>4.0416666666666661</v>
      </c>
      <c r="G8" s="9">
        <f t="shared" si="3"/>
        <v>6700</v>
      </c>
      <c r="H8" s="9">
        <f t="shared" si="3"/>
        <v>1000</v>
      </c>
      <c r="I8" s="6">
        <f t="shared" si="4"/>
        <v>0.14925373134328357</v>
      </c>
      <c r="J8" s="9">
        <f>C8-C$6</f>
        <v>4700</v>
      </c>
      <c r="K8" s="9">
        <f>D8-D$6</f>
        <v>500</v>
      </c>
      <c r="L8" s="12">
        <f>K8/J8</f>
        <v>0.10638297872340426</v>
      </c>
      <c r="M8" s="15">
        <f>-C8+$B$16*D8</f>
        <v>-1654.8277647726372</v>
      </c>
      <c r="N8" s="15">
        <f t="shared" si="2"/>
        <v>493.66085887682539</v>
      </c>
    </row>
    <row r="10" spans="1:14" x14ac:dyDescent="0.25">
      <c r="A10" s="1" t="s">
        <v>94</v>
      </c>
      <c r="B10">
        <v>0.15</v>
      </c>
    </row>
    <row r="12" spans="1:14" x14ac:dyDescent="0.25">
      <c r="A12" s="1" t="s">
        <v>95</v>
      </c>
    </row>
    <row r="14" spans="1:14" x14ac:dyDescent="0.25">
      <c r="A14" t="s">
        <v>52</v>
      </c>
      <c r="B14">
        <v>0.15</v>
      </c>
    </row>
    <row r="15" spans="1:14" x14ac:dyDescent="0.25">
      <c r="A15" t="s">
        <v>54</v>
      </c>
      <c r="B15">
        <v>5</v>
      </c>
    </row>
    <row r="16" spans="1:14" x14ac:dyDescent="0.25">
      <c r="A16" t="s">
        <v>59</v>
      </c>
      <c r="B16" s="6">
        <f>1/B17</f>
        <v>3.352155098011401</v>
      </c>
    </row>
    <row r="17" spans="1:2" x14ac:dyDescent="0.25">
      <c r="A17" t="s">
        <v>58</v>
      </c>
      <c r="B17" s="6">
        <f>B14*(1+B14)^B15/((1+B14)^B15-1)</f>
        <v>0.29831555246152841</v>
      </c>
    </row>
    <row r="19" spans="1:2" x14ac:dyDescent="0.25">
      <c r="A19" s="1"/>
      <c r="B19" s="1"/>
    </row>
    <row r="20" spans="1:2" x14ac:dyDescent="0.25">
      <c r="A20" s="13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5B47-D6A9-4219-939B-2F4744C4C439}">
  <dimension ref="A1:Q1070"/>
  <sheetViews>
    <sheetView topLeftCell="B42" workbookViewId="0">
      <selection activeCell="L74" sqref="L74"/>
    </sheetView>
  </sheetViews>
  <sheetFormatPr defaultRowHeight="15" x14ac:dyDescent="0.25"/>
  <cols>
    <col min="1" max="1" width="31.5703125" customWidth="1"/>
    <col min="4" max="4" width="10.5703125" customWidth="1"/>
    <col min="5" max="5" width="10.42578125" customWidth="1"/>
  </cols>
  <sheetData>
    <row r="1" spans="1:3" x14ac:dyDescent="0.25">
      <c r="A1" s="1" t="s">
        <v>0</v>
      </c>
    </row>
    <row r="3" spans="1:3" x14ac:dyDescent="0.25">
      <c r="A3" t="s">
        <v>1</v>
      </c>
      <c r="B3" t="s">
        <v>2</v>
      </c>
      <c r="C3">
        <v>10</v>
      </c>
    </row>
    <row r="4" spans="1:3" x14ac:dyDescent="0.25">
      <c r="A4" t="s">
        <v>4</v>
      </c>
      <c r="B4" t="s">
        <v>3</v>
      </c>
      <c r="C4">
        <v>149.25</v>
      </c>
    </row>
    <row r="5" spans="1:3" x14ac:dyDescent="0.25">
      <c r="A5" t="s">
        <v>5</v>
      </c>
      <c r="C5">
        <v>90</v>
      </c>
    </row>
    <row r="6" spans="1:3" x14ac:dyDescent="0.25">
      <c r="A6" t="s">
        <v>6</v>
      </c>
      <c r="C6">
        <f>C4-C5</f>
        <v>59.25</v>
      </c>
    </row>
    <row r="7" spans="1:3" x14ac:dyDescent="0.25">
      <c r="A7" t="s">
        <v>7</v>
      </c>
      <c r="C7">
        <v>30</v>
      </c>
    </row>
    <row r="9" spans="1:3" x14ac:dyDescent="0.25">
      <c r="A9" t="s">
        <v>8</v>
      </c>
      <c r="B9" t="s">
        <v>9</v>
      </c>
      <c r="C9">
        <v>75</v>
      </c>
    </row>
    <row r="10" spans="1:3" x14ac:dyDescent="0.25">
      <c r="A10" t="s">
        <v>10</v>
      </c>
      <c r="B10" t="s">
        <v>11</v>
      </c>
      <c r="C10">
        <v>30</v>
      </c>
    </row>
    <row r="11" spans="1:3" x14ac:dyDescent="0.25">
      <c r="A11" t="s">
        <v>12</v>
      </c>
      <c r="B11" t="s">
        <v>13</v>
      </c>
      <c r="C11">
        <v>0.45</v>
      </c>
    </row>
    <row r="12" spans="1:3" x14ac:dyDescent="0.25">
      <c r="A12" t="s">
        <v>14</v>
      </c>
      <c r="B12" t="s">
        <v>15</v>
      </c>
      <c r="C12">
        <v>10</v>
      </c>
    </row>
    <row r="13" spans="1:3" x14ac:dyDescent="0.25">
      <c r="A13" t="s">
        <v>16</v>
      </c>
    </row>
    <row r="14" spans="1:3" x14ac:dyDescent="0.25">
      <c r="A14" t="s">
        <v>17</v>
      </c>
      <c r="C14">
        <v>10</v>
      </c>
    </row>
    <row r="15" spans="1:3" x14ac:dyDescent="0.25">
      <c r="A15" t="s">
        <v>40</v>
      </c>
      <c r="C15">
        <v>1.1000000000000001</v>
      </c>
    </row>
    <row r="17" spans="4:17" x14ac:dyDescent="0.25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4:17" x14ac:dyDescent="0.25">
      <c r="D18">
        <v>0</v>
      </c>
      <c r="E18" s="2">
        <f>-C3</f>
        <v>-10</v>
      </c>
      <c r="F18" s="2"/>
      <c r="G18" s="2">
        <f>C4</f>
        <v>149.25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4:17" x14ac:dyDescent="0.25">
      <c r="D19">
        <v>1</v>
      </c>
      <c r="E19" s="2">
        <f>-C5</f>
        <v>-90</v>
      </c>
      <c r="F19" s="2"/>
      <c r="G19" s="2">
        <f>C4</f>
        <v>149.25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4:17" x14ac:dyDescent="0.25">
      <c r="D20">
        <v>2</v>
      </c>
      <c r="E20" s="2">
        <f>-(C6+C7)</f>
        <v>-89.25</v>
      </c>
      <c r="F20" s="2"/>
      <c r="G20" s="2">
        <f>C4</f>
        <v>149.25</v>
      </c>
      <c r="H20" s="2"/>
      <c r="I20" s="2"/>
      <c r="J20" s="2"/>
      <c r="K20" s="2"/>
      <c r="L20" s="2">
        <f t="shared" ref="L20:L29" si="0">(E20+K20)/($C$15^D20)</f>
        <v>-73.760330578512381</v>
      </c>
      <c r="M20" s="2">
        <f t="shared" ref="M20:M29" si="1">M19+L20</f>
        <v>-165.57851239669418</v>
      </c>
      <c r="O20">
        <v>1</v>
      </c>
      <c r="P20" s="2">
        <f>M19</f>
        <v>-91.818181818181813</v>
      </c>
    </row>
    <row r="21" spans="4:17" x14ac:dyDescent="0.25">
      <c r="D21">
        <v>3</v>
      </c>
      <c r="E21" s="2"/>
      <c r="F21" s="2">
        <v>0.2</v>
      </c>
      <c r="G21" s="2">
        <f>F21*$C$4</f>
        <v>29.85</v>
      </c>
      <c r="H21" s="2">
        <f>$C$4-G21</f>
        <v>119.4</v>
      </c>
      <c r="I21" s="2">
        <f>$C$9</f>
        <v>75</v>
      </c>
      <c r="J21" s="2">
        <f>$C$10</f>
        <v>30</v>
      </c>
      <c r="K21" s="2">
        <f>(I21-J21-G21)*(1-$C$11)+G21</f>
        <v>38.182500000000005</v>
      </c>
      <c r="L21" s="2">
        <f t="shared" si="0"/>
        <v>28.687077385424487</v>
      </c>
      <c r="M21" s="2">
        <f t="shared" si="1"/>
        <v>-136.89143501126969</v>
      </c>
      <c r="O21">
        <v>2</v>
      </c>
      <c r="P21" s="2">
        <f>P22+C7/(C15^D20)</f>
        <v>-140.78512396694211</v>
      </c>
    </row>
    <row r="22" spans="4:17" x14ac:dyDescent="0.25">
      <c r="D22">
        <v>4</v>
      </c>
      <c r="E22" s="2"/>
      <c r="F22" s="2">
        <v>0.32</v>
      </c>
      <c r="G22" s="2">
        <f t="shared" ref="G22:G30" si="2">F22*$C$4</f>
        <v>47.76</v>
      </c>
      <c r="H22" s="2">
        <f>H21-G22</f>
        <v>71.640000000000015</v>
      </c>
      <c r="I22" s="2">
        <f t="shared" ref="I22:I29" si="3">$C$9</f>
        <v>75</v>
      </c>
      <c r="J22" s="2">
        <f t="shared" ref="J22:J30" si="4">$C$10</f>
        <v>30</v>
      </c>
      <c r="K22" s="2">
        <f t="shared" ref="K22:K30" si="5">(I22-J22-G22)*(1-$C$11)+G22</f>
        <v>46.241999999999997</v>
      </c>
      <c r="L22" s="2">
        <f t="shared" si="0"/>
        <v>31.583908202991587</v>
      </c>
      <c r="M22" s="2">
        <f t="shared" si="1"/>
        <v>-105.30752680827811</v>
      </c>
      <c r="O22">
        <v>2</v>
      </c>
      <c r="P22" s="2">
        <f>M20</f>
        <v>-165.57851239669418</v>
      </c>
      <c r="Q22">
        <f>$P$35*O22+$P$36</f>
        <v>-165.57851239669418</v>
      </c>
    </row>
    <row r="23" spans="4:17" x14ac:dyDescent="0.25">
      <c r="D23">
        <v>5</v>
      </c>
      <c r="E23" s="2"/>
      <c r="F23" s="2">
        <v>0.192</v>
      </c>
      <c r="G23" s="2">
        <f t="shared" si="2"/>
        <v>28.656000000000002</v>
      </c>
      <c r="H23" s="2">
        <f t="shared" ref="H23:H30" si="6">H22-G23</f>
        <v>42.984000000000009</v>
      </c>
      <c r="I23" s="2">
        <f t="shared" si="3"/>
        <v>75</v>
      </c>
      <c r="J23" s="2">
        <f t="shared" si="4"/>
        <v>30</v>
      </c>
      <c r="K23" s="2">
        <f t="shared" si="5"/>
        <v>37.645200000000003</v>
      </c>
      <c r="L23" s="2">
        <f t="shared" si="0"/>
        <v>23.374707390826501</v>
      </c>
      <c r="M23" s="2">
        <f t="shared" si="1"/>
        <v>-81.932819417451611</v>
      </c>
      <c r="O23">
        <v>3</v>
      </c>
      <c r="P23" s="2">
        <f>M21</f>
        <v>-136.89143501126969</v>
      </c>
      <c r="Q23">
        <f t="shared" ref="Q23:Q32" si="7">$P$35*O23+$P$36</f>
        <v>-148.54275811522578</v>
      </c>
    </row>
    <row r="24" spans="4:17" x14ac:dyDescent="0.25">
      <c r="D24">
        <v>6</v>
      </c>
      <c r="E24" s="2"/>
      <c r="F24" s="2">
        <v>0.1152</v>
      </c>
      <c r="G24" s="2">
        <f t="shared" si="2"/>
        <v>17.1936</v>
      </c>
      <c r="H24" s="2">
        <f t="shared" si="6"/>
        <v>25.790400000000009</v>
      </c>
      <c r="I24" s="2">
        <f t="shared" si="3"/>
        <v>75</v>
      </c>
      <c r="J24" s="2">
        <f t="shared" si="4"/>
        <v>30</v>
      </c>
      <c r="K24" s="2">
        <f t="shared" si="5"/>
        <v>32.487120000000004</v>
      </c>
      <c r="L24" s="2">
        <f t="shared" si="0"/>
        <v>18.338132302528667</v>
      </c>
      <c r="M24" s="2">
        <f t="shared" si="1"/>
        <v>-63.594687114922948</v>
      </c>
      <c r="O24">
        <v>4</v>
      </c>
      <c r="P24" s="2">
        <f t="shared" ref="P24:P31" si="8">M22</f>
        <v>-105.30752680827811</v>
      </c>
      <c r="Q24">
        <f t="shared" si="7"/>
        <v>-131.50700383375738</v>
      </c>
    </row>
    <row r="25" spans="4:17" x14ac:dyDescent="0.25">
      <c r="D25">
        <v>7</v>
      </c>
      <c r="E25" s="2"/>
      <c r="F25" s="2">
        <v>0.1152</v>
      </c>
      <c r="G25" s="2">
        <f t="shared" si="2"/>
        <v>17.1936</v>
      </c>
      <c r="H25" s="2">
        <f t="shared" si="6"/>
        <v>8.5968000000000089</v>
      </c>
      <c r="I25" s="2">
        <f t="shared" si="3"/>
        <v>75</v>
      </c>
      <c r="J25" s="2">
        <f t="shared" si="4"/>
        <v>30</v>
      </c>
      <c r="K25" s="2">
        <f t="shared" si="5"/>
        <v>32.487120000000004</v>
      </c>
      <c r="L25" s="2">
        <f t="shared" si="0"/>
        <v>16.671029365935151</v>
      </c>
      <c r="M25" s="2">
        <f t="shared" si="1"/>
        <v>-46.923657748987793</v>
      </c>
      <c r="O25">
        <v>5</v>
      </c>
      <c r="P25" s="2">
        <f t="shared" si="8"/>
        <v>-81.932819417451611</v>
      </c>
      <c r="Q25">
        <f t="shared" si="7"/>
        <v>-114.47124955228895</v>
      </c>
    </row>
    <row r="26" spans="4:17" x14ac:dyDescent="0.25">
      <c r="D26">
        <v>8</v>
      </c>
      <c r="E26" s="2"/>
      <c r="F26" s="2">
        <v>5.7599999999999998E-2</v>
      </c>
      <c r="G26" s="2">
        <f t="shared" si="2"/>
        <v>8.5968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28.618560000000002</v>
      </c>
      <c r="L26" s="2">
        <f t="shared" si="0"/>
        <v>13.350769450975063</v>
      </c>
      <c r="M26" s="2">
        <f t="shared" si="1"/>
        <v>-33.572888298012728</v>
      </c>
      <c r="O26">
        <v>6</v>
      </c>
      <c r="P26" s="2">
        <f t="shared" si="8"/>
        <v>-63.594687114922948</v>
      </c>
      <c r="Q26">
        <f t="shared" si="7"/>
        <v>-97.435495270820553</v>
      </c>
    </row>
    <row r="27" spans="4:17" x14ac:dyDescent="0.25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10.496416054718997</v>
      </c>
      <c r="M27" s="2">
        <f t="shared" si="1"/>
        <v>-23.076472243293729</v>
      </c>
      <c r="O27">
        <v>7</v>
      </c>
      <c r="P27" s="2">
        <f t="shared" si="8"/>
        <v>-46.923657748987793</v>
      </c>
      <c r="Q27">
        <f t="shared" si="7"/>
        <v>-80.399740989352139</v>
      </c>
    </row>
    <row r="28" spans="4:17" x14ac:dyDescent="0.25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9.5421964133809052</v>
      </c>
      <c r="M28" s="2">
        <f t="shared" si="1"/>
        <v>-13.534275829912824</v>
      </c>
      <c r="O28">
        <v>8</v>
      </c>
      <c r="P28" s="2">
        <f t="shared" si="8"/>
        <v>-33.572888298012728</v>
      </c>
      <c r="Q28">
        <f t="shared" si="7"/>
        <v>-63.363986707883726</v>
      </c>
    </row>
    <row r="29" spans="4:17" x14ac:dyDescent="0.25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24.750000000000004</v>
      </c>
      <c r="L29" s="2">
        <f t="shared" si="0"/>
        <v>8.6747240121644573</v>
      </c>
      <c r="M29" s="2">
        <f t="shared" si="1"/>
        <v>-4.8595518177483665</v>
      </c>
      <c r="O29">
        <v>9</v>
      </c>
      <c r="P29" s="2">
        <f t="shared" si="8"/>
        <v>-23.076472243293729</v>
      </c>
      <c r="Q29">
        <f t="shared" si="7"/>
        <v>-46.328232426415326</v>
      </c>
    </row>
    <row r="30" spans="4:17" x14ac:dyDescent="0.25">
      <c r="D30">
        <v>12</v>
      </c>
      <c r="E30" s="2">
        <f>C3+C7</f>
        <v>40</v>
      </c>
      <c r="F30" s="2"/>
      <c r="G30" s="2">
        <f t="shared" si="2"/>
        <v>0</v>
      </c>
      <c r="H30" s="2">
        <f t="shared" si="6"/>
        <v>0</v>
      </c>
      <c r="I30" s="2">
        <f>$C$9+C12</f>
        <v>85</v>
      </c>
      <c r="J30" s="2">
        <f t="shared" si="4"/>
        <v>30</v>
      </c>
      <c r="K30" s="2">
        <f t="shared" si="5"/>
        <v>30.250000000000004</v>
      </c>
      <c r="L30" s="2">
        <f>(E30+K30)/($C$15^D30)</f>
        <v>22.383814944152547</v>
      </c>
      <c r="M30" s="2">
        <f>M29+L30</f>
        <v>17.524263126404179</v>
      </c>
      <c r="O30">
        <v>10</v>
      </c>
      <c r="P30" s="2">
        <f t="shared" si="8"/>
        <v>-13.534275829912824</v>
      </c>
      <c r="Q30">
        <f t="shared" si="7"/>
        <v>-29.292478144946898</v>
      </c>
    </row>
    <row r="31" spans="4:17" x14ac:dyDescent="0.25">
      <c r="O31">
        <v>11</v>
      </c>
      <c r="P31" s="2">
        <f t="shared" si="8"/>
        <v>-4.8595518177483665</v>
      </c>
      <c r="Q31">
        <f t="shared" si="7"/>
        <v>-12.256723863478499</v>
      </c>
    </row>
    <row r="32" spans="4:17" x14ac:dyDescent="0.25">
      <c r="G32" s="1"/>
      <c r="O32">
        <v>12</v>
      </c>
      <c r="P32" s="2">
        <f>P33-E$30/(C15^D30)</f>
        <v>4.779030417989917</v>
      </c>
      <c r="Q32">
        <f t="shared" si="7"/>
        <v>4.779030417989901</v>
      </c>
    </row>
    <row r="33" spans="1:16" x14ac:dyDescent="0.25">
      <c r="C33" s="2"/>
      <c r="O33">
        <v>12</v>
      </c>
      <c r="P33" s="2">
        <f>M30</f>
        <v>17.524263126404179</v>
      </c>
    </row>
    <row r="34" spans="1:16" x14ac:dyDescent="0.25">
      <c r="A34" t="s">
        <v>32</v>
      </c>
      <c r="C34" s="2">
        <f>-(C3+C7/(C15^D20))</f>
        <v>-34.793388429752063</v>
      </c>
    </row>
    <row r="35" spans="1:16" x14ac:dyDescent="0.25">
      <c r="A35" t="s">
        <v>33</v>
      </c>
      <c r="C35" s="2">
        <f t="array" ref="C35">MAX(IF(M18:M30&lt;C34,M18:M30))</f>
        <v>-46.923657748987793</v>
      </c>
      <c r="D35">
        <f>INDEX($D$18:$D$30,MATCH(C35,$M$18:$M$30,0))</f>
        <v>7</v>
      </c>
      <c r="O35" s="1" t="s">
        <v>30</v>
      </c>
      <c r="P35">
        <f>(P32-P22)/(O32-O22)</f>
        <v>17.03575428146841</v>
      </c>
    </row>
    <row r="36" spans="1:16" x14ac:dyDescent="0.25">
      <c r="A36" t="s">
        <v>34</v>
      </c>
      <c r="C36" s="2">
        <f t="array" ref="C36">MIN(IF(M18:M30&gt;C34,M18:M30))</f>
        <v>-33.572888298012728</v>
      </c>
      <c r="D36">
        <f>INDEX($D$18:$D$30,MATCH(C36,$M$18:$M$30,0))</f>
        <v>8</v>
      </c>
      <c r="O36" s="1" t="s">
        <v>31</v>
      </c>
      <c r="P36">
        <f>P22-P35*O22</f>
        <v>-199.65002095963101</v>
      </c>
    </row>
    <row r="37" spans="1:16" x14ac:dyDescent="0.25">
      <c r="A37" s="1" t="s">
        <v>41</v>
      </c>
      <c r="B37" s="1" t="s">
        <v>28</v>
      </c>
      <c r="C37" s="2">
        <f>(C34-C35)/(C36-C35)+(D35-2)</f>
        <v>5.9085820381947949</v>
      </c>
    </row>
    <row r="38" spans="1:16" x14ac:dyDescent="0.25">
      <c r="A38" s="1" t="s">
        <v>42</v>
      </c>
      <c r="B38" s="1" t="s">
        <v>36</v>
      </c>
      <c r="C38" s="2">
        <f>M30</f>
        <v>17.524263126404179</v>
      </c>
    </row>
    <row r="39" spans="1:16" x14ac:dyDescent="0.25">
      <c r="A39" s="1" t="s">
        <v>26</v>
      </c>
      <c r="B39" s="1" t="s">
        <v>37</v>
      </c>
      <c r="C39" s="2">
        <f>-SUM(L21:L30)/SUM(L18:L20)</f>
        <v>1.1058365779034141</v>
      </c>
    </row>
    <row r="40" spans="1:16" x14ac:dyDescent="0.25">
      <c r="A40" s="1" t="s">
        <v>43</v>
      </c>
      <c r="B40" s="1" t="s">
        <v>44</v>
      </c>
      <c r="C40" s="3">
        <v>0.12104680463923945</v>
      </c>
    </row>
    <row r="43" spans="1:16" x14ac:dyDescent="0.25">
      <c r="A43" s="1" t="s">
        <v>97</v>
      </c>
    </row>
    <row r="45" spans="1:16" x14ac:dyDescent="0.25">
      <c r="A45" s="1" t="s">
        <v>98</v>
      </c>
      <c r="B45" s="1" t="s">
        <v>102</v>
      </c>
      <c r="C45" s="1" t="s">
        <v>60</v>
      </c>
      <c r="D45" s="1" t="s">
        <v>99</v>
      </c>
      <c r="E45" s="1" t="s">
        <v>100</v>
      </c>
      <c r="F45" s="1" t="s">
        <v>60</v>
      </c>
      <c r="G45" s="1" t="s">
        <v>99</v>
      </c>
      <c r="H45" s="1" t="s">
        <v>100</v>
      </c>
      <c r="I45" s="1" t="s">
        <v>60</v>
      </c>
      <c r="J45" s="1" t="s">
        <v>101</v>
      </c>
    </row>
    <row r="46" spans="1:16" x14ac:dyDescent="0.25">
      <c r="A46" t="s">
        <v>9</v>
      </c>
      <c r="B46">
        <v>75</v>
      </c>
      <c r="C46">
        <v>17.120110557143484</v>
      </c>
      <c r="D46">
        <f>0.005</f>
        <v>5.0000000000000001E-3</v>
      </c>
      <c r="E46">
        <f>(1+D46)*B46</f>
        <v>75.374999999999986</v>
      </c>
      <c r="F46" s="5">
        <v>18.167479950161301</v>
      </c>
      <c r="G46">
        <v>-5.0000000000000001E-3</v>
      </c>
      <c r="H46">
        <f>(1+G46)*B46</f>
        <v>74.625</v>
      </c>
      <c r="I46" s="5">
        <v>16.072741164125613</v>
      </c>
      <c r="J46" s="5">
        <f>(F46-I46)/(E46-H46)</f>
        <v>2.7929850480476364</v>
      </c>
    </row>
    <row r="47" spans="1:16" x14ac:dyDescent="0.25">
      <c r="A47" s="8" t="s">
        <v>11</v>
      </c>
      <c r="B47">
        <v>30</v>
      </c>
      <c r="C47">
        <v>17.120110557143484</v>
      </c>
      <c r="D47">
        <f>0.005</f>
        <v>5.0000000000000001E-3</v>
      </c>
      <c r="E47">
        <f>(1+D47)*B47</f>
        <v>30.15</v>
      </c>
      <c r="F47" s="5">
        <v>16.701162799936334</v>
      </c>
      <c r="G47">
        <v>-5.0000000000000001E-3</v>
      </c>
      <c r="H47">
        <f>(1+G47)*B47</f>
        <v>29.85</v>
      </c>
      <c r="I47" s="5">
        <v>17.539058314350591</v>
      </c>
      <c r="J47" s="5">
        <f>(F47-I47)/(E47-H47)</f>
        <v>-2.7929850480475484</v>
      </c>
    </row>
    <row r="48" spans="1:16" x14ac:dyDescent="0.25">
      <c r="A48" s="8" t="s">
        <v>3</v>
      </c>
      <c r="B48">
        <v>150</v>
      </c>
      <c r="C48">
        <v>17.120110557143501</v>
      </c>
      <c r="D48">
        <f>0.005</f>
        <v>5.0000000000000001E-3</v>
      </c>
      <c r="E48">
        <f>(1+D48)*B48</f>
        <v>150.74999999999997</v>
      </c>
      <c r="F48" s="5">
        <v>16.71595798788276</v>
      </c>
      <c r="G48">
        <v>-5.0000000000000001E-3</v>
      </c>
      <c r="H48">
        <f>(1+G48)*B48</f>
        <v>149.25</v>
      </c>
      <c r="I48" s="5">
        <v>17.524263126404179</v>
      </c>
      <c r="J48" s="5">
        <f>(F48-I48)/(E48-H48)</f>
        <v>-0.53887009234762295</v>
      </c>
    </row>
    <row r="50" spans="1:10" x14ac:dyDescent="0.25">
      <c r="A50" s="1" t="s">
        <v>103</v>
      </c>
    </row>
    <row r="51" spans="1:10" x14ac:dyDescent="0.25">
      <c r="B51" s="1" t="s">
        <v>102</v>
      </c>
      <c r="C51" s="1" t="s">
        <v>104</v>
      </c>
    </row>
    <row r="52" spans="1:10" x14ac:dyDescent="0.25">
      <c r="A52" t="s">
        <v>9</v>
      </c>
      <c r="B52">
        <v>70</v>
      </c>
      <c r="C52">
        <v>3</v>
      </c>
    </row>
    <row r="53" spans="1:10" x14ac:dyDescent="0.25">
      <c r="A53" t="s">
        <v>11</v>
      </c>
      <c r="B53">
        <v>30</v>
      </c>
      <c r="C53">
        <v>3</v>
      </c>
    </row>
    <row r="54" spans="1:10" x14ac:dyDescent="0.25">
      <c r="A54" t="s">
        <v>3</v>
      </c>
      <c r="B54">
        <v>150</v>
      </c>
      <c r="C54">
        <v>6</v>
      </c>
    </row>
    <row r="56" spans="1:10" x14ac:dyDescent="0.25">
      <c r="B56" s="1" t="s">
        <v>9</v>
      </c>
      <c r="C56" s="1" t="s">
        <v>11</v>
      </c>
      <c r="D56" s="1" t="s">
        <v>3</v>
      </c>
      <c r="E56" s="1" t="s">
        <v>105</v>
      </c>
      <c r="F56" s="1" t="s">
        <v>60</v>
      </c>
      <c r="G56" s="1" t="s">
        <v>106</v>
      </c>
      <c r="I56" s="1" t="s">
        <v>107</v>
      </c>
    </row>
    <row r="57" spans="1:10" x14ac:dyDescent="0.25">
      <c r="A57">
        <v>1</v>
      </c>
      <c r="B57" s="5">
        <f ca="1">_xlfn.NORM.INV(RAND(),$B$52,$C$52)</f>
        <v>73.884856914566271</v>
      </c>
      <c r="C57" s="5">
        <f ca="1">_xlfn.NORM.INV(RAND(),$B$53,$C$53)</f>
        <v>26.04614809515822</v>
      </c>
      <c r="D57" s="5">
        <f ca="1">_xlfn.NORM.INV(RAND(),$B$54,$C$54)</f>
        <v>142.85674292668068</v>
      </c>
      <c r="E57" s="5">
        <f ca="1">$J$46*(B57-$B$46)+$J$47*(C57-$B$47)+$J$48*(D57-$B$48)</f>
        <v>11.777758887129689</v>
      </c>
      <c r="F57" s="5">
        <f ca="1">E57+$C$46</f>
        <v>28.897869444273173</v>
      </c>
      <c r="G57">
        <f ca="1">COUNTIF($F$57:$F$1056,"&lt;"&amp;F57)/COUNT($F$57:$F$1056)</f>
        <v>0.97599999999999998</v>
      </c>
      <c r="I57">
        <f t="array" aca="1" ref="I57" ca="1">MAX(IF($G$57:$G$1058&lt;0.05,$G$57:$G$1058))</f>
        <v>4.9000000000000002E-2</v>
      </c>
      <c r="J57">
        <f ca="1">INDEX($F$57:$F$1058,MATCH(I57,$G$57:$G$1058,0))</f>
        <v>-17.351835162977963</v>
      </c>
    </row>
    <row r="58" spans="1:10" x14ac:dyDescent="0.25">
      <c r="A58">
        <v>2</v>
      </c>
      <c r="B58" s="5">
        <f t="shared" ref="B58:B121" ca="1" si="9">_xlfn.NORM.INV(RAND(),$B$52,$C$52)</f>
        <v>72.361097535385397</v>
      </c>
      <c r="C58" s="5">
        <f t="shared" ref="C58:C121" ca="1" si="10">_xlfn.NORM.INV(RAND(),$B$53,$C$53)</f>
        <v>25.295465020479874</v>
      </c>
      <c r="D58" s="5">
        <f t="shared" ref="D58:D121" ca="1" si="11">_xlfn.NORM.INV(RAND(),$B$54,$C$54)</f>
        <v>145.11315785804035</v>
      </c>
      <c r="E58" s="5">
        <f t="shared" ref="E58:E60" ca="1" si="12">$J$46*(B58-$B$46)+$J$47*(C58-$B$47)+$J$48*(D58-$B$48)</f>
        <v>8.4026538052178008</v>
      </c>
      <c r="F58" s="5">
        <f ca="1">E58+$C$46</f>
        <v>25.522764362361286</v>
      </c>
      <c r="G58">
        <f t="shared" ref="G58:G121" ca="1" si="13">COUNTIF($F$57:$F$1056,"&lt;"&amp;F58)/COUNT($F$57:$F$1056)</f>
        <v>0.95699999999999996</v>
      </c>
      <c r="I58">
        <f t="array" aca="1" ref="I58" ca="1">MAX(IF($G$57:$G$1058&lt;0.95,$G$57:$G$1058))</f>
        <v>0.94899999999999995</v>
      </c>
      <c r="J58">
        <f ca="1">INDEX($F$57:$F$1058,MATCH(I58,$G$57:$G$1058,0))</f>
        <v>23.444720105017549</v>
      </c>
    </row>
    <row r="59" spans="1:10" x14ac:dyDescent="0.25">
      <c r="A59">
        <v>3</v>
      </c>
      <c r="B59" s="5">
        <f t="shared" ca="1" si="9"/>
        <v>72.168141284677503</v>
      </c>
      <c r="C59" s="5">
        <f t="shared" ca="1" si="10"/>
        <v>27.410289880899107</v>
      </c>
      <c r="D59" s="5">
        <f t="shared" ca="1" si="11"/>
        <v>163.54539610141251</v>
      </c>
      <c r="E59" s="5">
        <f t="shared" ca="1" si="12"/>
        <v>-7.975526256706182</v>
      </c>
      <c r="F59" s="5">
        <f t="shared" ref="F59:F121" ca="1" si="14">E59+$C$46</f>
        <v>9.1445843004373017</v>
      </c>
      <c r="G59">
        <f t="shared" ca="1" si="13"/>
        <v>0.69299999999999995</v>
      </c>
    </row>
    <row r="60" spans="1:10" x14ac:dyDescent="0.25">
      <c r="A60">
        <v>4</v>
      </c>
      <c r="B60" s="5">
        <f t="shared" ca="1" si="9"/>
        <v>68.175358622762033</v>
      </c>
      <c r="C60" s="5">
        <f t="shared" ca="1" si="10"/>
        <v>31.327634874861189</v>
      </c>
      <c r="D60" s="5">
        <f t="shared" ca="1" si="11"/>
        <v>150.62991893566459</v>
      </c>
      <c r="E60" s="5">
        <f t="shared" ca="1" si="12"/>
        <v>-23.108630154699746</v>
      </c>
      <c r="F60" s="5">
        <f t="shared" ca="1" si="14"/>
        <v>-5.9885195975562624</v>
      </c>
      <c r="G60">
        <f t="shared" ca="1" si="13"/>
        <v>0.246</v>
      </c>
      <c r="I60" s="1" t="s">
        <v>108</v>
      </c>
    </row>
    <row r="61" spans="1:10" x14ac:dyDescent="0.25">
      <c r="A61">
        <v>5</v>
      </c>
      <c r="B61" s="5">
        <f ca="1">_xlfn.NORM.INV(RAND(),$B$52,$C$52)</f>
        <v>68.073152228458241</v>
      </c>
      <c r="C61" s="5">
        <f ca="1">_xlfn.NORM.INV(RAND(),$B$53,$C$53)</f>
        <v>28.642944968549777</v>
      </c>
      <c r="D61" s="5">
        <f ca="1">_xlfn.NORM.INV(RAND(),$B$54,$C$54)</f>
        <v>152.74698237329923</v>
      </c>
      <c r="E61" s="5">
        <f ca="1">$J$46*(B61-$B$46)+$J$47*(C61-$B$47)+$J$48*(D61-$B$48)</f>
        <v>-17.036614488977104</v>
      </c>
      <c r="F61" s="5">
        <f t="shared" ca="1" si="14"/>
        <v>8.3496068166379445E-2</v>
      </c>
      <c r="G61">
        <f t="shared" ca="1" si="13"/>
        <v>0.435</v>
      </c>
      <c r="I61">
        <f t="array" aca="1" ref="I61" ca="1">MAX(IF($G$57:$G$1058&lt;0.1,$G$57:$G$1058))</f>
        <v>9.9000000000000005E-2</v>
      </c>
      <c r="J61">
        <f t="shared" ref="J61" ca="1" si="15">INDEX($F$57:$F$1058,MATCH(I61,$G$57:$G$1058,0))</f>
        <v>-13.111735076267937</v>
      </c>
    </row>
    <row r="62" spans="1:10" x14ac:dyDescent="0.25">
      <c r="A62">
        <v>6</v>
      </c>
      <c r="B62" s="5">
        <f t="shared" ca="1" si="9"/>
        <v>72.433074825394741</v>
      </c>
      <c r="C62" s="5">
        <f t="shared" ca="1" si="10"/>
        <v>28.044383630242297</v>
      </c>
      <c r="D62" s="5">
        <f t="shared" ca="1" si="11"/>
        <v>143.32441294516769</v>
      </c>
      <c r="E62" s="5">
        <f t="shared" ref="E62:E69" ca="1" si="16">$J$46*(B62-$B$46)+$J$47*(C62-$B$47)+$J$48*(D62-$B$48)</f>
        <v>1.8898978610328121</v>
      </c>
      <c r="F62" s="5">
        <f t="shared" ca="1" si="14"/>
        <v>19.010008418176294</v>
      </c>
      <c r="G62">
        <f t="shared" ca="1" si="13"/>
        <v>0.88900000000000001</v>
      </c>
      <c r="I62">
        <f t="array" aca="1" ref="I62" ca="1">MAX(IF($G$57:$G$1058&lt;0.9,$G$57:$G$1058))</f>
        <v>0.89900000000000002</v>
      </c>
      <c r="J62">
        <f ca="1">INDEX($F$57:$F$1058,MATCH(I62,$G$57:$G$1058,0))</f>
        <v>19.513154112181446</v>
      </c>
    </row>
    <row r="63" spans="1:10" x14ac:dyDescent="0.25">
      <c r="A63">
        <v>7</v>
      </c>
      <c r="B63" s="5">
        <f t="shared" ca="1" si="9"/>
        <v>67.396377071705572</v>
      </c>
      <c r="C63" s="5">
        <f t="shared" ca="1" si="10"/>
        <v>26.391302506833714</v>
      </c>
      <c r="D63" s="5">
        <f t="shared" ca="1" si="11"/>
        <v>151.48237425733188</v>
      </c>
      <c r="E63" s="5">
        <f t="shared" ca="1" si="16"/>
        <v>-11.956574161320585</v>
      </c>
      <c r="F63" s="5">
        <f t="shared" ca="1" si="14"/>
        <v>5.1635363958228986</v>
      </c>
      <c r="G63">
        <f t="shared" ca="1" si="13"/>
        <v>0.59299999999999997</v>
      </c>
    </row>
    <row r="64" spans="1:10" x14ac:dyDescent="0.25">
      <c r="A64">
        <v>8</v>
      </c>
      <c r="B64" s="5">
        <f t="shared" ca="1" si="9"/>
        <v>74.687971906143503</v>
      </c>
      <c r="C64" s="5">
        <f t="shared" ca="1" si="10"/>
        <v>34.104747439307445</v>
      </c>
      <c r="D64" s="5">
        <f t="shared" ca="1" si="11"/>
        <v>135.57501352214041</v>
      </c>
      <c r="E64" s="5">
        <f t="shared" ca="1" si="16"/>
        <v>-4.5627942292717476</v>
      </c>
      <c r="F64" s="5">
        <f t="shared" ca="1" si="14"/>
        <v>12.557316327871735</v>
      </c>
      <c r="G64">
        <f t="shared" ca="1" si="13"/>
        <v>0.78100000000000003</v>
      </c>
      <c r="I64" s="1" t="s">
        <v>109</v>
      </c>
      <c r="J64" s="1" t="s">
        <v>111</v>
      </c>
    </row>
    <row r="65" spans="1:10" x14ac:dyDescent="0.25">
      <c r="A65">
        <v>9</v>
      </c>
      <c r="B65" s="5">
        <f t="shared" ca="1" si="9"/>
        <v>67.299056826320964</v>
      </c>
      <c r="C65" s="5">
        <f t="shared" ca="1" si="10"/>
        <v>31.843641763601177</v>
      </c>
      <c r="D65" s="5">
        <f t="shared" ca="1" si="11"/>
        <v>140.73720529989649</v>
      </c>
      <c r="E65" s="5">
        <f t="shared" ca="1" si="16"/>
        <v>-21.666439984202306</v>
      </c>
      <c r="F65" s="5">
        <f t="shared" ca="1" si="14"/>
        <v>-4.5463294270588221</v>
      </c>
      <c r="G65">
        <f t="shared" ca="1" si="13"/>
        <v>0.28499999999999998</v>
      </c>
      <c r="I65" s="5">
        <f ca="1">AVERAGE(F57:F1058)</f>
        <v>2.7620995413026095</v>
      </c>
      <c r="J65" s="5">
        <f ca="1">MEDIAN(F57:F1058)</f>
        <v>2.400191181268247</v>
      </c>
    </row>
    <row r="66" spans="1:10" x14ac:dyDescent="0.25">
      <c r="A66">
        <v>10</v>
      </c>
      <c r="B66" s="5">
        <f t="shared" ca="1" si="9"/>
        <v>76.495609161777494</v>
      </c>
      <c r="C66" s="5">
        <f t="shared" ca="1" si="10"/>
        <v>30.54754011696831</v>
      </c>
      <c r="D66" s="5">
        <f t="shared" ca="1" si="11"/>
        <v>148.66432525779572</v>
      </c>
      <c r="E66" s="5">
        <f t="shared" ca="1" si="16"/>
        <v>3.3676978383469103</v>
      </c>
      <c r="F66" s="5">
        <f t="shared" ca="1" si="14"/>
        <v>20.487808395490394</v>
      </c>
      <c r="G66">
        <f t="shared" ca="1" si="13"/>
        <v>0.91300000000000003</v>
      </c>
    </row>
    <row r="67" spans="1:10" x14ac:dyDescent="0.25">
      <c r="A67">
        <v>11</v>
      </c>
      <c r="B67" s="5">
        <f t="shared" ca="1" si="9"/>
        <v>67.672065975180132</v>
      </c>
      <c r="C67" s="5">
        <f t="shared" ca="1" si="10"/>
        <v>30.587728589420763</v>
      </c>
      <c r="D67" s="5">
        <f t="shared" ca="1" si="11"/>
        <v>145.10535488422497</v>
      </c>
      <c r="E67" s="5">
        <f t="shared" ca="1" si="16"/>
        <v>-19.47074946141716</v>
      </c>
      <c r="F67" s="5">
        <f t="shared" ca="1" si="14"/>
        <v>-2.3506389042736764</v>
      </c>
      <c r="G67">
        <f t="shared" ca="1" si="13"/>
        <v>0.35899999999999999</v>
      </c>
      <c r="I67" s="1" t="s">
        <v>110</v>
      </c>
    </row>
    <row r="68" spans="1:10" x14ac:dyDescent="0.25">
      <c r="A68">
        <v>12</v>
      </c>
      <c r="B68" s="5">
        <f t="shared" ca="1" si="9"/>
        <v>74.538820402553981</v>
      </c>
      <c r="C68" s="5">
        <f t="shared" ca="1" si="10"/>
        <v>29.175181651379596</v>
      </c>
      <c r="D68" s="5">
        <f t="shared" ca="1" si="11"/>
        <v>141.64177955395186</v>
      </c>
      <c r="E68" s="5">
        <f t="shared" ca="1" si="16"/>
        <v>5.5196326185444491</v>
      </c>
      <c r="F68" s="5">
        <f t="shared" ca="1" si="14"/>
        <v>22.639743175687933</v>
      </c>
      <c r="G68">
        <f t="shared" ca="1" si="13"/>
        <v>0.94099999999999995</v>
      </c>
      <c r="I68" s="8">
        <f t="array" aca="1" ref="I68" ca="1">MAX(IF($F$57:$F$1058&lt;0,$F$57:$F$1058))</f>
        <v>-5.1921201652163518E-2</v>
      </c>
      <c r="J68" s="17">
        <f ca="1">INDEX($G$57:$G$1058,MATCH(I68,$F$57:$F$1058,0))</f>
        <v>0.43</v>
      </c>
    </row>
    <row r="69" spans="1:10" x14ac:dyDescent="0.25">
      <c r="A69">
        <v>13</v>
      </c>
      <c r="B69" s="5">
        <f t="shared" ca="1" si="9"/>
        <v>69.167281350660787</v>
      </c>
      <c r="C69" s="5">
        <f t="shared" ca="1" si="10"/>
        <v>29.988746098416826</v>
      </c>
      <c r="D69" s="5">
        <f t="shared" ca="1" si="11"/>
        <v>152.5017182574916</v>
      </c>
      <c r="E69" s="5">
        <f t="shared" ca="1" si="16"/>
        <v>-17.607365146661259</v>
      </c>
      <c r="F69" s="5">
        <f t="shared" ca="1" si="14"/>
        <v>-0.48725458951777512</v>
      </c>
      <c r="G69">
        <f t="shared" ca="1" si="13"/>
        <v>0.41199999999999998</v>
      </c>
    </row>
    <row r="70" spans="1:10" x14ac:dyDescent="0.25">
      <c r="A70">
        <v>14</v>
      </c>
      <c r="B70" s="5">
        <f t="shared" ca="1" si="9"/>
        <v>72.477846055702244</v>
      </c>
      <c r="C70" s="5">
        <f t="shared" ca="1" si="10"/>
        <v>31.391647765137527</v>
      </c>
      <c r="D70" s="5">
        <f t="shared" ca="1" si="11"/>
        <v>151.34782523974283</v>
      </c>
      <c r="E70" s="5">
        <f t="shared" ref="E70:E133" ca="1" si="17">$J$46*(B70-$B$46)+$J$47*(C70-$B$47)+$J$48*(D70-$B$48)</f>
        <v>-11.657492366884579</v>
      </c>
      <c r="F70" s="5">
        <f t="shared" ca="1" si="14"/>
        <v>5.4626181902589046</v>
      </c>
      <c r="G70">
        <f t="shared" ca="1" si="13"/>
        <v>0.6</v>
      </c>
      <c r="I70" s="1" t="s">
        <v>112</v>
      </c>
    </row>
    <row r="71" spans="1:10" x14ac:dyDescent="0.25">
      <c r="A71">
        <v>15</v>
      </c>
      <c r="B71" s="5">
        <f t="shared" ca="1" si="9"/>
        <v>69.942346058646592</v>
      </c>
      <c r="C71" s="5">
        <f t="shared" ca="1" si="10"/>
        <v>26.697346941734217</v>
      </c>
      <c r="D71" s="5">
        <f t="shared" ca="1" si="11"/>
        <v>144.51694203766937</v>
      </c>
      <c r="E71" s="5">
        <f t="shared" ca="1" si="17"/>
        <v>-1.9470352752659466</v>
      </c>
      <c r="F71" s="5">
        <f t="shared" ca="1" si="14"/>
        <v>15.173075281877537</v>
      </c>
      <c r="G71">
        <f t="shared" ca="1" si="13"/>
        <v>0.82799999999999996</v>
      </c>
      <c r="I71">
        <f t="array" aca="1" ref="I71" ca="1">MAX(IF($F$57:$F$1058&lt;$C$46,$F$57:$F$1058))</f>
        <v>17.096135219845983</v>
      </c>
      <c r="J71" s="17">
        <f ca="1">1-INDEX($G$57:$G$1058,MATCH(I71,$F$57:$F$1058,0))</f>
        <v>0.14500000000000002</v>
      </c>
    </row>
    <row r="72" spans="1:10" x14ac:dyDescent="0.25">
      <c r="A72">
        <v>16</v>
      </c>
      <c r="B72" s="5">
        <f t="shared" ca="1" si="9"/>
        <v>61.281547788592178</v>
      </c>
      <c r="C72" s="5">
        <f t="shared" ca="1" si="10"/>
        <v>30.66168773252214</v>
      </c>
      <c r="D72" s="5">
        <f t="shared" ca="1" si="11"/>
        <v>157.31321307174119</v>
      </c>
      <c r="E72" s="5">
        <f t="shared" ca="1" si="17"/>
        <v>-44.104387655555918</v>
      </c>
      <c r="F72" s="5">
        <f t="shared" ca="1" si="14"/>
        <v>-26.984277098412434</v>
      </c>
      <c r="G72">
        <f t="shared" ca="1" si="13"/>
        <v>8.9999999999999993E-3</v>
      </c>
    </row>
    <row r="73" spans="1:10" x14ac:dyDescent="0.25">
      <c r="A73">
        <v>17</v>
      </c>
      <c r="B73" s="5">
        <f t="shared" ca="1" si="9"/>
        <v>73.139055230459036</v>
      </c>
      <c r="C73" s="5">
        <f t="shared" ca="1" si="10"/>
        <v>29.820979330429651</v>
      </c>
      <c r="D73" s="5">
        <f t="shared" ca="1" si="11"/>
        <v>147.9457212999381</v>
      </c>
      <c r="E73" s="5">
        <f t="shared" ca="1" si="17"/>
        <v>-3.5905995103588109</v>
      </c>
      <c r="F73" s="5">
        <f t="shared" ca="1" si="14"/>
        <v>13.529511046784673</v>
      </c>
      <c r="G73">
        <f t="shared" ca="1" si="13"/>
        <v>0.80300000000000005</v>
      </c>
    </row>
    <row r="74" spans="1:10" x14ac:dyDescent="0.25">
      <c r="A74">
        <v>18</v>
      </c>
      <c r="B74" s="5">
        <f t="shared" ca="1" si="9"/>
        <v>72.051934373217378</v>
      </c>
      <c r="C74" s="5">
        <f t="shared" ca="1" si="10"/>
        <v>31.326409028254485</v>
      </c>
      <c r="D74" s="5">
        <f t="shared" ca="1" si="11"/>
        <v>146.14100732864699</v>
      </c>
      <c r="E74" s="5">
        <f t="shared" ca="1" si="17"/>
        <v>-9.8590480625963046</v>
      </c>
      <c r="F74" s="5">
        <f t="shared" ca="1" si="14"/>
        <v>7.2610624945471791</v>
      </c>
      <c r="G74">
        <f t="shared" ca="1" si="13"/>
        <v>0.64700000000000002</v>
      </c>
    </row>
    <row r="75" spans="1:10" x14ac:dyDescent="0.25">
      <c r="A75">
        <v>19</v>
      </c>
      <c r="B75" s="5">
        <f t="shared" ca="1" si="9"/>
        <v>68.785539022033248</v>
      </c>
      <c r="C75" s="5">
        <f t="shared" ca="1" si="10"/>
        <v>32.839377083070246</v>
      </c>
      <c r="D75" s="5">
        <f t="shared" ca="1" si="11"/>
        <v>164.0022644296624</v>
      </c>
      <c r="E75" s="5">
        <f t="shared" ca="1" si="17"/>
        <v>-32.832635858208704</v>
      </c>
      <c r="F75" s="5">
        <f t="shared" ca="1" si="14"/>
        <v>-15.71252530106522</v>
      </c>
      <c r="G75">
        <f t="shared" ca="1" si="13"/>
        <v>6.5000000000000002E-2</v>
      </c>
    </row>
    <row r="76" spans="1:10" x14ac:dyDescent="0.25">
      <c r="A76">
        <v>20</v>
      </c>
      <c r="B76" s="5">
        <f t="shared" ca="1" si="9"/>
        <v>72.594440633256738</v>
      </c>
      <c r="C76" s="5">
        <f t="shared" ca="1" si="10"/>
        <v>28.70900579789836</v>
      </c>
      <c r="D76" s="5">
        <f t="shared" ca="1" si="11"/>
        <v>152.19233668887452</v>
      </c>
      <c r="E76" s="5">
        <f t="shared" ca="1" si="17"/>
        <v>-4.2943485139098101</v>
      </c>
      <c r="F76" s="5">
        <f t="shared" ca="1" si="14"/>
        <v>12.825762043233674</v>
      </c>
      <c r="G76">
        <f t="shared" ca="1" si="13"/>
        <v>0.79400000000000004</v>
      </c>
    </row>
    <row r="77" spans="1:10" x14ac:dyDescent="0.25">
      <c r="A77">
        <v>21</v>
      </c>
      <c r="B77" s="5">
        <f t="shared" ca="1" si="9"/>
        <v>73.780305666982073</v>
      </c>
      <c r="C77" s="5">
        <f t="shared" ca="1" si="10"/>
        <v>30.602462715017058</v>
      </c>
      <c r="D77" s="5">
        <f t="shared" ca="1" si="11"/>
        <v>148.91708000580931</v>
      </c>
      <c r="E77" s="5">
        <f t="shared" ca="1" si="17"/>
        <v>-4.5057041930816535</v>
      </c>
      <c r="F77" s="5">
        <f t="shared" ca="1" si="14"/>
        <v>12.61440636406183</v>
      </c>
      <c r="G77">
        <f t="shared" ca="1" si="13"/>
        <v>0.78500000000000003</v>
      </c>
    </row>
    <row r="78" spans="1:10" x14ac:dyDescent="0.25">
      <c r="A78">
        <v>22</v>
      </c>
      <c r="B78" s="5">
        <f t="shared" ca="1" si="9"/>
        <v>68.388211565642109</v>
      </c>
      <c r="C78" s="5">
        <f t="shared" ca="1" si="10"/>
        <v>27.887930885555406</v>
      </c>
      <c r="D78" s="5">
        <f t="shared" ca="1" si="11"/>
        <v>155.40479359155674</v>
      </c>
      <c r="E78" s="5">
        <f t="shared" ca="1" si="17"/>
        <v>-15.480130402731124</v>
      </c>
      <c r="F78" s="5">
        <f t="shared" ca="1" si="14"/>
        <v>1.6399801544123598</v>
      </c>
      <c r="G78">
        <f t="shared" ca="1" si="13"/>
        <v>0.48099999999999998</v>
      </c>
    </row>
    <row r="79" spans="1:10" x14ac:dyDescent="0.25">
      <c r="A79">
        <v>23</v>
      </c>
      <c r="B79" s="5">
        <f t="shared" ca="1" si="9"/>
        <v>71.922379214303859</v>
      </c>
      <c r="C79" s="5">
        <f t="shared" ca="1" si="10"/>
        <v>25.197515582921767</v>
      </c>
      <c r="D79" s="5">
        <f t="shared" ca="1" si="11"/>
        <v>155.0105456419669</v>
      </c>
      <c r="E79" s="5">
        <f t="shared" ca="1" si="17"/>
        <v>2.1174851395722296</v>
      </c>
      <c r="F79" s="5">
        <f t="shared" ca="1" si="14"/>
        <v>19.237595696715715</v>
      </c>
      <c r="G79">
        <f t="shared" ca="1" si="13"/>
        <v>0.89200000000000002</v>
      </c>
    </row>
    <row r="80" spans="1:10" x14ac:dyDescent="0.25">
      <c r="A80">
        <v>24</v>
      </c>
      <c r="B80" s="5">
        <f t="shared" ca="1" si="9"/>
        <v>77.251281603538501</v>
      </c>
      <c r="C80" s="5">
        <f t="shared" ca="1" si="10"/>
        <v>29.531618306060693</v>
      </c>
      <c r="D80" s="5">
        <f t="shared" ca="1" si="11"/>
        <v>162.34621205398577</v>
      </c>
      <c r="E80" s="5">
        <f t="shared" ca="1" si="17"/>
        <v>0.94297449590476301</v>
      </c>
      <c r="F80" s="5">
        <f t="shared" ca="1" si="14"/>
        <v>18.063085053048248</v>
      </c>
      <c r="G80">
        <f t="shared" ca="1" si="13"/>
        <v>0.874</v>
      </c>
    </row>
    <row r="81" spans="1:7" x14ac:dyDescent="0.25">
      <c r="A81">
        <v>25</v>
      </c>
      <c r="B81" s="5">
        <f t="shared" ca="1" si="9"/>
        <v>71.872271398712442</v>
      </c>
      <c r="C81" s="5">
        <f t="shared" ca="1" si="10"/>
        <v>35.887471921615031</v>
      </c>
      <c r="D81" s="5">
        <f t="shared" ca="1" si="11"/>
        <v>149.86258426829068</v>
      </c>
      <c r="E81" s="5">
        <f t="shared" ca="1" si="17"/>
        <v>-25.105271037581428</v>
      </c>
      <c r="F81" s="5">
        <f t="shared" ca="1" si="14"/>
        <v>-7.9851604804379441</v>
      </c>
      <c r="G81">
        <f t="shared" ca="1" si="13"/>
        <v>0.19600000000000001</v>
      </c>
    </row>
    <row r="82" spans="1:7" x14ac:dyDescent="0.25">
      <c r="A82">
        <v>26</v>
      </c>
      <c r="B82" s="5">
        <f t="shared" ca="1" si="9"/>
        <v>74.017061109067811</v>
      </c>
      <c r="C82" s="5">
        <f t="shared" ca="1" si="10"/>
        <v>33.029804257807562</v>
      </c>
      <c r="D82" s="5">
        <f t="shared" ca="1" si="11"/>
        <v>144.3413290252744</v>
      </c>
      <c r="E82" s="5">
        <f t="shared" ca="1" si="17"/>
        <v>-8.1582430653702591</v>
      </c>
      <c r="F82" s="5">
        <f t="shared" ca="1" si="14"/>
        <v>8.9618674917732246</v>
      </c>
      <c r="G82">
        <f t="shared" ca="1" si="13"/>
        <v>0.68899999999999995</v>
      </c>
    </row>
    <row r="83" spans="1:7" x14ac:dyDescent="0.25">
      <c r="A83">
        <v>27</v>
      </c>
      <c r="B83" s="5">
        <f t="shared" ca="1" si="9"/>
        <v>68.289811443941204</v>
      </c>
      <c r="C83" s="5">
        <f t="shared" ca="1" si="10"/>
        <v>22.220039636578303</v>
      </c>
      <c r="D83" s="5">
        <f t="shared" ca="1" si="11"/>
        <v>147.80346675155482</v>
      </c>
      <c r="E83" s="5">
        <f t="shared" ca="1" si="17"/>
        <v>4.1715027372210702</v>
      </c>
      <c r="F83" s="5">
        <f t="shared" ca="1" si="14"/>
        <v>21.291613294364552</v>
      </c>
      <c r="G83">
        <f t="shared" ca="1" si="13"/>
        <v>0.92500000000000004</v>
      </c>
    </row>
    <row r="84" spans="1:7" x14ac:dyDescent="0.25">
      <c r="A84">
        <v>28</v>
      </c>
      <c r="B84" s="5">
        <f t="shared" ca="1" si="9"/>
        <v>68.822830153238925</v>
      </c>
      <c r="C84" s="5">
        <f t="shared" ca="1" si="10"/>
        <v>33.429909122162734</v>
      </c>
      <c r="D84" s="5">
        <f t="shared" ca="1" si="11"/>
        <v>158.04203935428598</v>
      </c>
      <c r="E84" s="5">
        <f t="shared" ca="1" si="17"/>
        <v>-31.166042405124099</v>
      </c>
      <c r="F84" s="5">
        <f t="shared" ca="1" si="14"/>
        <v>-14.045931847980615</v>
      </c>
      <c r="G84">
        <f t="shared" ca="1" si="13"/>
        <v>8.5999999999999993E-2</v>
      </c>
    </row>
    <row r="85" spans="1:7" x14ac:dyDescent="0.25">
      <c r="A85">
        <v>29</v>
      </c>
      <c r="B85" s="5">
        <f t="shared" ca="1" si="9"/>
        <v>66.832637527864392</v>
      </c>
      <c r="C85" s="5">
        <f t="shared" ca="1" si="10"/>
        <v>32.023571153799843</v>
      </c>
      <c r="D85" s="5">
        <f t="shared" ca="1" si="11"/>
        <v>161.15077745558341</v>
      </c>
      <c r="E85" s="5">
        <f t="shared" ca="1" si="17"/>
        <v>-34.471945720121447</v>
      </c>
      <c r="F85" s="5">
        <f t="shared" ca="1" si="14"/>
        <v>-17.351835162977963</v>
      </c>
      <c r="G85">
        <f t="shared" ca="1" si="13"/>
        <v>4.9000000000000002E-2</v>
      </c>
    </row>
    <row r="86" spans="1:7" x14ac:dyDescent="0.25">
      <c r="A86">
        <v>30</v>
      </c>
      <c r="B86" s="5">
        <f t="shared" ca="1" si="9"/>
        <v>72.034413305954558</v>
      </c>
      <c r="C86" s="5">
        <f t="shared" ca="1" si="10"/>
        <v>30.127971435458029</v>
      </c>
      <c r="D86" s="5">
        <f t="shared" ca="1" si="11"/>
        <v>149.21509249491871</v>
      </c>
      <c r="E86" s="5">
        <f t="shared" ca="1" si="17"/>
        <v>-8.2172984212218978</v>
      </c>
      <c r="F86" s="5">
        <f t="shared" ca="1" si="14"/>
        <v>8.9028121359215859</v>
      </c>
      <c r="G86">
        <f t="shared" ca="1" si="13"/>
        <v>0.68600000000000005</v>
      </c>
    </row>
    <row r="87" spans="1:7" x14ac:dyDescent="0.25">
      <c r="A87">
        <v>31</v>
      </c>
      <c r="B87" s="5">
        <f t="shared" ca="1" si="9"/>
        <v>64.328341123271059</v>
      </c>
      <c r="C87" s="5">
        <f t="shared" ca="1" si="10"/>
        <v>31.530924530338812</v>
      </c>
      <c r="D87" s="5">
        <f t="shared" ca="1" si="11"/>
        <v>153.65277483721897</v>
      </c>
      <c r="E87" s="5">
        <f t="shared" ca="1" si="17"/>
        <v>-36.050004117351541</v>
      </c>
      <c r="F87" s="5">
        <f t="shared" ca="1" si="14"/>
        <v>-18.929893560208058</v>
      </c>
      <c r="G87">
        <f t="shared" ca="1" si="13"/>
        <v>3.7999999999999999E-2</v>
      </c>
    </row>
    <row r="88" spans="1:7" x14ac:dyDescent="0.25">
      <c r="A88">
        <v>32</v>
      </c>
      <c r="B88" s="5">
        <f t="shared" ca="1" si="9"/>
        <v>71.075983622274848</v>
      </c>
      <c r="C88" s="5">
        <f t="shared" ca="1" si="10"/>
        <v>36.346595247143796</v>
      </c>
      <c r="D88" s="5">
        <f t="shared" ca="1" si="11"/>
        <v>147.92496435213334</v>
      </c>
      <c r="E88" s="5">
        <f t="shared" ca="1" si="17"/>
        <v>-27.56749005137214</v>
      </c>
      <c r="F88" s="5">
        <f t="shared" ca="1" si="14"/>
        <v>-10.447379494228656</v>
      </c>
      <c r="G88">
        <f t="shared" ca="1" si="13"/>
        <v>0.14399999999999999</v>
      </c>
    </row>
    <row r="89" spans="1:7" x14ac:dyDescent="0.25">
      <c r="A89">
        <v>33</v>
      </c>
      <c r="B89" s="5">
        <f t="shared" ca="1" si="9"/>
        <v>68.462098509467978</v>
      </c>
      <c r="C89" s="5">
        <f t="shared" ca="1" si="10"/>
        <v>29.169108509190934</v>
      </c>
      <c r="D89" s="5">
        <f t="shared" ca="1" si="11"/>
        <v>144.57653230357229</v>
      </c>
      <c r="E89" s="5">
        <f t="shared" ca="1" si="17"/>
        <v>-13.017049059866286</v>
      </c>
      <c r="F89" s="5">
        <f t="shared" ca="1" si="14"/>
        <v>4.1030614972771975</v>
      </c>
      <c r="G89">
        <f t="shared" ca="1" si="13"/>
        <v>0.55100000000000005</v>
      </c>
    </row>
    <row r="90" spans="1:7" x14ac:dyDescent="0.25">
      <c r="A90">
        <v>34</v>
      </c>
      <c r="B90" s="5">
        <f t="shared" ca="1" si="9"/>
        <v>68.312655470615923</v>
      </c>
      <c r="C90" s="5">
        <f t="shared" ca="1" si="10"/>
        <v>37.572599602042231</v>
      </c>
      <c r="D90" s="5">
        <f t="shared" ca="1" si="11"/>
        <v>151.66262171926641</v>
      </c>
      <c r="E90" s="5">
        <f t="shared" ca="1" si="17"/>
        <v>-40.723747864467903</v>
      </c>
      <c r="F90" s="5">
        <f t="shared" ca="1" si="14"/>
        <v>-23.603637307324419</v>
      </c>
      <c r="G90">
        <f t="shared" ca="1" si="13"/>
        <v>2.1999999999999999E-2</v>
      </c>
    </row>
    <row r="91" spans="1:7" x14ac:dyDescent="0.25">
      <c r="A91">
        <v>35</v>
      </c>
      <c r="B91" s="5">
        <f t="shared" ca="1" si="9"/>
        <v>65.793839177692718</v>
      </c>
      <c r="C91" s="5">
        <f t="shared" ca="1" si="10"/>
        <v>30.670696488295597</v>
      </c>
      <c r="D91" s="5">
        <f t="shared" ca="1" si="11"/>
        <v>146.13773055171541</v>
      </c>
      <c r="E91" s="5">
        <f t="shared" ca="1" si="17"/>
        <v>-25.504653295945253</v>
      </c>
      <c r="F91" s="5">
        <f t="shared" ca="1" si="14"/>
        <v>-8.3845427388017697</v>
      </c>
      <c r="G91">
        <f t="shared" ca="1" si="13"/>
        <v>0.186</v>
      </c>
    </row>
    <row r="92" spans="1:7" x14ac:dyDescent="0.25">
      <c r="A92">
        <v>36</v>
      </c>
      <c r="B92" s="5">
        <f t="shared" ca="1" si="9"/>
        <v>65.428784132092716</v>
      </c>
      <c r="C92" s="5">
        <f t="shared" ca="1" si="10"/>
        <v>30.714752909960247</v>
      </c>
      <c r="D92" s="5">
        <f t="shared" ca="1" si="11"/>
        <v>156.64425510074562</v>
      </c>
      <c r="E92" s="5">
        <f t="shared" ca="1" si="17"/>
        <v>-32.308947360988725</v>
      </c>
      <c r="F92" s="5">
        <f t="shared" ca="1" si="14"/>
        <v>-15.188836803845241</v>
      </c>
      <c r="G92">
        <f t="shared" ca="1" si="13"/>
        <v>7.2999999999999995E-2</v>
      </c>
    </row>
    <row r="93" spans="1:7" x14ac:dyDescent="0.25">
      <c r="A93">
        <v>37</v>
      </c>
      <c r="B93" s="5">
        <f t="shared" ca="1" si="9"/>
        <v>73.19563854673622</v>
      </c>
      <c r="C93" s="5">
        <f t="shared" ca="1" si="10"/>
        <v>33.718012513645689</v>
      </c>
      <c r="D93" s="5">
        <f t="shared" ca="1" si="11"/>
        <v>153.10755144356114</v>
      </c>
      <c r="E93" s="5">
        <f t="shared" ca="1" si="17"/>
        <v>-17.098474452672111</v>
      </c>
      <c r="F93" s="5">
        <f t="shared" ca="1" si="14"/>
        <v>2.1636104471372875E-2</v>
      </c>
      <c r="G93">
        <f t="shared" ca="1" si="13"/>
        <v>0.432</v>
      </c>
    </row>
    <row r="94" spans="1:7" x14ac:dyDescent="0.25">
      <c r="A94">
        <v>38</v>
      </c>
      <c r="B94" s="5">
        <f t="shared" ca="1" si="9"/>
        <v>68.964449511989457</v>
      </c>
      <c r="C94" s="5">
        <f t="shared" ca="1" si="10"/>
        <v>28.742317155505404</v>
      </c>
      <c r="D94" s="5">
        <f t="shared" ca="1" si="11"/>
        <v>151.08449791499484</v>
      </c>
      <c r="E94" s="5">
        <f t="shared" ca="1" si="17"/>
        <v>-13.928916381494819</v>
      </c>
      <c r="F94" s="5">
        <f t="shared" ca="1" si="14"/>
        <v>3.1911941756486648</v>
      </c>
      <c r="G94">
        <f t="shared" ca="1" si="13"/>
        <v>0.52</v>
      </c>
    </row>
    <row r="95" spans="1:7" x14ac:dyDescent="0.25">
      <c r="A95">
        <v>39</v>
      </c>
      <c r="B95" s="5">
        <f t="shared" ca="1" si="9"/>
        <v>68.271115500100535</v>
      </c>
      <c r="C95" s="5">
        <f t="shared" ca="1" si="10"/>
        <v>31.103562619293928</v>
      </c>
      <c r="D95" s="5">
        <f t="shared" ca="1" si="11"/>
        <v>142.10758292056596</v>
      </c>
      <c r="E95" s="5">
        <f t="shared" ca="1" si="17"/>
        <v>-17.622920173090257</v>
      </c>
      <c r="F95" s="5">
        <f t="shared" ca="1" si="14"/>
        <v>-0.50280961594677365</v>
      </c>
      <c r="G95">
        <f t="shared" ca="1" si="13"/>
        <v>0.41099999999999998</v>
      </c>
    </row>
    <row r="96" spans="1:7" x14ac:dyDescent="0.25">
      <c r="A96">
        <v>40</v>
      </c>
      <c r="B96" s="5">
        <f t="shared" ca="1" si="9"/>
        <v>66.082721148395322</v>
      </c>
      <c r="C96" s="5">
        <f t="shared" ca="1" si="10"/>
        <v>27.06485240870666</v>
      </c>
      <c r="D96" s="5">
        <f t="shared" ca="1" si="11"/>
        <v>152.50189359789303</v>
      </c>
      <c r="E96" s="5">
        <f t="shared" ca="1" si="17"/>
        <v>-18.05619879964873</v>
      </c>
      <c r="F96" s="5">
        <f t="shared" ca="1" si="14"/>
        <v>-0.93608824250524592</v>
      </c>
      <c r="G96">
        <f t="shared" ca="1" si="13"/>
        <v>0.4</v>
      </c>
    </row>
    <row r="97" spans="1:7" x14ac:dyDescent="0.25">
      <c r="A97">
        <v>41</v>
      </c>
      <c r="B97" s="5">
        <f t="shared" ca="1" si="9"/>
        <v>68.147549570624776</v>
      </c>
      <c r="C97" s="5">
        <f t="shared" ca="1" si="10"/>
        <v>28.11198927991903</v>
      </c>
      <c r="D97" s="5">
        <f t="shared" ca="1" si="11"/>
        <v>142.99158188777423</v>
      </c>
      <c r="E97" s="5">
        <f t="shared" ca="1" si="17"/>
        <v>-10.088978964647119</v>
      </c>
      <c r="F97" s="5">
        <f t="shared" ca="1" si="14"/>
        <v>7.0311315924963651</v>
      </c>
      <c r="G97">
        <f t="shared" ca="1" si="13"/>
        <v>0.63900000000000001</v>
      </c>
    </row>
    <row r="98" spans="1:7" x14ac:dyDescent="0.25">
      <c r="A98">
        <v>42</v>
      </c>
      <c r="B98" s="5">
        <f t="shared" ca="1" si="9"/>
        <v>71.842789978191462</v>
      </c>
      <c r="C98" s="5">
        <f t="shared" ca="1" si="10"/>
        <v>33.40570489050608</v>
      </c>
      <c r="D98" s="5">
        <f t="shared" ca="1" si="11"/>
        <v>148.37235871311756</v>
      </c>
      <c r="E98" s="5">
        <f t="shared" ca="1" si="17"/>
        <v>-17.453036011132149</v>
      </c>
      <c r="F98" s="5">
        <f t="shared" ca="1" si="14"/>
        <v>-0.3329254539886648</v>
      </c>
      <c r="G98">
        <f t="shared" ca="1" si="13"/>
        <v>0.42</v>
      </c>
    </row>
    <row r="99" spans="1:7" x14ac:dyDescent="0.25">
      <c r="A99">
        <v>43</v>
      </c>
      <c r="B99" s="5">
        <f t="shared" ca="1" si="9"/>
        <v>71.910291954068612</v>
      </c>
      <c r="C99" s="5">
        <f t="shared" ca="1" si="10"/>
        <v>27.079529178797628</v>
      </c>
      <c r="D99" s="5">
        <f t="shared" ca="1" si="11"/>
        <v>152.58852452477294</v>
      </c>
      <c r="E99" s="5">
        <f t="shared" ca="1" si="17"/>
        <v>-1.8675554879499572</v>
      </c>
      <c r="F99" s="5">
        <f t="shared" ca="1" si="14"/>
        <v>15.252555069193527</v>
      </c>
      <c r="G99">
        <f t="shared" ca="1" si="13"/>
        <v>0.82899999999999996</v>
      </c>
    </row>
    <row r="100" spans="1:7" x14ac:dyDescent="0.25">
      <c r="A100">
        <v>44</v>
      </c>
      <c r="B100" s="5">
        <f t="shared" ca="1" si="9"/>
        <v>69.641179672768999</v>
      </c>
      <c r="C100" s="5">
        <f t="shared" ca="1" si="10"/>
        <v>33.099093808925851</v>
      </c>
      <c r="D100" s="5">
        <f t="shared" ca="1" si="11"/>
        <v>161.59824681119912</v>
      </c>
      <c r="E100" s="5">
        <f t="shared" ca="1" si="17"/>
        <v>-29.872776050177947</v>
      </c>
      <c r="F100" s="5">
        <f t="shared" ca="1" si="14"/>
        <v>-12.752665493034463</v>
      </c>
      <c r="G100">
        <f t="shared" ca="1" si="13"/>
        <v>0.10199999999999999</v>
      </c>
    </row>
    <row r="101" spans="1:7" x14ac:dyDescent="0.25">
      <c r="A101">
        <v>45</v>
      </c>
      <c r="B101" s="5">
        <f t="shared" ca="1" si="9"/>
        <v>75.238386197391293</v>
      </c>
      <c r="C101" s="5">
        <f t="shared" ca="1" si="10"/>
        <v>31.186166043512344</v>
      </c>
      <c r="D101" s="5">
        <f t="shared" ca="1" si="11"/>
        <v>143.86524870128119</v>
      </c>
      <c r="E101" s="5">
        <f t="shared" ca="1" si="17"/>
        <v>0.65869905981342391</v>
      </c>
      <c r="F101" s="5">
        <f t="shared" ca="1" si="14"/>
        <v>17.778809616956906</v>
      </c>
      <c r="G101">
        <f t="shared" ca="1" si="13"/>
        <v>0.86699999999999999</v>
      </c>
    </row>
    <row r="102" spans="1:7" x14ac:dyDescent="0.25">
      <c r="A102">
        <v>46</v>
      </c>
      <c r="B102" s="5">
        <f t="shared" ca="1" si="9"/>
        <v>75.349664394151574</v>
      </c>
      <c r="C102" s="5">
        <f t="shared" ca="1" si="10"/>
        <v>31.093037996493994</v>
      </c>
      <c r="D102" s="5">
        <f t="shared" ca="1" si="11"/>
        <v>151.80466773098752</v>
      </c>
      <c r="E102" s="5">
        <f t="shared" ca="1" si="17"/>
        <v>-3.0487128233096099</v>
      </c>
      <c r="F102" s="5">
        <f t="shared" ca="1" si="14"/>
        <v>14.071397733833873</v>
      </c>
      <c r="G102">
        <f t="shared" ca="1" si="13"/>
        <v>0.81399999999999995</v>
      </c>
    </row>
    <row r="103" spans="1:7" x14ac:dyDescent="0.25">
      <c r="A103">
        <v>47</v>
      </c>
      <c r="B103" s="5">
        <f t="shared" ca="1" si="9"/>
        <v>67.667874654513952</v>
      </c>
      <c r="C103" s="5">
        <f t="shared" ca="1" si="10"/>
        <v>26.727481734159543</v>
      </c>
      <c r="D103" s="5">
        <f t="shared" ca="1" si="11"/>
        <v>150.13686744896694</v>
      </c>
      <c r="E103" s="5">
        <f t="shared" ca="1" si="17"/>
        <v>-11.41217564926295</v>
      </c>
      <c r="F103" s="5">
        <f t="shared" ca="1" si="14"/>
        <v>5.7079349078805333</v>
      </c>
      <c r="G103">
        <f t="shared" ca="1" si="13"/>
        <v>0.60799999999999998</v>
      </c>
    </row>
    <row r="104" spans="1:7" x14ac:dyDescent="0.25">
      <c r="A104">
        <v>48</v>
      </c>
      <c r="B104" s="5">
        <f t="shared" ca="1" si="9"/>
        <v>70.845108965907244</v>
      </c>
      <c r="C104" s="5">
        <f t="shared" ca="1" si="10"/>
        <v>31.693485717116218</v>
      </c>
      <c r="D104" s="5">
        <f t="shared" ca="1" si="11"/>
        <v>152.28659454749629</v>
      </c>
      <c r="E104" s="5">
        <f t="shared" ca="1" si="17"/>
        <v>-17.566606236446827</v>
      </c>
      <c r="F104" s="5">
        <f t="shared" ca="1" si="14"/>
        <v>-0.446495679303343</v>
      </c>
      <c r="G104">
        <f t="shared" ca="1" si="13"/>
        <v>0.41399999999999998</v>
      </c>
    </row>
    <row r="105" spans="1:7" x14ac:dyDescent="0.25">
      <c r="A105">
        <v>49</v>
      </c>
      <c r="B105" s="5">
        <f t="shared" ca="1" si="9"/>
        <v>70.763566050691168</v>
      </c>
      <c r="C105" s="5">
        <f t="shared" ca="1" si="10"/>
        <v>28.456942426517589</v>
      </c>
      <c r="D105" s="5">
        <f t="shared" ca="1" si="11"/>
        <v>155.44139867910513</v>
      </c>
      <c r="E105" s="5">
        <f t="shared" ca="1" si="17"/>
        <v>-10.454766955157679</v>
      </c>
      <c r="F105" s="5">
        <f t="shared" ca="1" si="14"/>
        <v>6.6653436019858052</v>
      </c>
      <c r="G105">
        <f t="shared" ca="1" si="13"/>
        <v>0.629</v>
      </c>
    </row>
    <row r="106" spans="1:7" x14ac:dyDescent="0.25">
      <c r="A106">
        <v>50</v>
      </c>
      <c r="B106" s="5">
        <f t="shared" ca="1" si="9"/>
        <v>64.531473266013421</v>
      </c>
      <c r="C106" s="5">
        <f t="shared" ca="1" si="10"/>
        <v>26.449615502332026</v>
      </c>
      <c r="D106" s="5">
        <f t="shared" ca="1" si="11"/>
        <v>144.65718629417415</v>
      </c>
      <c r="E106" s="5">
        <f t="shared" ca="1" si="17"/>
        <v>-16.443185311250495</v>
      </c>
      <c r="F106" s="5">
        <f t="shared" ca="1" si="14"/>
        <v>0.67692524589298841</v>
      </c>
      <c r="G106">
        <f t="shared" ca="1" si="13"/>
        <v>0.45300000000000001</v>
      </c>
    </row>
    <row r="107" spans="1:7" x14ac:dyDescent="0.25">
      <c r="A107">
        <v>51</v>
      </c>
      <c r="B107" s="5">
        <f t="shared" ca="1" si="9"/>
        <v>70.853723142094509</v>
      </c>
      <c r="C107" s="5">
        <f t="shared" ca="1" si="10"/>
        <v>30.792517212199844</v>
      </c>
      <c r="D107" s="5">
        <f t="shared" ca="1" si="11"/>
        <v>158.19864940352662</v>
      </c>
      <c r="E107" s="5">
        <f t="shared" ca="1" si="17"/>
        <v>-18.21198495439463</v>
      </c>
      <c r="F107" s="5">
        <f t="shared" ca="1" si="14"/>
        <v>-1.0918743972511464</v>
      </c>
      <c r="G107">
        <f t="shared" ca="1" si="13"/>
        <v>0.39600000000000002</v>
      </c>
    </row>
    <row r="108" spans="1:7" x14ac:dyDescent="0.25">
      <c r="A108">
        <v>52</v>
      </c>
      <c r="B108" s="5">
        <f t="shared" ca="1" si="9"/>
        <v>70.022717638068997</v>
      </c>
      <c r="C108" s="5">
        <f t="shared" ca="1" si="10"/>
        <v>32.379166894761944</v>
      </c>
      <c r="D108" s="5">
        <f t="shared" ca="1" si="11"/>
        <v>152.33868798099709</v>
      </c>
      <c r="E108" s="5">
        <f t="shared" ca="1" si="17"/>
        <v>-21.80670178895652</v>
      </c>
      <c r="F108" s="5">
        <f t="shared" ca="1" si="14"/>
        <v>-4.6865912318130363</v>
      </c>
      <c r="G108">
        <f t="shared" ca="1" si="13"/>
        <v>0.28100000000000003</v>
      </c>
    </row>
    <row r="109" spans="1:7" x14ac:dyDescent="0.25">
      <c r="A109">
        <v>53</v>
      </c>
      <c r="B109" s="5">
        <f t="shared" ca="1" si="9"/>
        <v>69.488120596691587</v>
      </c>
      <c r="C109" s="5">
        <f t="shared" ca="1" si="10"/>
        <v>33.191770801172943</v>
      </c>
      <c r="D109" s="5">
        <f t="shared" ca="1" si="11"/>
        <v>155.89088538085949</v>
      </c>
      <c r="E109" s="5">
        <f t="shared" ca="1" si="17"/>
        <v>-27.483586833745914</v>
      </c>
      <c r="F109" s="5">
        <f t="shared" ca="1" si="14"/>
        <v>-10.36347627660243</v>
      </c>
      <c r="G109">
        <f t="shared" ca="1" si="13"/>
        <v>0.14599999999999999</v>
      </c>
    </row>
    <row r="110" spans="1:7" x14ac:dyDescent="0.25">
      <c r="A110">
        <v>54</v>
      </c>
      <c r="B110" s="5">
        <f t="shared" ca="1" si="9"/>
        <v>69.487951217295745</v>
      </c>
      <c r="C110" s="5">
        <f t="shared" ca="1" si="10"/>
        <v>28.875696834303504</v>
      </c>
      <c r="D110" s="5">
        <f t="shared" ca="1" si="11"/>
        <v>149.88086596503416</v>
      </c>
      <c r="E110" s="5">
        <f t="shared" ca="1" si="17"/>
        <v>-12.190710134515534</v>
      </c>
      <c r="F110" s="5">
        <f t="shared" ca="1" si="14"/>
        <v>4.9294004226279498</v>
      </c>
      <c r="G110">
        <f t="shared" ca="1" si="13"/>
        <v>0.58299999999999996</v>
      </c>
    </row>
    <row r="111" spans="1:7" x14ac:dyDescent="0.25">
      <c r="A111">
        <v>55</v>
      </c>
      <c r="B111" s="5">
        <f t="shared" ca="1" si="9"/>
        <v>64.558342982890395</v>
      </c>
      <c r="C111" s="5">
        <f t="shared" ca="1" si="10"/>
        <v>37.321455610232</v>
      </c>
      <c r="D111" s="5">
        <f t="shared" ca="1" si="11"/>
        <v>148.10824007782753</v>
      </c>
      <c r="E111" s="5">
        <f t="shared" ca="1" si="17"/>
        <v>-48.592695130990023</v>
      </c>
      <c r="F111" s="5">
        <f t="shared" ca="1" si="14"/>
        <v>-31.47258457384654</v>
      </c>
      <c r="G111">
        <f t="shared" ca="1" si="13"/>
        <v>2E-3</v>
      </c>
    </row>
    <row r="112" spans="1:7" x14ac:dyDescent="0.25">
      <c r="A112">
        <v>56</v>
      </c>
      <c r="B112" s="5">
        <f t="shared" ca="1" si="9"/>
        <v>71.676093024624024</v>
      </c>
      <c r="C112" s="5">
        <f t="shared" ca="1" si="10"/>
        <v>32.0979429247678</v>
      </c>
      <c r="D112" s="5">
        <f t="shared" ca="1" si="11"/>
        <v>147.03332765355754</v>
      </c>
      <c r="E112" s="5">
        <f t="shared" ca="1" si="17"/>
        <v>-13.544494702567363</v>
      </c>
      <c r="F112" s="5">
        <f t="shared" ca="1" si="14"/>
        <v>3.575615854576121</v>
      </c>
      <c r="G112">
        <f t="shared" ca="1" si="13"/>
        <v>0.53400000000000003</v>
      </c>
    </row>
    <row r="113" spans="1:7" x14ac:dyDescent="0.25">
      <c r="A113">
        <v>57</v>
      </c>
      <c r="B113" s="5">
        <f t="shared" ca="1" si="9"/>
        <v>68.220474169374953</v>
      </c>
      <c r="C113" s="5">
        <f t="shared" ca="1" si="10"/>
        <v>30.169133556926667</v>
      </c>
      <c r="D113" s="5">
        <f t="shared" ca="1" si="11"/>
        <v>156.64057848815554</v>
      </c>
      <c r="E113" s="5">
        <f t="shared" ca="1" si="17"/>
        <v>-22.985910916561785</v>
      </c>
      <c r="F113" s="5">
        <f t="shared" ca="1" si="14"/>
        <v>-5.8658003594183015</v>
      </c>
      <c r="G113">
        <f t="shared" ca="1" si="13"/>
        <v>0.248</v>
      </c>
    </row>
    <row r="114" spans="1:7" x14ac:dyDescent="0.25">
      <c r="A114">
        <v>58</v>
      </c>
      <c r="B114" s="5">
        <f t="shared" ca="1" si="9"/>
        <v>66.299197228806705</v>
      </c>
      <c r="C114" s="5">
        <f t="shared" ca="1" si="10"/>
        <v>30.110312485864359</v>
      </c>
      <c r="D114" s="5">
        <f t="shared" ca="1" si="11"/>
        <v>141.6335435677756</v>
      </c>
      <c r="E114" s="5">
        <f t="shared" ca="1" si="17"/>
        <v>-20.100880019331299</v>
      </c>
      <c r="F114" s="5">
        <f t="shared" ca="1" si="14"/>
        <v>-2.9807694621878156</v>
      </c>
      <c r="G114">
        <f t="shared" ca="1" si="13"/>
        <v>0.33700000000000002</v>
      </c>
    </row>
    <row r="115" spans="1:7" x14ac:dyDescent="0.25">
      <c r="A115">
        <v>59</v>
      </c>
      <c r="B115" s="5">
        <f t="shared" ca="1" si="9"/>
        <v>75.035363589307181</v>
      </c>
      <c r="C115" s="5">
        <f t="shared" ca="1" si="10"/>
        <v>29.252277342756848</v>
      </c>
      <c r="D115" s="5">
        <f t="shared" ca="1" si="11"/>
        <v>149.71218639042058</v>
      </c>
      <c r="E115" s="5">
        <f t="shared" ca="1" si="17"/>
        <v>2.3422423243197219</v>
      </c>
      <c r="F115" s="5">
        <f t="shared" ca="1" si="14"/>
        <v>19.462352881463204</v>
      </c>
      <c r="G115">
        <f t="shared" ca="1" si="13"/>
        <v>0.89700000000000002</v>
      </c>
    </row>
    <row r="116" spans="1:7" x14ac:dyDescent="0.25">
      <c r="A116">
        <v>60</v>
      </c>
      <c r="B116" s="5">
        <f t="shared" ca="1" si="9"/>
        <v>59.91263109315792</v>
      </c>
      <c r="C116" s="5">
        <f t="shared" ca="1" si="10"/>
        <v>30.522501826084369</v>
      </c>
      <c r="D116" s="5">
        <f t="shared" ca="1" si="11"/>
        <v>153.00128643147545</v>
      </c>
      <c r="E116" s="5">
        <f t="shared" ca="1" si="17"/>
        <v>-45.215439055510764</v>
      </c>
      <c r="F116" s="5">
        <f t="shared" ca="1" si="14"/>
        <v>-28.09532849836728</v>
      </c>
      <c r="G116">
        <f t="shared" ca="1" si="13"/>
        <v>6.0000000000000001E-3</v>
      </c>
    </row>
    <row r="117" spans="1:7" x14ac:dyDescent="0.25">
      <c r="A117">
        <v>61</v>
      </c>
      <c r="B117" s="5">
        <f t="shared" ca="1" si="9"/>
        <v>73.9713275613978</v>
      </c>
      <c r="C117" s="5">
        <f t="shared" ca="1" si="10"/>
        <v>27.338794613998441</v>
      </c>
      <c r="D117" s="5">
        <f t="shared" ca="1" si="11"/>
        <v>151.02706719183513</v>
      </c>
      <c r="E117" s="5">
        <f t="shared" ca="1" si="17"/>
        <v>4.0061843200199023</v>
      </c>
      <c r="F117" s="5">
        <f t="shared" ca="1" si="14"/>
        <v>21.126294877163385</v>
      </c>
      <c r="G117">
        <f t="shared" ca="1" si="13"/>
        <v>0.92100000000000004</v>
      </c>
    </row>
    <row r="118" spans="1:7" x14ac:dyDescent="0.25">
      <c r="A118">
        <v>62</v>
      </c>
      <c r="B118" s="5">
        <f t="shared" ca="1" si="9"/>
        <v>69.896718843083718</v>
      </c>
      <c r="C118" s="5">
        <f t="shared" ca="1" si="10"/>
        <v>29.149584286533667</v>
      </c>
      <c r="D118" s="5">
        <f t="shared" ca="1" si="11"/>
        <v>152.24517904788354</v>
      </c>
      <c r="E118" s="5">
        <f t="shared" ca="1" si="17"/>
        <v>-13.088049435784214</v>
      </c>
      <c r="F118" s="5">
        <f t="shared" ca="1" si="14"/>
        <v>4.0320611213592699</v>
      </c>
      <c r="G118">
        <f t="shared" ca="1" si="13"/>
        <v>0.54800000000000004</v>
      </c>
    </row>
    <row r="119" spans="1:7" x14ac:dyDescent="0.25">
      <c r="A119">
        <v>63</v>
      </c>
      <c r="B119" s="5">
        <f t="shared" ca="1" si="9"/>
        <v>68.239880361363859</v>
      </c>
      <c r="C119" s="5">
        <f t="shared" ca="1" si="10"/>
        <v>31.940363248424628</v>
      </c>
      <c r="D119" s="5">
        <f t="shared" ca="1" si="11"/>
        <v>149.16466592856872</v>
      </c>
      <c r="E119" s="5">
        <f t="shared" ca="1" si="17"/>
        <v>-23.850182066141603</v>
      </c>
      <c r="F119" s="5">
        <f t="shared" ca="1" si="14"/>
        <v>-6.7300715089981189</v>
      </c>
      <c r="G119">
        <f t="shared" ca="1" si="13"/>
        <v>0.22800000000000001</v>
      </c>
    </row>
    <row r="120" spans="1:7" x14ac:dyDescent="0.25">
      <c r="A120">
        <v>64</v>
      </c>
      <c r="B120" s="5">
        <f t="shared" ca="1" si="9"/>
        <v>67.41321778981326</v>
      </c>
      <c r="C120" s="5">
        <f t="shared" ca="1" si="10"/>
        <v>30.071289671223443</v>
      </c>
      <c r="D120" s="5">
        <f t="shared" ca="1" si="11"/>
        <v>152.69110089110774</v>
      </c>
      <c r="E120" s="5">
        <f t="shared" ca="1" si="17"/>
        <v>-22.839034047360663</v>
      </c>
      <c r="F120" s="5">
        <f t="shared" ca="1" si="14"/>
        <v>-5.7189234902171791</v>
      </c>
      <c r="G120">
        <f t="shared" ca="1" si="13"/>
        <v>0.255</v>
      </c>
    </row>
    <row r="121" spans="1:7" x14ac:dyDescent="0.25">
      <c r="A121">
        <v>65</v>
      </c>
      <c r="B121" s="5">
        <f t="shared" ca="1" si="9"/>
        <v>66.274319382509034</v>
      </c>
      <c r="C121" s="5">
        <f t="shared" ca="1" si="10"/>
        <v>26.632340700641933</v>
      </c>
      <c r="D121" s="5">
        <f t="shared" ca="1" si="11"/>
        <v>144.73514696848184</v>
      </c>
      <c r="E121" s="5">
        <f t="shared" ca="1" si="17"/>
        <v>-12.127801589375117</v>
      </c>
      <c r="F121" s="5">
        <f t="shared" ca="1" si="14"/>
        <v>4.9923089677683663</v>
      </c>
      <c r="G121">
        <f t="shared" ca="1" si="13"/>
        <v>0.58599999999999997</v>
      </c>
    </row>
    <row r="122" spans="1:7" x14ac:dyDescent="0.25">
      <c r="A122">
        <v>66</v>
      </c>
      <c r="B122" s="5">
        <f t="shared" ref="B122:B185" ca="1" si="18">_xlfn.NORM.INV(RAND(),$B$52,$C$52)</f>
        <v>74.850491495854612</v>
      </c>
      <c r="C122" s="5">
        <f t="shared" ref="C122:C185" ca="1" si="19">_xlfn.NORM.INV(RAND(),$B$53,$C$53)</f>
        <v>28.231914577216205</v>
      </c>
      <c r="D122" s="5">
        <f t="shared" ref="D122:D185" ca="1" si="20">_xlfn.NORM.INV(RAND(),$B$54,$C$54)</f>
        <v>148.72650298644749</v>
      </c>
      <c r="E122" s="5">
        <f t="shared" ca="1" si="17"/>
        <v>5.2069105861693972</v>
      </c>
      <c r="F122" s="5">
        <f t="shared" ref="F122:F185" ca="1" si="21">E122+$C$46</f>
        <v>22.32702114331288</v>
      </c>
      <c r="G122">
        <f t="shared" ref="G122:G185" ca="1" si="22">COUNTIF($F$57:$F$1056,"&lt;"&amp;F122)/COUNT($F$57:$F$1056)</f>
        <v>0.93899999999999995</v>
      </c>
    </row>
    <row r="123" spans="1:7" x14ac:dyDescent="0.25">
      <c r="A123">
        <v>67</v>
      </c>
      <c r="B123" s="5">
        <f t="shared" ca="1" si="18"/>
        <v>64.643132446140342</v>
      </c>
      <c r="C123" s="5">
        <f t="shared" ca="1" si="19"/>
        <v>36.251827052823074</v>
      </c>
      <c r="D123" s="5">
        <f t="shared" ca="1" si="20"/>
        <v>138.2929107032177</v>
      </c>
      <c r="E123" s="5">
        <f t="shared" ca="1" si="17"/>
        <v>-40.079235413574793</v>
      </c>
      <c r="F123" s="5">
        <f t="shared" ca="1" si="21"/>
        <v>-22.959124856431309</v>
      </c>
      <c r="G123">
        <f t="shared" ca="1" si="22"/>
        <v>2.3E-2</v>
      </c>
    </row>
    <row r="124" spans="1:7" x14ac:dyDescent="0.25">
      <c r="A124">
        <v>68</v>
      </c>
      <c r="B124" s="5">
        <f t="shared" ca="1" si="18"/>
        <v>71.687504592254356</v>
      </c>
      <c r="C124" s="5">
        <f t="shared" ca="1" si="19"/>
        <v>29.716527346073828</v>
      </c>
      <c r="D124" s="5">
        <f t="shared" ca="1" si="20"/>
        <v>159.84075788422695</v>
      </c>
      <c r="E124" s="5">
        <f t="shared" ca="1" si="17"/>
        <v>-13.762905371457858</v>
      </c>
      <c r="F124" s="5">
        <f t="shared" ca="1" si="21"/>
        <v>3.3572051856856255</v>
      </c>
      <c r="G124">
        <f t="shared" ca="1" si="22"/>
        <v>0.52700000000000002</v>
      </c>
    </row>
    <row r="125" spans="1:7" x14ac:dyDescent="0.25">
      <c r="A125">
        <v>69</v>
      </c>
      <c r="B125" s="5">
        <f t="shared" ca="1" si="18"/>
        <v>71.667184006227231</v>
      </c>
      <c r="C125" s="5">
        <f t="shared" ca="1" si="19"/>
        <v>32.220467207330501</v>
      </c>
      <c r="D125" s="5">
        <f t="shared" ca="1" si="20"/>
        <v>159.75954547703972</v>
      </c>
      <c r="E125" s="5">
        <f t="shared" ca="1" si="17"/>
        <v>-20.769364120738572</v>
      </c>
      <c r="F125" s="5">
        <f t="shared" ca="1" si="21"/>
        <v>-3.6492535635950887</v>
      </c>
      <c r="G125">
        <f t="shared" ca="1" si="22"/>
        <v>0.317</v>
      </c>
    </row>
    <row r="126" spans="1:7" x14ac:dyDescent="0.25">
      <c r="A126">
        <v>70</v>
      </c>
      <c r="B126" s="5">
        <f t="shared" ca="1" si="18"/>
        <v>70.586124142281875</v>
      </c>
      <c r="C126" s="5">
        <f t="shared" ca="1" si="19"/>
        <v>25.71348976573886</v>
      </c>
      <c r="D126" s="5">
        <f t="shared" ca="1" si="20"/>
        <v>155.09243863654598</v>
      </c>
      <c r="E126" s="5">
        <f t="shared" ca="1" si="17"/>
        <v>-3.0998931603011348</v>
      </c>
      <c r="F126" s="5">
        <f t="shared" ca="1" si="21"/>
        <v>14.020217396842348</v>
      </c>
      <c r="G126">
        <f t="shared" ca="1" si="22"/>
        <v>0.81200000000000006</v>
      </c>
    </row>
    <row r="127" spans="1:7" x14ac:dyDescent="0.25">
      <c r="A127">
        <v>71</v>
      </c>
      <c r="B127" s="5">
        <f t="shared" ca="1" si="18"/>
        <v>71.339675449904703</v>
      </c>
      <c r="C127" s="5">
        <f t="shared" ca="1" si="19"/>
        <v>27.488894921014818</v>
      </c>
      <c r="D127" s="5">
        <f t="shared" ca="1" si="20"/>
        <v>156.46330387367999</v>
      </c>
      <c r="E127" s="5">
        <f t="shared" ca="1" si="17"/>
        <v>-6.6926339550166709</v>
      </c>
      <c r="F127" s="5">
        <f t="shared" ca="1" si="21"/>
        <v>10.427476602126813</v>
      </c>
      <c r="G127">
        <f t="shared" ca="1" si="22"/>
        <v>0.72599999999999998</v>
      </c>
    </row>
    <row r="128" spans="1:7" x14ac:dyDescent="0.25">
      <c r="A128">
        <v>72</v>
      </c>
      <c r="B128" s="5">
        <f t="shared" ca="1" si="18"/>
        <v>75.719792308656864</v>
      </c>
      <c r="C128" s="5">
        <f t="shared" ca="1" si="19"/>
        <v>33.098007014854446</v>
      </c>
      <c r="D128" s="5">
        <f t="shared" ca="1" si="20"/>
        <v>153.19903996592996</v>
      </c>
      <c r="E128" s="5">
        <f t="shared" ca="1" si="17"/>
        <v>-8.3661850773209885</v>
      </c>
      <c r="F128" s="5">
        <f t="shared" ca="1" si="21"/>
        <v>8.7539254798224952</v>
      </c>
      <c r="G128">
        <f t="shared" ca="1" si="22"/>
        <v>0.68100000000000005</v>
      </c>
    </row>
    <row r="129" spans="1:7" x14ac:dyDescent="0.25">
      <c r="A129">
        <v>73</v>
      </c>
      <c r="B129" s="5">
        <f t="shared" ca="1" si="18"/>
        <v>68.76519288116215</v>
      </c>
      <c r="C129" s="5">
        <f t="shared" ca="1" si="19"/>
        <v>26.64503694585401</v>
      </c>
      <c r="D129" s="5">
        <f t="shared" ca="1" si="20"/>
        <v>149.40163826677241</v>
      </c>
      <c r="E129" s="5">
        <f t="shared" ca="1" si="17"/>
        <v>-7.7209221709517522</v>
      </c>
      <c r="F129" s="5">
        <f t="shared" ca="1" si="21"/>
        <v>9.3991883861917316</v>
      </c>
      <c r="G129">
        <f t="shared" ca="1" si="22"/>
        <v>0.70099999999999996</v>
      </c>
    </row>
    <row r="130" spans="1:7" x14ac:dyDescent="0.25">
      <c r="A130">
        <v>74</v>
      </c>
      <c r="B130" s="5">
        <f t="shared" ca="1" si="18"/>
        <v>68.037370353573849</v>
      </c>
      <c r="C130" s="5">
        <f t="shared" ca="1" si="19"/>
        <v>27.860731664454491</v>
      </c>
      <c r="D130" s="5">
        <f t="shared" ca="1" si="20"/>
        <v>161.96389539048315</v>
      </c>
      <c r="E130" s="5">
        <f t="shared" ca="1" si="17"/>
        <v>-19.918561436528222</v>
      </c>
      <c r="F130" s="5">
        <f t="shared" ca="1" si="21"/>
        <v>-2.7984508793847382</v>
      </c>
      <c r="G130">
        <f t="shared" ca="1" si="22"/>
        <v>0.34200000000000003</v>
      </c>
    </row>
    <row r="131" spans="1:7" x14ac:dyDescent="0.25">
      <c r="A131">
        <v>75</v>
      </c>
      <c r="B131" s="5">
        <f t="shared" ca="1" si="18"/>
        <v>63.820293343884813</v>
      </c>
      <c r="C131" s="5">
        <f t="shared" ca="1" si="19"/>
        <v>22.976523975405883</v>
      </c>
      <c r="D131" s="5">
        <f t="shared" ca="1" si="20"/>
        <v>150.01127828776404</v>
      </c>
      <c r="E131" s="5">
        <f t="shared" ca="1" si="17"/>
        <v>-11.61436754204548</v>
      </c>
      <c r="F131" s="5">
        <f t="shared" ca="1" si="21"/>
        <v>5.5057430150980036</v>
      </c>
      <c r="G131">
        <f t="shared" ca="1" si="22"/>
        <v>0.60399999999999998</v>
      </c>
    </row>
    <row r="132" spans="1:7" x14ac:dyDescent="0.25">
      <c r="A132">
        <v>76</v>
      </c>
      <c r="B132" s="5">
        <f t="shared" ca="1" si="18"/>
        <v>69.152432257968002</v>
      </c>
      <c r="C132" s="5">
        <f t="shared" ca="1" si="19"/>
        <v>29.63957496959129</v>
      </c>
      <c r="D132" s="5">
        <f t="shared" ca="1" si="20"/>
        <v>163.42612125266058</v>
      </c>
      <c r="E132" s="5">
        <f t="shared" ca="1" si="17"/>
        <v>-22.560442749359026</v>
      </c>
      <c r="F132" s="5">
        <f t="shared" ca="1" si="21"/>
        <v>-5.4403321922155428</v>
      </c>
      <c r="G132">
        <f t="shared" ca="1" si="22"/>
        <v>0.26200000000000001</v>
      </c>
    </row>
    <row r="133" spans="1:7" x14ac:dyDescent="0.25">
      <c r="A133">
        <v>77</v>
      </c>
      <c r="B133" s="5">
        <f t="shared" ca="1" si="18"/>
        <v>66.784981434732046</v>
      </c>
      <c r="C133" s="5">
        <f t="shared" ca="1" si="19"/>
        <v>23.207345422766807</v>
      </c>
      <c r="D133" s="5">
        <f t="shared" ca="1" si="20"/>
        <v>140.82830056132124</v>
      </c>
      <c r="E133" s="5">
        <f t="shared" ca="1" si="17"/>
        <v>0.96971317204237106</v>
      </c>
      <c r="F133" s="5">
        <f t="shared" ca="1" si="21"/>
        <v>18.089823729185856</v>
      </c>
      <c r="G133">
        <f t="shared" ca="1" si="22"/>
        <v>0.875</v>
      </c>
    </row>
    <row r="134" spans="1:7" x14ac:dyDescent="0.25">
      <c r="A134">
        <v>78</v>
      </c>
      <c r="B134" s="5">
        <f t="shared" ca="1" si="18"/>
        <v>67.983841504822536</v>
      </c>
      <c r="C134" s="5">
        <f t="shared" ca="1" si="19"/>
        <v>24.914963717161314</v>
      </c>
      <c r="D134" s="5">
        <f t="shared" ca="1" si="20"/>
        <v>146.81633819362148</v>
      </c>
      <c r="E134" s="5">
        <f t="shared" ref="E134:E197" ca="1" si="23">$J$46*(B134-$B$46)+$J$47*(C134-$B$47)+$J$48*(D134-$B$48)</f>
        <v>-3.6780153334085322</v>
      </c>
      <c r="F134" s="5">
        <f t="shared" ca="1" si="21"/>
        <v>13.442095223734952</v>
      </c>
      <c r="G134">
        <f t="shared" ca="1" si="22"/>
        <v>0.8</v>
      </c>
    </row>
    <row r="135" spans="1:7" x14ac:dyDescent="0.25">
      <c r="A135">
        <v>79</v>
      </c>
      <c r="B135" s="5">
        <f t="shared" ca="1" si="18"/>
        <v>68.868781126476634</v>
      </c>
      <c r="C135" s="5">
        <f t="shared" ca="1" si="19"/>
        <v>31.741681177573358</v>
      </c>
      <c r="D135" s="5">
        <f t="shared" ca="1" si="20"/>
        <v>151.32454881842744</v>
      </c>
      <c r="E135" s="5">
        <f t="shared" ca="1" si="23"/>
        <v>-22.702651871591403</v>
      </c>
      <c r="F135" s="5">
        <f t="shared" ca="1" si="21"/>
        <v>-5.5825413144479192</v>
      </c>
      <c r="G135">
        <f t="shared" ca="1" si="22"/>
        <v>0.25800000000000001</v>
      </c>
    </row>
    <row r="136" spans="1:7" x14ac:dyDescent="0.25">
      <c r="A136">
        <v>80</v>
      </c>
      <c r="B136" s="5">
        <f t="shared" ca="1" si="18"/>
        <v>69.965697379728439</v>
      </c>
      <c r="C136" s="5">
        <f t="shared" ca="1" si="19"/>
        <v>27.757407048570347</v>
      </c>
      <c r="D136" s="5">
        <f t="shared" ca="1" si="20"/>
        <v>157.05967486919798</v>
      </c>
      <c r="E136" s="5">
        <f t="shared" ca="1" si="23"/>
        <v>-11.601451012274568</v>
      </c>
      <c r="F136" s="5">
        <f t="shared" ca="1" si="21"/>
        <v>5.5186595448689157</v>
      </c>
      <c r="G136">
        <f t="shared" ca="1" si="22"/>
        <v>0.60499999999999998</v>
      </c>
    </row>
    <row r="137" spans="1:7" x14ac:dyDescent="0.25">
      <c r="A137">
        <v>81</v>
      </c>
      <c r="B137" s="5">
        <f t="shared" ca="1" si="18"/>
        <v>66.641011290858259</v>
      </c>
      <c r="C137" s="5">
        <f t="shared" ca="1" si="19"/>
        <v>30.060439278781036</v>
      </c>
      <c r="D137" s="5">
        <f t="shared" ca="1" si="20"/>
        <v>141.18215541930414</v>
      </c>
      <c r="E137" s="5">
        <f t="shared" ca="1" si="23"/>
        <v>-18.763663759875541</v>
      </c>
      <c r="F137" s="5">
        <f t="shared" ca="1" si="21"/>
        <v>-1.6435532027320576</v>
      </c>
      <c r="G137">
        <f t="shared" ca="1" si="22"/>
        <v>0.38400000000000001</v>
      </c>
    </row>
    <row r="138" spans="1:7" x14ac:dyDescent="0.25">
      <c r="A138">
        <v>82</v>
      </c>
      <c r="B138" s="5">
        <f t="shared" ca="1" si="18"/>
        <v>70.750722221701267</v>
      </c>
      <c r="C138" s="5">
        <f t="shared" ca="1" si="19"/>
        <v>26.585010676286711</v>
      </c>
      <c r="D138" s="5">
        <f t="shared" ca="1" si="20"/>
        <v>144.09367001024532</v>
      </c>
      <c r="E138" s="5">
        <f t="shared" ca="1" si="23"/>
        <v>0.85258940759842528</v>
      </c>
      <c r="F138" s="5">
        <f t="shared" ca="1" si="21"/>
        <v>17.97269996474191</v>
      </c>
      <c r="G138">
        <f t="shared" ca="1" si="22"/>
        <v>0.871</v>
      </c>
    </row>
    <row r="139" spans="1:7" x14ac:dyDescent="0.25">
      <c r="A139">
        <v>83</v>
      </c>
      <c r="B139" s="5">
        <f t="shared" ca="1" si="18"/>
        <v>73.177629820623252</v>
      </c>
      <c r="C139" s="5">
        <f t="shared" ca="1" si="19"/>
        <v>31.454460255292737</v>
      </c>
      <c r="D139" s="5">
        <f t="shared" ca="1" si="20"/>
        <v>147.64924898025166</v>
      </c>
      <c r="E139" s="5">
        <f t="shared" ca="1" si="23"/>
        <v>-7.8853889899211209</v>
      </c>
      <c r="F139" s="5">
        <f t="shared" ca="1" si="21"/>
        <v>9.2347215672223619</v>
      </c>
      <c r="G139">
        <f t="shared" ca="1" si="22"/>
        <v>0.69899999999999995</v>
      </c>
    </row>
    <row r="140" spans="1:7" x14ac:dyDescent="0.25">
      <c r="A140">
        <v>84</v>
      </c>
      <c r="B140" s="5">
        <f t="shared" ca="1" si="18"/>
        <v>65.237341066865326</v>
      </c>
      <c r="C140" s="5">
        <f t="shared" ca="1" si="19"/>
        <v>26.217723668268995</v>
      </c>
      <c r="D140" s="5">
        <f t="shared" ca="1" si="20"/>
        <v>140.5656777710787</v>
      </c>
      <c r="E140" s="5">
        <f t="shared" ca="1" si="23"/>
        <v>-11.619245096588953</v>
      </c>
      <c r="F140" s="5">
        <f t="shared" ca="1" si="21"/>
        <v>5.5008654605545306</v>
      </c>
      <c r="G140">
        <f t="shared" ca="1" si="22"/>
        <v>0.60299999999999998</v>
      </c>
    </row>
    <row r="141" spans="1:7" x14ac:dyDescent="0.25">
      <c r="A141">
        <v>85</v>
      </c>
      <c r="B141" s="5">
        <f t="shared" ca="1" si="18"/>
        <v>72.007555561695085</v>
      </c>
      <c r="C141" s="5">
        <f t="shared" ca="1" si="19"/>
        <v>28.135544929198076</v>
      </c>
      <c r="D141" s="5">
        <f t="shared" ca="1" si="20"/>
        <v>152.61377591605626</v>
      </c>
      <c r="E141" s="5">
        <f t="shared" ca="1" si="23"/>
        <v>-4.5589431070539561</v>
      </c>
      <c r="F141" s="5">
        <f t="shared" ca="1" si="21"/>
        <v>12.561167450089528</v>
      </c>
      <c r="G141">
        <f t="shared" ca="1" si="22"/>
        <v>0.78200000000000003</v>
      </c>
    </row>
    <row r="142" spans="1:7" x14ac:dyDescent="0.25">
      <c r="A142">
        <v>86</v>
      </c>
      <c r="B142" s="5">
        <f t="shared" ca="1" si="18"/>
        <v>68.367267122157429</v>
      </c>
      <c r="C142" s="5">
        <f t="shared" ca="1" si="19"/>
        <v>27.609905870002308</v>
      </c>
      <c r="D142" s="5">
        <f t="shared" ca="1" si="20"/>
        <v>149.3106088639413</v>
      </c>
      <c r="E142" s="5">
        <f t="shared" ca="1" si="23"/>
        <v>-11.478134321846918</v>
      </c>
      <c r="F142" s="5">
        <f t="shared" ca="1" si="21"/>
        <v>5.6419762352965659</v>
      </c>
      <c r="G142">
        <f t="shared" ca="1" si="22"/>
        <v>0.60599999999999998</v>
      </c>
    </row>
    <row r="143" spans="1:7" x14ac:dyDescent="0.25">
      <c r="A143">
        <v>87</v>
      </c>
      <c r="B143" s="5">
        <f t="shared" ca="1" si="18"/>
        <v>71.276502657603956</v>
      </c>
      <c r="C143" s="5">
        <f t="shared" ca="1" si="19"/>
        <v>29.385908450886632</v>
      </c>
      <c r="D143" s="5">
        <f t="shared" ca="1" si="20"/>
        <v>169.66747309298768</v>
      </c>
      <c r="E143" s="5">
        <f t="shared" ca="1" si="23"/>
        <v>-19.282736930813925</v>
      </c>
      <c r="F143" s="5">
        <f t="shared" ca="1" si="21"/>
        <v>-2.1626263736704416</v>
      </c>
      <c r="G143">
        <f t="shared" ca="1" si="22"/>
        <v>0.36899999999999999</v>
      </c>
    </row>
    <row r="144" spans="1:7" x14ac:dyDescent="0.25">
      <c r="A144">
        <v>88</v>
      </c>
      <c r="B144" s="5">
        <f t="shared" ca="1" si="18"/>
        <v>71.082880509503724</v>
      </c>
      <c r="C144" s="5">
        <f t="shared" ca="1" si="19"/>
        <v>29.005350047093298</v>
      </c>
      <c r="D144" s="5">
        <f t="shared" ca="1" si="20"/>
        <v>162.429453483929</v>
      </c>
      <c r="E144" s="5">
        <f t="shared" ca="1" si="23"/>
        <v>-14.86027446857776</v>
      </c>
      <c r="F144" s="5">
        <f t="shared" ca="1" si="21"/>
        <v>2.2598360885657236</v>
      </c>
      <c r="G144">
        <f t="shared" ca="1" si="22"/>
        <v>0.495</v>
      </c>
    </row>
    <row r="145" spans="1:7" x14ac:dyDescent="0.25">
      <c r="A145">
        <v>89</v>
      </c>
      <c r="B145" s="5">
        <f t="shared" ca="1" si="18"/>
        <v>65.954020852506417</v>
      </c>
      <c r="C145" s="5">
        <f t="shared" ca="1" si="19"/>
        <v>27.460994784792994</v>
      </c>
      <c r="D145" s="5">
        <f t="shared" ca="1" si="20"/>
        <v>152.42619585039637</v>
      </c>
      <c r="E145" s="5">
        <f t="shared" ca="1" si="23"/>
        <v>-19.481285282868875</v>
      </c>
      <c r="F145" s="5">
        <f t="shared" ca="1" si="21"/>
        <v>-2.361174725725391</v>
      </c>
      <c r="G145">
        <f t="shared" ca="1" si="22"/>
        <v>0.35699999999999998</v>
      </c>
    </row>
    <row r="146" spans="1:7" x14ac:dyDescent="0.25">
      <c r="A146">
        <v>90</v>
      </c>
      <c r="B146" s="5">
        <f t="shared" ca="1" si="18"/>
        <v>63.843423497280668</v>
      </c>
      <c r="C146" s="5">
        <f t="shared" ca="1" si="19"/>
        <v>33.974709102650337</v>
      </c>
      <c r="D146" s="5">
        <f t="shared" ca="1" si="20"/>
        <v>151.75949213302124</v>
      </c>
      <c r="E146" s="5">
        <f t="shared" ca="1" si="23"/>
        <v>-43.209592141741638</v>
      </c>
      <c r="F146" s="5">
        <f t="shared" ca="1" si="21"/>
        <v>-26.089481584598154</v>
      </c>
      <c r="G146">
        <f t="shared" ca="1" si="22"/>
        <v>1.2999999999999999E-2</v>
      </c>
    </row>
    <row r="147" spans="1:7" x14ac:dyDescent="0.25">
      <c r="A147">
        <v>91</v>
      </c>
      <c r="B147" s="5">
        <f t="shared" ca="1" si="18"/>
        <v>68.347056616346151</v>
      </c>
      <c r="C147" s="5">
        <f t="shared" ca="1" si="19"/>
        <v>31.354691372716726</v>
      </c>
      <c r="D147" s="5">
        <f t="shared" ca="1" si="20"/>
        <v>144.71631794740335</v>
      </c>
      <c r="E147" s="5">
        <f t="shared" ca="1" si="23"/>
        <v>-19.517985909151239</v>
      </c>
      <c r="F147" s="5">
        <f t="shared" ca="1" si="21"/>
        <v>-2.3978753520077554</v>
      </c>
      <c r="G147">
        <f t="shared" ca="1" si="22"/>
        <v>0.35499999999999998</v>
      </c>
    </row>
    <row r="148" spans="1:7" x14ac:dyDescent="0.25">
      <c r="A148">
        <v>92</v>
      </c>
      <c r="B148" s="5">
        <f t="shared" ca="1" si="18"/>
        <v>70.997196068371096</v>
      </c>
      <c r="C148" s="5">
        <f t="shared" ca="1" si="19"/>
        <v>34.246424685212531</v>
      </c>
      <c r="D148" s="5">
        <f t="shared" ca="1" si="20"/>
        <v>158.08720386370993</v>
      </c>
      <c r="E148" s="5">
        <f t="shared" ca="1" si="23"/>
        <v>-27.397924477635861</v>
      </c>
      <c r="F148" s="5">
        <f t="shared" ca="1" si="21"/>
        <v>-10.277813920492378</v>
      </c>
      <c r="G148">
        <f t="shared" ca="1" si="22"/>
        <v>0.14699999999999999</v>
      </c>
    </row>
    <row r="149" spans="1:7" x14ac:dyDescent="0.25">
      <c r="A149">
        <v>93</v>
      </c>
      <c r="B149" s="5">
        <f t="shared" ca="1" si="18"/>
        <v>73.12449810324209</v>
      </c>
      <c r="C149" s="5">
        <f t="shared" ca="1" si="19"/>
        <v>31.345831783020813</v>
      </c>
      <c r="D149" s="5">
        <f t="shared" ca="1" si="20"/>
        <v>146.42159975736175</v>
      </c>
      <c r="E149" s="5">
        <f t="shared" ca="1" si="23"/>
        <v>-7.0688439331868977</v>
      </c>
      <c r="F149" s="5">
        <f t="shared" ca="1" si="21"/>
        <v>10.051266623956586</v>
      </c>
      <c r="G149">
        <f t="shared" ca="1" si="22"/>
        <v>0.71699999999999997</v>
      </c>
    </row>
    <row r="150" spans="1:7" x14ac:dyDescent="0.25">
      <c r="A150">
        <v>94</v>
      </c>
      <c r="B150" s="5">
        <f t="shared" ca="1" si="18"/>
        <v>73.478905980458507</v>
      </c>
      <c r="C150" s="5">
        <f t="shared" ca="1" si="19"/>
        <v>28.186134499612734</v>
      </c>
      <c r="D150" s="5">
        <f t="shared" ca="1" si="20"/>
        <v>143.61463525284211</v>
      </c>
      <c r="E150" s="5">
        <f t="shared" ca="1" si="23"/>
        <v>4.2585884594710768</v>
      </c>
      <c r="F150" s="5">
        <f t="shared" ca="1" si="21"/>
        <v>21.378699016614561</v>
      </c>
      <c r="G150">
        <f t="shared" ca="1" si="22"/>
        <v>0.92600000000000005</v>
      </c>
    </row>
    <row r="151" spans="1:7" x14ac:dyDescent="0.25">
      <c r="A151">
        <v>95</v>
      </c>
      <c r="B151" s="5">
        <f t="shared" ca="1" si="18"/>
        <v>70.677556254328309</v>
      </c>
      <c r="C151" s="5">
        <f t="shared" ca="1" si="19"/>
        <v>28.164824518335625</v>
      </c>
      <c r="D151" s="5">
        <f t="shared" ca="1" si="20"/>
        <v>155.70980060016726</v>
      </c>
      <c r="E151" s="5">
        <f t="shared" ca="1" si="23"/>
        <v>-10.023743848554638</v>
      </c>
      <c r="F151" s="5">
        <f t="shared" ca="1" si="21"/>
        <v>7.096366708588846</v>
      </c>
      <c r="G151">
        <f t="shared" ca="1" si="22"/>
        <v>0.64100000000000001</v>
      </c>
    </row>
    <row r="152" spans="1:7" x14ac:dyDescent="0.25">
      <c r="A152">
        <v>96</v>
      </c>
      <c r="B152" s="5">
        <f t="shared" ca="1" si="18"/>
        <v>72.15979667869766</v>
      </c>
      <c r="C152" s="5">
        <f t="shared" ca="1" si="19"/>
        <v>28.417821840919302</v>
      </c>
      <c r="D152" s="5">
        <f t="shared" ca="1" si="20"/>
        <v>157.56368699005921</v>
      </c>
      <c r="E152" s="5">
        <f t="shared" ca="1" si="23"/>
        <v>-7.5894901749746095</v>
      </c>
      <c r="F152" s="5">
        <f t="shared" ca="1" si="21"/>
        <v>9.5306203821688733</v>
      </c>
      <c r="G152">
        <f t="shared" ca="1" si="22"/>
        <v>0.70399999999999996</v>
      </c>
    </row>
    <row r="153" spans="1:7" x14ac:dyDescent="0.25">
      <c r="A153">
        <v>97</v>
      </c>
      <c r="B153" s="5">
        <f t="shared" ca="1" si="18"/>
        <v>69.26901807841071</v>
      </c>
      <c r="C153" s="5">
        <f t="shared" ca="1" si="19"/>
        <v>33.190432284428745</v>
      </c>
      <c r="D153" s="5">
        <f t="shared" ca="1" si="20"/>
        <v>156.00881958072364</v>
      </c>
      <c r="E153" s="5">
        <f t="shared" ca="1" si="23"/>
        <v>-28.155349647212617</v>
      </c>
      <c r="F153" s="5">
        <f t="shared" ca="1" si="21"/>
        <v>-11.035239090069133</v>
      </c>
      <c r="G153">
        <f t="shared" ca="1" si="22"/>
        <v>0.13300000000000001</v>
      </c>
    </row>
    <row r="154" spans="1:7" x14ac:dyDescent="0.25">
      <c r="A154">
        <v>98</v>
      </c>
      <c r="B154" s="5">
        <f t="shared" ca="1" si="18"/>
        <v>70.410958202513669</v>
      </c>
      <c r="C154" s="5">
        <f t="shared" ca="1" si="19"/>
        <v>33.981418136459219</v>
      </c>
      <c r="D154" s="5">
        <f t="shared" ca="1" si="20"/>
        <v>149.80330382261914</v>
      </c>
      <c r="E154" s="5">
        <f t="shared" ca="1" si="23"/>
        <v>-23.831172763131253</v>
      </c>
      <c r="F154" s="5">
        <f t="shared" ca="1" si="21"/>
        <v>-6.7110622059877691</v>
      </c>
      <c r="G154">
        <f t="shared" ca="1" si="22"/>
        <v>0.22900000000000001</v>
      </c>
    </row>
    <row r="155" spans="1:7" x14ac:dyDescent="0.25">
      <c r="A155">
        <v>99</v>
      </c>
      <c r="B155" s="5">
        <f t="shared" ca="1" si="18"/>
        <v>71.159203229033679</v>
      </c>
      <c r="C155" s="5">
        <f t="shared" ca="1" si="19"/>
        <v>41.199638431179949</v>
      </c>
      <c r="D155" s="5">
        <f t="shared" ca="1" si="20"/>
        <v>156.22907146330968</v>
      </c>
      <c r="E155" s="5">
        <f t="shared" ca="1" si="23"/>
        <v>-45.364370950396506</v>
      </c>
      <c r="F155" s="5">
        <f t="shared" ca="1" si="21"/>
        <v>-28.244260393253022</v>
      </c>
      <c r="G155">
        <f t="shared" ca="1" si="22"/>
        <v>5.0000000000000001E-3</v>
      </c>
    </row>
    <row r="156" spans="1:7" x14ac:dyDescent="0.25">
      <c r="A156">
        <v>100</v>
      </c>
      <c r="B156" s="5">
        <f t="shared" ca="1" si="18"/>
        <v>71.2228352459814</v>
      </c>
      <c r="C156" s="5">
        <f t="shared" ca="1" si="19"/>
        <v>31.782094704532085</v>
      </c>
      <c r="D156" s="5">
        <f t="shared" ca="1" si="20"/>
        <v>146.36344143837371</v>
      </c>
      <c r="E156" s="5">
        <f t="shared" ca="1" si="23"/>
        <v>-13.567295898018207</v>
      </c>
      <c r="F156" s="5">
        <f t="shared" ca="1" si="21"/>
        <v>3.5528146591252767</v>
      </c>
      <c r="G156">
        <f t="shared" ca="1" si="22"/>
        <v>0.53200000000000003</v>
      </c>
    </row>
    <row r="157" spans="1:7" x14ac:dyDescent="0.25">
      <c r="A157">
        <v>101</v>
      </c>
      <c r="B157" s="5">
        <f t="shared" ca="1" si="18"/>
        <v>67.666378801387111</v>
      </c>
      <c r="C157" s="5">
        <f t="shared" ca="1" si="19"/>
        <v>33.43429284161838</v>
      </c>
      <c r="D157" s="5">
        <f t="shared" ca="1" si="20"/>
        <v>159.50077955969226</v>
      </c>
      <c r="E157" s="5">
        <f t="shared" ca="1" si="23"/>
        <v>-35.194308871733625</v>
      </c>
      <c r="F157" s="5">
        <f t="shared" ca="1" si="21"/>
        <v>-18.074198314590141</v>
      </c>
      <c r="G157">
        <f t="shared" ca="1" si="22"/>
        <v>4.2999999999999997E-2</v>
      </c>
    </row>
    <row r="158" spans="1:7" x14ac:dyDescent="0.25">
      <c r="A158">
        <v>102</v>
      </c>
      <c r="B158" s="5">
        <f t="shared" ca="1" si="18"/>
        <v>72.340480464358095</v>
      </c>
      <c r="C158" s="5">
        <f t="shared" ca="1" si="19"/>
        <v>22.630058539349694</v>
      </c>
      <c r="D158" s="5">
        <f t="shared" ca="1" si="20"/>
        <v>147.64625683952104</v>
      </c>
      <c r="E158" s="5">
        <f t="shared" ca="1" si="23"/>
        <v>14.424499800793459</v>
      </c>
      <c r="F158" s="5">
        <f t="shared" ca="1" si="21"/>
        <v>31.544610357936943</v>
      </c>
      <c r="G158">
        <f t="shared" ca="1" si="22"/>
        <v>0.98399999999999999</v>
      </c>
    </row>
    <row r="159" spans="1:7" x14ac:dyDescent="0.25">
      <c r="A159">
        <v>103</v>
      </c>
      <c r="B159" s="5">
        <f t="shared" ca="1" si="18"/>
        <v>65.80867097865935</v>
      </c>
      <c r="C159" s="5">
        <f t="shared" ca="1" si="19"/>
        <v>28.824124938639184</v>
      </c>
      <c r="D159" s="5">
        <f t="shared" ca="1" si="20"/>
        <v>139.21876779206113</v>
      </c>
      <c r="E159" s="5">
        <f t="shared" ca="1" si="23"/>
        <v>-16.57735946802481</v>
      </c>
      <c r="F159" s="5">
        <f t="shared" ca="1" si="21"/>
        <v>0.5427510891186742</v>
      </c>
      <c r="G159">
        <f t="shared" ca="1" si="22"/>
        <v>0.44500000000000001</v>
      </c>
    </row>
    <row r="160" spans="1:7" x14ac:dyDescent="0.25">
      <c r="A160">
        <v>104</v>
      </c>
      <c r="B160" s="5">
        <f t="shared" ca="1" si="18"/>
        <v>63.904395700026541</v>
      </c>
      <c r="C160" s="5">
        <f t="shared" ca="1" si="19"/>
        <v>30.246788964614495</v>
      </c>
      <c r="D160" s="5">
        <f t="shared" ca="1" si="20"/>
        <v>155.33553084409914</v>
      </c>
      <c r="E160" s="5">
        <f t="shared" ca="1" si="23"/>
        <v>-34.554292795753646</v>
      </c>
      <c r="F160" s="5">
        <f t="shared" ca="1" si="21"/>
        <v>-17.434182238610163</v>
      </c>
      <c r="G160">
        <f t="shared" ca="1" si="22"/>
        <v>4.8000000000000001E-2</v>
      </c>
    </row>
    <row r="161" spans="1:7" x14ac:dyDescent="0.25">
      <c r="A161">
        <v>105</v>
      </c>
      <c r="B161" s="5">
        <f t="shared" ca="1" si="18"/>
        <v>66.624838449392058</v>
      </c>
      <c r="C161" s="5">
        <f t="shared" ca="1" si="19"/>
        <v>31.473400073263242</v>
      </c>
      <c r="D161" s="5">
        <f t="shared" ca="1" si="20"/>
        <v>137.70211615126027</v>
      </c>
      <c r="E161" s="5">
        <f t="shared" ca="1" si="23"/>
        <v>-20.879923554997116</v>
      </c>
      <c r="F161" s="5">
        <f t="shared" ca="1" si="21"/>
        <v>-3.7598129978536328</v>
      </c>
      <c r="G161">
        <f t="shared" ca="1" si="22"/>
        <v>0.311</v>
      </c>
    </row>
    <row r="162" spans="1:7" x14ac:dyDescent="0.25">
      <c r="A162">
        <v>106</v>
      </c>
      <c r="B162" s="5">
        <f t="shared" ca="1" si="18"/>
        <v>70.369817596180354</v>
      </c>
      <c r="C162" s="5">
        <f t="shared" ca="1" si="19"/>
        <v>28.645340135840375</v>
      </c>
      <c r="D162" s="5">
        <f t="shared" ca="1" si="20"/>
        <v>144.64246113191336</v>
      </c>
      <c r="E162" s="5">
        <f t="shared" ca="1" si="23"/>
        <v>-6.2614680132117515</v>
      </c>
      <c r="F162" s="5">
        <f t="shared" ca="1" si="21"/>
        <v>10.858642543931733</v>
      </c>
      <c r="G162">
        <f t="shared" ca="1" si="22"/>
        <v>0.74299999999999999</v>
      </c>
    </row>
    <row r="163" spans="1:7" x14ac:dyDescent="0.25">
      <c r="A163">
        <v>107</v>
      </c>
      <c r="B163" s="5">
        <f t="shared" ca="1" si="18"/>
        <v>65.72588499314287</v>
      </c>
      <c r="C163" s="5">
        <f t="shared" ca="1" si="19"/>
        <v>29.649424956538873</v>
      </c>
      <c r="D163" s="5">
        <f t="shared" ca="1" si="20"/>
        <v>149.74684196744687</v>
      </c>
      <c r="E163" s="5">
        <f t="shared" ca="1" si="23"/>
        <v>-24.786894401040168</v>
      </c>
      <c r="F163" s="5">
        <f t="shared" ca="1" si="21"/>
        <v>-7.6667838438966847</v>
      </c>
      <c r="G163">
        <f t="shared" ca="1" si="22"/>
        <v>0.20499999999999999</v>
      </c>
    </row>
    <row r="164" spans="1:7" x14ac:dyDescent="0.25">
      <c r="A164">
        <v>108</v>
      </c>
      <c r="B164" s="5">
        <f t="shared" ca="1" si="18"/>
        <v>69.855321811416644</v>
      </c>
      <c r="C164" s="5">
        <f t="shared" ca="1" si="19"/>
        <v>29.845720800724319</v>
      </c>
      <c r="D164" s="5">
        <f t="shared" ca="1" si="20"/>
        <v>140.17958859136394</v>
      </c>
      <c r="E164" s="5">
        <f t="shared" ca="1" si="23"/>
        <v>-8.6461837582650212</v>
      </c>
      <c r="F164" s="5">
        <f t="shared" ca="1" si="21"/>
        <v>8.4739267988784626</v>
      </c>
      <c r="G164">
        <f t="shared" ca="1" si="22"/>
        <v>0.67500000000000004</v>
      </c>
    </row>
    <row r="165" spans="1:7" x14ac:dyDescent="0.25">
      <c r="A165">
        <v>109</v>
      </c>
      <c r="B165" s="5">
        <f t="shared" ca="1" si="18"/>
        <v>68.542856846760259</v>
      </c>
      <c r="C165" s="5">
        <f t="shared" ca="1" si="19"/>
        <v>25.261134845228014</v>
      </c>
      <c r="D165" s="5">
        <f t="shared" ca="1" si="20"/>
        <v>144.23155476271029</v>
      </c>
      <c r="E165" s="5">
        <f t="shared" ca="1" si="23"/>
        <v>-1.6906821403895624</v>
      </c>
      <c r="F165" s="5">
        <f t="shared" ca="1" si="21"/>
        <v>15.429428416753922</v>
      </c>
      <c r="G165">
        <f t="shared" ca="1" si="22"/>
        <v>0.83299999999999996</v>
      </c>
    </row>
    <row r="166" spans="1:7" x14ac:dyDescent="0.25">
      <c r="A166">
        <v>110</v>
      </c>
      <c r="B166" s="5">
        <f t="shared" ca="1" si="18"/>
        <v>65.384550723423274</v>
      </c>
      <c r="C166" s="5">
        <f t="shared" ca="1" si="19"/>
        <v>28.205580421457157</v>
      </c>
      <c r="D166" s="5">
        <f t="shared" ca="1" si="20"/>
        <v>149.59546679553671</v>
      </c>
      <c r="E166" s="5">
        <f t="shared" ca="1" si="23"/>
        <v>-21.6260281616985</v>
      </c>
      <c r="F166" s="5">
        <f t="shared" ca="1" si="21"/>
        <v>-4.505917604555016</v>
      </c>
      <c r="G166">
        <f t="shared" ca="1" si="22"/>
        <v>0.28799999999999998</v>
      </c>
    </row>
    <row r="167" spans="1:7" x14ac:dyDescent="0.25">
      <c r="A167">
        <v>111</v>
      </c>
      <c r="B167" s="5">
        <f t="shared" ca="1" si="18"/>
        <v>68.920336822323051</v>
      </c>
      <c r="C167" s="5">
        <f t="shared" ca="1" si="19"/>
        <v>28.189958955185034</v>
      </c>
      <c r="D167" s="5">
        <f t="shared" ca="1" si="20"/>
        <v>155.99266729910238</v>
      </c>
      <c r="E167" s="5">
        <f t="shared" ca="1" si="23"/>
        <v>-15.154259958772817</v>
      </c>
      <c r="F167" s="5">
        <f t="shared" ca="1" si="21"/>
        <v>1.9658505983706664</v>
      </c>
      <c r="G167">
        <f t="shared" ca="1" si="22"/>
        <v>0.48899999999999999</v>
      </c>
    </row>
    <row r="168" spans="1:7" x14ac:dyDescent="0.25">
      <c r="A168">
        <v>112</v>
      </c>
      <c r="B168" s="5">
        <f t="shared" ca="1" si="18"/>
        <v>69.434947276642959</v>
      </c>
      <c r="C168" s="5">
        <f t="shared" ca="1" si="19"/>
        <v>28.59077877065068</v>
      </c>
      <c r="D168" s="5">
        <f t="shared" ca="1" si="20"/>
        <v>143.10993747220527</v>
      </c>
      <c r="E168" s="5">
        <f t="shared" ca="1" si="23"/>
        <v>-7.8943265943355172</v>
      </c>
      <c r="F168" s="5">
        <f t="shared" ca="1" si="21"/>
        <v>9.2257839628079665</v>
      </c>
      <c r="G168">
        <f t="shared" ca="1" si="22"/>
        <v>0.69699999999999995</v>
      </c>
    </row>
    <row r="169" spans="1:7" x14ac:dyDescent="0.25">
      <c r="A169">
        <v>113</v>
      </c>
      <c r="B169" s="5">
        <f t="shared" ca="1" si="18"/>
        <v>64.399440187274564</v>
      </c>
      <c r="C169" s="5">
        <f t="shared" ca="1" si="19"/>
        <v>27.397503955285835</v>
      </c>
      <c r="D169" s="5">
        <f t="shared" ca="1" si="20"/>
        <v>156.6806797654134</v>
      </c>
      <c r="E169" s="5">
        <f t="shared" ca="1" si="23"/>
        <v>-25.938491039520461</v>
      </c>
      <c r="F169" s="5">
        <f t="shared" ca="1" si="21"/>
        <v>-8.8183804823769769</v>
      </c>
      <c r="G169">
        <f t="shared" ca="1" si="22"/>
        <v>0.18099999999999999</v>
      </c>
    </row>
    <row r="170" spans="1:7" x14ac:dyDescent="0.25">
      <c r="A170">
        <v>114</v>
      </c>
      <c r="B170" s="5">
        <f t="shared" ca="1" si="18"/>
        <v>67.042903285752018</v>
      </c>
      <c r="C170" s="5">
        <f t="shared" ca="1" si="19"/>
        <v>33.722694628180996</v>
      </c>
      <c r="D170" s="5">
        <f t="shared" ca="1" si="20"/>
        <v>153.3646131646037</v>
      </c>
      <c r="E170" s="5">
        <f t="shared" ca="1" si="23"/>
        <v>-34.434571990444063</v>
      </c>
      <c r="F170" s="5">
        <f t="shared" ca="1" si="21"/>
        <v>-17.314461433300579</v>
      </c>
      <c r="G170">
        <f t="shared" ca="1" si="22"/>
        <v>5.0999999999999997E-2</v>
      </c>
    </row>
    <row r="171" spans="1:7" x14ac:dyDescent="0.25">
      <c r="A171">
        <v>115</v>
      </c>
      <c r="B171" s="5">
        <f t="shared" ca="1" si="18"/>
        <v>63.209896196666207</v>
      </c>
      <c r="C171" s="5">
        <f t="shared" ca="1" si="19"/>
        <v>29.721920340584113</v>
      </c>
      <c r="D171" s="5">
        <f t="shared" ca="1" si="20"/>
        <v>153.03349128747195</v>
      </c>
      <c r="E171" s="5">
        <f t="shared" ca="1" si="23"/>
        <v>-33.787569036941839</v>
      </c>
      <c r="F171" s="5">
        <f t="shared" ca="1" si="21"/>
        <v>-16.667458479798356</v>
      </c>
      <c r="G171">
        <f t="shared" ca="1" si="22"/>
        <v>5.6000000000000001E-2</v>
      </c>
    </row>
    <row r="172" spans="1:7" x14ac:dyDescent="0.25">
      <c r="A172">
        <v>116</v>
      </c>
      <c r="B172" s="5">
        <f t="shared" ca="1" si="18"/>
        <v>70.764576001584146</v>
      </c>
      <c r="C172" s="5">
        <f t="shared" ca="1" si="19"/>
        <v>31.978471199087874</v>
      </c>
      <c r="D172" s="5">
        <f t="shared" ca="1" si="20"/>
        <v>150.22117936742433</v>
      </c>
      <c r="E172" s="5">
        <f t="shared" ca="1" si="23"/>
        <v>-17.474503322912085</v>
      </c>
      <c r="F172" s="5">
        <f t="shared" ca="1" si="21"/>
        <v>-0.35439276576860124</v>
      </c>
      <c r="G172">
        <f t="shared" ca="1" si="22"/>
        <v>0.41799999999999998</v>
      </c>
    </row>
    <row r="173" spans="1:7" x14ac:dyDescent="0.25">
      <c r="A173">
        <v>117</v>
      </c>
      <c r="B173" s="5">
        <f t="shared" ca="1" si="18"/>
        <v>73.874191231951116</v>
      </c>
      <c r="C173" s="5">
        <f t="shared" ca="1" si="19"/>
        <v>28.490840527775294</v>
      </c>
      <c r="D173" s="5">
        <f t="shared" ca="1" si="20"/>
        <v>147.65014561797392</v>
      </c>
      <c r="E173" s="5">
        <f t="shared" ca="1" si="23"/>
        <v>2.3369590327673309</v>
      </c>
      <c r="F173" s="5">
        <f t="shared" ca="1" si="21"/>
        <v>19.457069589910816</v>
      </c>
      <c r="G173">
        <f t="shared" ca="1" si="22"/>
        <v>0.89600000000000002</v>
      </c>
    </row>
    <row r="174" spans="1:7" x14ac:dyDescent="0.25">
      <c r="A174">
        <v>118</v>
      </c>
      <c r="B174" s="5">
        <f t="shared" ca="1" si="18"/>
        <v>68.193767410083893</v>
      </c>
      <c r="C174" s="5">
        <f t="shared" ca="1" si="19"/>
        <v>26.09842105508487</v>
      </c>
      <c r="D174" s="5">
        <f t="shared" ca="1" si="20"/>
        <v>144.58723137742069</v>
      </c>
      <c r="E174" s="5">
        <f t="shared" ca="1" si="23"/>
        <v>-5.1958750727395095</v>
      </c>
      <c r="F174" s="5">
        <f t="shared" ca="1" si="21"/>
        <v>11.924235484403974</v>
      </c>
      <c r="G174">
        <f t="shared" ca="1" si="22"/>
        <v>0.76500000000000001</v>
      </c>
    </row>
    <row r="175" spans="1:7" x14ac:dyDescent="0.25">
      <c r="A175">
        <v>119</v>
      </c>
      <c r="B175" s="5">
        <f t="shared" ca="1" si="18"/>
        <v>68.836721255600949</v>
      </c>
      <c r="C175" s="5">
        <f t="shared" ca="1" si="19"/>
        <v>29.578818072466582</v>
      </c>
      <c r="D175" s="5">
        <f t="shared" ca="1" si="20"/>
        <v>136.08904722903867</v>
      </c>
      <c r="E175" s="5">
        <f t="shared" ca="1" si="23"/>
        <v>-8.5413941496163233</v>
      </c>
      <c r="F175" s="5">
        <f t="shared" ca="1" si="21"/>
        <v>8.5787164075271605</v>
      </c>
      <c r="G175">
        <f t="shared" ca="1" si="22"/>
        <v>0.67600000000000005</v>
      </c>
    </row>
    <row r="176" spans="1:7" x14ac:dyDescent="0.25">
      <c r="A176">
        <v>120</v>
      </c>
      <c r="B176" s="5">
        <f t="shared" ca="1" si="18"/>
        <v>67.601758828795923</v>
      </c>
      <c r="C176" s="5">
        <f t="shared" ca="1" si="19"/>
        <v>30.785806427897498</v>
      </c>
      <c r="D176" s="5">
        <f t="shared" ca="1" si="20"/>
        <v>157.98683726064002</v>
      </c>
      <c r="E176" s="5">
        <f t="shared" ca="1" si="23"/>
        <v>-27.161790309007309</v>
      </c>
      <c r="F176" s="5">
        <f t="shared" ca="1" si="21"/>
        <v>-10.041679751863825</v>
      </c>
      <c r="G176">
        <f t="shared" ca="1" si="22"/>
        <v>0.151</v>
      </c>
    </row>
    <row r="177" spans="1:7" x14ac:dyDescent="0.25">
      <c r="A177">
        <v>121</v>
      </c>
      <c r="B177" s="5">
        <f t="shared" ca="1" si="18"/>
        <v>68.9733475314342</v>
      </c>
      <c r="C177" s="5">
        <f t="shared" ca="1" si="19"/>
        <v>28.262395084214369</v>
      </c>
      <c r="D177" s="5">
        <f t="shared" ca="1" si="20"/>
        <v>149.50571685736179</v>
      </c>
      <c r="E177" s="5">
        <f t="shared" ca="1" si="23"/>
        <v>-11.712891282561142</v>
      </c>
      <c r="F177" s="5">
        <f t="shared" ca="1" si="21"/>
        <v>5.4072192745823422</v>
      </c>
      <c r="G177">
        <f t="shared" ca="1" si="22"/>
        <v>0.59899999999999998</v>
      </c>
    </row>
    <row r="178" spans="1:7" x14ac:dyDescent="0.25">
      <c r="A178">
        <v>122</v>
      </c>
      <c r="B178" s="5">
        <f t="shared" ca="1" si="18"/>
        <v>66.517533552918437</v>
      </c>
      <c r="C178" s="5">
        <f t="shared" ca="1" si="19"/>
        <v>28.768391101776324</v>
      </c>
      <c r="D178" s="5">
        <f t="shared" ca="1" si="20"/>
        <v>151.33786178492173</v>
      </c>
      <c r="E178" s="5">
        <f t="shared" ca="1" si="23"/>
        <v>-20.97247042307265</v>
      </c>
      <c r="F178" s="5">
        <f t="shared" ca="1" si="21"/>
        <v>-3.8523598659291665</v>
      </c>
      <c r="G178">
        <f t="shared" ca="1" si="22"/>
        <v>0.309</v>
      </c>
    </row>
    <row r="179" spans="1:7" x14ac:dyDescent="0.25">
      <c r="A179">
        <v>123</v>
      </c>
      <c r="B179" s="5">
        <f t="shared" ca="1" si="18"/>
        <v>68.615746453607812</v>
      </c>
      <c r="C179" s="5">
        <f t="shared" ca="1" si="19"/>
        <v>29.368801220835017</v>
      </c>
      <c r="D179" s="5">
        <f t="shared" ca="1" si="20"/>
        <v>150.20144741401654</v>
      </c>
      <c r="E179" s="5">
        <f t="shared" ca="1" si="23"/>
        <v>-16.176749932059099</v>
      </c>
      <c r="F179" s="5">
        <f t="shared" ca="1" si="21"/>
        <v>0.94336062508438445</v>
      </c>
      <c r="G179">
        <f t="shared" ca="1" si="22"/>
        <v>0.46300000000000002</v>
      </c>
    </row>
    <row r="180" spans="1:7" x14ac:dyDescent="0.25">
      <c r="A180">
        <v>124</v>
      </c>
      <c r="B180" s="5">
        <f t="shared" ca="1" si="18"/>
        <v>69.965983542062176</v>
      </c>
      <c r="C180" s="5">
        <f t="shared" ca="1" si="19"/>
        <v>31.215186600643833</v>
      </c>
      <c r="D180" s="5">
        <f t="shared" ca="1" si="20"/>
        <v>148.28889900135823</v>
      </c>
      <c r="E180" s="5">
        <f t="shared" ca="1" si="23"/>
        <v>-16.531869551677818</v>
      </c>
      <c r="F180" s="5">
        <f t="shared" ca="1" si="21"/>
        <v>0.58824100546566527</v>
      </c>
      <c r="G180">
        <f t="shared" ca="1" si="22"/>
        <v>0.45</v>
      </c>
    </row>
    <row r="181" spans="1:7" x14ac:dyDescent="0.25">
      <c r="A181">
        <v>125</v>
      </c>
      <c r="B181" s="5">
        <f t="shared" ca="1" si="18"/>
        <v>69.386711333225009</v>
      </c>
      <c r="C181" s="5">
        <f t="shared" ca="1" si="19"/>
        <v>31.970458950661307</v>
      </c>
      <c r="D181" s="5">
        <f t="shared" ca="1" si="20"/>
        <v>145.90735086013353</v>
      </c>
      <c r="E181" s="5">
        <f t="shared" ca="1" si="23"/>
        <v>-18.97588748372003</v>
      </c>
      <c r="F181" s="5">
        <f t="shared" ca="1" si="21"/>
        <v>-1.8557769265765458</v>
      </c>
      <c r="G181">
        <f t="shared" ca="1" si="22"/>
        <v>0.377</v>
      </c>
    </row>
    <row r="182" spans="1:7" x14ac:dyDescent="0.25">
      <c r="A182">
        <v>126</v>
      </c>
      <c r="B182" s="5">
        <f t="shared" ca="1" si="18"/>
        <v>74.452043521695458</v>
      </c>
      <c r="C182" s="5">
        <f t="shared" ca="1" si="19"/>
        <v>32.115440214189093</v>
      </c>
      <c r="D182" s="5">
        <f t="shared" ca="1" si="20"/>
        <v>147.96212749012568</v>
      </c>
      <c r="E182" s="5">
        <f t="shared" ca="1" si="23"/>
        <v>-6.3406785915654078</v>
      </c>
      <c r="F182" s="5">
        <f t="shared" ca="1" si="21"/>
        <v>10.779431965578077</v>
      </c>
      <c r="G182">
        <f t="shared" ca="1" si="22"/>
        <v>0.74</v>
      </c>
    </row>
    <row r="183" spans="1:7" x14ac:dyDescent="0.25">
      <c r="A183">
        <v>127</v>
      </c>
      <c r="B183" s="5">
        <f t="shared" ca="1" si="18"/>
        <v>66.241747395331956</v>
      </c>
      <c r="C183" s="5">
        <f t="shared" ca="1" si="19"/>
        <v>29.236441686580214</v>
      </c>
      <c r="D183" s="5">
        <f t="shared" ca="1" si="20"/>
        <v>156.863898391383</v>
      </c>
      <c r="E183" s="5">
        <f t="shared" ca="1" si="23"/>
        <v>-26.027811179197506</v>
      </c>
      <c r="F183" s="5">
        <f t="shared" ca="1" si="21"/>
        <v>-8.9077006220540227</v>
      </c>
      <c r="G183">
        <f t="shared" ca="1" si="22"/>
        <v>0.17699999999999999</v>
      </c>
    </row>
    <row r="184" spans="1:7" x14ac:dyDescent="0.25">
      <c r="A184">
        <v>128</v>
      </c>
      <c r="B184" s="5">
        <f t="shared" ca="1" si="18"/>
        <v>71.43629565257136</v>
      </c>
      <c r="C184" s="5">
        <f t="shared" ca="1" si="19"/>
        <v>29.889746353076333</v>
      </c>
      <c r="D184" s="5">
        <f t="shared" ca="1" si="20"/>
        <v>154.56358401109051</v>
      </c>
      <c r="E184" s="5">
        <f t="shared" ca="1" si="23"/>
        <v>-12.104615108172515</v>
      </c>
      <c r="F184" s="5">
        <f t="shared" ca="1" si="21"/>
        <v>5.0154954489709684</v>
      </c>
      <c r="G184">
        <f t="shared" ca="1" si="22"/>
        <v>0.58699999999999997</v>
      </c>
    </row>
    <row r="185" spans="1:7" x14ac:dyDescent="0.25">
      <c r="A185">
        <v>129</v>
      </c>
      <c r="B185" s="5">
        <f t="shared" ca="1" si="18"/>
        <v>71.491942142318422</v>
      </c>
      <c r="C185" s="5">
        <f t="shared" ca="1" si="19"/>
        <v>31.565404928330612</v>
      </c>
      <c r="D185" s="5">
        <f t="shared" ca="1" si="20"/>
        <v>153.42915694692539</v>
      </c>
      <c r="E185" s="5">
        <f t="shared" ca="1" si="23"/>
        <v>-16.017975823822191</v>
      </c>
      <c r="F185" s="5">
        <f t="shared" ca="1" si="21"/>
        <v>1.102134733321293</v>
      </c>
      <c r="G185">
        <f t="shared" ca="1" si="22"/>
        <v>0.46400000000000002</v>
      </c>
    </row>
    <row r="186" spans="1:7" x14ac:dyDescent="0.25">
      <c r="A186">
        <v>130</v>
      </c>
      <c r="B186" s="5">
        <f t="shared" ref="B186:B249" ca="1" si="24">_xlfn.NORM.INV(RAND(),$B$52,$C$52)</f>
        <v>68.08710266762931</v>
      </c>
      <c r="C186" s="5">
        <f t="shared" ref="C186:C249" ca="1" si="25">_xlfn.NORM.INV(RAND(),$B$53,$C$53)</f>
        <v>29.503821961855731</v>
      </c>
      <c r="D186" s="5">
        <f t="shared" ref="D186:D249" ca="1" si="26">_xlfn.NORM.INV(RAND(),$B$54,$C$54)</f>
        <v>142.77161565673521</v>
      </c>
      <c r="E186" s="5">
        <f t="shared" ca="1" si="23"/>
        <v>-14.026640907714011</v>
      </c>
      <c r="F186" s="5">
        <f t="shared" ref="F186:F249" ca="1" si="27">E186+$C$46</f>
        <v>3.0934696494294727</v>
      </c>
      <c r="G186">
        <f t="shared" ref="G186:G249" ca="1" si="28">COUNTIF($F$57:$F$1056,"&lt;"&amp;F186)/COUNT($F$57:$F$1056)</f>
        <v>0.51800000000000002</v>
      </c>
    </row>
    <row r="187" spans="1:7" x14ac:dyDescent="0.25">
      <c r="A187">
        <v>131</v>
      </c>
      <c r="B187" s="5">
        <f t="shared" ca="1" si="24"/>
        <v>72.412486236976406</v>
      </c>
      <c r="C187" s="5">
        <f t="shared" ca="1" si="25"/>
        <v>25.059266669097134</v>
      </c>
      <c r="D187" s="5">
        <f t="shared" ca="1" si="26"/>
        <v>153.0142925850767</v>
      </c>
      <c r="E187" s="5">
        <f t="shared" ca="1" si="23"/>
        <v>4.9481949441764534</v>
      </c>
      <c r="F187" s="5">
        <f t="shared" ca="1" si="27"/>
        <v>22.068305501319937</v>
      </c>
      <c r="G187">
        <f t="shared" ca="1" si="28"/>
        <v>0.93300000000000005</v>
      </c>
    </row>
    <row r="188" spans="1:7" x14ac:dyDescent="0.25">
      <c r="A188">
        <v>132</v>
      </c>
      <c r="B188" s="5">
        <f t="shared" ca="1" si="24"/>
        <v>73.634285638240257</v>
      </c>
      <c r="C188" s="5">
        <f t="shared" ca="1" si="25"/>
        <v>25.42037182204567</v>
      </c>
      <c r="D188" s="5">
        <f t="shared" ca="1" si="26"/>
        <v>156.90105491041987</v>
      </c>
      <c r="E188" s="5">
        <f t="shared" ca="1" si="23"/>
        <v>5.2576411374708254</v>
      </c>
      <c r="F188" s="5">
        <f t="shared" ca="1" si="27"/>
        <v>22.377751694614311</v>
      </c>
      <c r="G188">
        <f t="shared" ca="1" si="28"/>
        <v>0.94</v>
      </c>
    </row>
    <row r="189" spans="1:7" x14ac:dyDescent="0.25">
      <c r="A189">
        <v>133</v>
      </c>
      <c r="B189" s="5">
        <f t="shared" ca="1" si="24"/>
        <v>69.934119697952838</v>
      </c>
      <c r="C189" s="5">
        <f t="shared" ca="1" si="25"/>
        <v>32.692333991120336</v>
      </c>
      <c r="D189" s="5">
        <f t="shared" ca="1" si="26"/>
        <v>150.7538421684184</v>
      </c>
      <c r="E189" s="5">
        <f t="shared" ca="1" si="23"/>
        <v>-22.074799519277203</v>
      </c>
      <c r="F189" s="5">
        <f t="shared" ca="1" si="27"/>
        <v>-4.9546889621337193</v>
      </c>
      <c r="G189">
        <f t="shared" ca="1" si="28"/>
        <v>0.27200000000000002</v>
      </c>
    </row>
    <row r="190" spans="1:7" x14ac:dyDescent="0.25">
      <c r="A190">
        <v>134</v>
      </c>
      <c r="B190" s="5">
        <f t="shared" ca="1" si="24"/>
        <v>69.457649402858564</v>
      </c>
      <c r="C190" s="5">
        <f t="shared" ca="1" si="25"/>
        <v>29.334688050477244</v>
      </c>
      <c r="D190" s="5">
        <f t="shared" ca="1" si="26"/>
        <v>149.7852426383098</v>
      </c>
      <c r="E190" s="5">
        <f t="shared" ca="1" si="23"/>
        <v>-13.505769702223164</v>
      </c>
      <c r="F190" s="5">
        <f t="shared" ca="1" si="27"/>
        <v>3.6143408549203198</v>
      </c>
      <c r="G190">
        <f t="shared" ca="1" si="28"/>
        <v>0.53800000000000003</v>
      </c>
    </row>
    <row r="191" spans="1:7" x14ac:dyDescent="0.25">
      <c r="A191">
        <v>135</v>
      </c>
      <c r="B191" s="5">
        <f t="shared" ca="1" si="24"/>
        <v>65.525615543771778</v>
      </c>
      <c r="C191" s="5">
        <f t="shared" ca="1" si="25"/>
        <v>28.069243299776865</v>
      </c>
      <c r="D191" s="5">
        <f t="shared" ca="1" si="26"/>
        <v>149.45892318899175</v>
      </c>
      <c r="E191" s="5">
        <f t="shared" ca="1" si="23"/>
        <v>-20.777669419444347</v>
      </c>
      <c r="F191" s="5">
        <f t="shared" ca="1" si="27"/>
        <v>-3.6575588623008635</v>
      </c>
      <c r="G191">
        <f t="shared" ca="1" si="28"/>
        <v>0.316</v>
      </c>
    </row>
    <row r="192" spans="1:7" x14ac:dyDescent="0.25">
      <c r="A192">
        <v>136</v>
      </c>
      <c r="B192" s="5">
        <f t="shared" ca="1" si="24"/>
        <v>69.938012751612717</v>
      </c>
      <c r="C192" s="5">
        <f t="shared" ca="1" si="25"/>
        <v>31.386419386635957</v>
      </c>
      <c r="D192" s="5">
        <f t="shared" ca="1" si="26"/>
        <v>150.53792033847799</v>
      </c>
      <c r="E192" s="5">
        <f t="shared" ca="1" si="23"/>
        <v>-18.30017249782226</v>
      </c>
      <c r="F192" s="5">
        <f t="shared" ca="1" si="27"/>
        <v>-1.180061940678776</v>
      </c>
      <c r="G192">
        <f t="shared" ca="1" si="28"/>
        <v>0.39100000000000001</v>
      </c>
    </row>
    <row r="193" spans="1:7" x14ac:dyDescent="0.25">
      <c r="A193">
        <v>137</v>
      </c>
      <c r="B193" s="5">
        <f t="shared" ca="1" si="24"/>
        <v>68.766660631118881</v>
      </c>
      <c r="C193" s="5">
        <f t="shared" ca="1" si="25"/>
        <v>25.926954962285834</v>
      </c>
      <c r="D193" s="5">
        <f t="shared" ca="1" si="26"/>
        <v>145.64087939961703</v>
      </c>
      <c r="E193" s="5">
        <f t="shared" ca="1" si="23"/>
        <v>-3.6846700458489288</v>
      </c>
      <c r="F193" s="5">
        <f t="shared" ca="1" si="27"/>
        <v>13.435440511294555</v>
      </c>
      <c r="G193">
        <f t="shared" ca="1" si="28"/>
        <v>0.79900000000000004</v>
      </c>
    </row>
    <row r="194" spans="1:7" x14ac:dyDescent="0.25">
      <c r="A194">
        <v>138</v>
      </c>
      <c r="B194" s="5">
        <f t="shared" ca="1" si="24"/>
        <v>74.354147784266814</v>
      </c>
      <c r="C194" s="5">
        <f t="shared" ca="1" si="25"/>
        <v>24.446429062174253</v>
      </c>
      <c r="D194" s="5">
        <f t="shared" ca="1" si="26"/>
        <v>155.76602697393798</v>
      </c>
      <c r="E194" s="5">
        <f t="shared" ca="1" si="23"/>
        <v>10.600045522902642</v>
      </c>
      <c r="F194" s="5">
        <f t="shared" ca="1" si="27"/>
        <v>27.720156080046124</v>
      </c>
      <c r="G194">
        <f t="shared" ca="1" si="28"/>
        <v>0.97199999999999998</v>
      </c>
    </row>
    <row r="195" spans="1:7" x14ac:dyDescent="0.25">
      <c r="A195">
        <v>139</v>
      </c>
      <c r="B195" s="5">
        <f t="shared" ca="1" si="24"/>
        <v>72.874269955008174</v>
      </c>
      <c r="C195" s="5">
        <f t="shared" ca="1" si="25"/>
        <v>34.656602091252573</v>
      </c>
      <c r="D195" s="5">
        <f t="shared" ca="1" si="26"/>
        <v>138.90581299940857</v>
      </c>
      <c r="E195" s="5">
        <f t="shared" ca="1" si="23"/>
        <v>-12.964626673892679</v>
      </c>
      <c r="F195" s="5">
        <f t="shared" ca="1" si="27"/>
        <v>4.1554838832508043</v>
      </c>
      <c r="G195">
        <f t="shared" ca="1" si="28"/>
        <v>0.55300000000000005</v>
      </c>
    </row>
    <row r="196" spans="1:7" x14ac:dyDescent="0.25">
      <c r="A196">
        <v>140</v>
      </c>
      <c r="B196" s="5">
        <f t="shared" ca="1" si="24"/>
        <v>69.864192378348676</v>
      </c>
      <c r="C196" s="5">
        <f t="shared" ca="1" si="25"/>
        <v>28.355120160671532</v>
      </c>
      <c r="D196" s="5">
        <f t="shared" ca="1" si="26"/>
        <v>150.56094773603752</v>
      </c>
      <c r="E196" s="5">
        <f t="shared" ca="1" si="23"/>
        <v>-10.052387058162704</v>
      </c>
      <c r="F196" s="5">
        <f t="shared" ca="1" si="27"/>
        <v>7.0677234989807793</v>
      </c>
      <c r="G196">
        <f t="shared" ca="1" si="28"/>
        <v>0.64</v>
      </c>
    </row>
    <row r="197" spans="1:7" x14ac:dyDescent="0.25">
      <c r="A197">
        <v>141</v>
      </c>
      <c r="B197" s="5">
        <f t="shared" ca="1" si="24"/>
        <v>70.535830686100013</v>
      </c>
      <c r="C197" s="5">
        <f t="shared" ca="1" si="25"/>
        <v>32.334706244559349</v>
      </c>
      <c r="D197" s="5">
        <f t="shared" ca="1" si="26"/>
        <v>157.33024872418406</v>
      </c>
      <c r="E197" s="5">
        <f t="shared" ca="1" si="23"/>
        <v>-22.939209585245354</v>
      </c>
      <c r="F197" s="5">
        <f t="shared" ca="1" si="27"/>
        <v>-5.8190990281018706</v>
      </c>
      <c r="G197">
        <f t="shared" ca="1" si="28"/>
        <v>0.252</v>
      </c>
    </row>
    <row r="198" spans="1:7" x14ac:dyDescent="0.25">
      <c r="A198">
        <v>142</v>
      </c>
      <c r="B198" s="5">
        <f t="shared" ca="1" si="24"/>
        <v>68.195251703917691</v>
      </c>
      <c r="C198" s="5">
        <f t="shared" ca="1" si="25"/>
        <v>30.275681728986847</v>
      </c>
      <c r="D198" s="5">
        <f t="shared" ca="1" si="26"/>
        <v>154.32487127070681</v>
      </c>
      <c r="E198" s="5">
        <f t="shared" ref="E198:E261" ca="1" si="29">$J$46*(B198-$B$46)+$J$47*(C198-$B$47)+$J$48*(D198-$B$48)</f>
        <v>-22.106078974803037</v>
      </c>
      <c r="F198" s="5">
        <f t="shared" ca="1" si="27"/>
        <v>-4.9859684176595529</v>
      </c>
      <c r="G198">
        <f t="shared" ca="1" si="28"/>
        <v>0.27100000000000002</v>
      </c>
    </row>
    <row r="199" spans="1:7" x14ac:dyDescent="0.25">
      <c r="A199">
        <v>143</v>
      </c>
      <c r="B199" s="5">
        <f t="shared" ca="1" si="24"/>
        <v>76.039800171887961</v>
      </c>
      <c r="C199" s="5">
        <f t="shared" ca="1" si="25"/>
        <v>20.465714678060692</v>
      </c>
      <c r="D199" s="5">
        <f t="shared" ca="1" si="26"/>
        <v>151.057794113933</v>
      </c>
      <c r="E199" s="5">
        <f t="shared" ca="1" si="29"/>
        <v>28.963249069176285</v>
      </c>
      <c r="F199" s="5">
        <f t="shared" ca="1" si="27"/>
        <v>46.083359626319769</v>
      </c>
      <c r="G199">
        <f t="shared" ca="1" si="28"/>
        <v>0.998</v>
      </c>
    </row>
    <row r="200" spans="1:7" x14ac:dyDescent="0.25">
      <c r="A200">
        <v>144</v>
      </c>
      <c r="B200" s="5">
        <f t="shared" ca="1" si="24"/>
        <v>69.972648581554381</v>
      </c>
      <c r="C200" s="5">
        <f t="shared" ca="1" si="25"/>
        <v>31.376530540992228</v>
      </c>
      <c r="D200" s="5">
        <f t="shared" ca="1" si="26"/>
        <v>147.6760172402567</v>
      </c>
      <c r="E200" s="5">
        <f t="shared" ca="1" si="29"/>
        <v>-16.633621757814627</v>
      </c>
      <c r="F200" s="5">
        <f t="shared" ca="1" si="27"/>
        <v>0.48648879932885691</v>
      </c>
      <c r="G200">
        <f t="shared" ca="1" si="28"/>
        <v>0.443</v>
      </c>
    </row>
    <row r="201" spans="1:7" x14ac:dyDescent="0.25">
      <c r="A201">
        <v>145</v>
      </c>
      <c r="B201" s="5">
        <f t="shared" ca="1" si="24"/>
        <v>70.421226166258847</v>
      </c>
      <c r="C201" s="5">
        <f t="shared" ca="1" si="25"/>
        <v>33.815416250952985</v>
      </c>
      <c r="D201" s="5">
        <f t="shared" ca="1" si="26"/>
        <v>138.47908492192585</v>
      </c>
      <c r="E201" s="5">
        <f t="shared" ca="1" si="29"/>
        <v>-17.236570824969171</v>
      </c>
      <c r="F201" s="5">
        <f t="shared" ca="1" si="27"/>
        <v>-0.11646026782568697</v>
      </c>
      <c r="G201">
        <f t="shared" ca="1" si="28"/>
        <v>0.42599999999999999</v>
      </c>
    </row>
    <row r="202" spans="1:7" x14ac:dyDescent="0.25">
      <c r="A202">
        <v>146</v>
      </c>
      <c r="B202" s="5">
        <f t="shared" ca="1" si="24"/>
        <v>73.562558754143922</v>
      </c>
      <c r="C202" s="5">
        <f t="shared" ca="1" si="25"/>
        <v>35.058268778296956</v>
      </c>
      <c r="D202" s="5">
        <f t="shared" ca="1" si="26"/>
        <v>151.75676395977698</v>
      </c>
      <c r="E202" s="5">
        <f t="shared" ca="1" si="29"/>
        <v>-19.089088531150125</v>
      </c>
      <c r="F202" s="5">
        <f t="shared" ca="1" si="27"/>
        <v>-1.9689779740066413</v>
      </c>
      <c r="G202">
        <f t="shared" ca="1" si="28"/>
        <v>0.371</v>
      </c>
    </row>
    <row r="203" spans="1:7" x14ac:dyDescent="0.25">
      <c r="A203">
        <v>147</v>
      </c>
      <c r="B203" s="5">
        <f t="shared" ca="1" si="24"/>
        <v>69.776349325638606</v>
      </c>
      <c r="C203" s="5">
        <f t="shared" ca="1" si="25"/>
        <v>34.278819183777188</v>
      </c>
      <c r="D203" s="5">
        <f t="shared" ca="1" si="26"/>
        <v>152.24426146542214</v>
      </c>
      <c r="E203" s="5">
        <f t="shared" ca="1" si="29"/>
        <v>-27.749621616428268</v>
      </c>
      <c r="F203" s="5">
        <f t="shared" ca="1" si="27"/>
        <v>-10.629511059284784</v>
      </c>
      <c r="G203">
        <f t="shared" ca="1" si="28"/>
        <v>0.14000000000000001</v>
      </c>
    </row>
    <row r="204" spans="1:7" x14ac:dyDescent="0.25">
      <c r="A204">
        <v>148</v>
      </c>
      <c r="B204" s="5">
        <f t="shared" ca="1" si="24"/>
        <v>68.411591559877593</v>
      </c>
      <c r="C204" s="5">
        <f t="shared" ca="1" si="25"/>
        <v>29.4291130162553</v>
      </c>
      <c r="D204" s="5">
        <f t="shared" ca="1" si="26"/>
        <v>154.22072390250258</v>
      </c>
      <c r="E204" s="5">
        <f t="shared" ca="1" si="29"/>
        <v>-19.081269333084212</v>
      </c>
      <c r="F204" s="5">
        <f t="shared" ca="1" si="27"/>
        <v>-1.9611587759407278</v>
      </c>
      <c r="G204">
        <f t="shared" ca="1" si="28"/>
        <v>0.373</v>
      </c>
    </row>
    <row r="205" spans="1:7" x14ac:dyDescent="0.25">
      <c r="A205">
        <v>149</v>
      </c>
      <c r="B205" s="5">
        <f t="shared" ca="1" si="24"/>
        <v>65.482458145916439</v>
      </c>
      <c r="C205" s="5">
        <f t="shared" ca="1" si="25"/>
        <v>35.316470122740775</v>
      </c>
      <c r="D205" s="5">
        <f t="shared" ca="1" si="26"/>
        <v>143.90263676001305</v>
      </c>
      <c r="E205" s="5">
        <f t="shared" ca="1" si="29"/>
        <v>-38.145486961620691</v>
      </c>
      <c r="F205" s="5">
        <f t="shared" ca="1" si="27"/>
        <v>-21.025376404477207</v>
      </c>
      <c r="G205">
        <f t="shared" ca="1" si="28"/>
        <v>0.03</v>
      </c>
    </row>
    <row r="206" spans="1:7" x14ac:dyDescent="0.25">
      <c r="A206">
        <v>150</v>
      </c>
      <c r="B206" s="5">
        <f t="shared" ca="1" si="24"/>
        <v>72.543554170678576</v>
      </c>
      <c r="C206" s="5">
        <f t="shared" ca="1" si="25"/>
        <v>32.122094788947997</v>
      </c>
      <c r="D206" s="5">
        <f t="shared" ca="1" si="26"/>
        <v>148.08014040064637</v>
      </c>
      <c r="E206" s="5">
        <f t="shared" ca="1" si="29"/>
        <v>-11.753240569106929</v>
      </c>
      <c r="F206" s="5">
        <f t="shared" ca="1" si="27"/>
        <v>5.3668699880365551</v>
      </c>
      <c r="G206">
        <f t="shared" ca="1" si="28"/>
        <v>0.59799999999999998</v>
      </c>
    </row>
    <row r="207" spans="1:7" x14ac:dyDescent="0.25">
      <c r="A207">
        <v>151</v>
      </c>
      <c r="B207" s="5">
        <f t="shared" ca="1" si="24"/>
        <v>68.150327334773081</v>
      </c>
      <c r="C207" s="5">
        <f t="shared" ca="1" si="25"/>
        <v>29.857433105155611</v>
      </c>
      <c r="D207" s="5">
        <f t="shared" ca="1" si="26"/>
        <v>140.17869893460843</v>
      </c>
      <c r="E207" s="5">
        <f t="shared" ca="1" si="29"/>
        <v>-13.440440720271081</v>
      </c>
      <c r="F207" s="5">
        <f t="shared" ca="1" si="27"/>
        <v>3.679669836872403</v>
      </c>
      <c r="G207">
        <f t="shared" ca="1" si="28"/>
        <v>0.54100000000000004</v>
      </c>
    </row>
    <row r="208" spans="1:7" x14ac:dyDescent="0.25">
      <c r="A208">
        <v>152</v>
      </c>
      <c r="B208" s="5">
        <f t="shared" ca="1" si="24"/>
        <v>68.889517699618679</v>
      </c>
      <c r="C208" s="5">
        <f t="shared" ca="1" si="25"/>
        <v>29.661835092198888</v>
      </c>
      <c r="D208" s="5">
        <f t="shared" ca="1" si="26"/>
        <v>148.10262741975413</v>
      </c>
      <c r="E208" s="5">
        <f t="shared" ca="1" si="29"/>
        <v>-15.099558832526933</v>
      </c>
      <c r="F208" s="5">
        <f t="shared" ca="1" si="27"/>
        <v>2.020551724616551</v>
      </c>
      <c r="G208">
        <f t="shared" ca="1" si="28"/>
        <v>0.49199999999999999</v>
      </c>
    </row>
    <row r="209" spans="1:7" x14ac:dyDescent="0.25">
      <c r="A209">
        <v>153</v>
      </c>
      <c r="B209" s="5">
        <f t="shared" ca="1" si="24"/>
        <v>69.90646504509489</v>
      </c>
      <c r="C209" s="5">
        <f t="shared" ca="1" si="25"/>
        <v>33.823861680209411</v>
      </c>
      <c r="D209" s="5">
        <f t="shared" ca="1" si="26"/>
        <v>158.92280995275766</v>
      </c>
      <c r="E209" s="5">
        <f t="shared" ca="1" si="29"/>
        <v>-29.714390892627637</v>
      </c>
      <c r="F209" s="5">
        <f t="shared" ca="1" si="27"/>
        <v>-12.594280335484154</v>
      </c>
      <c r="G209">
        <f t="shared" ca="1" si="28"/>
        <v>0.108</v>
      </c>
    </row>
    <row r="210" spans="1:7" x14ac:dyDescent="0.25">
      <c r="A210">
        <v>154</v>
      </c>
      <c r="B210" s="5">
        <f t="shared" ca="1" si="24"/>
        <v>68.637665008701518</v>
      </c>
      <c r="C210" s="5">
        <f t="shared" ca="1" si="25"/>
        <v>24.078194984615909</v>
      </c>
      <c r="D210" s="5">
        <f t="shared" ca="1" si="26"/>
        <v>143.12208551094292</v>
      </c>
      <c r="E210" s="5">
        <f t="shared" ca="1" si="29"/>
        <v>2.4759087799310406</v>
      </c>
      <c r="F210" s="5">
        <f t="shared" ca="1" si="27"/>
        <v>19.596019337074523</v>
      </c>
      <c r="G210">
        <f t="shared" ca="1" si="28"/>
        <v>0.90100000000000002</v>
      </c>
    </row>
    <row r="211" spans="1:7" x14ac:dyDescent="0.25">
      <c r="A211">
        <v>155</v>
      </c>
      <c r="B211" s="5">
        <f t="shared" ca="1" si="24"/>
        <v>69.487701810334627</v>
      </c>
      <c r="C211" s="5">
        <f t="shared" ca="1" si="25"/>
        <v>30.342670096575436</v>
      </c>
      <c r="D211" s="5">
        <f t="shared" ca="1" si="26"/>
        <v>141.27352627968818</v>
      </c>
      <c r="E211" s="5">
        <f t="shared" ca="1" si="29"/>
        <v>-11.650403180730107</v>
      </c>
      <c r="F211" s="5">
        <f t="shared" ca="1" si="27"/>
        <v>5.4697073764133766</v>
      </c>
      <c r="G211">
        <f t="shared" ca="1" si="28"/>
        <v>0.60099999999999998</v>
      </c>
    </row>
    <row r="212" spans="1:7" x14ac:dyDescent="0.25">
      <c r="A212">
        <v>156</v>
      </c>
      <c r="B212" s="5">
        <f t="shared" ca="1" si="24"/>
        <v>66.277889807892478</v>
      </c>
      <c r="C212" s="5">
        <f t="shared" ca="1" si="25"/>
        <v>33.363212539183664</v>
      </c>
      <c r="D212" s="5">
        <f t="shared" ca="1" si="26"/>
        <v>148.71004434068058</v>
      </c>
      <c r="E212" s="5">
        <f t="shared" ca="1" si="29"/>
        <v>-33.059007164064418</v>
      </c>
      <c r="F212" s="5">
        <f t="shared" ca="1" si="27"/>
        <v>-15.938896606920935</v>
      </c>
      <c r="G212">
        <f t="shared" ca="1" si="28"/>
        <v>6.4000000000000001E-2</v>
      </c>
    </row>
    <row r="213" spans="1:7" x14ac:dyDescent="0.25">
      <c r="A213">
        <v>157</v>
      </c>
      <c r="B213" s="5">
        <f t="shared" ca="1" si="24"/>
        <v>72.760722087485973</v>
      </c>
      <c r="C213" s="5">
        <f t="shared" ca="1" si="25"/>
        <v>30.103375401808179</v>
      </c>
      <c r="D213" s="5">
        <f t="shared" ca="1" si="26"/>
        <v>155.54550030598548</v>
      </c>
      <c r="E213" s="5">
        <f t="shared" ca="1" si="29"/>
        <v>-9.5312999416613202</v>
      </c>
      <c r="F213" s="5">
        <f t="shared" ca="1" si="27"/>
        <v>7.5888106154821635</v>
      </c>
      <c r="G213">
        <f t="shared" ca="1" si="28"/>
        <v>0.65600000000000003</v>
      </c>
    </row>
    <row r="214" spans="1:7" x14ac:dyDescent="0.25">
      <c r="A214">
        <v>158</v>
      </c>
      <c r="B214" s="5">
        <f t="shared" ca="1" si="24"/>
        <v>70.195657531024338</v>
      </c>
      <c r="C214" s="5">
        <f t="shared" ca="1" si="25"/>
        <v>28.320409735667447</v>
      </c>
      <c r="D214" s="5">
        <f t="shared" ca="1" si="26"/>
        <v>149.56953596566311</v>
      </c>
      <c r="E214" s="5">
        <f t="shared" ca="1" si="29"/>
        <v>-8.4954219924867846</v>
      </c>
      <c r="F214" s="5">
        <f t="shared" ca="1" si="27"/>
        <v>8.6246885646566991</v>
      </c>
      <c r="G214">
        <f t="shared" ca="1" si="28"/>
        <v>0.67700000000000005</v>
      </c>
    </row>
    <row r="215" spans="1:7" x14ac:dyDescent="0.25">
      <c r="A215">
        <v>159</v>
      </c>
      <c r="B215" s="5">
        <f t="shared" ca="1" si="24"/>
        <v>75.628723964196283</v>
      </c>
      <c r="C215" s="5">
        <f t="shared" ca="1" si="25"/>
        <v>34.28282531292421</v>
      </c>
      <c r="D215" s="5">
        <f t="shared" ca="1" si="26"/>
        <v>159.58016662034174</v>
      </c>
      <c r="E215" s="5">
        <f t="shared" ca="1" si="29"/>
        <v>-15.368315702456597</v>
      </c>
      <c r="F215" s="5">
        <f t="shared" ca="1" si="27"/>
        <v>1.7517948546868869</v>
      </c>
      <c r="G215">
        <f t="shared" ca="1" si="28"/>
        <v>0.48499999999999999</v>
      </c>
    </row>
    <row r="216" spans="1:7" x14ac:dyDescent="0.25">
      <c r="A216">
        <v>160</v>
      </c>
      <c r="B216" s="5">
        <f t="shared" ca="1" si="24"/>
        <v>67.34746332492918</v>
      </c>
      <c r="C216" s="5">
        <f t="shared" ca="1" si="25"/>
        <v>29.630452454203905</v>
      </c>
      <c r="D216" s="5">
        <f t="shared" ca="1" si="26"/>
        <v>142.50186990733124</v>
      </c>
      <c r="E216" s="5">
        <f t="shared" ca="1" si="29"/>
        <v>-16.300761687686908</v>
      </c>
      <c r="F216" s="5">
        <f t="shared" ca="1" si="27"/>
        <v>0.81934886945657581</v>
      </c>
      <c r="G216">
        <f t="shared" ca="1" si="28"/>
        <v>0.45800000000000002</v>
      </c>
    </row>
    <row r="217" spans="1:7" x14ac:dyDescent="0.25">
      <c r="A217">
        <v>161</v>
      </c>
      <c r="B217" s="5">
        <f t="shared" ca="1" si="24"/>
        <v>67.556601069374821</v>
      </c>
      <c r="C217" s="5">
        <f t="shared" ca="1" si="25"/>
        <v>35.387274617630744</v>
      </c>
      <c r="D217" s="5">
        <f t="shared" ca="1" si="26"/>
        <v>159.09678119146369</v>
      </c>
      <c r="E217" s="5">
        <f t="shared" ca="1" si="29"/>
        <v>-40.73786269736879</v>
      </c>
      <c r="F217" s="5">
        <f t="shared" ca="1" si="27"/>
        <v>-23.617752140225306</v>
      </c>
      <c r="G217">
        <f t="shared" ca="1" si="28"/>
        <v>2.1000000000000001E-2</v>
      </c>
    </row>
    <row r="218" spans="1:7" x14ac:dyDescent="0.25">
      <c r="A218">
        <v>162</v>
      </c>
      <c r="B218" s="5">
        <f t="shared" ca="1" si="24"/>
        <v>71.397833890926336</v>
      </c>
      <c r="C218" s="5">
        <f t="shared" ca="1" si="25"/>
        <v>27.134855100112681</v>
      </c>
      <c r="D218" s="5">
        <f t="shared" ca="1" si="26"/>
        <v>153.756172635317</v>
      </c>
      <c r="E218" s="5">
        <f t="shared" ca="1" si="29"/>
        <v>-4.0825783122185886</v>
      </c>
      <c r="F218" s="5">
        <f t="shared" ca="1" si="27"/>
        <v>13.037532244924895</v>
      </c>
      <c r="G218">
        <f t="shared" ca="1" si="28"/>
        <v>0.79600000000000004</v>
      </c>
    </row>
    <row r="219" spans="1:7" x14ac:dyDescent="0.25">
      <c r="A219">
        <v>163</v>
      </c>
      <c r="B219" s="5">
        <f t="shared" ca="1" si="24"/>
        <v>72.921739260790048</v>
      </c>
      <c r="C219" s="5">
        <f t="shared" ca="1" si="25"/>
        <v>32.239131821723618</v>
      </c>
      <c r="D219" s="5">
        <f t="shared" ca="1" si="26"/>
        <v>140.40066545947676</v>
      </c>
      <c r="E219" s="5">
        <f t="shared" ca="1" si="29"/>
        <v>-6.8856185789118705</v>
      </c>
      <c r="F219" s="5">
        <f t="shared" ca="1" si="27"/>
        <v>10.234491978231613</v>
      </c>
      <c r="G219">
        <f t="shared" ca="1" si="28"/>
        <v>0.72099999999999997</v>
      </c>
    </row>
    <row r="220" spans="1:7" x14ac:dyDescent="0.25">
      <c r="A220">
        <v>164</v>
      </c>
      <c r="B220" s="5">
        <f t="shared" ca="1" si="24"/>
        <v>61.796330847020336</v>
      </c>
      <c r="C220" s="5">
        <f t="shared" ca="1" si="25"/>
        <v>35.191282227792996</v>
      </c>
      <c r="D220" s="5">
        <f t="shared" ca="1" si="26"/>
        <v>153.28751467451909</v>
      </c>
      <c r="E220" s="5">
        <f t="shared" ca="1" si="29"/>
        <v>-53.148367502313071</v>
      </c>
      <c r="F220" s="5">
        <f t="shared" ca="1" si="27"/>
        <v>-36.028256945169588</v>
      </c>
      <c r="G220">
        <f t="shared" ca="1" si="28"/>
        <v>0</v>
      </c>
    </row>
    <row r="221" spans="1:7" x14ac:dyDescent="0.25">
      <c r="A221">
        <v>165</v>
      </c>
      <c r="B221" s="5">
        <f t="shared" ca="1" si="24"/>
        <v>68.312373787097684</v>
      </c>
      <c r="C221" s="5">
        <f t="shared" ca="1" si="25"/>
        <v>29.214316021884425</v>
      </c>
      <c r="D221" s="5">
        <f t="shared" ca="1" si="26"/>
        <v>145.49145484457719</v>
      </c>
      <c r="E221" s="5">
        <f t="shared" ca="1" si="29"/>
        <v>-14.054516271944173</v>
      </c>
      <c r="F221" s="5">
        <f t="shared" ca="1" si="27"/>
        <v>3.0655942851993103</v>
      </c>
      <c r="G221">
        <f t="shared" ca="1" si="28"/>
        <v>0.51600000000000001</v>
      </c>
    </row>
    <row r="222" spans="1:7" x14ac:dyDescent="0.25">
      <c r="A222">
        <v>166</v>
      </c>
      <c r="B222" s="5">
        <f t="shared" ca="1" si="24"/>
        <v>69.566758914783108</v>
      </c>
      <c r="C222" s="5">
        <f t="shared" ca="1" si="25"/>
        <v>29.758432989269163</v>
      </c>
      <c r="D222" s="5">
        <f t="shared" ca="1" si="26"/>
        <v>158.93451031621368</v>
      </c>
      <c r="E222" s="5">
        <f t="shared" ca="1" si="29"/>
        <v>-19.314808463554975</v>
      </c>
      <c r="F222" s="5">
        <f t="shared" ca="1" si="27"/>
        <v>-2.1946979064114913</v>
      </c>
      <c r="G222">
        <f t="shared" ca="1" si="28"/>
        <v>0.36699999999999999</v>
      </c>
    </row>
    <row r="223" spans="1:7" x14ac:dyDescent="0.25">
      <c r="A223">
        <v>167</v>
      </c>
      <c r="B223" s="5">
        <f t="shared" ca="1" si="24"/>
        <v>68.98883519550057</v>
      </c>
      <c r="C223" s="5">
        <f t="shared" ca="1" si="25"/>
        <v>29.658952488558025</v>
      </c>
      <c r="D223" s="5">
        <f t="shared" ca="1" si="26"/>
        <v>149.20395222241564</v>
      </c>
      <c r="E223" s="5">
        <f t="shared" ca="1" si="29"/>
        <v>-15.407586480765834</v>
      </c>
      <c r="F223" s="5">
        <f t="shared" ca="1" si="27"/>
        <v>1.7125240763776493</v>
      </c>
      <c r="G223">
        <f t="shared" ca="1" si="28"/>
        <v>0.48299999999999998</v>
      </c>
    </row>
    <row r="224" spans="1:7" x14ac:dyDescent="0.25">
      <c r="A224">
        <v>168</v>
      </c>
      <c r="B224" s="5">
        <f t="shared" ca="1" si="24"/>
        <v>70.948218717687624</v>
      </c>
      <c r="C224" s="5">
        <f t="shared" ca="1" si="25"/>
        <v>25.470749966950315</v>
      </c>
      <c r="D224" s="5">
        <f t="shared" ca="1" si="26"/>
        <v>155.07018444228262</v>
      </c>
      <c r="E224" s="5">
        <f t="shared" ca="1" si="29"/>
        <v>-1.3986076769134295</v>
      </c>
      <c r="F224" s="5">
        <f t="shared" ca="1" si="27"/>
        <v>15.721502880230055</v>
      </c>
      <c r="G224">
        <f t="shared" ca="1" si="28"/>
        <v>0.84</v>
      </c>
    </row>
    <row r="225" spans="1:7" x14ac:dyDescent="0.25">
      <c r="A225">
        <v>169</v>
      </c>
      <c r="B225" s="5">
        <f t="shared" ca="1" si="24"/>
        <v>69.314715394762217</v>
      </c>
      <c r="C225" s="5">
        <f t="shared" ca="1" si="25"/>
        <v>28.156223265210617</v>
      </c>
      <c r="D225" s="5">
        <f t="shared" ca="1" si="26"/>
        <v>153.49400265806815</v>
      </c>
      <c r="E225" s="5">
        <f t="shared" ca="1" si="29"/>
        <v>-12.612087579135885</v>
      </c>
      <c r="F225" s="5">
        <f t="shared" ca="1" si="27"/>
        <v>4.5080229780075989</v>
      </c>
      <c r="G225">
        <f t="shared" ca="1" si="28"/>
        <v>0.56499999999999995</v>
      </c>
    </row>
    <row r="226" spans="1:7" x14ac:dyDescent="0.25">
      <c r="A226">
        <v>170</v>
      </c>
      <c r="B226" s="5">
        <f t="shared" ca="1" si="24"/>
        <v>68.629241663903358</v>
      </c>
      <c r="C226" s="5">
        <f t="shared" ca="1" si="25"/>
        <v>30.934955154833013</v>
      </c>
      <c r="D226" s="5">
        <f t="shared" ca="1" si="26"/>
        <v>150.27795096189769</v>
      </c>
      <c r="E226" s="5">
        <f t="shared" ca="1" si="29"/>
        <v>-20.554528005992264</v>
      </c>
      <c r="F226" s="5">
        <f t="shared" ca="1" si="27"/>
        <v>-3.4344174488487802</v>
      </c>
      <c r="G226">
        <f t="shared" ca="1" si="28"/>
        <v>0.32300000000000001</v>
      </c>
    </row>
    <row r="227" spans="1:7" x14ac:dyDescent="0.25">
      <c r="A227">
        <v>171</v>
      </c>
      <c r="B227" s="5">
        <f t="shared" ca="1" si="24"/>
        <v>68.656649986388942</v>
      </c>
      <c r="C227" s="5">
        <f t="shared" ca="1" si="25"/>
        <v>30.93233944313231</v>
      </c>
      <c r="D227" s="5">
        <f t="shared" ca="1" si="26"/>
        <v>147.87265057379852</v>
      </c>
      <c r="E227" s="5">
        <f t="shared" ca="1" si="29"/>
        <v>-19.174526885169122</v>
      </c>
      <c r="F227" s="5">
        <f t="shared" ca="1" si="27"/>
        <v>-2.0544163280256384</v>
      </c>
      <c r="G227">
        <f t="shared" ca="1" si="28"/>
        <v>0.37</v>
      </c>
    </row>
    <row r="228" spans="1:7" x14ac:dyDescent="0.25">
      <c r="A228">
        <v>172</v>
      </c>
      <c r="B228" s="5">
        <f t="shared" ca="1" si="24"/>
        <v>70.321047966613193</v>
      </c>
      <c r="C228" s="5">
        <f t="shared" ca="1" si="25"/>
        <v>33.976506082127223</v>
      </c>
      <c r="D228" s="5">
        <f t="shared" ca="1" si="26"/>
        <v>163.08781506810826</v>
      </c>
      <c r="E228" s="5">
        <f t="shared" ca="1" si="29"/>
        <v>-31.22719721501301</v>
      </c>
      <c r="F228" s="5">
        <f t="shared" ca="1" si="27"/>
        <v>-14.107086657869527</v>
      </c>
      <c r="G228">
        <f t="shared" ca="1" si="28"/>
        <v>8.5000000000000006E-2</v>
      </c>
    </row>
    <row r="229" spans="1:7" x14ac:dyDescent="0.25">
      <c r="A229">
        <v>173</v>
      </c>
      <c r="B229" s="5">
        <f t="shared" ca="1" si="24"/>
        <v>69.934396143082793</v>
      </c>
      <c r="C229" s="5">
        <f t="shared" ca="1" si="25"/>
        <v>29.622451096751963</v>
      </c>
      <c r="D229" s="5">
        <f t="shared" ca="1" si="26"/>
        <v>136.22726111062215</v>
      </c>
      <c r="E229" s="5">
        <f t="shared" ca="1" si="29"/>
        <v>-5.67195031282494</v>
      </c>
      <c r="F229" s="5">
        <f t="shared" ca="1" si="27"/>
        <v>11.448160244318544</v>
      </c>
      <c r="G229">
        <f t="shared" ca="1" si="28"/>
        <v>0.75600000000000001</v>
      </c>
    </row>
    <row r="230" spans="1:7" x14ac:dyDescent="0.25">
      <c r="A230">
        <v>174</v>
      </c>
      <c r="B230" s="5">
        <f t="shared" ca="1" si="24"/>
        <v>68.366005781347312</v>
      </c>
      <c r="C230" s="5">
        <f t="shared" ca="1" si="25"/>
        <v>34.487726999315939</v>
      </c>
      <c r="D230" s="5">
        <f t="shared" ca="1" si="26"/>
        <v>144.38875077800262</v>
      </c>
      <c r="E230" s="5">
        <f t="shared" ca="1" si="29"/>
        <v>-28.03906668389687</v>
      </c>
      <c r="F230" s="5">
        <f t="shared" ca="1" si="27"/>
        <v>-10.918956126753386</v>
      </c>
      <c r="G230">
        <f t="shared" ca="1" si="28"/>
        <v>0.13400000000000001</v>
      </c>
    </row>
    <row r="231" spans="1:7" x14ac:dyDescent="0.25">
      <c r="A231">
        <v>175</v>
      </c>
      <c r="B231" s="5">
        <f t="shared" ca="1" si="24"/>
        <v>67.053761809218685</v>
      </c>
      <c r="C231" s="5">
        <f t="shared" ca="1" si="25"/>
        <v>26.776303153381679</v>
      </c>
      <c r="D231" s="5">
        <f t="shared" ca="1" si="26"/>
        <v>151.80057921067487</v>
      </c>
      <c r="E231" s="5">
        <f t="shared" ca="1" si="29"/>
        <v>-14.160265648569892</v>
      </c>
      <c r="F231" s="5">
        <f t="shared" ca="1" si="27"/>
        <v>2.9598449085735918</v>
      </c>
      <c r="G231">
        <f t="shared" ca="1" si="28"/>
        <v>0.50900000000000001</v>
      </c>
    </row>
    <row r="232" spans="1:7" x14ac:dyDescent="0.25">
      <c r="A232">
        <v>176</v>
      </c>
      <c r="B232" s="5">
        <f t="shared" ca="1" si="24"/>
        <v>69.160734510563557</v>
      </c>
      <c r="C232" s="5">
        <f t="shared" ca="1" si="25"/>
        <v>30.579154790195386</v>
      </c>
      <c r="D232" s="5">
        <f t="shared" ca="1" si="26"/>
        <v>145.56676734133114</v>
      </c>
      <c r="E232" s="5">
        <f t="shared" ca="1" si="29"/>
        <v>-15.53761538092199</v>
      </c>
      <c r="F232" s="5">
        <f t="shared" ca="1" si="27"/>
        <v>1.582495176221494</v>
      </c>
      <c r="G232">
        <f t="shared" ca="1" si="28"/>
        <v>0.48</v>
      </c>
    </row>
    <row r="233" spans="1:7" x14ac:dyDescent="0.25">
      <c r="A233">
        <v>177</v>
      </c>
      <c r="B233" s="5">
        <f t="shared" ca="1" si="24"/>
        <v>70.193225366657487</v>
      </c>
      <c r="C233" s="5">
        <f t="shared" ca="1" si="25"/>
        <v>26.953404077382082</v>
      </c>
      <c r="D233" s="5">
        <f t="shared" ca="1" si="26"/>
        <v>153.55450649865219</v>
      </c>
      <c r="E233" s="5">
        <f t="shared" ca="1" si="29"/>
        <v>-6.8315700661247574</v>
      </c>
      <c r="F233" s="5">
        <f t="shared" ca="1" si="27"/>
        <v>10.288540491018725</v>
      </c>
      <c r="G233">
        <f t="shared" ca="1" si="28"/>
        <v>0.72299999999999998</v>
      </c>
    </row>
    <row r="234" spans="1:7" x14ac:dyDescent="0.25">
      <c r="A234">
        <v>178</v>
      </c>
      <c r="B234" s="5">
        <f t="shared" ca="1" si="24"/>
        <v>72.179050507940374</v>
      </c>
      <c r="C234" s="5">
        <f t="shared" ca="1" si="25"/>
        <v>24.645513502602633</v>
      </c>
      <c r="D234" s="5">
        <f t="shared" ca="1" si="26"/>
        <v>156.24681691859939</v>
      </c>
      <c r="E234" s="5">
        <f t="shared" ca="1" si="29"/>
        <v>3.7099081647788781</v>
      </c>
      <c r="F234" s="5">
        <f t="shared" ca="1" si="27"/>
        <v>20.830018721922361</v>
      </c>
      <c r="G234">
        <f t="shared" ca="1" si="28"/>
        <v>0.91800000000000004</v>
      </c>
    </row>
    <row r="235" spans="1:7" x14ac:dyDescent="0.25">
      <c r="A235">
        <v>179</v>
      </c>
      <c r="B235" s="5">
        <f t="shared" ca="1" si="24"/>
        <v>72.358448407836818</v>
      </c>
      <c r="C235" s="5">
        <f t="shared" ca="1" si="25"/>
        <v>26.518935614654978</v>
      </c>
      <c r="D235" s="5">
        <f t="shared" ca="1" si="26"/>
        <v>158.00916396235536</v>
      </c>
      <c r="E235" s="5">
        <f t="shared" ca="1" si="29"/>
        <v>-1.9711522450204075</v>
      </c>
      <c r="F235" s="5">
        <f t="shared" ca="1" si="27"/>
        <v>15.148958312123076</v>
      </c>
      <c r="G235">
        <f t="shared" ca="1" si="28"/>
        <v>0.82699999999999996</v>
      </c>
    </row>
    <row r="236" spans="1:7" x14ac:dyDescent="0.25">
      <c r="A236">
        <v>180</v>
      </c>
      <c r="B236" s="5">
        <f t="shared" ca="1" si="24"/>
        <v>68.518005101236042</v>
      </c>
      <c r="C236" s="5">
        <f t="shared" ca="1" si="25"/>
        <v>27.893574446909621</v>
      </c>
      <c r="D236" s="5">
        <f t="shared" ca="1" si="26"/>
        <v>143.83537641337409</v>
      </c>
      <c r="E236" s="5">
        <f t="shared" ca="1" si="29"/>
        <v>-8.8989684777486353</v>
      </c>
      <c r="F236" s="5">
        <f t="shared" ca="1" si="27"/>
        <v>8.2211420793948484</v>
      </c>
      <c r="G236">
        <f t="shared" ca="1" si="28"/>
        <v>0.66900000000000004</v>
      </c>
    </row>
    <row r="237" spans="1:7" x14ac:dyDescent="0.25">
      <c r="A237">
        <v>181</v>
      </c>
      <c r="B237" s="5">
        <f t="shared" ca="1" si="24"/>
        <v>70.429397907065379</v>
      </c>
      <c r="C237" s="5">
        <f t="shared" ca="1" si="25"/>
        <v>25.599870594276219</v>
      </c>
      <c r="D237" s="5">
        <f t="shared" ca="1" si="26"/>
        <v>149.89597890782676</v>
      </c>
      <c r="E237" s="5">
        <f t="shared" ca="1" si="29"/>
        <v>-0.42007381093526713</v>
      </c>
      <c r="F237" s="5">
        <f t="shared" ca="1" si="27"/>
        <v>16.700036746208216</v>
      </c>
      <c r="G237">
        <f t="shared" ca="1" si="28"/>
        <v>0.85099999999999998</v>
      </c>
    </row>
    <row r="238" spans="1:7" x14ac:dyDescent="0.25">
      <c r="A238">
        <v>182</v>
      </c>
      <c r="B238" s="5">
        <f t="shared" ca="1" si="24"/>
        <v>72.84418967519791</v>
      </c>
      <c r="C238" s="5">
        <f t="shared" ca="1" si="25"/>
        <v>30.157444666230521</v>
      </c>
      <c r="D238" s="5">
        <f t="shared" ca="1" si="26"/>
        <v>156.29983853438441</v>
      </c>
      <c r="E238" s="5">
        <f t="shared" ca="1" si="29"/>
        <v>-9.8556811750744764</v>
      </c>
      <c r="F238" s="5">
        <f t="shared" ca="1" si="27"/>
        <v>7.2644293820690073</v>
      </c>
      <c r="G238">
        <f t="shared" ca="1" si="28"/>
        <v>0.64800000000000002</v>
      </c>
    </row>
    <row r="239" spans="1:7" x14ac:dyDescent="0.25">
      <c r="A239">
        <v>183</v>
      </c>
      <c r="B239" s="5">
        <f t="shared" ca="1" si="24"/>
        <v>71.721722573478942</v>
      </c>
      <c r="C239" s="5">
        <f t="shared" ca="1" si="25"/>
        <v>28.534086669434231</v>
      </c>
      <c r="D239" s="5">
        <f t="shared" ca="1" si="26"/>
        <v>150.61241610339704</v>
      </c>
      <c r="E239" s="5">
        <f t="shared" ca="1" si="29"/>
        <v>-5.3919185438143549</v>
      </c>
      <c r="F239" s="5">
        <f t="shared" ca="1" si="27"/>
        <v>11.728192013329128</v>
      </c>
      <c r="G239">
        <f t="shared" ca="1" si="28"/>
        <v>0.76100000000000001</v>
      </c>
    </row>
    <row r="240" spans="1:7" x14ac:dyDescent="0.25">
      <c r="A240">
        <v>184</v>
      </c>
      <c r="B240" s="5">
        <f t="shared" ca="1" si="24"/>
        <v>68.155471174207989</v>
      </c>
      <c r="C240" s="5">
        <f t="shared" ca="1" si="25"/>
        <v>30.44010737137744</v>
      </c>
      <c r="D240" s="5">
        <f t="shared" ca="1" si="26"/>
        <v>144.70184501972645</v>
      </c>
      <c r="E240" s="5">
        <f t="shared" ca="1" si="29"/>
        <v>-17.490862715668808</v>
      </c>
      <c r="F240" s="5">
        <f t="shared" ca="1" si="27"/>
        <v>-0.37075215852532395</v>
      </c>
      <c r="G240">
        <f t="shared" ca="1" si="28"/>
        <v>0.41699999999999998</v>
      </c>
    </row>
    <row r="241" spans="1:7" x14ac:dyDescent="0.25">
      <c r="A241">
        <v>185</v>
      </c>
      <c r="B241" s="5">
        <f t="shared" ca="1" si="24"/>
        <v>71.985322573675759</v>
      </c>
      <c r="C241" s="5">
        <f t="shared" ca="1" si="25"/>
        <v>31.472128336103722</v>
      </c>
      <c r="D241" s="5">
        <f t="shared" ca="1" si="26"/>
        <v>136.27074397747774</v>
      </c>
      <c r="E241" s="5">
        <f t="shared" ca="1" si="29"/>
        <v>-5.1332959472344148</v>
      </c>
      <c r="F241" s="5">
        <f t="shared" ca="1" si="27"/>
        <v>11.986814609909068</v>
      </c>
      <c r="G241">
        <f t="shared" ca="1" si="28"/>
        <v>0.76800000000000002</v>
      </c>
    </row>
    <row r="242" spans="1:7" x14ac:dyDescent="0.25">
      <c r="A242">
        <v>186</v>
      </c>
      <c r="B242" s="5">
        <f t="shared" ca="1" si="24"/>
        <v>67.501247883084133</v>
      </c>
      <c r="C242" s="5">
        <f t="shared" ca="1" si="25"/>
        <v>32.354918442229888</v>
      </c>
      <c r="D242" s="5">
        <f t="shared" ca="1" si="26"/>
        <v>155.19604023404324</v>
      </c>
      <c r="E242" s="5">
        <f t="shared" ca="1" si="29"/>
        <v>-30.32114522084192</v>
      </c>
      <c r="F242" s="5">
        <f t="shared" ca="1" si="27"/>
        <v>-13.201034663698437</v>
      </c>
      <c r="G242">
        <f t="shared" ca="1" si="28"/>
        <v>9.7000000000000003E-2</v>
      </c>
    </row>
    <row r="243" spans="1:7" x14ac:dyDescent="0.25">
      <c r="A243">
        <v>187</v>
      </c>
      <c r="B243" s="5">
        <f t="shared" ca="1" si="24"/>
        <v>60.126540691894547</v>
      </c>
      <c r="C243" s="5">
        <f t="shared" ca="1" si="25"/>
        <v>30.803819196633672</v>
      </c>
      <c r="D243" s="5">
        <f t="shared" ca="1" si="26"/>
        <v>152.42856149713748</v>
      </c>
      <c r="E243" s="5">
        <f t="shared" ca="1" si="29"/>
        <v>-45.095083616049266</v>
      </c>
      <c r="F243" s="5">
        <f t="shared" ca="1" si="27"/>
        <v>-27.974973058905782</v>
      </c>
      <c r="G243">
        <f t="shared" ca="1" si="28"/>
        <v>7.0000000000000001E-3</v>
      </c>
    </row>
    <row r="244" spans="1:7" x14ac:dyDescent="0.25">
      <c r="A244">
        <v>188</v>
      </c>
      <c r="B244" s="5">
        <f t="shared" ca="1" si="24"/>
        <v>71.046067279486763</v>
      </c>
      <c r="C244" s="5">
        <f t="shared" ca="1" si="25"/>
        <v>34.631843958620252</v>
      </c>
      <c r="D244" s="5">
        <f t="shared" ca="1" si="26"/>
        <v>141.63299786472047</v>
      </c>
      <c r="E244" s="5">
        <f t="shared" ca="1" si="29"/>
        <v>-19.471218677384673</v>
      </c>
      <c r="F244" s="5">
        <f t="shared" ca="1" si="27"/>
        <v>-2.3511081202411894</v>
      </c>
      <c r="G244">
        <f t="shared" ca="1" si="28"/>
        <v>0.35799999999999998</v>
      </c>
    </row>
    <row r="245" spans="1:7" x14ac:dyDescent="0.25">
      <c r="A245">
        <v>189</v>
      </c>
      <c r="B245" s="5">
        <f t="shared" ca="1" si="24"/>
        <v>69.193218032049217</v>
      </c>
      <c r="C245" s="5">
        <f t="shared" ca="1" si="25"/>
        <v>27.018792669144197</v>
      </c>
      <c r="D245" s="5">
        <f t="shared" ca="1" si="26"/>
        <v>145.11679717408776</v>
      </c>
      <c r="E245" s="5">
        <f t="shared" ca="1" si="29"/>
        <v>-5.2603757557976714</v>
      </c>
      <c r="F245" s="5">
        <f t="shared" ca="1" si="27"/>
        <v>11.859734801345812</v>
      </c>
      <c r="G245">
        <f t="shared" ca="1" si="28"/>
        <v>0.76300000000000001</v>
      </c>
    </row>
    <row r="246" spans="1:7" x14ac:dyDescent="0.25">
      <c r="A246">
        <v>190</v>
      </c>
      <c r="B246" s="5">
        <f t="shared" ca="1" si="24"/>
        <v>67.768786774675192</v>
      </c>
      <c r="C246" s="5">
        <f t="shared" ca="1" si="25"/>
        <v>29.801854903699827</v>
      </c>
      <c r="D246" s="5">
        <f t="shared" ca="1" si="26"/>
        <v>151.70671705400142</v>
      </c>
      <c r="E246" s="5">
        <f t="shared" ca="1" si="29"/>
        <v>-20.562952902767194</v>
      </c>
      <c r="F246" s="5">
        <f t="shared" ca="1" si="27"/>
        <v>-3.4428423456237098</v>
      </c>
      <c r="G246">
        <f t="shared" ca="1" si="28"/>
        <v>0.32200000000000001</v>
      </c>
    </row>
    <row r="247" spans="1:7" x14ac:dyDescent="0.25">
      <c r="A247">
        <v>191</v>
      </c>
      <c r="B247" s="5">
        <f t="shared" ca="1" si="24"/>
        <v>71.789673862407284</v>
      </c>
      <c r="C247" s="5">
        <f t="shared" ca="1" si="25"/>
        <v>25.624787518382597</v>
      </c>
      <c r="D247" s="5">
        <f t="shared" ca="1" si="26"/>
        <v>153.70545300299278</v>
      </c>
      <c r="E247" s="5">
        <f t="shared" ca="1" si="29"/>
        <v>1.2567523396229436</v>
      </c>
      <c r="F247" s="5">
        <f t="shared" ca="1" si="27"/>
        <v>18.376862896766426</v>
      </c>
      <c r="G247">
        <f t="shared" ca="1" si="28"/>
        <v>0.88</v>
      </c>
    </row>
    <row r="248" spans="1:7" x14ac:dyDescent="0.25">
      <c r="A248">
        <v>192</v>
      </c>
      <c r="B248" s="5">
        <f t="shared" ca="1" si="24"/>
        <v>68.638794775748778</v>
      </c>
      <c r="C248" s="5">
        <f t="shared" ca="1" si="25"/>
        <v>32.447998483924799</v>
      </c>
      <c r="D248" s="5">
        <f t="shared" ca="1" si="26"/>
        <v>146.95330439747229</v>
      </c>
      <c r="E248" s="5">
        <f t="shared" ca="1" si="29"/>
        <v>-22.962201101452003</v>
      </c>
      <c r="F248" s="5">
        <f t="shared" ca="1" si="27"/>
        <v>-5.8420905443085189</v>
      </c>
      <c r="G248">
        <f t="shared" ca="1" si="28"/>
        <v>0.249</v>
      </c>
    </row>
    <row r="249" spans="1:7" x14ac:dyDescent="0.25">
      <c r="A249">
        <v>193</v>
      </c>
      <c r="B249" s="5">
        <f t="shared" ca="1" si="24"/>
        <v>69.085104739404969</v>
      </c>
      <c r="C249" s="5">
        <f t="shared" ca="1" si="25"/>
        <v>26.754981130325415</v>
      </c>
      <c r="D249" s="5">
        <f t="shared" ca="1" si="26"/>
        <v>154.51611584870787</v>
      </c>
      <c r="E249" s="5">
        <f t="shared" ca="1" si="29"/>
        <v>-9.8905246044222519</v>
      </c>
      <c r="F249" s="5">
        <f t="shared" ca="1" si="27"/>
        <v>7.2295859527212318</v>
      </c>
      <c r="G249">
        <f t="shared" ca="1" si="28"/>
        <v>0.64600000000000002</v>
      </c>
    </row>
    <row r="250" spans="1:7" x14ac:dyDescent="0.25">
      <c r="A250">
        <v>194</v>
      </c>
      <c r="B250" s="5">
        <f t="shared" ref="B250:B313" ca="1" si="30">_xlfn.NORM.INV(RAND(),$B$52,$C$52)</f>
        <v>70.203985038463912</v>
      </c>
      <c r="C250" s="5">
        <f t="shared" ref="C250:C313" ca="1" si="31">_xlfn.NORM.INV(RAND(),$B$53,$C$53)</f>
        <v>30.922447414311701</v>
      </c>
      <c r="D250" s="5">
        <f t="shared" ref="D250:D313" ca="1" si="32">_xlfn.NORM.INV(RAND(),$B$54,$C$54)</f>
        <v>146.19196326382755</v>
      </c>
      <c r="E250" s="5">
        <f t="shared" ca="1" si="29"/>
        <v>-13.919542805881367</v>
      </c>
      <c r="F250" s="5">
        <f t="shared" ref="F250:F313" ca="1" si="33">E250+$C$46</f>
        <v>3.2005677512621169</v>
      </c>
      <c r="G250">
        <f t="shared" ref="G250:G313" ca="1" si="34">COUNTIF($F$57:$F$1056,"&lt;"&amp;F250)/COUNT($F$57:$F$1056)</f>
        <v>0.52100000000000002</v>
      </c>
    </row>
    <row r="251" spans="1:7" x14ac:dyDescent="0.25">
      <c r="A251">
        <v>195</v>
      </c>
      <c r="B251" s="5">
        <f t="shared" ca="1" si="30"/>
        <v>74.540047307226672</v>
      </c>
      <c r="C251" s="5">
        <f t="shared" ca="1" si="31"/>
        <v>33.559198149575771</v>
      </c>
      <c r="D251" s="5">
        <f t="shared" ca="1" si="32"/>
        <v>149.82967924602917</v>
      </c>
      <c r="E251" s="5">
        <f t="shared" ca="1" si="29"/>
        <v>-11.133647448107807</v>
      </c>
      <c r="F251" s="5">
        <f t="shared" ca="1" si="33"/>
        <v>5.986463109035677</v>
      </c>
      <c r="G251">
        <f t="shared" ca="1" si="34"/>
        <v>0.61699999999999999</v>
      </c>
    </row>
    <row r="252" spans="1:7" x14ac:dyDescent="0.25">
      <c r="A252">
        <v>196</v>
      </c>
      <c r="B252" s="5">
        <f t="shared" ca="1" si="30"/>
        <v>66.769737867894875</v>
      </c>
      <c r="C252" s="5">
        <f t="shared" ca="1" si="31"/>
        <v>32.259423476932483</v>
      </c>
      <c r="D252" s="5">
        <f t="shared" ca="1" si="32"/>
        <v>158.59156649943128</v>
      </c>
      <c r="E252" s="5">
        <f t="shared" ca="1" si="29"/>
        <v>-33.927273297721584</v>
      </c>
      <c r="F252" s="5">
        <f t="shared" ca="1" si="33"/>
        <v>-16.8071627405781</v>
      </c>
      <c r="G252">
        <f t="shared" ca="1" si="34"/>
        <v>5.5E-2</v>
      </c>
    </row>
    <row r="253" spans="1:7" x14ac:dyDescent="0.25">
      <c r="A253">
        <v>197</v>
      </c>
      <c r="B253" s="5">
        <f t="shared" ca="1" si="30"/>
        <v>62.102280041886878</v>
      </c>
      <c r="C253" s="5">
        <f t="shared" ca="1" si="31"/>
        <v>31.328496467454489</v>
      </c>
      <c r="D253" s="5">
        <f t="shared" ca="1" si="32"/>
        <v>148.86840770924778</v>
      </c>
      <c r="E253" s="5">
        <f t="shared" ca="1" si="29"/>
        <v>-39.123828524682402</v>
      </c>
      <c r="F253" s="5">
        <f t="shared" ca="1" si="33"/>
        <v>-22.003717967538918</v>
      </c>
      <c r="G253">
        <f t="shared" ca="1" si="34"/>
        <v>2.5999999999999999E-2</v>
      </c>
    </row>
    <row r="254" spans="1:7" x14ac:dyDescent="0.25">
      <c r="A254">
        <v>198</v>
      </c>
      <c r="B254" s="5">
        <f t="shared" ca="1" si="30"/>
        <v>68.237398192958452</v>
      </c>
      <c r="C254" s="5">
        <f t="shared" ca="1" si="31"/>
        <v>32.980321414670698</v>
      </c>
      <c r="D254" s="5">
        <f t="shared" ca="1" si="32"/>
        <v>144.78350570414585</v>
      </c>
      <c r="E254" s="5">
        <f t="shared" ca="1" si="29"/>
        <v>-24.40082611958038</v>
      </c>
      <c r="F254" s="5">
        <f t="shared" ca="1" si="33"/>
        <v>-7.280715562436896</v>
      </c>
      <c r="G254">
        <f t="shared" ca="1" si="34"/>
        <v>0.214</v>
      </c>
    </row>
    <row r="255" spans="1:7" x14ac:dyDescent="0.25">
      <c r="A255">
        <v>199</v>
      </c>
      <c r="B255" s="5">
        <f t="shared" ca="1" si="30"/>
        <v>69.785268188649866</v>
      </c>
      <c r="C255" s="5">
        <f t="shared" ca="1" si="31"/>
        <v>31.721793075720861</v>
      </c>
      <c r="D255" s="5">
        <f t="shared" ca="1" si="32"/>
        <v>144.15277347387678</v>
      </c>
      <c r="E255" s="5">
        <f t="shared" ca="1" si="29"/>
        <v>-16.222714796889964</v>
      </c>
      <c r="F255" s="5">
        <f t="shared" ca="1" si="33"/>
        <v>0.89739576025352008</v>
      </c>
      <c r="G255">
        <f t="shared" ca="1" si="34"/>
        <v>0.46100000000000002</v>
      </c>
    </row>
    <row r="256" spans="1:7" x14ac:dyDescent="0.25">
      <c r="A256">
        <v>200</v>
      </c>
      <c r="B256" s="5">
        <f t="shared" ca="1" si="30"/>
        <v>70.127809467553291</v>
      </c>
      <c r="C256" s="5">
        <f t="shared" ca="1" si="31"/>
        <v>32.840490415760414</v>
      </c>
      <c r="D256" s="5">
        <f t="shared" ca="1" si="32"/>
        <v>149.81008066894964</v>
      </c>
      <c r="E256" s="5">
        <f t="shared" ca="1" si="29"/>
        <v>-21.439060721242399</v>
      </c>
      <c r="F256" s="5">
        <f t="shared" ca="1" si="33"/>
        <v>-4.318950164098915</v>
      </c>
      <c r="G256">
        <f t="shared" ca="1" si="34"/>
        <v>0.29699999999999999</v>
      </c>
    </row>
    <row r="257" spans="1:7" x14ac:dyDescent="0.25">
      <c r="A257">
        <v>201</v>
      </c>
      <c r="B257" s="5">
        <f t="shared" ca="1" si="30"/>
        <v>70.181340269609777</v>
      </c>
      <c r="C257" s="5">
        <f t="shared" ca="1" si="31"/>
        <v>32.20370596996198</v>
      </c>
      <c r="D257" s="5">
        <f t="shared" ca="1" si="32"/>
        <v>153.33852658803968</v>
      </c>
      <c r="E257" s="5">
        <f t="shared" ca="1" si="29"/>
        <v>-21.412394533808019</v>
      </c>
      <c r="F257" s="5">
        <f t="shared" ca="1" si="33"/>
        <v>-4.2922839766645353</v>
      </c>
      <c r="G257">
        <f t="shared" ca="1" si="34"/>
        <v>0.29799999999999999</v>
      </c>
    </row>
    <row r="258" spans="1:7" x14ac:dyDescent="0.25">
      <c r="A258">
        <v>202</v>
      </c>
      <c r="B258" s="5">
        <f t="shared" ca="1" si="30"/>
        <v>64.575024161209981</v>
      </c>
      <c r="C258" s="5">
        <f t="shared" ca="1" si="31"/>
        <v>29.068596720755092</v>
      </c>
      <c r="D258" s="5">
        <f t="shared" ca="1" si="32"/>
        <v>144.26414235212013</v>
      </c>
      <c r="E258" s="5">
        <f t="shared" ca="1" si="29"/>
        <v>-23.424524070959066</v>
      </c>
      <c r="F258" s="5">
        <f t="shared" ca="1" si="33"/>
        <v>-6.3044135138155823</v>
      </c>
      <c r="G258">
        <f t="shared" ca="1" si="34"/>
        <v>0.23699999999999999</v>
      </c>
    </row>
    <row r="259" spans="1:7" x14ac:dyDescent="0.25">
      <c r="A259">
        <v>203</v>
      </c>
      <c r="B259" s="5">
        <f t="shared" ca="1" si="30"/>
        <v>66.725981684277002</v>
      </c>
      <c r="C259" s="5">
        <f t="shared" ca="1" si="31"/>
        <v>25.655703812497215</v>
      </c>
      <c r="D259" s="5">
        <f t="shared" ca="1" si="32"/>
        <v>153.59716517793541</v>
      </c>
      <c r="E259" s="5">
        <f t="shared" ca="1" si="29"/>
        <v>-12.91405987872508</v>
      </c>
      <c r="F259" s="5">
        <f t="shared" ca="1" si="33"/>
        <v>4.2060506784184035</v>
      </c>
      <c r="G259">
        <f t="shared" ca="1" si="34"/>
        <v>0.55800000000000005</v>
      </c>
    </row>
    <row r="260" spans="1:7" x14ac:dyDescent="0.25">
      <c r="A260">
        <v>204</v>
      </c>
      <c r="B260" s="5">
        <f t="shared" ca="1" si="30"/>
        <v>73.691969049365824</v>
      </c>
      <c r="C260" s="5">
        <f t="shared" ca="1" si="31"/>
        <v>33.302158442612892</v>
      </c>
      <c r="D260" s="5">
        <f t="shared" ca="1" si="32"/>
        <v>158.32204651584834</v>
      </c>
      <c r="E260" s="5">
        <f t="shared" ca="1" si="29"/>
        <v>-17.360692018522986</v>
      </c>
      <c r="F260" s="5">
        <f t="shared" ca="1" si="33"/>
        <v>-0.24058146137950231</v>
      </c>
      <c r="G260">
        <f t="shared" ca="1" si="34"/>
        <v>0.42399999999999999</v>
      </c>
    </row>
    <row r="261" spans="1:7" x14ac:dyDescent="0.25">
      <c r="A261">
        <v>205</v>
      </c>
      <c r="B261" s="5">
        <f t="shared" ca="1" si="30"/>
        <v>71.667264386528757</v>
      </c>
      <c r="C261" s="5">
        <f t="shared" ca="1" si="31"/>
        <v>24.826814053893827</v>
      </c>
      <c r="D261" s="5">
        <f t="shared" ca="1" si="32"/>
        <v>147.97779896040154</v>
      </c>
      <c r="E261" s="5">
        <f t="shared" ca="1" si="29"/>
        <v>6.2300539216770821</v>
      </c>
      <c r="F261" s="5">
        <f t="shared" ca="1" si="33"/>
        <v>23.350164478820567</v>
      </c>
      <c r="G261">
        <f t="shared" ca="1" si="34"/>
        <v>0.94799999999999995</v>
      </c>
    </row>
    <row r="262" spans="1:7" x14ac:dyDescent="0.25">
      <c r="A262">
        <v>206</v>
      </c>
      <c r="B262" s="5">
        <f t="shared" ca="1" si="30"/>
        <v>67.760623777039527</v>
      </c>
      <c r="C262" s="5">
        <f t="shared" ca="1" si="31"/>
        <v>33.471381018164571</v>
      </c>
      <c r="D262" s="5">
        <f t="shared" ca="1" si="32"/>
        <v>147.89712837383163</v>
      </c>
      <c r="E262" s="5">
        <f t="shared" ref="E262:E325" ca="1" si="35">$J$46*(B262-$B$46)+$J$47*(C262-$B$47)+$J$48*(D262-$B$48)</f>
        <v>-28.781810200341354</v>
      </c>
      <c r="F262" s="5">
        <f t="shared" ca="1" si="33"/>
        <v>-11.661699643197871</v>
      </c>
      <c r="G262">
        <f t="shared" ca="1" si="34"/>
        <v>0.126</v>
      </c>
    </row>
    <row r="263" spans="1:7" x14ac:dyDescent="0.25">
      <c r="A263">
        <v>207</v>
      </c>
      <c r="B263" s="5">
        <f t="shared" ca="1" si="30"/>
        <v>65.893936697577942</v>
      </c>
      <c r="C263" s="5">
        <f t="shared" ca="1" si="31"/>
        <v>32.109786618282683</v>
      </c>
      <c r="D263" s="5">
        <f t="shared" ca="1" si="32"/>
        <v>158.49466643457237</v>
      </c>
      <c r="E263" s="5">
        <f t="shared" ca="1" si="35"/>
        <v>-35.903222815734686</v>
      </c>
      <c r="F263" s="5">
        <f t="shared" ca="1" si="33"/>
        <v>-18.783112258591203</v>
      </c>
      <c r="G263">
        <f t="shared" ca="1" si="34"/>
        <v>3.9E-2</v>
      </c>
    </row>
    <row r="264" spans="1:7" x14ac:dyDescent="0.25">
      <c r="A264">
        <v>208</v>
      </c>
      <c r="B264" s="5">
        <f t="shared" ca="1" si="30"/>
        <v>69.6427663848321</v>
      </c>
      <c r="C264" s="5">
        <f t="shared" ca="1" si="31"/>
        <v>29.594905489628694</v>
      </c>
      <c r="D264" s="5">
        <f t="shared" ca="1" si="32"/>
        <v>159.6267618169783</v>
      </c>
      <c r="E264" s="5">
        <f t="shared" ca="1" si="35"/>
        <v>-19.018824504872597</v>
      </c>
      <c r="F264" s="5">
        <f t="shared" ca="1" si="33"/>
        <v>-1.8987139477291137</v>
      </c>
      <c r="G264">
        <f t="shared" ca="1" si="34"/>
        <v>0.374</v>
      </c>
    </row>
    <row r="265" spans="1:7" x14ac:dyDescent="0.25">
      <c r="A265">
        <v>209</v>
      </c>
      <c r="B265" s="5">
        <f t="shared" ca="1" si="30"/>
        <v>68.855577905231215</v>
      </c>
      <c r="C265" s="5">
        <f t="shared" ca="1" si="31"/>
        <v>27.700944968381798</v>
      </c>
      <c r="D265" s="5">
        <f t="shared" ca="1" si="32"/>
        <v>158.62226258825052</v>
      </c>
      <c r="E265" s="5">
        <f t="shared" ca="1" si="35"/>
        <v>-15.386332148810645</v>
      </c>
      <c r="F265" s="5">
        <f t="shared" ca="1" si="33"/>
        <v>1.7337784083328387</v>
      </c>
      <c r="G265">
        <f t="shared" ca="1" si="34"/>
        <v>0.48399999999999999</v>
      </c>
    </row>
    <row r="266" spans="1:7" x14ac:dyDescent="0.25">
      <c r="A266">
        <v>210</v>
      </c>
      <c r="B266" s="5">
        <f t="shared" ca="1" si="30"/>
        <v>70.470559870621315</v>
      </c>
      <c r="C266" s="5">
        <f t="shared" ca="1" si="31"/>
        <v>31.530412439190851</v>
      </c>
      <c r="D266" s="5">
        <f t="shared" ca="1" si="32"/>
        <v>153.63554092340539</v>
      </c>
      <c r="E266" s="5">
        <f t="shared" ca="1" si="35"/>
        <v>-18.884161890516665</v>
      </c>
      <c r="F266" s="5">
        <f t="shared" ca="1" si="33"/>
        <v>-1.7640513333731818</v>
      </c>
      <c r="G266">
        <f t="shared" ca="1" si="34"/>
        <v>0.379</v>
      </c>
    </row>
    <row r="267" spans="1:7" x14ac:dyDescent="0.25">
      <c r="A267">
        <v>211</v>
      </c>
      <c r="B267" s="5">
        <f t="shared" ca="1" si="30"/>
        <v>73.450861764711533</v>
      </c>
      <c r="C267" s="5">
        <f t="shared" ca="1" si="31"/>
        <v>32.761935030678444</v>
      </c>
      <c r="D267" s="5">
        <f t="shared" ca="1" si="32"/>
        <v>151.32788510810528</v>
      </c>
      <c r="E267" s="5">
        <f t="shared" ca="1" si="35"/>
        <v>-12.756320743714955</v>
      </c>
      <c r="F267" s="5">
        <f t="shared" ca="1" si="33"/>
        <v>4.3637898134285287</v>
      </c>
      <c r="G267">
        <f t="shared" ca="1" si="34"/>
        <v>0.56100000000000005</v>
      </c>
    </row>
    <row r="268" spans="1:7" x14ac:dyDescent="0.25">
      <c r="A268">
        <v>212</v>
      </c>
      <c r="B268" s="5">
        <f t="shared" ca="1" si="30"/>
        <v>63.562439000202041</v>
      </c>
      <c r="C268" s="5">
        <f t="shared" ca="1" si="31"/>
        <v>28.357305505187409</v>
      </c>
      <c r="D268" s="5">
        <f t="shared" ca="1" si="32"/>
        <v>136.55896045757567</v>
      </c>
      <c r="E268" s="5">
        <f t="shared" ca="1" si="35"/>
        <v>-20.113941476572634</v>
      </c>
      <c r="F268" s="5">
        <f t="shared" ca="1" si="33"/>
        <v>-2.9938309194291506</v>
      </c>
      <c r="G268">
        <f t="shared" ca="1" si="34"/>
        <v>0.33600000000000002</v>
      </c>
    </row>
    <row r="269" spans="1:7" x14ac:dyDescent="0.25">
      <c r="A269">
        <v>213</v>
      </c>
      <c r="B269" s="5">
        <f t="shared" ca="1" si="30"/>
        <v>68.050082778708131</v>
      </c>
      <c r="C269" s="5">
        <f t="shared" ca="1" si="31"/>
        <v>30.524832285531573</v>
      </c>
      <c r="D269" s="5">
        <f t="shared" ca="1" si="32"/>
        <v>151.26241811283344</v>
      </c>
      <c r="E269" s="5">
        <f t="shared" ca="1" si="35"/>
        <v>-21.55714297550314</v>
      </c>
      <c r="F269" s="5">
        <f t="shared" ca="1" si="33"/>
        <v>-4.4370324183596566</v>
      </c>
      <c r="G269">
        <f t="shared" ca="1" si="34"/>
        <v>0.28999999999999998</v>
      </c>
    </row>
    <row r="270" spans="1:7" x14ac:dyDescent="0.25">
      <c r="A270">
        <v>214</v>
      </c>
      <c r="B270" s="5">
        <f t="shared" ca="1" si="30"/>
        <v>71.67064106597276</v>
      </c>
      <c r="C270" s="5">
        <f t="shared" ca="1" si="31"/>
        <v>30.44124104794928</v>
      </c>
      <c r="D270" s="5">
        <f t="shared" ca="1" si="32"/>
        <v>145.44097954760849</v>
      </c>
      <c r="E270" s="5">
        <f t="shared" ca="1" si="35"/>
        <v>-8.0745095996341547</v>
      </c>
      <c r="F270" s="5">
        <f t="shared" ca="1" si="33"/>
        <v>9.045600957509329</v>
      </c>
      <c r="G270">
        <f t="shared" ca="1" si="34"/>
        <v>0.69199999999999995</v>
      </c>
    </row>
    <row r="271" spans="1:7" x14ac:dyDescent="0.25">
      <c r="A271">
        <v>215</v>
      </c>
      <c r="B271" s="5">
        <f t="shared" ca="1" si="30"/>
        <v>69.584806348176315</v>
      </c>
      <c r="C271" s="5">
        <f t="shared" ca="1" si="31"/>
        <v>27.394452083948131</v>
      </c>
      <c r="D271" s="5">
        <f t="shared" ca="1" si="32"/>
        <v>157.79892080466971</v>
      </c>
      <c r="E271" s="5">
        <f t="shared" ca="1" si="35"/>
        <v>-12.049903704545875</v>
      </c>
      <c r="F271" s="5">
        <f t="shared" ca="1" si="33"/>
        <v>5.0702068525976092</v>
      </c>
      <c r="G271">
        <f t="shared" ca="1" si="34"/>
        <v>0.58899999999999997</v>
      </c>
    </row>
    <row r="272" spans="1:7" x14ac:dyDescent="0.25">
      <c r="A272">
        <v>216</v>
      </c>
      <c r="B272" s="5">
        <f t="shared" ca="1" si="30"/>
        <v>70.83081725522328</v>
      </c>
      <c r="C272" s="5">
        <f t="shared" ca="1" si="31"/>
        <v>31.594060505241789</v>
      </c>
      <c r="D272" s="5">
        <f t="shared" ca="1" si="32"/>
        <v>149.35579306737176</v>
      </c>
      <c r="E272" s="5">
        <f t="shared" ca="1" si="35"/>
        <v>-15.749508376286663</v>
      </c>
      <c r="F272" s="5">
        <f t="shared" ca="1" si="33"/>
        <v>1.370602180856821</v>
      </c>
      <c r="G272">
        <f t="shared" ca="1" si="34"/>
        <v>0.47399999999999998</v>
      </c>
    </row>
    <row r="273" spans="1:7" x14ac:dyDescent="0.25">
      <c r="A273">
        <v>217</v>
      </c>
      <c r="B273" s="5">
        <f t="shared" ca="1" si="30"/>
        <v>70.125638372737356</v>
      </c>
      <c r="C273" s="5">
        <f t="shared" ca="1" si="31"/>
        <v>31.496492137353748</v>
      </c>
      <c r="D273" s="5">
        <f t="shared" ca="1" si="32"/>
        <v>145.06722215370283</v>
      </c>
      <c r="E273" s="5">
        <f t="shared" ca="1" si="35"/>
        <v>-15.135572854306981</v>
      </c>
      <c r="F273" s="5">
        <f t="shared" ca="1" si="33"/>
        <v>1.9845377028365032</v>
      </c>
      <c r="G273">
        <f t="shared" ca="1" si="34"/>
        <v>0.49099999999999999</v>
      </c>
    </row>
    <row r="274" spans="1:7" x14ac:dyDescent="0.25">
      <c r="A274">
        <v>218</v>
      </c>
      <c r="B274" s="5">
        <f t="shared" ca="1" si="30"/>
        <v>72.582628657991592</v>
      </c>
      <c r="C274" s="5">
        <f t="shared" ca="1" si="31"/>
        <v>26.805775466439265</v>
      </c>
      <c r="D274" s="5">
        <f t="shared" ca="1" si="32"/>
        <v>148.76465010461339</v>
      </c>
      <c r="E274" s="5">
        <f t="shared" ca="1" si="35"/>
        <v>2.8354324607420613</v>
      </c>
      <c r="F274" s="5">
        <f t="shared" ca="1" si="33"/>
        <v>19.955543017885546</v>
      </c>
      <c r="G274">
        <f t="shared" ca="1" si="34"/>
        <v>0.90900000000000003</v>
      </c>
    </row>
    <row r="275" spans="1:7" x14ac:dyDescent="0.25">
      <c r="A275">
        <v>219</v>
      </c>
      <c r="B275" s="5">
        <f t="shared" ca="1" si="30"/>
        <v>78.630450926815769</v>
      </c>
      <c r="C275" s="5">
        <f t="shared" ca="1" si="31"/>
        <v>29.989965466149361</v>
      </c>
      <c r="D275" s="5">
        <f t="shared" ca="1" si="32"/>
        <v>144.54772600641522</v>
      </c>
      <c r="E275" s="5">
        <f t="shared" ca="1" si="35"/>
        <v>13.105888849703664</v>
      </c>
      <c r="F275" s="5">
        <f t="shared" ca="1" si="33"/>
        <v>30.225999406847148</v>
      </c>
      <c r="G275">
        <f t="shared" ca="1" si="34"/>
        <v>0.98</v>
      </c>
    </row>
    <row r="276" spans="1:7" x14ac:dyDescent="0.25">
      <c r="A276">
        <v>220</v>
      </c>
      <c r="B276" s="5">
        <f t="shared" ca="1" si="30"/>
        <v>70.542603446198598</v>
      </c>
      <c r="C276" s="5">
        <f t="shared" ca="1" si="31"/>
        <v>29.779280839531555</v>
      </c>
      <c r="D276" s="5">
        <f t="shared" ca="1" si="32"/>
        <v>158.74063260594448</v>
      </c>
      <c r="E276" s="5">
        <f t="shared" ca="1" si="35"/>
        <v>-16.543042112522354</v>
      </c>
      <c r="F276" s="5">
        <f t="shared" ca="1" si="33"/>
        <v>0.57706844462112983</v>
      </c>
      <c r="G276">
        <f t="shared" ca="1" si="34"/>
        <v>0.44900000000000001</v>
      </c>
    </row>
    <row r="277" spans="1:7" x14ac:dyDescent="0.25">
      <c r="A277">
        <v>221</v>
      </c>
      <c r="B277" s="5">
        <f t="shared" ca="1" si="30"/>
        <v>68.191397168851921</v>
      </c>
      <c r="C277" s="5">
        <f t="shared" ca="1" si="31"/>
        <v>32.718456771430475</v>
      </c>
      <c r="D277" s="5">
        <f t="shared" ca="1" si="32"/>
        <v>139.33127664930055</v>
      </c>
      <c r="E277" s="5">
        <f t="shared" ca="1" si="35"/>
        <v>-20.859879084637662</v>
      </c>
      <c r="F277" s="5">
        <f t="shared" ca="1" si="33"/>
        <v>-3.7397685274941779</v>
      </c>
      <c r="G277">
        <f t="shared" ca="1" si="34"/>
        <v>0.313</v>
      </c>
    </row>
    <row r="278" spans="1:7" x14ac:dyDescent="0.25">
      <c r="A278">
        <v>222</v>
      </c>
      <c r="B278" s="5">
        <f t="shared" ca="1" si="30"/>
        <v>71.62210092455507</v>
      </c>
      <c r="C278" s="5">
        <f t="shared" ca="1" si="31"/>
        <v>23.331083930457801</v>
      </c>
      <c r="D278" s="5">
        <f t="shared" ca="1" si="32"/>
        <v>150.06227997007196</v>
      </c>
      <c r="E278" s="5">
        <f t="shared" ca="1" si="35"/>
        <v>9.1582004441596805</v>
      </c>
      <c r="F278" s="5">
        <f t="shared" ca="1" si="33"/>
        <v>26.278311001303166</v>
      </c>
      <c r="G278">
        <f t="shared" ca="1" si="34"/>
        <v>0.96</v>
      </c>
    </row>
    <row r="279" spans="1:7" x14ac:dyDescent="0.25">
      <c r="A279">
        <v>223</v>
      </c>
      <c r="B279" s="5">
        <f t="shared" ca="1" si="30"/>
        <v>70.345386967393139</v>
      </c>
      <c r="C279" s="5">
        <f t="shared" ca="1" si="31"/>
        <v>28.883614566131047</v>
      </c>
      <c r="D279" s="5">
        <f t="shared" ca="1" si="32"/>
        <v>145.2746633479303</v>
      </c>
      <c r="E279" s="5">
        <f t="shared" ca="1" si="35"/>
        <v>-7.3358741817901603</v>
      </c>
      <c r="F279" s="5">
        <f t="shared" ca="1" si="33"/>
        <v>9.7842363753533235</v>
      </c>
      <c r="G279">
        <f t="shared" ca="1" si="34"/>
        <v>0.70899999999999996</v>
      </c>
    </row>
    <row r="280" spans="1:7" x14ac:dyDescent="0.25">
      <c r="A280">
        <v>224</v>
      </c>
      <c r="B280" s="5">
        <f t="shared" ca="1" si="30"/>
        <v>65.699419626949279</v>
      </c>
      <c r="C280" s="5">
        <f t="shared" ca="1" si="31"/>
        <v>26.646408099747187</v>
      </c>
      <c r="D280" s="5">
        <f t="shared" ca="1" si="32"/>
        <v>146.71648451683058</v>
      </c>
      <c r="E280" s="5">
        <f t="shared" ca="1" si="35"/>
        <v>-14.840461593796142</v>
      </c>
      <c r="F280" s="5">
        <f t="shared" ca="1" si="33"/>
        <v>2.2796489633473414</v>
      </c>
      <c r="G280">
        <f t="shared" ca="1" si="34"/>
        <v>0.497</v>
      </c>
    </row>
    <row r="281" spans="1:7" x14ac:dyDescent="0.25">
      <c r="A281">
        <v>225</v>
      </c>
      <c r="B281" s="5">
        <f t="shared" ca="1" si="30"/>
        <v>66.506678245077154</v>
      </c>
      <c r="C281" s="5">
        <f t="shared" ca="1" si="31"/>
        <v>33.682712319989406</v>
      </c>
      <c r="D281" s="5">
        <f t="shared" ca="1" si="32"/>
        <v>151.64778701930487</v>
      </c>
      <c r="E281" s="5">
        <f t="shared" ca="1" si="35"/>
        <v>-34.895424259010163</v>
      </c>
      <c r="F281" s="5">
        <f t="shared" ca="1" si="33"/>
        <v>-17.775313701866679</v>
      </c>
      <c r="G281">
        <f t="shared" ca="1" si="34"/>
        <v>4.5999999999999999E-2</v>
      </c>
    </row>
    <row r="282" spans="1:7" x14ac:dyDescent="0.25">
      <c r="A282">
        <v>226</v>
      </c>
      <c r="B282" s="5">
        <f t="shared" ca="1" si="30"/>
        <v>78.471849644850877</v>
      </c>
      <c r="C282" s="5">
        <f t="shared" ca="1" si="31"/>
        <v>26.322852737337232</v>
      </c>
      <c r="D282" s="5">
        <f t="shared" ca="1" si="32"/>
        <v>146.16460481554287</v>
      </c>
      <c r="E282" s="5">
        <f t="shared" ca="1" si="35"/>
        <v>22.03382122846212</v>
      </c>
      <c r="F282" s="5">
        <f t="shared" ca="1" si="33"/>
        <v>39.153931785605607</v>
      </c>
      <c r="G282">
        <f t="shared" ca="1" si="34"/>
        <v>0.996</v>
      </c>
    </row>
    <row r="283" spans="1:7" x14ac:dyDescent="0.25">
      <c r="A283">
        <v>227</v>
      </c>
      <c r="B283" s="5">
        <f t="shared" ca="1" si="30"/>
        <v>64.909150394011334</v>
      </c>
      <c r="C283" s="5">
        <f t="shared" ca="1" si="31"/>
        <v>31.373125004147667</v>
      </c>
      <c r="D283" s="5">
        <f t="shared" ca="1" si="32"/>
        <v>147.78923812364607</v>
      </c>
      <c r="E283" s="5">
        <f t="shared" ca="1" si="35"/>
        <v>-30.827396220838942</v>
      </c>
      <c r="F283" s="5">
        <f t="shared" ca="1" si="33"/>
        <v>-13.707285663695458</v>
      </c>
      <c r="G283">
        <f t="shared" ca="1" si="34"/>
        <v>9.0999999999999998E-2</v>
      </c>
    </row>
    <row r="284" spans="1:7" x14ac:dyDescent="0.25">
      <c r="A284">
        <v>228</v>
      </c>
      <c r="B284" s="5">
        <f t="shared" ca="1" si="30"/>
        <v>73.773167452634766</v>
      </c>
      <c r="C284" s="5">
        <f t="shared" ca="1" si="31"/>
        <v>32.401244602620267</v>
      </c>
      <c r="D284" s="5">
        <f t="shared" ca="1" si="32"/>
        <v>150.21398760016513</v>
      </c>
      <c r="E284" s="5">
        <f t="shared" ca="1" si="35"/>
        <v>-10.248476750934802</v>
      </c>
      <c r="F284" s="5">
        <f t="shared" ca="1" si="33"/>
        <v>6.8716338062086812</v>
      </c>
      <c r="G284">
        <f t="shared" ca="1" si="34"/>
        <v>0.63400000000000001</v>
      </c>
    </row>
    <row r="285" spans="1:7" x14ac:dyDescent="0.25">
      <c r="A285">
        <v>229</v>
      </c>
      <c r="B285" s="5">
        <f t="shared" ca="1" si="30"/>
        <v>67.067546353460827</v>
      </c>
      <c r="C285" s="5">
        <f t="shared" ca="1" si="31"/>
        <v>32.793964983200937</v>
      </c>
      <c r="D285" s="5">
        <f t="shared" ca="1" si="32"/>
        <v>158.82317130786052</v>
      </c>
      <c r="E285" s="5">
        <f t="shared" ca="1" si="35"/>
        <v>-34.713269989429193</v>
      </c>
      <c r="F285" s="5">
        <f t="shared" ca="1" si="33"/>
        <v>-17.593159432285709</v>
      </c>
      <c r="G285">
        <f t="shared" ca="1" si="34"/>
        <v>4.7E-2</v>
      </c>
    </row>
    <row r="286" spans="1:7" x14ac:dyDescent="0.25">
      <c r="A286">
        <v>230</v>
      </c>
      <c r="B286" s="5">
        <f t="shared" ca="1" si="30"/>
        <v>66.743100385015424</v>
      </c>
      <c r="C286" s="5">
        <f t="shared" ca="1" si="31"/>
        <v>22.992898453965807</v>
      </c>
      <c r="D286" s="5">
        <f t="shared" ca="1" si="32"/>
        <v>161.03387097632714</v>
      </c>
      <c r="E286" s="5">
        <f t="shared" ca="1" si="35"/>
        <v>-9.436490391623007</v>
      </c>
      <c r="F286" s="5">
        <f t="shared" ca="1" si="33"/>
        <v>7.6836201655204768</v>
      </c>
      <c r="G286">
        <f t="shared" ca="1" si="34"/>
        <v>0.65900000000000003</v>
      </c>
    </row>
    <row r="287" spans="1:7" x14ac:dyDescent="0.25">
      <c r="A287">
        <v>231</v>
      </c>
      <c r="B287" s="5">
        <f t="shared" ca="1" si="30"/>
        <v>75.145360160457699</v>
      </c>
      <c r="C287" s="5">
        <f t="shared" ca="1" si="31"/>
        <v>28.138861633613907</v>
      </c>
      <c r="D287" s="5">
        <f t="shared" ca="1" si="32"/>
        <v>148.66296316366149</v>
      </c>
      <c r="E287" s="5">
        <f t="shared" ca="1" si="35"/>
        <v>6.3246095478740649</v>
      </c>
      <c r="F287" s="5">
        <f t="shared" ca="1" si="33"/>
        <v>23.444720105017549</v>
      </c>
      <c r="G287">
        <f t="shared" ca="1" si="34"/>
        <v>0.94899999999999995</v>
      </c>
    </row>
    <row r="288" spans="1:7" x14ac:dyDescent="0.25">
      <c r="A288">
        <v>232</v>
      </c>
      <c r="B288" s="5">
        <f t="shared" ca="1" si="30"/>
        <v>64.854454695157969</v>
      </c>
      <c r="C288" s="5">
        <f t="shared" ca="1" si="31"/>
        <v>33.731588388821514</v>
      </c>
      <c r="D288" s="5">
        <f t="shared" ca="1" si="32"/>
        <v>143.39066055042716</v>
      </c>
      <c r="E288" s="5">
        <f t="shared" ca="1" si="35"/>
        <v>-35.197051556611918</v>
      </c>
      <c r="F288" s="5">
        <f t="shared" ca="1" si="33"/>
        <v>-18.076940999468434</v>
      </c>
      <c r="G288">
        <f t="shared" ca="1" si="34"/>
        <v>4.2000000000000003E-2</v>
      </c>
    </row>
    <row r="289" spans="1:7" x14ac:dyDescent="0.25">
      <c r="A289">
        <v>233</v>
      </c>
      <c r="B289" s="5">
        <f t="shared" ca="1" si="30"/>
        <v>66.872687310870589</v>
      </c>
      <c r="C289" s="5">
        <f t="shared" ca="1" si="31"/>
        <v>31.612150162048334</v>
      </c>
      <c r="D289" s="5">
        <f t="shared" ca="1" si="32"/>
        <v>153.51463852417604</v>
      </c>
      <c r="E289" s="5">
        <f t="shared" ca="1" si="35"/>
        <v>-29.096107705445956</v>
      </c>
      <c r="F289" s="5">
        <f t="shared" ca="1" si="33"/>
        <v>-11.975997148302472</v>
      </c>
      <c r="G289">
        <f t="shared" ca="1" si="34"/>
        <v>0.11899999999999999</v>
      </c>
    </row>
    <row r="290" spans="1:7" x14ac:dyDescent="0.25">
      <c r="A290">
        <v>234</v>
      </c>
      <c r="B290" s="5">
        <f t="shared" ca="1" si="30"/>
        <v>70.523231183357581</v>
      </c>
      <c r="C290" s="5">
        <f t="shared" ca="1" si="31"/>
        <v>33.351429601429267</v>
      </c>
      <c r="D290" s="5">
        <f t="shared" ca="1" si="32"/>
        <v>148.10559991583375</v>
      </c>
      <c r="E290" s="5">
        <f t="shared" ca="1" si="35"/>
        <v>-20.843205586526071</v>
      </c>
      <c r="F290" s="5">
        <f t="shared" ca="1" si="33"/>
        <v>-3.7230950293825877</v>
      </c>
      <c r="G290">
        <f t="shared" ca="1" si="34"/>
        <v>0.315</v>
      </c>
    </row>
    <row r="291" spans="1:7" x14ac:dyDescent="0.25">
      <c r="A291">
        <v>235</v>
      </c>
      <c r="B291" s="5">
        <f t="shared" ca="1" si="30"/>
        <v>70.297182216821952</v>
      </c>
      <c r="C291" s="5">
        <f t="shared" ca="1" si="31"/>
        <v>29.780480853810186</v>
      </c>
      <c r="D291" s="5">
        <f t="shared" ca="1" si="32"/>
        <v>147.53516684435357</v>
      </c>
      <c r="E291" s="5">
        <f t="shared" ca="1" si="35"/>
        <v>-11.193561188835831</v>
      </c>
      <c r="F291" s="5">
        <f t="shared" ca="1" si="33"/>
        <v>5.9265493683076524</v>
      </c>
      <c r="G291">
        <f t="shared" ca="1" si="34"/>
        <v>0.61499999999999999</v>
      </c>
    </row>
    <row r="292" spans="1:7" x14ac:dyDescent="0.25">
      <c r="A292">
        <v>236</v>
      </c>
      <c r="B292" s="5">
        <f t="shared" ca="1" si="30"/>
        <v>69.413672608062058</v>
      </c>
      <c r="C292" s="5">
        <f t="shared" ca="1" si="31"/>
        <v>26.025994898075517</v>
      </c>
      <c r="D292" s="5">
        <f t="shared" ca="1" si="32"/>
        <v>153.49682411675465</v>
      </c>
      <c r="E292" s="5">
        <f t="shared" ca="1" si="35"/>
        <v>-6.38752598336084</v>
      </c>
      <c r="F292" s="5">
        <f t="shared" ca="1" si="33"/>
        <v>10.732584573782644</v>
      </c>
      <c r="G292">
        <f t="shared" ca="1" si="34"/>
        <v>0.73899999999999999</v>
      </c>
    </row>
    <row r="293" spans="1:7" x14ac:dyDescent="0.25">
      <c r="A293">
        <v>237</v>
      </c>
      <c r="B293" s="5">
        <f t="shared" ca="1" si="30"/>
        <v>67.945968770175952</v>
      </c>
      <c r="C293" s="5">
        <f t="shared" ca="1" si="31"/>
        <v>28.461874242379093</v>
      </c>
      <c r="D293" s="5">
        <f t="shared" ca="1" si="32"/>
        <v>157.85718490181756</v>
      </c>
      <c r="E293" s="5">
        <f t="shared" ca="1" si="35"/>
        <v>-19.63984346394242</v>
      </c>
      <c r="F293" s="5">
        <f t="shared" ca="1" si="33"/>
        <v>-2.5197329067989358</v>
      </c>
      <c r="G293">
        <f t="shared" ca="1" si="34"/>
        <v>0.35</v>
      </c>
    </row>
    <row r="294" spans="1:7" x14ac:dyDescent="0.25">
      <c r="A294">
        <v>238</v>
      </c>
      <c r="B294" s="5">
        <f t="shared" ca="1" si="30"/>
        <v>67.812606649526444</v>
      </c>
      <c r="C294" s="5">
        <f t="shared" ca="1" si="31"/>
        <v>24.216198832042664</v>
      </c>
      <c r="D294" s="5">
        <f t="shared" ca="1" si="32"/>
        <v>146.49255623044985</v>
      </c>
      <c r="E294" s="5">
        <f t="shared" ca="1" si="35"/>
        <v>-2.0301554313232772</v>
      </c>
      <c r="F294" s="5">
        <f t="shared" ca="1" si="33"/>
        <v>15.089955125820207</v>
      </c>
      <c r="G294">
        <f t="shared" ca="1" si="34"/>
        <v>0.82499999999999996</v>
      </c>
    </row>
    <row r="295" spans="1:7" x14ac:dyDescent="0.25">
      <c r="A295">
        <v>239</v>
      </c>
      <c r="B295" s="5">
        <f t="shared" ca="1" si="30"/>
        <v>62.396760716203076</v>
      </c>
      <c r="C295" s="5">
        <f t="shared" ca="1" si="31"/>
        <v>28.456450099455999</v>
      </c>
      <c r="D295" s="5">
        <f t="shared" ca="1" si="32"/>
        <v>145.97787588281099</v>
      </c>
      <c r="E295" s="5">
        <f t="shared" ca="1" si="35"/>
        <v>-28.722144689013497</v>
      </c>
      <c r="F295" s="5">
        <f t="shared" ca="1" si="33"/>
        <v>-11.602034131870013</v>
      </c>
      <c r="G295">
        <f t="shared" ca="1" si="34"/>
        <v>0.127</v>
      </c>
    </row>
    <row r="296" spans="1:7" x14ac:dyDescent="0.25">
      <c r="A296">
        <v>240</v>
      </c>
      <c r="B296" s="5">
        <f t="shared" ca="1" si="30"/>
        <v>69.091304781917032</v>
      </c>
      <c r="C296" s="5">
        <f t="shared" ca="1" si="31"/>
        <v>27.192695469378656</v>
      </c>
      <c r="D296" s="5">
        <f t="shared" ca="1" si="32"/>
        <v>136.10062483009548</v>
      </c>
      <c r="E296" s="5">
        <f t="shared" ca="1" si="35"/>
        <v>-1.1721802368540377</v>
      </c>
      <c r="F296" s="5">
        <f t="shared" ca="1" si="33"/>
        <v>15.947930320289446</v>
      </c>
      <c r="G296">
        <f t="shared" ca="1" si="34"/>
        <v>0.84499999999999997</v>
      </c>
    </row>
    <row r="297" spans="1:7" x14ac:dyDescent="0.25">
      <c r="A297">
        <v>241</v>
      </c>
      <c r="B297" s="5">
        <f t="shared" ca="1" si="30"/>
        <v>65.354469353780971</v>
      </c>
      <c r="C297" s="5">
        <f t="shared" ca="1" si="31"/>
        <v>30.707994062359504</v>
      </c>
      <c r="D297" s="5">
        <f t="shared" ca="1" si="32"/>
        <v>156.22593868209401</v>
      </c>
      <c r="E297" s="5">
        <f t="shared" ca="1" si="35"/>
        <v>-32.272211858222178</v>
      </c>
      <c r="F297" s="5">
        <f t="shared" ca="1" si="33"/>
        <v>-15.152101301078694</v>
      </c>
      <c r="G297">
        <f t="shared" ca="1" si="34"/>
        <v>7.3999999999999996E-2</v>
      </c>
    </row>
    <row r="298" spans="1:7" x14ac:dyDescent="0.25">
      <c r="A298">
        <v>242</v>
      </c>
      <c r="B298" s="5">
        <f t="shared" ca="1" si="30"/>
        <v>68.185975243636278</v>
      </c>
      <c r="C298" s="5">
        <f t="shared" ca="1" si="31"/>
        <v>25.482314503210283</v>
      </c>
      <c r="D298" s="5">
        <f t="shared" ca="1" si="32"/>
        <v>160.72011028005736</v>
      </c>
      <c r="E298" s="5">
        <f t="shared" ca="1" si="35"/>
        <v>-12.190388033826583</v>
      </c>
      <c r="F298" s="5">
        <f t="shared" ca="1" si="33"/>
        <v>4.9297225233169009</v>
      </c>
      <c r="G298">
        <f t="shared" ca="1" si="34"/>
        <v>0.58399999999999996</v>
      </c>
    </row>
    <row r="299" spans="1:7" x14ac:dyDescent="0.25">
      <c r="A299">
        <v>243</v>
      </c>
      <c r="B299" s="5">
        <f t="shared" ca="1" si="30"/>
        <v>73.387276141113929</v>
      </c>
      <c r="C299" s="5">
        <f t="shared" ca="1" si="31"/>
        <v>33.920502795599596</v>
      </c>
      <c r="D299" s="5">
        <f t="shared" ca="1" si="32"/>
        <v>139.15180370533329</v>
      </c>
      <c r="E299" s="5">
        <f t="shared" ca="1" si="35"/>
        <v>-9.6084507743245773</v>
      </c>
      <c r="F299" s="5">
        <f t="shared" ca="1" si="33"/>
        <v>7.5116597828189065</v>
      </c>
      <c r="G299">
        <f t="shared" ca="1" si="34"/>
        <v>0.65200000000000002</v>
      </c>
    </row>
    <row r="300" spans="1:7" x14ac:dyDescent="0.25">
      <c r="A300">
        <v>244</v>
      </c>
      <c r="B300" s="5">
        <f t="shared" ca="1" si="30"/>
        <v>65.642771139803926</v>
      </c>
      <c r="C300" s="5">
        <f t="shared" ca="1" si="31"/>
        <v>27.082457380946849</v>
      </c>
      <c r="D300" s="5">
        <f t="shared" ca="1" si="32"/>
        <v>156.68614313670696</v>
      </c>
      <c r="E300" s="5">
        <f t="shared" ca="1" si="35"/>
        <v>-21.588909955157227</v>
      </c>
      <c r="F300" s="5">
        <f t="shared" ca="1" si="33"/>
        <v>-4.4687993980137435</v>
      </c>
      <c r="G300">
        <f t="shared" ca="1" si="34"/>
        <v>0.28899999999999998</v>
      </c>
    </row>
    <row r="301" spans="1:7" x14ac:dyDescent="0.25">
      <c r="A301">
        <v>245</v>
      </c>
      <c r="B301" s="5">
        <f t="shared" ca="1" si="30"/>
        <v>68.963173757178041</v>
      </c>
      <c r="C301" s="5">
        <f t="shared" ca="1" si="31"/>
        <v>30.502907035681087</v>
      </c>
      <c r="D301" s="5">
        <f t="shared" ca="1" si="32"/>
        <v>147.29564745982984</v>
      </c>
      <c r="E301" s="5">
        <f t="shared" ca="1" si="35"/>
        <v>-16.808082562016487</v>
      </c>
      <c r="F301" s="5">
        <f t="shared" ca="1" si="33"/>
        <v>0.31202799512699642</v>
      </c>
      <c r="G301">
        <f t="shared" ca="1" si="34"/>
        <v>0.44</v>
      </c>
    </row>
    <row r="302" spans="1:7" x14ac:dyDescent="0.25">
      <c r="A302">
        <v>246</v>
      </c>
      <c r="B302" s="5">
        <f t="shared" ca="1" si="30"/>
        <v>69.86667359917891</v>
      </c>
      <c r="C302" s="5">
        <f t="shared" ca="1" si="31"/>
        <v>34.289508821689786</v>
      </c>
      <c r="D302" s="5">
        <f t="shared" ca="1" si="32"/>
        <v>150.94807775760719</v>
      </c>
      <c r="E302" s="5">
        <f t="shared" ca="1" si="35"/>
        <v>-26.828728635483639</v>
      </c>
      <c r="F302" s="5">
        <f t="shared" ca="1" si="33"/>
        <v>-9.7086180783401552</v>
      </c>
      <c r="G302">
        <f t="shared" ca="1" si="34"/>
        <v>0.159</v>
      </c>
    </row>
    <row r="303" spans="1:7" x14ac:dyDescent="0.25">
      <c r="A303">
        <v>247</v>
      </c>
      <c r="B303" s="5">
        <f t="shared" ca="1" si="30"/>
        <v>73.556676811083619</v>
      </c>
      <c r="C303" s="5">
        <f t="shared" ca="1" si="31"/>
        <v>33.19517106031401</v>
      </c>
      <c r="D303" s="5">
        <f t="shared" ca="1" si="32"/>
        <v>147.05938975231652</v>
      </c>
      <c r="E303" s="5">
        <f t="shared" ca="1" si="35"/>
        <v>-11.370638167827581</v>
      </c>
      <c r="F303" s="5">
        <f t="shared" ca="1" si="33"/>
        <v>5.749472389315903</v>
      </c>
      <c r="G303">
        <f t="shared" ca="1" si="34"/>
        <v>0.60899999999999999</v>
      </c>
    </row>
    <row r="304" spans="1:7" x14ac:dyDescent="0.25">
      <c r="A304">
        <v>248</v>
      </c>
      <c r="B304" s="5">
        <f t="shared" ca="1" si="30"/>
        <v>71.053060452480764</v>
      </c>
      <c r="C304" s="5">
        <f t="shared" ca="1" si="31"/>
        <v>32.143034945361428</v>
      </c>
      <c r="D304" s="5">
        <f t="shared" ca="1" si="32"/>
        <v>148.5811844151585</v>
      </c>
      <c r="E304" s="5">
        <f t="shared" ca="1" si="35"/>
        <v>-16.244650416379208</v>
      </c>
      <c r="F304" s="5">
        <f t="shared" ca="1" si="33"/>
        <v>0.87546014076427525</v>
      </c>
      <c r="G304">
        <f t="shared" ca="1" si="34"/>
        <v>0.46</v>
      </c>
    </row>
    <row r="305" spans="1:7" x14ac:dyDescent="0.25">
      <c r="A305">
        <v>249</v>
      </c>
      <c r="B305" s="5">
        <f t="shared" ca="1" si="30"/>
        <v>70.573655264561481</v>
      </c>
      <c r="C305" s="5">
        <f t="shared" ca="1" si="31"/>
        <v>36.384528672978512</v>
      </c>
      <c r="D305" s="5">
        <f t="shared" ca="1" si="32"/>
        <v>148.44079906156421</v>
      </c>
      <c r="E305" s="5">
        <f t="shared" ca="1" si="35"/>
        <v>-29.354401032360599</v>
      </c>
      <c r="F305" s="5">
        <f t="shared" ca="1" si="33"/>
        <v>-12.234290475217115</v>
      </c>
      <c r="G305">
        <f t="shared" ca="1" si="34"/>
        <v>0.111</v>
      </c>
    </row>
    <row r="306" spans="1:7" x14ac:dyDescent="0.25">
      <c r="A306">
        <v>250</v>
      </c>
      <c r="B306" s="5">
        <f t="shared" ca="1" si="30"/>
        <v>71.810608040569306</v>
      </c>
      <c r="C306" s="5">
        <f t="shared" ca="1" si="31"/>
        <v>28.268246142571222</v>
      </c>
      <c r="D306" s="5">
        <f t="shared" ca="1" si="32"/>
        <v>153.79386810776944</v>
      </c>
      <c r="E306" s="5">
        <f t="shared" ca="1" si="35"/>
        <v>-6.1155634819444575</v>
      </c>
      <c r="F306" s="5">
        <f t="shared" ca="1" si="33"/>
        <v>11.004547075199026</v>
      </c>
      <c r="G306">
        <f t="shared" ca="1" si="34"/>
        <v>0.747</v>
      </c>
    </row>
    <row r="307" spans="1:7" x14ac:dyDescent="0.25">
      <c r="A307">
        <v>251</v>
      </c>
      <c r="B307" s="5">
        <f t="shared" ca="1" si="30"/>
        <v>67.876522346069422</v>
      </c>
      <c r="C307" s="5">
        <f t="shared" ca="1" si="31"/>
        <v>27.717121893533612</v>
      </c>
      <c r="D307" s="5">
        <f t="shared" ca="1" si="32"/>
        <v>164.07542296626255</v>
      </c>
      <c r="E307" s="5">
        <f t="shared" ca="1" si="35"/>
        <v>-21.104546633315593</v>
      </c>
      <c r="F307" s="5">
        <f t="shared" ca="1" si="33"/>
        <v>-3.9844360761721092</v>
      </c>
      <c r="G307">
        <f t="shared" ca="1" si="34"/>
        <v>0.30299999999999999</v>
      </c>
    </row>
    <row r="308" spans="1:7" x14ac:dyDescent="0.25">
      <c r="A308">
        <v>252</v>
      </c>
      <c r="B308" s="5">
        <f t="shared" ca="1" si="30"/>
        <v>67.581952339098763</v>
      </c>
      <c r="C308" s="5">
        <f t="shared" ca="1" si="31"/>
        <v>30.26644640235078</v>
      </c>
      <c r="D308" s="5">
        <f t="shared" ca="1" si="32"/>
        <v>152.11352256015198</v>
      </c>
      <c r="E308" s="5">
        <f t="shared" ca="1" si="35"/>
        <v>-22.601591117641568</v>
      </c>
      <c r="F308" s="5">
        <f t="shared" ca="1" si="33"/>
        <v>-5.4814805604980847</v>
      </c>
      <c r="G308">
        <f t="shared" ca="1" si="34"/>
        <v>0.26100000000000001</v>
      </c>
    </row>
    <row r="309" spans="1:7" x14ac:dyDescent="0.25">
      <c r="A309">
        <v>253</v>
      </c>
      <c r="B309" s="5">
        <f t="shared" ca="1" si="30"/>
        <v>69.663366148307944</v>
      </c>
      <c r="C309" s="5">
        <f t="shared" ca="1" si="31"/>
        <v>29.829732416086539</v>
      </c>
      <c r="D309" s="5">
        <f t="shared" ca="1" si="32"/>
        <v>144.17149327594385</v>
      </c>
      <c r="E309" s="5">
        <f t="shared" ca="1" si="35"/>
        <v>-11.288775782002423</v>
      </c>
      <c r="F309" s="5">
        <f t="shared" ca="1" si="33"/>
        <v>5.8313347751410607</v>
      </c>
      <c r="G309">
        <f t="shared" ca="1" si="34"/>
        <v>0.61299999999999999</v>
      </c>
    </row>
    <row r="310" spans="1:7" x14ac:dyDescent="0.25">
      <c r="A310">
        <v>254</v>
      </c>
      <c r="B310" s="5">
        <f t="shared" ca="1" si="30"/>
        <v>69.94642062987279</v>
      </c>
      <c r="C310" s="5">
        <f t="shared" ca="1" si="31"/>
        <v>26.864420536075713</v>
      </c>
      <c r="D310" s="5">
        <f t="shared" ca="1" si="32"/>
        <v>151.56215645056875</v>
      </c>
      <c r="E310" s="5">
        <f t="shared" ca="1" si="35"/>
        <v>-6.1987444509612253</v>
      </c>
      <c r="F310" s="5">
        <f t="shared" ca="1" si="33"/>
        <v>10.921366106182258</v>
      </c>
      <c r="G310">
        <f t="shared" ca="1" si="34"/>
        <v>0.745</v>
      </c>
    </row>
    <row r="311" spans="1:7" x14ac:dyDescent="0.25">
      <c r="A311">
        <v>255</v>
      </c>
      <c r="B311" s="5">
        <f t="shared" ca="1" si="30"/>
        <v>70.854250512949676</v>
      </c>
      <c r="C311" s="5">
        <f t="shared" ca="1" si="31"/>
        <v>28.142540360019151</v>
      </c>
      <c r="D311" s="5">
        <f t="shared" ca="1" si="32"/>
        <v>139.42673305204949</v>
      </c>
      <c r="E311" s="5">
        <f t="shared" ca="1" si="35"/>
        <v>-0.69354199180625464</v>
      </c>
      <c r="F311" s="5">
        <f t="shared" ca="1" si="33"/>
        <v>16.426568565337227</v>
      </c>
      <c r="G311">
        <f t="shared" ca="1" si="34"/>
        <v>0.85</v>
      </c>
    </row>
    <row r="312" spans="1:7" x14ac:dyDescent="0.25">
      <c r="A312">
        <v>256</v>
      </c>
      <c r="B312" s="5">
        <f t="shared" ca="1" si="30"/>
        <v>65.325579015960315</v>
      </c>
      <c r="C312" s="5">
        <f t="shared" ca="1" si="31"/>
        <v>28.218020357638938</v>
      </c>
      <c r="D312" s="5">
        <f t="shared" ca="1" si="32"/>
        <v>149.78446719311316</v>
      </c>
      <c r="E312" s="5">
        <f t="shared" ca="1" si="35"/>
        <v>-21.927326476350526</v>
      </c>
      <c r="F312" s="5">
        <f t="shared" ca="1" si="33"/>
        <v>-4.8072159192070423</v>
      </c>
      <c r="G312">
        <f t="shared" ca="1" si="34"/>
        <v>0.27600000000000002</v>
      </c>
    </row>
    <row r="313" spans="1:7" x14ac:dyDescent="0.25">
      <c r="A313">
        <v>257</v>
      </c>
      <c r="B313" s="5">
        <f t="shared" ca="1" si="30"/>
        <v>69.955878296712783</v>
      </c>
      <c r="C313" s="5">
        <f t="shared" ca="1" si="31"/>
        <v>32.21279658609064</v>
      </c>
      <c r="D313" s="5">
        <f t="shared" ca="1" si="32"/>
        <v>147.17635121512555</v>
      </c>
      <c r="E313" s="5">
        <f t="shared" ca="1" si="35"/>
        <v>-18.746884395673042</v>
      </c>
      <c r="F313" s="5">
        <f t="shared" ca="1" si="33"/>
        <v>-1.6267738385295587</v>
      </c>
      <c r="G313">
        <f t="shared" ca="1" si="34"/>
        <v>0.38600000000000001</v>
      </c>
    </row>
    <row r="314" spans="1:7" x14ac:dyDescent="0.25">
      <c r="A314">
        <v>258</v>
      </c>
      <c r="B314" s="5">
        <f t="shared" ref="B314:B377" ca="1" si="36">_xlfn.NORM.INV(RAND(),$B$52,$C$52)</f>
        <v>70.745182449858049</v>
      </c>
      <c r="C314" s="5">
        <f t="shared" ref="C314:C377" ca="1" si="37">_xlfn.NORM.INV(RAND(),$B$53,$C$53)</f>
        <v>31.849661121761226</v>
      </c>
      <c r="D314" s="5">
        <f t="shared" ref="D314:D377" ca="1" si="38">_xlfn.NORM.INV(RAND(),$B$54,$C$54)</f>
        <v>145.12546269583154</v>
      </c>
      <c r="E314" s="5">
        <f t="shared" ca="1" si="35"/>
        <v>-14.422975289501913</v>
      </c>
      <c r="F314" s="5">
        <f t="shared" ref="F314:F377" ca="1" si="39">E314+$C$46</f>
        <v>2.6971352676415705</v>
      </c>
      <c r="G314">
        <f t="shared" ref="G314:G377" ca="1" si="40">COUNTIF($F$57:$F$1056,"&lt;"&amp;F314)/COUNT($F$57:$F$1056)</f>
        <v>0.504</v>
      </c>
    </row>
    <row r="315" spans="1:7" x14ac:dyDescent="0.25">
      <c r="A315">
        <v>259</v>
      </c>
      <c r="B315" s="5">
        <f t="shared" ca="1" si="36"/>
        <v>74.845526778593126</v>
      </c>
      <c r="C315" s="5">
        <f t="shared" ca="1" si="37"/>
        <v>28.69921640213143</v>
      </c>
      <c r="D315" s="5">
        <f t="shared" ca="1" si="38"/>
        <v>155.77550866062828</v>
      </c>
      <c r="E315" s="5">
        <f t="shared" ca="1" si="35"/>
        <v>8.9378856572002618E-2</v>
      </c>
      <c r="F315" s="5">
        <f t="shared" ca="1" si="39"/>
        <v>17.209489413715488</v>
      </c>
      <c r="G315">
        <f t="shared" ca="1" si="40"/>
        <v>0.85699999999999998</v>
      </c>
    </row>
    <row r="316" spans="1:7" x14ac:dyDescent="0.25">
      <c r="A316">
        <v>260</v>
      </c>
      <c r="B316" s="5">
        <f t="shared" ca="1" si="36"/>
        <v>76.590789608001131</v>
      </c>
      <c r="C316" s="5">
        <f t="shared" ca="1" si="37"/>
        <v>24.507627173830286</v>
      </c>
      <c r="D316" s="5">
        <f t="shared" ca="1" si="38"/>
        <v>150.67635382841078</v>
      </c>
      <c r="E316" s="5">
        <f t="shared" ca="1" si="35"/>
        <v>19.418699921556001</v>
      </c>
      <c r="F316" s="5">
        <f t="shared" ca="1" si="39"/>
        <v>36.538810478699489</v>
      </c>
      <c r="G316">
        <f t="shared" ca="1" si="40"/>
        <v>0.995</v>
      </c>
    </row>
    <row r="317" spans="1:7" x14ac:dyDescent="0.25">
      <c r="A317">
        <v>261</v>
      </c>
      <c r="B317" s="5">
        <f t="shared" ca="1" si="36"/>
        <v>71.583130432855654</v>
      </c>
      <c r="C317" s="5">
        <f t="shared" ca="1" si="37"/>
        <v>28.14683233499693</v>
      </c>
      <c r="D317" s="5">
        <f t="shared" ca="1" si="38"/>
        <v>147.66228991256048</v>
      </c>
      <c r="E317" s="5">
        <f t="shared" ca="1" si="35"/>
        <v>-3.1076739815838912</v>
      </c>
      <c r="F317" s="5">
        <f t="shared" ca="1" si="39"/>
        <v>14.012436575559592</v>
      </c>
      <c r="G317">
        <f t="shared" ca="1" si="40"/>
        <v>0.81100000000000005</v>
      </c>
    </row>
    <row r="318" spans="1:7" x14ac:dyDescent="0.25">
      <c r="A318">
        <v>262</v>
      </c>
      <c r="B318" s="5">
        <f t="shared" ca="1" si="36"/>
        <v>68.726165697634116</v>
      </c>
      <c r="C318" s="5">
        <f t="shared" ca="1" si="37"/>
        <v>32.583778710768513</v>
      </c>
      <c r="D318" s="5">
        <f t="shared" ca="1" si="38"/>
        <v>156.98697327043786</v>
      </c>
      <c r="E318" s="5">
        <f t="shared" ca="1" si="35"/>
        <v>-28.50425163854754</v>
      </c>
      <c r="F318" s="5">
        <f t="shared" ca="1" si="39"/>
        <v>-11.384141081404056</v>
      </c>
      <c r="G318">
        <f t="shared" ca="1" si="40"/>
        <v>0.13</v>
      </c>
    </row>
    <row r="319" spans="1:7" x14ac:dyDescent="0.25">
      <c r="A319">
        <v>263</v>
      </c>
      <c r="B319" s="5">
        <f t="shared" ca="1" si="36"/>
        <v>66.124758003296833</v>
      </c>
      <c r="C319" s="5">
        <f t="shared" ca="1" si="37"/>
        <v>26.56186331925586</v>
      </c>
      <c r="D319" s="5">
        <f t="shared" ca="1" si="38"/>
        <v>155.18639700995803</v>
      </c>
      <c r="E319" s="5">
        <f t="shared" ca="1" si="35"/>
        <v>-17.980548087841704</v>
      </c>
      <c r="F319" s="5">
        <f t="shared" ca="1" si="39"/>
        <v>-0.8604375306982206</v>
      </c>
      <c r="G319">
        <f t="shared" ca="1" si="40"/>
        <v>0.40300000000000002</v>
      </c>
    </row>
    <row r="320" spans="1:7" x14ac:dyDescent="0.25">
      <c r="A320">
        <v>264</v>
      </c>
      <c r="B320" s="5">
        <f t="shared" ca="1" si="36"/>
        <v>73.081384103879856</v>
      </c>
      <c r="C320" s="5">
        <f t="shared" ca="1" si="37"/>
        <v>28.61154777213136</v>
      </c>
      <c r="D320" s="5">
        <f t="shared" ca="1" si="38"/>
        <v>146.47156738858448</v>
      </c>
      <c r="E320" s="5">
        <f t="shared" ca="1" si="35"/>
        <v>0.42062760871118865</v>
      </c>
      <c r="F320" s="5">
        <f t="shared" ca="1" si="39"/>
        <v>17.540738165854673</v>
      </c>
      <c r="G320">
        <f t="shared" ca="1" si="40"/>
        <v>0.86299999999999999</v>
      </c>
    </row>
    <row r="321" spans="1:7" x14ac:dyDescent="0.25">
      <c r="A321">
        <v>265</v>
      </c>
      <c r="B321" s="5">
        <f t="shared" ca="1" si="36"/>
        <v>72.58883071349365</v>
      </c>
      <c r="C321" s="5">
        <f t="shared" ca="1" si="37"/>
        <v>31.836548514005422</v>
      </c>
      <c r="D321" s="5">
        <f t="shared" ca="1" si="38"/>
        <v>150.2415822663915</v>
      </c>
      <c r="E321" s="5">
        <f t="shared" ca="1" si="35"/>
        <v>-11.993993763354949</v>
      </c>
      <c r="F321" s="5">
        <f t="shared" ca="1" si="39"/>
        <v>5.126116793788535</v>
      </c>
      <c r="G321">
        <f t="shared" ca="1" si="40"/>
        <v>0.59199999999999997</v>
      </c>
    </row>
    <row r="322" spans="1:7" x14ac:dyDescent="0.25">
      <c r="A322">
        <v>266</v>
      </c>
      <c r="B322" s="5">
        <f t="shared" ca="1" si="36"/>
        <v>66.664799356981376</v>
      </c>
      <c r="C322" s="5">
        <f t="shared" ca="1" si="37"/>
        <v>26.036378561860193</v>
      </c>
      <c r="D322" s="5">
        <f t="shared" ca="1" si="38"/>
        <v>150.85110848907487</v>
      </c>
      <c r="E322" s="5">
        <f t="shared" ca="1" si="35"/>
        <v>-12.668392265688482</v>
      </c>
      <c r="F322" s="5">
        <f t="shared" ca="1" si="39"/>
        <v>4.451718291455002</v>
      </c>
      <c r="G322">
        <f t="shared" ca="1" si="40"/>
        <v>0.56200000000000006</v>
      </c>
    </row>
    <row r="323" spans="1:7" x14ac:dyDescent="0.25">
      <c r="A323">
        <v>267</v>
      </c>
      <c r="B323" s="5">
        <f t="shared" ca="1" si="36"/>
        <v>70.499330210220165</v>
      </c>
      <c r="C323" s="5">
        <f t="shared" ca="1" si="37"/>
        <v>30.885367658037168</v>
      </c>
      <c r="D323" s="5">
        <f t="shared" ca="1" si="38"/>
        <v>161.05059482487903</v>
      </c>
      <c r="E323" s="5">
        <f t="shared" ca="1" si="35"/>
        <v>-20.99795711375619</v>
      </c>
      <c r="F323" s="5">
        <f t="shared" ca="1" si="39"/>
        <v>-3.8778465566127061</v>
      </c>
      <c r="G323">
        <f t="shared" ca="1" si="40"/>
        <v>0.307</v>
      </c>
    </row>
    <row r="324" spans="1:7" x14ac:dyDescent="0.25">
      <c r="A324">
        <v>268</v>
      </c>
      <c r="B324" s="5">
        <f t="shared" ca="1" si="36"/>
        <v>71.083821305029005</v>
      </c>
      <c r="C324" s="5">
        <f t="shared" ca="1" si="37"/>
        <v>32.261481848356567</v>
      </c>
      <c r="D324" s="5">
        <f t="shared" ca="1" si="38"/>
        <v>155.79953711083388</v>
      </c>
      <c r="E324" s="5">
        <f t="shared" ca="1" si="35"/>
        <v>-20.379310627916041</v>
      </c>
      <c r="F324" s="5">
        <f t="shared" ca="1" si="39"/>
        <v>-3.2592000707725575</v>
      </c>
      <c r="G324">
        <f t="shared" ca="1" si="40"/>
        <v>0.32900000000000001</v>
      </c>
    </row>
    <row r="325" spans="1:7" x14ac:dyDescent="0.25">
      <c r="A325">
        <v>269</v>
      </c>
      <c r="B325" s="5">
        <f t="shared" ca="1" si="36"/>
        <v>73.852031350027815</v>
      </c>
      <c r="C325" s="5">
        <f t="shared" ca="1" si="37"/>
        <v>32.66932721624508</v>
      </c>
      <c r="D325" s="5">
        <f t="shared" ca="1" si="38"/>
        <v>146.66507484937597</v>
      </c>
      <c r="E325" s="5">
        <f t="shared" ca="1" si="35"/>
        <v>-8.864558854429454</v>
      </c>
      <c r="F325" s="5">
        <f t="shared" ca="1" si="39"/>
        <v>8.2555517027140297</v>
      </c>
      <c r="G325">
        <f t="shared" ca="1" si="40"/>
        <v>0.67100000000000004</v>
      </c>
    </row>
    <row r="326" spans="1:7" x14ac:dyDescent="0.25">
      <c r="A326">
        <v>270</v>
      </c>
      <c r="B326" s="5">
        <f t="shared" ca="1" si="36"/>
        <v>71.889467978319018</v>
      </c>
      <c r="C326" s="5">
        <f t="shared" ca="1" si="37"/>
        <v>34.552329364115863</v>
      </c>
      <c r="D326" s="5">
        <f t="shared" ca="1" si="38"/>
        <v>146.63847176336179</v>
      </c>
      <c r="E326" s="5">
        <f t="shared" ref="E326:E389" ca="1" si="41">$J$46*(B326-$B$46)+$J$47*(C326-$B$47)+$J$48*(D326-$B$48)</f>
        <v>-19.590830244485403</v>
      </c>
      <c r="F326" s="5">
        <f t="shared" ca="1" si="39"/>
        <v>-2.4707196873419193</v>
      </c>
      <c r="G326">
        <f t="shared" ca="1" si="40"/>
        <v>0.35199999999999998</v>
      </c>
    </row>
    <row r="327" spans="1:7" x14ac:dyDescent="0.25">
      <c r="A327">
        <v>271</v>
      </c>
      <c r="B327" s="5">
        <f t="shared" ca="1" si="36"/>
        <v>71.349639213778588</v>
      </c>
      <c r="C327" s="5">
        <f t="shared" ca="1" si="37"/>
        <v>28.432913397926303</v>
      </c>
      <c r="D327" s="5">
        <f t="shared" ca="1" si="38"/>
        <v>151.39527287462371</v>
      </c>
      <c r="E327" s="5">
        <f t="shared" ca="1" si="41"/>
        <v>-6.5704244701069596</v>
      </c>
      <c r="F327" s="5">
        <f t="shared" ca="1" si="39"/>
        <v>10.549686087036523</v>
      </c>
      <c r="G327">
        <f t="shared" ca="1" si="40"/>
        <v>0.73499999999999999</v>
      </c>
    </row>
    <row r="328" spans="1:7" x14ac:dyDescent="0.25">
      <c r="A328">
        <v>272</v>
      </c>
      <c r="B328" s="5">
        <f t="shared" ca="1" si="36"/>
        <v>65.27611142436109</v>
      </c>
      <c r="C328" s="5">
        <f t="shared" ca="1" si="37"/>
        <v>25.141530795264565</v>
      </c>
      <c r="D328" s="5">
        <f t="shared" ca="1" si="38"/>
        <v>150.6987986641974</v>
      </c>
      <c r="E328" s="5">
        <f t="shared" ca="1" si="41"/>
        <v>-13.965605256123617</v>
      </c>
      <c r="F328" s="5">
        <f t="shared" ca="1" si="39"/>
        <v>3.1545053010198671</v>
      </c>
      <c r="G328">
        <f t="shared" ca="1" si="40"/>
        <v>0.51900000000000002</v>
      </c>
    </row>
    <row r="329" spans="1:7" x14ac:dyDescent="0.25">
      <c r="A329">
        <v>273</v>
      </c>
      <c r="B329" s="5">
        <f t="shared" ca="1" si="36"/>
        <v>74.123450903450504</v>
      </c>
      <c r="C329" s="5">
        <f t="shared" ca="1" si="37"/>
        <v>28.721686850756804</v>
      </c>
      <c r="D329" s="5">
        <f t="shared" ca="1" si="38"/>
        <v>151.38722879608954</v>
      </c>
      <c r="E329" s="5">
        <f t="shared" ca="1" si="41"/>
        <v>0.37458488256035971</v>
      </c>
      <c r="F329" s="5">
        <f t="shared" ca="1" si="39"/>
        <v>17.494695439703843</v>
      </c>
      <c r="G329">
        <f t="shared" ca="1" si="40"/>
        <v>0.86199999999999999</v>
      </c>
    </row>
    <row r="330" spans="1:7" x14ac:dyDescent="0.25">
      <c r="A330">
        <v>274</v>
      </c>
      <c r="B330" s="5">
        <f t="shared" ca="1" si="36"/>
        <v>69.872380307544447</v>
      </c>
      <c r="C330" s="5">
        <f t="shared" ca="1" si="37"/>
        <v>31.016018491702244</v>
      </c>
      <c r="D330" s="5">
        <f t="shared" ca="1" si="38"/>
        <v>144.32181647513218</v>
      </c>
      <c r="E330" s="5">
        <f t="shared" ca="1" si="41"/>
        <v>-14.099286308554897</v>
      </c>
      <c r="F330" s="5">
        <f t="shared" ca="1" si="39"/>
        <v>3.0208242485885872</v>
      </c>
      <c r="G330">
        <f t="shared" ca="1" si="40"/>
        <v>0.51200000000000001</v>
      </c>
    </row>
    <row r="331" spans="1:7" x14ac:dyDescent="0.25">
      <c r="A331">
        <v>275</v>
      </c>
      <c r="B331" s="5">
        <f t="shared" ca="1" si="36"/>
        <v>73.901437863996094</v>
      </c>
      <c r="C331" s="5">
        <f t="shared" ca="1" si="37"/>
        <v>38.434299000732665</v>
      </c>
      <c r="D331" s="5">
        <f t="shared" ca="1" si="38"/>
        <v>155.93275172665093</v>
      </c>
      <c r="E331" s="5">
        <f t="shared" ca="1" si="41"/>
        <v>-29.822121090834802</v>
      </c>
      <c r="F331" s="5">
        <f t="shared" ca="1" si="39"/>
        <v>-12.702010533691318</v>
      </c>
      <c r="G331">
        <f t="shared" ca="1" si="40"/>
        <v>0.10299999999999999</v>
      </c>
    </row>
    <row r="332" spans="1:7" x14ac:dyDescent="0.25">
      <c r="A332">
        <v>276</v>
      </c>
      <c r="B332" s="5">
        <f t="shared" ca="1" si="36"/>
        <v>70.413259016795337</v>
      </c>
      <c r="C332" s="5">
        <f t="shared" ca="1" si="37"/>
        <v>25.978814098991482</v>
      </c>
      <c r="D332" s="5">
        <f t="shared" ca="1" si="38"/>
        <v>141.92713763333973</v>
      </c>
      <c r="E332" s="5">
        <f t="shared" ca="1" si="41"/>
        <v>2.7706372006103344</v>
      </c>
      <c r="F332" s="5">
        <f t="shared" ca="1" si="39"/>
        <v>19.890747757753818</v>
      </c>
      <c r="G332">
        <f t="shared" ca="1" si="40"/>
        <v>0.90800000000000003</v>
      </c>
    </row>
    <row r="333" spans="1:7" x14ac:dyDescent="0.25">
      <c r="A333">
        <v>277</v>
      </c>
      <c r="B333" s="5">
        <f t="shared" ca="1" si="36"/>
        <v>72.274054302830635</v>
      </c>
      <c r="C333" s="5">
        <f t="shared" ca="1" si="37"/>
        <v>26.477333072632049</v>
      </c>
      <c r="D333" s="5">
        <f t="shared" ca="1" si="38"/>
        <v>144.78543012628791</v>
      </c>
      <c r="E333" s="5">
        <f t="shared" ca="1" si="41"/>
        <v>5.0352062328068268</v>
      </c>
      <c r="F333" s="5">
        <f t="shared" ca="1" si="39"/>
        <v>22.155316789950312</v>
      </c>
      <c r="G333">
        <f t="shared" ca="1" si="40"/>
        <v>0.93500000000000005</v>
      </c>
    </row>
    <row r="334" spans="1:7" x14ac:dyDescent="0.25">
      <c r="A334">
        <v>278</v>
      </c>
      <c r="B334" s="5">
        <f t="shared" ca="1" si="36"/>
        <v>73.929251901240875</v>
      </c>
      <c r="C334" s="5">
        <f t="shared" ca="1" si="37"/>
        <v>28.886867777664918</v>
      </c>
      <c r="D334" s="5">
        <f t="shared" ca="1" si="38"/>
        <v>146.15001948513898</v>
      </c>
      <c r="E334" s="5">
        <f t="shared" ca="1" si="41"/>
        <v>2.1930175790018573</v>
      </c>
      <c r="F334" s="5">
        <f t="shared" ca="1" si="39"/>
        <v>19.313128136145341</v>
      </c>
      <c r="G334">
        <f t="shared" ca="1" si="40"/>
        <v>0.89500000000000002</v>
      </c>
    </row>
    <row r="335" spans="1:7" x14ac:dyDescent="0.25">
      <c r="A335">
        <v>279</v>
      </c>
      <c r="B335" s="5">
        <f t="shared" ca="1" si="36"/>
        <v>67.631380502863323</v>
      </c>
      <c r="C335" s="5">
        <f t="shared" ca="1" si="37"/>
        <v>31.392508980076286</v>
      </c>
      <c r="D335" s="5">
        <f t="shared" ca="1" si="38"/>
        <v>148.67494344786661</v>
      </c>
      <c r="E335" s="5">
        <f t="shared" ca="1" si="41"/>
        <v>-23.755667494266103</v>
      </c>
      <c r="F335" s="5">
        <f t="shared" ca="1" si="39"/>
        <v>-6.6355569371226188</v>
      </c>
      <c r="G335">
        <f t="shared" ca="1" si="40"/>
        <v>0.23100000000000001</v>
      </c>
    </row>
    <row r="336" spans="1:7" x14ac:dyDescent="0.25">
      <c r="A336">
        <v>280</v>
      </c>
      <c r="B336" s="5">
        <f t="shared" ca="1" si="36"/>
        <v>71.915135060987453</v>
      </c>
      <c r="C336" s="5">
        <f t="shared" ca="1" si="37"/>
        <v>31.341557154593367</v>
      </c>
      <c r="D336" s="5">
        <f t="shared" ca="1" si="38"/>
        <v>151.95164572289028</v>
      </c>
      <c r="E336" s="5">
        <f t="shared" ca="1" si="41"/>
        <v>-13.414614234712644</v>
      </c>
      <c r="F336" s="5">
        <f t="shared" ca="1" si="39"/>
        <v>3.7054963224308395</v>
      </c>
      <c r="G336">
        <f t="shared" ca="1" si="40"/>
        <v>0.54300000000000004</v>
      </c>
    </row>
    <row r="337" spans="1:7" x14ac:dyDescent="0.25">
      <c r="A337">
        <v>281</v>
      </c>
      <c r="B337" s="5">
        <f t="shared" ca="1" si="36"/>
        <v>77.142481005447749</v>
      </c>
      <c r="C337" s="5">
        <f t="shared" ca="1" si="37"/>
        <v>34.436425868616816</v>
      </c>
      <c r="D337" s="5">
        <f t="shared" ca="1" si="38"/>
        <v>152.74687240508212</v>
      </c>
      <c r="E337" s="5">
        <f t="shared" ca="1" si="41"/>
        <v>-7.8871610904702312</v>
      </c>
      <c r="F337" s="5">
        <f t="shared" ca="1" si="39"/>
        <v>9.2329494666732526</v>
      </c>
      <c r="G337">
        <f t="shared" ca="1" si="40"/>
        <v>0.69799999999999995</v>
      </c>
    </row>
    <row r="338" spans="1:7" x14ac:dyDescent="0.25">
      <c r="A338">
        <v>282</v>
      </c>
      <c r="B338" s="5">
        <f t="shared" ca="1" si="36"/>
        <v>70.549826448244232</v>
      </c>
      <c r="C338" s="5">
        <f t="shared" ca="1" si="37"/>
        <v>31.452681688266082</v>
      </c>
      <c r="D338" s="5">
        <f t="shared" ca="1" si="38"/>
        <v>143.15661111077767</v>
      </c>
      <c r="E338" s="5">
        <f t="shared" ca="1" si="41"/>
        <v>-12.798888823464608</v>
      </c>
      <c r="F338" s="5">
        <f t="shared" ca="1" si="39"/>
        <v>4.3212217336788754</v>
      </c>
      <c r="G338">
        <f t="shared" ca="1" si="40"/>
        <v>0.56000000000000005</v>
      </c>
    </row>
    <row r="339" spans="1:7" x14ac:dyDescent="0.25">
      <c r="A339">
        <v>283</v>
      </c>
      <c r="B339" s="5">
        <f t="shared" ca="1" si="36"/>
        <v>74.235267011040662</v>
      </c>
      <c r="C339" s="5">
        <f t="shared" ca="1" si="37"/>
        <v>27.042292670841668</v>
      </c>
      <c r="D339" s="5">
        <f t="shared" ca="1" si="38"/>
        <v>150.42797951132286</v>
      </c>
      <c r="E339" s="5">
        <f t="shared" ca="1" si="41"/>
        <v>5.8943191841382205</v>
      </c>
      <c r="F339" s="5">
        <f t="shared" ca="1" si="39"/>
        <v>23.014429741281702</v>
      </c>
      <c r="G339">
        <f t="shared" ca="1" si="40"/>
        <v>0.94599999999999995</v>
      </c>
    </row>
    <row r="340" spans="1:7" x14ac:dyDescent="0.25">
      <c r="A340">
        <v>284</v>
      </c>
      <c r="B340" s="5">
        <f t="shared" ca="1" si="36"/>
        <v>69.909490387955643</v>
      </c>
      <c r="C340" s="5">
        <f t="shared" ca="1" si="37"/>
        <v>24.176842361943244</v>
      </c>
      <c r="D340" s="5">
        <f t="shared" ca="1" si="38"/>
        <v>156.09553670656607</v>
      </c>
      <c r="E340" s="5">
        <f t="shared" ca="1" si="41"/>
        <v>-1.2384274458418498</v>
      </c>
      <c r="F340" s="5">
        <f t="shared" ca="1" si="39"/>
        <v>15.881683111301633</v>
      </c>
      <c r="G340">
        <f t="shared" ca="1" si="40"/>
        <v>0.84299999999999997</v>
      </c>
    </row>
    <row r="341" spans="1:7" x14ac:dyDescent="0.25">
      <c r="A341">
        <v>285</v>
      </c>
      <c r="B341" s="5">
        <f t="shared" ca="1" si="36"/>
        <v>68.773883699488167</v>
      </c>
      <c r="C341" s="5">
        <f t="shared" ca="1" si="37"/>
        <v>33.444319802544783</v>
      </c>
      <c r="D341" s="5">
        <f t="shared" ca="1" si="38"/>
        <v>150.00225504067109</v>
      </c>
      <c r="E341" s="5">
        <f t="shared" ca="1" si="41"/>
        <v>-27.010598617911555</v>
      </c>
      <c r="F341" s="5">
        <f t="shared" ca="1" si="39"/>
        <v>-9.890488060768071</v>
      </c>
      <c r="G341">
        <f t="shared" ca="1" si="40"/>
        <v>0.154</v>
      </c>
    </row>
    <row r="342" spans="1:7" x14ac:dyDescent="0.25">
      <c r="A342">
        <v>286</v>
      </c>
      <c r="B342" s="5">
        <f t="shared" ca="1" si="36"/>
        <v>69.581693101040827</v>
      </c>
      <c r="C342" s="5">
        <f t="shared" ca="1" si="37"/>
        <v>32.119241584529426</v>
      </c>
      <c r="D342" s="5">
        <f t="shared" ca="1" si="38"/>
        <v>150.53239210731053</v>
      </c>
      <c r="E342" s="5">
        <f t="shared" ca="1" si="41"/>
        <v>-21.339150397349179</v>
      </c>
      <c r="F342" s="5">
        <f t="shared" ca="1" si="39"/>
        <v>-4.2190398402056957</v>
      </c>
      <c r="G342">
        <f t="shared" ca="1" si="40"/>
        <v>0.29899999999999999</v>
      </c>
    </row>
    <row r="343" spans="1:7" x14ac:dyDescent="0.25">
      <c r="A343">
        <v>287</v>
      </c>
      <c r="B343" s="5">
        <f t="shared" ca="1" si="36"/>
        <v>69.283641587609779</v>
      </c>
      <c r="C343" s="5">
        <f t="shared" ca="1" si="37"/>
        <v>24.783604245352304</v>
      </c>
      <c r="D343" s="5">
        <f t="shared" ca="1" si="38"/>
        <v>142.4837325199602</v>
      </c>
      <c r="E343" s="5">
        <f t="shared" ca="1" si="41"/>
        <v>2.6539035234209916</v>
      </c>
      <c r="F343" s="5">
        <f t="shared" ca="1" si="39"/>
        <v>19.774014080564477</v>
      </c>
      <c r="G343">
        <f t="shared" ca="1" si="40"/>
        <v>0.90600000000000003</v>
      </c>
    </row>
    <row r="344" spans="1:7" x14ac:dyDescent="0.25">
      <c r="A344">
        <v>288</v>
      </c>
      <c r="B344" s="5">
        <f t="shared" ca="1" si="36"/>
        <v>62.725192705254315</v>
      </c>
      <c r="C344" s="5">
        <f t="shared" ca="1" si="37"/>
        <v>26.988406055845001</v>
      </c>
      <c r="D344" s="5">
        <f t="shared" ca="1" si="38"/>
        <v>151.38933201015686</v>
      </c>
      <c r="E344" s="5">
        <f t="shared" ca="1" si="41"/>
        <v>-26.620685853690031</v>
      </c>
      <c r="F344" s="5">
        <f t="shared" ca="1" si="39"/>
        <v>-9.5005752965465469</v>
      </c>
      <c r="G344">
        <f t="shared" ca="1" si="40"/>
        <v>0.16600000000000001</v>
      </c>
    </row>
    <row r="345" spans="1:7" x14ac:dyDescent="0.25">
      <c r="A345">
        <v>289</v>
      </c>
      <c r="B345" s="5">
        <f t="shared" ca="1" si="36"/>
        <v>72.719950651551969</v>
      </c>
      <c r="C345" s="5">
        <f t="shared" ca="1" si="37"/>
        <v>25.58328706056145</v>
      </c>
      <c r="D345" s="5">
        <f t="shared" ca="1" si="38"/>
        <v>149.89728528770829</v>
      </c>
      <c r="E345" s="5">
        <f t="shared" ca="1" si="41"/>
        <v>6.0230193488419976</v>
      </c>
      <c r="F345" s="5">
        <f t="shared" ca="1" si="39"/>
        <v>23.143129905985482</v>
      </c>
      <c r="G345">
        <f t="shared" ca="1" si="40"/>
        <v>0.94699999999999995</v>
      </c>
    </row>
    <row r="346" spans="1:7" x14ac:dyDescent="0.25">
      <c r="A346">
        <v>290</v>
      </c>
      <c r="B346" s="5">
        <f t="shared" ca="1" si="36"/>
        <v>69.486987868937618</v>
      </c>
      <c r="C346" s="5">
        <f t="shared" ca="1" si="37"/>
        <v>32.761577374230384</v>
      </c>
      <c r="D346" s="5">
        <f t="shared" ca="1" si="38"/>
        <v>145.43694145643977</v>
      </c>
      <c r="E346" s="5">
        <f t="shared" ca="1" si="41"/>
        <v>-20.65190898825843</v>
      </c>
      <c r="F346" s="5">
        <f t="shared" ca="1" si="39"/>
        <v>-3.5317984311149466</v>
      </c>
      <c r="G346">
        <f t="shared" ca="1" si="40"/>
        <v>0.32</v>
      </c>
    </row>
    <row r="347" spans="1:7" x14ac:dyDescent="0.25">
      <c r="A347">
        <v>291</v>
      </c>
      <c r="B347" s="5">
        <f t="shared" ca="1" si="36"/>
        <v>67.277956764697933</v>
      </c>
      <c r="C347" s="5">
        <f t="shared" ca="1" si="37"/>
        <v>32.538998694171674</v>
      </c>
      <c r="D347" s="5">
        <f t="shared" ca="1" si="38"/>
        <v>154.15820815938241</v>
      </c>
      <c r="E347" s="5">
        <f t="shared" ca="1" si="41"/>
        <v>-30.899670701256845</v>
      </c>
      <c r="F347" s="5">
        <f t="shared" ca="1" si="39"/>
        <v>-13.779560144113361</v>
      </c>
      <c r="G347">
        <f t="shared" ca="1" si="40"/>
        <v>0.09</v>
      </c>
    </row>
    <row r="348" spans="1:7" x14ac:dyDescent="0.25">
      <c r="A348">
        <v>292</v>
      </c>
      <c r="B348" s="5">
        <f t="shared" ca="1" si="36"/>
        <v>69.631801769351782</v>
      </c>
      <c r="C348" s="5">
        <f t="shared" ca="1" si="37"/>
        <v>34.289127588533319</v>
      </c>
      <c r="D348" s="5">
        <f t="shared" ca="1" si="38"/>
        <v>146.64936341671728</v>
      </c>
      <c r="E348" s="5">
        <f t="shared" ca="1" si="41"/>
        <v>-25.16720877204116</v>
      </c>
      <c r="F348" s="5">
        <f t="shared" ca="1" si="39"/>
        <v>-8.0470982148976766</v>
      </c>
      <c r="G348">
        <f t="shared" ca="1" si="40"/>
        <v>0.192</v>
      </c>
    </row>
    <row r="349" spans="1:7" x14ac:dyDescent="0.25">
      <c r="A349">
        <v>293</v>
      </c>
      <c r="B349" s="5">
        <f t="shared" ca="1" si="36"/>
        <v>68.981212438452729</v>
      </c>
      <c r="C349" s="5">
        <f t="shared" ca="1" si="37"/>
        <v>31.665960911559655</v>
      </c>
      <c r="D349" s="5">
        <f t="shared" ca="1" si="38"/>
        <v>141.68992975073411</v>
      </c>
      <c r="E349" s="5">
        <f t="shared" ca="1" si="41"/>
        <v>-16.985339260757257</v>
      </c>
      <c r="F349" s="5">
        <f t="shared" ca="1" si="39"/>
        <v>0.13477129638622642</v>
      </c>
      <c r="G349">
        <f t="shared" ca="1" si="40"/>
        <v>0.437</v>
      </c>
    </row>
    <row r="350" spans="1:7" x14ac:dyDescent="0.25">
      <c r="A350">
        <v>294</v>
      </c>
      <c r="B350" s="5">
        <f t="shared" ca="1" si="36"/>
        <v>65.564192097225444</v>
      </c>
      <c r="C350" s="5">
        <f t="shared" ca="1" si="37"/>
        <v>30.640750877807072</v>
      </c>
      <c r="D350" s="5">
        <f t="shared" ca="1" si="38"/>
        <v>148.46331021450976</v>
      </c>
      <c r="E350" s="5">
        <f t="shared" ca="1" si="41"/>
        <v>-27.315601843320781</v>
      </c>
      <c r="F350" s="5">
        <f t="shared" ca="1" si="39"/>
        <v>-10.195491286177297</v>
      </c>
      <c r="G350">
        <f t="shared" ca="1" si="40"/>
        <v>0.14799999999999999</v>
      </c>
    </row>
    <row r="351" spans="1:7" x14ac:dyDescent="0.25">
      <c r="A351">
        <v>295</v>
      </c>
      <c r="B351" s="5">
        <f t="shared" ca="1" si="36"/>
        <v>68.221187965195341</v>
      </c>
      <c r="C351" s="5">
        <f t="shared" ca="1" si="37"/>
        <v>35.673804753794144</v>
      </c>
      <c r="D351" s="5">
        <f t="shared" ca="1" si="38"/>
        <v>143.00215357265174</v>
      </c>
      <c r="E351" s="5">
        <f t="shared" ca="1" si="41"/>
        <v>-31.009042349083288</v>
      </c>
      <c r="F351" s="5">
        <f t="shared" ca="1" si="39"/>
        <v>-13.888931791939804</v>
      </c>
      <c r="G351">
        <f t="shared" ca="1" si="40"/>
        <v>8.7999999999999995E-2</v>
      </c>
    </row>
    <row r="352" spans="1:7" x14ac:dyDescent="0.25">
      <c r="A352">
        <v>296</v>
      </c>
      <c r="B352" s="5">
        <f t="shared" ca="1" si="36"/>
        <v>63.626647980548697</v>
      </c>
      <c r="C352" s="5">
        <f t="shared" ca="1" si="37"/>
        <v>30.784678055214442</v>
      </c>
      <c r="D352" s="5">
        <f t="shared" ca="1" si="38"/>
        <v>145.88896496703285</v>
      </c>
      <c r="E352" s="5">
        <f t="shared" ca="1" si="41"/>
        <v>-31.74188238439552</v>
      </c>
      <c r="F352" s="5">
        <f t="shared" ca="1" si="39"/>
        <v>-14.621771827252037</v>
      </c>
      <c r="G352">
        <f t="shared" ca="1" si="40"/>
        <v>7.8E-2</v>
      </c>
    </row>
    <row r="353" spans="1:7" x14ac:dyDescent="0.25">
      <c r="A353">
        <v>297</v>
      </c>
      <c r="B353" s="5">
        <f t="shared" ca="1" si="36"/>
        <v>66.364838564687361</v>
      </c>
      <c r="C353" s="5">
        <f t="shared" ca="1" si="37"/>
        <v>33.244764137632245</v>
      </c>
      <c r="D353" s="5">
        <f t="shared" ca="1" si="38"/>
        <v>140.94645551101709</v>
      </c>
      <c r="E353" s="5">
        <f t="shared" ca="1" si="41"/>
        <v>-28.301770142301994</v>
      </c>
      <c r="F353" s="5">
        <f t="shared" ca="1" si="39"/>
        <v>-11.18165958515851</v>
      </c>
      <c r="G353">
        <f t="shared" ca="1" si="40"/>
        <v>0.13200000000000001</v>
      </c>
    </row>
    <row r="354" spans="1:7" x14ac:dyDescent="0.25">
      <c r="A354">
        <v>298</v>
      </c>
      <c r="B354" s="5">
        <f t="shared" ca="1" si="36"/>
        <v>67.672713950649424</v>
      </c>
      <c r="C354" s="5">
        <f t="shared" ca="1" si="37"/>
        <v>28.893338463358567</v>
      </c>
      <c r="D354" s="5">
        <f t="shared" ca="1" si="38"/>
        <v>145.85921176881388</v>
      </c>
      <c r="E354" s="5">
        <f t="shared" ca="1" si="41"/>
        <v>-15.142764316984133</v>
      </c>
      <c r="F354" s="5">
        <f t="shared" ca="1" si="39"/>
        <v>1.9773462401593509</v>
      </c>
      <c r="G354">
        <f t="shared" ca="1" si="40"/>
        <v>0.49</v>
      </c>
    </row>
    <row r="355" spans="1:7" x14ac:dyDescent="0.25">
      <c r="A355">
        <v>299</v>
      </c>
      <c r="B355" s="5">
        <f t="shared" ca="1" si="36"/>
        <v>66.147401534852406</v>
      </c>
      <c r="C355" s="5">
        <f t="shared" ca="1" si="37"/>
        <v>32.280388623593971</v>
      </c>
      <c r="D355" s="5">
        <f t="shared" ca="1" si="38"/>
        <v>158.53014135723868</v>
      </c>
      <c r="E355" s="5">
        <f t="shared" ca="1" si="41"/>
        <v>-35.690904539875859</v>
      </c>
      <c r="F355" s="5">
        <f t="shared" ca="1" si="39"/>
        <v>-18.570793982732376</v>
      </c>
      <c r="G355">
        <f t="shared" ca="1" si="40"/>
        <v>0.04</v>
      </c>
    </row>
    <row r="356" spans="1:7" x14ac:dyDescent="0.25">
      <c r="A356">
        <v>300</v>
      </c>
      <c r="B356" s="5">
        <f t="shared" ca="1" si="36"/>
        <v>71.303636053775378</v>
      </c>
      <c r="C356" s="5">
        <f t="shared" ca="1" si="37"/>
        <v>25.456862438370507</v>
      </c>
      <c r="D356" s="5">
        <f t="shared" ca="1" si="38"/>
        <v>151.39617366637316</v>
      </c>
      <c r="E356" s="5">
        <f t="shared" ca="1" si="41"/>
        <v>1.6126698143748208</v>
      </c>
      <c r="F356" s="5">
        <f t="shared" ca="1" si="39"/>
        <v>18.732780371518306</v>
      </c>
      <c r="G356">
        <f t="shared" ca="1" si="40"/>
        <v>0.88600000000000001</v>
      </c>
    </row>
    <row r="357" spans="1:7" x14ac:dyDescent="0.25">
      <c r="A357">
        <v>301</v>
      </c>
      <c r="B357" s="5">
        <f t="shared" ca="1" si="36"/>
        <v>68.175912827717468</v>
      </c>
      <c r="C357" s="5">
        <f t="shared" ca="1" si="37"/>
        <v>28.140923918303063</v>
      </c>
      <c r="D357" s="5">
        <f t="shared" ca="1" si="38"/>
        <v>156.17006639114305</v>
      </c>
      <c r="E357" s="5">
        <f t="shared" ca="1" si="41"/>
        <v>-17.192065985382641</v>
      </c>
      <c r="F357" s="5">
        <f t="shared" ca="1" si="39"/>
        <v>-7.1955428239157015E-2</v>
      </c>
      <c r="G357">
        <f t="shared" ca="1" si="40"/>
        <v>0.42899999999999999</v>
      </c>
    </row>
    <row r="358" spans="1:7" x14ac:dyDescent="0.25">
      <c r="A358">
        <v>302</v>
      </c>
      <c r="B358" s="5">
        <f t="shared" ca="1" si="36"/>
        <v>70.102247721651281</v>
      </c>
      <c r="C358" s="5">
        <f t="shared" ca="1" si="37"/>
        <v>24.450333665394126</v>
      </c>
      <c r="D358" s="5">
        <f t="shared" ca="1" si="38"/>
        <v>150.67919101969736</v>
      </c>
      <c r="E358" s="5">
        <f t="shared" ca="1" si="41"/>
        <v>1.4547904842318422</v>
      </c>
      <c r="F358" s="5">
        <f t="shared" ca="1" si="39"/>
        <v>18.574901041375327</v>
      </c>
      <c r="G358">
        <f t="shared" ca="1" si="40"/>
        <v>0.88400000000000001</v>
      </c>
    </row>
    <row r="359" spans="1:7" x14ac:dyDescent="0.25">
      <c r="A359">
        <v>303</v>
      </c>
      <c r="B359" s="5">
        <f t="shared" ca="1" si="36"/>
        <v>68.701251461498643</v>
      </c>
      <c r="C359" s="5">
        <f t="shared" ca="1" si="37"/>
        <v>31.271788459741</v>
      </c>
      <c r="D359" s="5">
        <f t="shared" ca="1" si="38"/>
        <v>148.01754528652756</v>
      </c>
      <c r="E359" s="5">
        <f t="shared" ca="1" si="41"/>
        <v>-20.076111087258354</v>
      </c>
      <c r="F359" s="5">
        <f t="shared" ca="1" si="39"/>
        <v>-2.9560005301148706</v>
      </c>
      <c r="G359">
        <f t="shared" ca="1" si="40"/>
        <v>0.33800000000000002</v>
      </c>
    </row>
    <row r="360" spans="1:7" x14ac:dyDescent="0.25">
      <c r="A360">
        <v>304</v>
      </c>
      <c r="B360" s="5">
        <f t="shared" ca="1" si="36"/>
        <v>71.127580618101717</v>
      </c>
      <c r="C360" s="5">
        <f t="shared" ca="1" si="37"/>
        <v>30.957641668940653</v>
      </c>
      <c r="D360" s="5">
        <f t="shared" ca="1" si="38"/>
        <v>137.20044602054207</v>
      </c>
      <c r="E360" s="5">
        <f t="shared" ca="1" si="41"/>
        <v>-6.5929914612314393</v>
      </c>
      <c r="F360" s="5">
        <f t="shared" ca="1" si="39"/>
        <v>10.527119095912045</v>
      </c>
      <c r="G360">
        <f t="shared" ca="1" si="40"/>
        <v>0.73099999999999998</v>
      </c>
    </row>
    <row r="361" spans="1:7" x14ac:dyDescent="0.25">
      <c r="A361">
        <v>305</v>
      </c>
      <c r="B361" s="5">
        <f t="shared" ca="1" si="36"/>
        <v>74.37318887539206</v>
      </c>
      <c r="C361" s="5">
        <f t="shared" ca="1" si="37"/>
        <v>30.804034784096686</v>
      </c>
      <c r="D361" s="5">
        <f t="shared" ca="1" si="38"/>
        <v>156.7572688299127</v>
      </c>
      <c r="E361" s="5">
        <f t="shared" ca="1" si="41"/>
        <v>-7.6376213074648556</v>
      </c>
      <c r="F361" s="5">
        <f t="shared" ca="1" si="39"/>
        <v>9.4824892496786291</v>
      </c>
      <c r="G361">
        <f t="shared" ca="1" si="40"/>
        <v>0.70199999999999996</v>
      </c>
    </row>
    <row r="362" spans="1:7" x14ac:dyDescent="0.25">
      <c r="A362">
        <v>306</v>
      </c>
      <c r="B362" s="5">
        <f t="shared" ca="1" si="36"/>
        <v>70.757187248646474</v>
      </c>
      <c r="C362" s="5">
        <f t="shared" ca="1" si="37"/>
        <v>32.299932600800972</v>
      </c>
      <c r="D362" s="5">
        <f t="shared" ca="1" si="38"/>
        <v>165.57369958874457</v>
      </c>
      <c r="E362" s="5">
        <f t="shared" ca="1" si="41"/>
        <v>-26.665990877331403</v>
      </c>
      <c r="F362" s="5">
        <f t="shared" ca="1" si="39"/>
        <v>-9.5458803201879192</v>
      </c>
      <c r="G362">
        <f t="shared" ca="1" si="40"/>
        <v>0.16500000000000001</v>
      </c>
    </row>
    <row r="363" spans="1:7" x14ac:dyDescent="0.25">
      <c r="A363">
        <v>307</v>
      </c>
      <c r="B363" s="5">
        <f t="shared" ca="1" si="36"/>
        <v>64.336446144308397</v>
      </c>
      <c r="C363" s="5">
        <f t="shared" ca="1" si="37"/>
        <v>28.963583936124397</v>
      </c>
      <c r="D363" s="5">
        <f t="shared" ca="1" si="38"/>
        <v>147.96371664029576</v>
      </c>
      <c r="E363" s="5">
        <f t="shared" ca="1" si="41"/>
        <v>-25.791159705946765</v>
      </c>
      <c r="F363" s="5">
        <f t="shared" ca="1" si="39"/>
        <v>-8.6710491488032808</v>
      </c>
      <c r="G363">
        <f t="shared" ca="1" si="40"/>
        <v>0.183</v>
      </c>
    </row>
    <row r="364" spans="1:7" x14ac:dyDescent="0.25">
      <c r="A364">
        <v>308</v>
      </c>
      <c r="B364" s="5">
        <f t="shared" ca="1" si="36"/>
        <v>68.031092047840957</v>
      </c>
      <c r="C364" s="5">
        <f t="shared" ca="1" si="37"/>
        <v>31.687144405032143</v>
      </c>
      <c r="D364" s="5">
        <f t="shared" ca="1" si="38"/>
        <v>153.23036486680564</v>
      </c>
      <c r="E364" s="5">
        <f t="shared" ca="1" si="41"/>
        <v>-25.916971822844403</v>
      </c>
      <c r="F364" s="5">
        <f t="shared" ca="1" si="39"/>
        <v>-8.7968612657009189</v>
      </c>
      <c r="G364">
        <f t="shared" ca="1" si="40"/>
        <v>0.182</v>
      </c>
    </row>
    <row r="365" spans="1:7" x14ac:dyDescent="0.25">
      <c r="A365">
        <v>309</v>
      </c>
      <c r="B365" s="5">
        <f t="shared" ca="1" si="36"/>
        <v>72.05175874822271</v>
      </c>
      <c r="C365" s="5">
        <f t="shared" ca="1" si="37"/>
        <v>32.986419021287347</v>
      </c>
      <c r="D365" s="5">
        <f t="shared" ca="1" si="38"/>
        <v>145.34428247724347</v>
      </c>
      <c r="E365" s="5">
        <f t="shared" ca="1" si="41"/>
        <v>-14.066590476479314</v>
      </c>
      <c r="F365" s="5">
        <f t="shared" ca="1" si="39"/>
        <v>3.0535200806641694</v>
      </c>
      <c r="G365">
        <f t="shared" ca="1" si="40"/>
        <v>0.51400000000000001</v>
      </c>
    </row>
    <row r="366" spans="1:7" x14ac:dyDescent="0.25">
      <c r="A366">
        <v>310</v>
      </c>
      <c r="B366" s="5">
        <f t="shared" ca="1" si="36"/>
        <v>71.747581431482686</v>
      </c>
      <c r="C366" s="5">
        <f t="shared" ca="1" si="37"/>
        <v>26.382596620869904</v>
      </c>
      <c r="D366" s="5">
        <f t="shared" ca="1" si="38"/>
        <v>148.7549002487516</v>
      </c>
      <c r="E366" s="5">
        <f t="shared" ca="1" si="41"/>
        <v>1.6903441367429093</v>
      </c>
      <c r="F366" s="5">
        <f t="shared" ca="1" si="39"/>
        <v>18.810454693886392</v>
      </c>
      <c r="G366">
        <f t="shared" ca="1" si="40"/>
        <v>0.88700000000000001</v>
      </c>
    </row>
    <row r="367" spans="1:7" x14ac:dyDescent="0.25">
      <c r="A367">
        <v>311</v>
      </c>
      <c r="B367" s="5">
        <f t="shared" ca="1" si="36"/>
        <v>68.829919363752182</v>
      </c>
      <c r="C367" s="5">
        <f t="shared" ca="1" si="37"/>
        <v>33.956257817590902</v>
      </c>
      <c r="D367" s="5">
        <f t="shared" ca="1" si="38"/>
        <v>162.67363103043647</v>
      </c>
      <c r="E367" s="5">
        <f t="shared" ca="1" si="41"/>
        <v>-35.112152616792017</v>
      </c>
      <c r="F367" s="5">
        <f t="shared" ca="1" si="39"/>
        <v>-17.992042059648533</v>
      </c>
      <c r="G367">
        <f t="shared" ca="1" si="40"/>
        <v>4.3999999999999997E-2</v>
      </c>
    </row>
    <row r="368" spans="1:7" x14ac:dyDescent="0.25">
      <c r="A368">
        <v>312</v>
      </c>
      <c r="B368" s="5">
        <f t="shared" ca="1" si="36"/>
        <v>68.872984555774082</v>
      </c>
      <c r="C368" s="5">
        <f t="shared" ca="1" si="37"/>
        <v>34.33187387007407</v>
      </c>
      <c r="D368" s="5">
        <f t="shared" ca="1" si="38"/>
        <v>150.0541208161616</v>
      </c>
      <c r="E368" s="5">
        <f t="shared" ca="1" si="41"/>
        <v>-29.240685563227611</v>
      </c>
      <c r="F368" s="5">
        <f t="shared" ca="1" si="39"/>
        <v>-12.120575006084128</v>
      </c>
      <c r="G368">
        <f t="shared" ca="1" si="40"/>
        <v>0.114</v>
      </c>
    </row>
    <row r="369" spans="1:7" x14ac:dyDescent="0.25">
      <c r="A369">
        <v>313</v>
      </c>
      <c r="B369" s="5">
        <f t="shared" ca="1" si="36"/>
        <v>74.827363375388131</v>
      </c>
      <c r="C369" s="5">
        <f t="shared" ca="1" si="37"/>
        <v>31.101106782460828</v>
      </c>
      <c r="D369" s="5">
        <f t="shared" ca="1" si="38"/>
        <v>154.61944527424313</v>
      </c>
      <c r="E369" s="5">
        <f t="shared" ca="1" si="41"/>
        <v>-6.0468271925293875</v>
      </c>
      <c r="F369" s="5">
        <f t="shared" ca="1" si="39"/>
        <v>11.073283364614095</v>
      </c>
      <c r="G369">
        <f t="shared" ca="1" si="40"/>
        <v>0.748</v>
      </c>
    </row>
    <row r="370" spans="1:7" x14ac:dyDescent="0.25">
      <c r="A370">
        <v>314</v>
      </c>
      <c r="B370" s="5">
        <f t="shared" ca="1" si="36"/>
        <v>66.467556557433682</v>
      </c>
      <c r="C370" s="5">
        <f t="shared" ca="1" si="37"/>
        <v>31.791536900630835</v>
      </c>
      <c r="D370" s="5">
        <f t="shared" ca="1" si="38"/>
        <v>144.89232037740854</v>
      </c>
      <c r="E370" s="5">
        <f t="shared" ca="1" si="41"/>
        <v>-26.082346944979264</v>
      </c>
      <c r="F370" s="5">
        <f t="shared" ca="1" si="39"/>
        <v>-8.9622363878357802</v>
      </c>
      <c r="G370">
        <f t="shared" ca="1" si="40"/>
        <v>0.17599999999999999</v>
      </c>
    </row>
    <row r="371" spans="1:7" x14ac:dyDescent="0.25">
      <c r="A371">
        <v>315</v>
      </c>
      <c r="B371" s="5">
        <f t="shared" ca="1" si="36"/>
        <v>70.225621716704566</v>
      </c>
      <c r="C371" s="5">
        <f t="shared" ca="1" si="37"/>
        <v>31.972977255089422</v>
      </c>
      <c r="D371" s="5">
        <f t="shared" ca="1" si="38"/>
        <v>140.18456255367497</v>
      </c>
      <c r="E371" s="5">
        <f t="shared" ca="1" si="41"/>
        <v>-13.556017449436652</v>
      </c>
      <c r="F371" s="5">
        <f t="shared" ca="1" si="39"/>
        <v>3.5640931077068316</v>
      </c>
      <c r="G371">
        <f t="shared" ca="1" si="40"/>
        <v>0.53300000000000003</v>
      </c>
    </row>
    <row r="372" spans="1:7" x14ac:dyDescent="0.25">
      <c r="A372">
        <v>316</v>
      </c>
      <c r="B372" s="5">
        <f t="shared" ca="1" si="36"/>
        <v>68.436731501115247</v>
      </c>
      <c r="C372" s="5">
        <f t="shared" ca="1" si="37"/>
        <v>32.075972473395588</v>
      </c>
      <c r="D372" s="5">
        <f t="shared" ca="1" si="38"/>
        <v>148.65547376001592</v>
      </c>
      <c r="E372" s="5">
        <f t="shared" ca="1" si="41"/>
        <v>-23.404745882955314</v>
      </c>
      <c r="F372" s="5">
        <f t="shared" ca="1" si="39"/>
        <v>-6.2846353258118306</v>
      </c>
      <c r="G372">
        <f t="shared" ca="1" si="40"/>
        <v>0.23799999999999999</v>
      </c>
    </row>
    <row r="373" spans="1:7" x14ac:dyDescent="0.25">
      <c r="A373">
        <v>317</v>
      </c>
      <c r="B373" s="5">
        <f t="shared" ca="1" si="36"/>
        <v>69.77134583799976</v>
      </c>
      <c r="C373" s="5">
        <f t="shared" ca="1" si="37"/>
        <v>30.667258764909246</v>
      </c>
      <c r="D373" s="5">
        <f t="shared" ca="1" si="38"/>
        <v>155.78236697660154</v>
      </c>
      <c r="E373" s="5">
        <f t="shared" ca="1" si="41"/>
        <v>-19.583141276118024</v>
      </c>
      <c r="F373" s="5">
        <f t="shared" ca="1" si="39"/>
        <v>-2.4630307189745402</v>
      </c>
      <c r="G373">
        <f t="shared" ca="1" si="40"/>
        <v>0.35299999999999998</v>
      </c>
    </row>
    <row r="374" spans="1:7" x14ac:dyDescent="0.25">
      <c r="A374">
        <v>318</v>
      </c>
      <c r="B374" s="5">
        <f t="shared" ca="1" si="36"/>
        <v>68.977986505655238</v>
      </c>
      <c r="C374" s="5">
        <f t="shared" ca="1" si="37"/>
        <v>32.481055974867019</v>
      </c>
      <c r="D374" s="5">
        <f t="shared" ca="1" si="38"/>
        <v>151.69075979300578</v>
      </c>
      <c r="E374" s="5">
        <f t="shared" ca="1" si="41"/>
        <v>-24.660045775813312</v>
      </c>
      <c r="F374" s="5">
        <f t="shared" ca="1" si="39"/>
        <v>-7.5399352186698287</v>
      </c>
      <c r="G374">
        <f t="shared" ca="1" si="40"/>
        <v>0.20899999999999999</v>
      </c>
    </row>
    <row r="375" spans="1:7" x14ac:dyDescent="0.25">
      <c r="A375">
        <v>319</v>
      </c>
      <c r="B375" s="5">
        <f t="shared" ca="1" si="36"/>
        <v>67.329206212805389</v>
      </c>
      <c r="C375" s="5">
        <f t="shared" ca="1" si="37"/>
        <v>31.746956845200287</v>
      </c>
      <c r="D375" s="5">
        <f t="shared" ca="1" si="38"/>
        <v>155.29370310288868</v>
      </c>
      <c r="E375" s="5">
        <f t="shared" ca="1" si="41"/>
        <v>-29.156254982434493</v>
      </c>
      <c r="F375" s="5">
        <f t="shared" ca="1" si="39"/>
        <v>-12.03614442529101</v>
      </c>
      <c r="G375">
        <f t="shared" ca="1" si="40"/>
        <v>0.115</v>
      </c>
    </row>
    <row r="376" spans="1:7" x14ac:dyDescent="0.25">
      <c r="A376">
        <v>320</v>
      </c>
      <c r="B376" s="5">
        <f t="shared" ca="1" si="36"/>
        <v>71.690572086763297</v>
      </c>
      <c r="C376" s="5">
        <f t="shared" ca="1" si="37"/>
        <v>29.998508878884866</v>
      </c>
      <c r="D376" s="5">
        <f t="shared" ca="1" si="38"/>
        <v>159.71834987009805</v>
      </c>
      <c r="E376" s="5">
        <f t="shared" ca="1" si="41"/>
        <v>-14.475946092248453</v>
      </c>
      <c r="F376" s="5">
        <f t="shared" ca="1" si="39"/>
        <v>2.6441644648950309</v>
      </c>
      <c r="G376">
        <f t="shared" ca="1" si="40"/>
        <v>0.502</v>
      </c>
    </row>
    <row r="377" spans="1:7" x14ac:dyDescent="0.25">
      <c r="A377">
        <v>321</v>
      </c>
      <c r="B377" s="5">
        <f t="shared" ca="1" si="36"/>
        <v>68.291343400175279</v>
      </c>
      <c r="C377" s="5">
        <f t="shared" ca="1" si="37"/>
        <v>30.194062085505347</v>
      </c>
      <c r="D377" s="5">
        <f t="shared" ca="1" si="38"/>
        <v>160.40845099445863</v>
      </c>
      <c r="E377" s="5">
        <f t="shared" ca="1" si="41"/>
        <v>-24.88799302758553</v>
      </c>
      <c r="F377" s="5">
        <f t="shared" ca="1" si="39"/>
        <v>-7.7678824704420464</v>
      </c>
      <c r="G377">
        <f t="shared" ca="1" si="40"/>
        <v>0.20100000000000001</v>
      </c>
    </row>
    <row r="378" spans="1:7" x14ac:dyDescent="0.25">
      <c r="A378">
        <v>322</v>
      </c>
      <c r="B378" s="5">
        <f t="shared" ref="B378:B441" ca="1" si="42">_xlfn.NORM.INV(RAND(),$B$52,$C$52)</f>
        <v>68.209120449061089</v>
      </c>
      <c r="C378" s="5">
        <f t="shared" ref="C378:C441" ca="1" si="43">_xlfn.NORM.INV(RAND(),$B$53,$C$53)</f>
        <v>36.06458440697574</v>
      </c>
      <c r="D378" s="5">
        <f t="shared" ref="D378:D441" ca="1" si="44">_xlfn.NORM.INV(RAND(),$B$54,$C$54)</f>
        <v>142.12145168369256</v>
      </c>
      <c r="E378" s="5">
        <f t="shared" ca="1" si="41"/>
        <v>-31.65960456139657</v>
      </c>
      <c r="F378" s="5">
        <f t="shared" ref="F378:F441" ca="1" si="45">E378+$C$46</f>
        <v>-14.539494004253086</v>
      </c>
      <c r="G378">
        <f t="shared" ref="G378:G441" ca="1" si="46">COUNTIF($F$57:$F$1056,"&lt;"&amp;F378)/COUNT($F$57:$F$1056)</f>
        <v>0.08</v>
      </c>
    </row>
    <row r="379" spans="1:7" x14ac:dyDescent="0.25">
      <c r="A379">
        <v>323</v>
      </c>
      <c r="B379" s="5">
        <f t="shared" ca="1" si="42"/>
        <v>69.456209988682915</v>
      </c>
      <c r="C379" s="5">
        <f t="shared" ca="1" si="43"/>
        <v>28.456659963104435</v>
      </c>
      <c r="D379" s="5">
        <f t="shared" ca="1" si="44"/>
        <v>151.78023265914055</v>
      </c>
      <c r="E379" s="5">
        <f t="shared" ca="1" si="41"/>
        <v>-12.132511101453318</v>
      </c>
      <c r="F379" s="5">
        <f t="shared" ca="1" si="45"/>
        <v>4.9875994556901659</v>
      </c>
      <c r="G379">
        <f t="shared" ca="1" si="46"/>
        <v>0.58499999999999996</v>
      </c>
    </row>
    <row r="380" spans="1:7" x14ac:dyDescent="0.25">
      <c r="A380">
        <v>324</v>
      </c>
      <c r="B380" s="5">
        <f t="shared" ca="1" si="42"/>
        <v>71.137123216943664</v>
      </c>
      <c r="C380" s="5">
        <f t="shared" ca="1" si="43"/>
        <v>29.772532761158743</v>
      </c>
      <c r="D380" s="5">
        <f t="shared" ca="1" si="44"/>
        <v>154.04250362979934</v>
      </c>
      <c r="E380" s="5">
        <f t="shared" ca="1" si="41"/>
        <v>-12.332028804827981</v>
      </c>
      <c r="F380" s="5">
        <f t="shared" ca="1" si="45"/>
        <v>4.7880817523155024</v>
      </c>
      <c r="G380">
        <f t="shared" ca="1" si="46"/>
        <v>0.57599999999999996</v>
      </c>
    </row>
    <row r="381" spans="1:7" x14ac:dyDescent="0.25">
      <c r="A381">
        <v>325</v>
      </c>
      <c r="B381" s="5">
        <f t="shared" ca="1" si="42"/>
        <v>66.056732631700285</v>
      </c>
      <c r="C381" s="5">
        <f t="shared" ca="1" si="43"/>
        <v>32.486247792266632</v>
      </c>
      <c r="D381" s="5">
        <f t="shared" ca="1" si="44"/>
        <v>145.36387168271466</v>
      </c>
      <c r="E381" s="5">
        <f t="shared" ca="1" si="41"/>
        <v>-29.424194055424383</v>
      </c>
      <c r="F381" s="5">
        <f t="shared" ca="1" si="45"/>
        <v>-12.3040834982809</v>
      </c>
      <c r="G381">
        <f t="shared" ca="1" si="46"/>
        <v>0.11</v>
      </c>
    </row>
    <row r="382" spans="1:7" x14ac:dyDescent="0.25">
      <c r="A382">
        <v>326</v>
      </c>
      <c r="B382" s="5">
        <f t="shared" ca="1" si="42"/>
        <v>68.79328183915834</v>
      </c>
      <c r="C382" s="5">
        <f t="shared" ca="1" si="43"/>
        <v>30.310426745526783</v>
      </c>
      <c r="D382" s="5">
        <f t="shared" ca="1" si="44"/>
        <v>155.36328584349678</v>
      </c>
      <c r="E382" s="5">
        <f t="shared" ca="1" si="41"/>
        <v>-21.09240261721866</v>
      </c>
      <c r="F382" s="5">
        <f t="shared" ca="1" si="45"/>
        <v>-3.9722920600751763</v>
      </c>
      <c r="G382">
        <f t="shared" ca="1" si="46"/>
        <v>0.30399999999999999</v>
      </c>
    </row>
    <row r="383" spans="1:7" x14ac:dyDescent="0.25">
      <c r="A383">
        <v>327</v>
      </c>
      <c r="B383" s="5">
        <f t="shared" ca="1" si="42"/>
        <v>74.898928131781673</v>
      </c>
      <c r="C383" s="5">
        <f t="shared" ca="1" si="43"/>
        <v>28.901833030578786</v>
      </c>
      <c r="D383" s="5">
        <f t="shared" ca="1" si="44"/>
        <v>148.35911468432133</v>
      </c>
      <c r="E383" s="5">
        <f t="shared" ca="1" si="41"/>
        <v>3.6690957307327388</v>
      </c>
      <c r="F383" s="5">
        <f t="shared" ca="1" si="45"/>
        <v>20.789206287876222</v>
      </c>
      <c r="G383">
        <f t="shared" ca="1" si="46"/>
        <v>0.91700000000000004</v>
      </c>
    </row>
    <row r="384" spans="1:7" x14ac:dyDescent="0.25">
      <c r="A384">
        <v>328</v>
      </c>
      <c r="B384" s="5">
        <f t="shared" ca="1" si="42"/>
        <v>71.192907163888862</v>
      </c>
      <c r="C384" s="5">
        <f t="shared" ca="1" si="43"/>
        <v>36.40792588998508</v>
      </c>
      <c r="D384" s="5">
        <f t="shared" ca="1" si="44"/>
        <v>143.72432577549654</v>
      </c>
      <c r="E384" s="5">
        <f t="shared" ca="1" si="41"/>
        <v>-25.148621418611008</v>
      </c>
      <c r="F384" s="5">
        <f t="shared" ca="1" si="45"/>
        <v>-8.0285108614675238</v>
      </c>
      <c r="G384">
        <f t="shared" ca="1" si="46"/>
        <v>0.193</v>
      </c>
    </row>
    <row r="385" spans="1:7" x14ac:dyDescent="0.25">
      <c r="A385">
        <v>329</v>
      </c>
      <c r="B385" s="5">
        <f t="shared" ca="1" si="42"/>
        <v>64.397083993054338</v>
      </c>
      <c r="C385" s="5">
        <f t="shared" ca="1" si="43"/>
        <v>30.361594488836545</v>
      </c>
      <c r="D385" s="5">
        <f t="shared" ca="1" si="44"/>
        <v>156.67854981293164</v>
      </c>
      <c r="E385" s="5">
        <f t="shared" ca="1" si="41"/>
        <v>-34.222584628323723</v>
      </c>
      <c r="F385" s="5">
        <f t="shared" ca="1" si="45"/>
        <v>-17.102474071180239</v>
      </c>
      <c r="G385">
        <f t="shared" ca="1" si="46"/>
        <v>5.2999999999999999E-2</v>
      </c>
    </row>
    <row r="386" spans="1:7" x14ac:dyDescent="0.25">
      <c r="A386">
        <v>330</v>
      </c>
      <c r="B386" s="5">
        <f t="shared" ca="1" si="42"/>
        <v>73.686808448197795</v>
      </c>
      <c r="C386" s="5">
        <f t="shared" ca="1" si="43"/>
        <v>28.706861650011117</v>
      </c>
      <c r="D386" s="5">
        <f t="shared" ca="1" si="44"/>
        <v>147.37167998799845</v>
      </c>
      <c r="E386" s="5">
        <f t="shared" ca="1" si="41"/>
        <v>1.3603147547561771</v>
      </c>
      <c r="F386" s="5">
        <f t="shared" ca="1" si="45"/>
        <v>18.480425311899662</v>
      </c>
      <c r="G386">
        <f t="shared" ca="1" si="46"/>
        <v>0.88200000000000001</v>
      </c>
    </row>
    <row r="387" spans="1:7" x14ac:dyDescent="0.25">
      <c r="A387">
        <v>331</v>
      </c>
      <c r="B387" s="5">
        <f t="shared" ca="1" si="42"/>
        <v>72.022396750726315</v>
      </c>
      <c r="C387" s="5">
        <f t="shared" ca="1" si="43"/>
        <v>32.806849125285538</v>
      </c>
      <c r="D387" s="5">
        <f t="shared" ca="1" si="44"/>
        <v>150.28355872493458</v>
      </c>
      <c r="E387" s="5">
        <f t="shared" ca="1" si="41"/>
        <v>-16.308690309578775</v>
      </c>
      <c r="F387" s="5">
        <f t="shared" ca="1" si="45"/>
        <v>0.81142024756470832</v>
      </c>
      <c r="G387">
        <f t="shared" ca="1" si="46"/>
        <v>0.45700000000000002</v>
      </c>
    </row>
    <row r="388" spans="1:7" x14ac:dyDescent="0.25">
      <c r="A388">
        <v>332</v>
      </c>
      <c r="B388" s="5">
        <f t="shared" ca="1" si="42"/>
        <v>71.294089049570857</v>
      </c>
      <c r="C388" s="5">
        <f t="shared" ca="1" si="43"/>
        <v>29.345635583713879</v>
      </c>
      <c r="D388" s="5">
        <f t="shared" ca="1" si="44"/>
        <v>143.51431979058484</v>
      </c>
      <c r="E388" s="5">
        <f t="shared" ca="1" si="41"/>
        <v>-5.0279847498984021</v>
      </c>
      <c r="F388" s="5">
        <f t="shared" ca="1" si="45"/>
        <v>12.092125807245083</v>
      </c>
      <c r="G388">
        <f t="shared" ca="1" si="46"/>
        <v>0.77</v>
      </c>
    </row>
    <row r="389" spans="1:7" x14ac:dyDescent="0.25">
      <c r="A389">
        <v>333</v>
      </c>
      <c r="B389" s="5">
        <f t="shared" ca="1" si="42"/>
        <v>68.400890259631851</v>
      </c>
      <c r="C389" s="5">
        <f t="shared" ca="1" si="43"/>
        <v>34.728667210475855</v>
      </c>
      <c r="D389" s="5">
        <f t="shared" ca="1" si="44"/>
        <v>144.78632561783547</v>
      </c>
      <c r="E389" s="5">
        <f t="shared" ca="1" si="41"/>
        <v>-28.828818455538098</v>
      </c>
      <c r="F389" s="5">
        <f t="shared" ca="1" si="45"/>
        <v>-11.708707898394614</v>
      </c>
      <c r="G389">
        <f t="shared" ca="1" si="46"/>
        <v>0.125</v>
      </c>
    </row>
    <row r="390" spans="1:7" x14ac:dyDescent="0.25">
      <c r="A390">
        <v>334</v>
      </c>
      <c r="B390" s="5">
        <f t="shared" ca="1" si="42"/>
        <v>69.842847979831888</v>
      </c>
      <c r="C390" s="5">
        <f t="shared" ca="1" si="43"/>
        <v>29.468710868877199</v>
      </c>
      <c r="D390" s="5">
        <f t="shared" ca="1" si="44"/>
        <v>157.96406172060131</v>
      </c>
      <c r="E390" s="5">
        <f t="shared" ref="E390:E453" ca="1" si="47">$J$46*(B390-$B$46)+$J$47*(C390-$B$47)+$J$48*(D390-$B$48)</f>
        <v>-17.211560558264644</v>
      </c>
      <c r="F390" s="5">
        <f t="shared" ca="1" si="45"/>
        <v>-9.1450001121160085E-2</v>
      </c>
      <c r="G390">
        <f t="shared" ca="1" si="46"/>
        <v>0.42699999999999999</v>
      </c>
    </row>
    <row r="391" spans="1:7" x14ac:dyDescent="0.25">
      <c r="A391">
        <v>335</v>
      </c>
      <c r="B391" s="5">
        <f t="shared" ca="1" si="42"/>
        <v>68.494185652141852</v>
      </c>
      <c r="C391" s="5">
        <f t="shared" ca="1" si="43"/>
        <v>22.857081013264533</v>
      </c>
      <c r="D391" s="5">
        <f t="shared" ca="1" si="44"/>
        <v>149.32803105051286</v>
      </c>
      <c r="E391" s="5">
        <f t="shared" ca="1" si="47"/>
        <v>2.141527700290379</v>
      </c>
      <c r="F391" s="5">
        <f t="shared" ca="1" si="45"/>
        <v>19.261638257433862</v>
      </c>
      <c r="G391">
        <f t="shared" ca="1" si="46"/>
        <v>0.89400000000000002</v>
      </c>
    </row>
    <row r="392" spans="1:7" x14ac:dyDescent="0.25">
      <c r="A392">
        <v>336</v>
      </c>
      <c r="B392" s="5">
        <f t="shared" ca="1" si="42"/>
        <v>61.894259180856757</v>
      </c>
      <c r="C392" s="5">
        <f t="shared" ca="1" si="43"/>
        <v>33.306183084234242</v>
      </c>
      <c r="D392" s="5">
        <f t="shared" ca="1" si="44"/>
        <v>151.32596369030776</v>
      </c>
      <c r="E392" s="5">
        <f t="shared" ca="1" si="47"/>
        <v>-46.552780248074363</v>
      </c>
      <c r="F392" s="5">
        <f t="shared" ca="1" si="45"/>
        <v>-29.432669690930879</v>
      </c>
      <c r="G392">
        <f t="shared" ca="1" si="46"/>
        <v>3.0000000000000001E-3</v>
      </c>
    </row>
    <row r="393" spans="1:7" x14ac:dyDescent="0.25">
      <c r="A393">
        <v>337</v>
      </c>
      <c r="B393" s="5">
        <f t="shared" ca="1" si="42"/>
        <v>72.158449310051523</v>
      </c>
      <c r="C393" s="5">
        <f t="shared" ca="1" si="43"/>
        <v>26.194055067031034</v>
      </c>
      <c r="D393" s="5">
        <f t="shared" ca="1" si="44"/>
        <v>148.48939004609525</v>
      </c>
      <c r="E393" s="5">
        <f t="shared" ca="1" si="47"/>
        <v>3.5075612265410014</v>
      </c>
      <c r="F393" s="5">
        <f t="shared" ca="1" si="45"/>
        <v>20.627671783684484</v>
      </c>
      <c r="G393">
        <f t="shared" ca="1" si="46"/>
        <v>0.91400000000000003</v>
      </c>
    </row>
    <row r="394" spans="1:7" x14ac:dyDescent="0.25">
      <c r="A394">
        <v>338</v>
      </c>
      <c r="B394" s="5">
        <f t="shared" ca="1" si="42"/>
        <v>70.448766994787761</v>
      </c>
      <c r="C394" s="5">
        <f t="shared" ca="1" si="43"/>
        <v>30.403151982825051</v>
      </c>
      <c r="D394" s="5">
        <f t="shared" ca="1" si="44"/>
        <v>144.36530317619997</v>
      </c>
      <c r="E394" s="5">
        <f t="shared" ca="1" si="47"/>
        <v>-10.801153596067806</v>
      </c>
      <c r="F394" s="5">
        <f t="shared" ca="1" si="45"/>
        <v>6.3189569610756777</v>
      </c>
      <c r="G394">
        <f t="shared" ca="1" si="46"/>
        <v>0.623</v>
      </c>
    </row>
    <row r="395" spans="1:7" x14ac:dyDescent="0.25">
      <c r="A395">
        <v>339</v>
      </c>
      <c r="B395" s="5">
        <f t="shared" ca="1" si="42"/>
        <v>67.035513002142054</v>
      </c>
      <c r="C395" s="5">
        <f t="shared" ca="1" si="43"/>
        <v>33.793122067619159</v>
      </c>
      <c r="D395" s="5">
        <f t="shared" ca="1" si="44"/>
        <v>146.57934354337533</v>
      </c>
      <c r="E395" s="5">
        <f t="shared" ca="1" si="47"/>
        <v>-30.995536859995735</v>
      </c>
      <c r="F395" s="5">
        <f t="shared" ca="1" si="45"/>
        <v>-13.875426302852251</v>
      </c>
      <c r="G395">
        <f t="shared" ca="1" si="46"/>
        <v>8.8999999999999996E-2</v>
      </c>
    </row>
    <row r="396" spans="1:7" x14ac:dyDescent="0.25">
      <c r="A396">
        <v>340</v>
      </c>
      <c r="B396" s="5">
        <f t="shared" ca="1" si="42"/>
        <v>70.194733529123027</v>
      </c>
      <c r="C396" s="5">
        <f t="shared" ca="1" si="43"/>
        <v>28.792341973687449</v>
      </c>
      <c r="D396" s="5">
        <f t="shared" ca="1" si="44"/>
        <v>153.27997156330937</v>
      </c>
      <c r="E396" s="5">
        <f t="shared" ca="1" si="47"/>
        <v>-11.815545173616551</v>
      </c>
      <c r="F396" s="5">
        <f t="shared" ca="1" si="45"/>
        <v>5.3045653835269331</v>
      </c>
      <c r="G396">
        <f t="shared" ca="1" si="46"/>
        <v>0.59599999999999997</v>
      </c>
    </row>
    <row r="397" spans="1:7" x14ac:dyDescent="0.25">
      <c r="A397">
        <v>341</v>
      </c>
      <c r="B397" s="5">
        <f t="shared" ca="1" si="42"/>
        <v>69.674254293518842</v>
      </c>
      <c r="C397" s="5">
        <f t="shared" ca="1" si="43"/>
        <v>33.285733381784695</v>
      </c>
      <c r="D397" s="5">
        <f t="shared" ca="1" si="44"/>
        <v>150.28582835738999</v>
      </c>
      <c r="E397" s="5">
        <f t="shared" ca="1" si="47"/>
        <v>-24.20575668844344</v>
      </c>
      <c r="F397" s="5">
        <f t="shared" ca="1" si="45"/>
        <v>-7.0856461312999564</v>
      </c>
      <c r="G397">
        <f t="shared" ca="1" si="46"/>
        <v>0.22</v>
      </c>
    </row>
    <row r="398" spans="1:7" x14ac:dyDescent="0.25">
      <c r="A398">
        <v>342</v>
      </c>
      <c r="B398" s="5">
        <f t="shared" ca="1" si="42"/>
        <v>68.129534175195985</v>
      </c>
      <c r="C398" s="5">
        <f t="shared" ca="1" si="43"/>
        <v>33.125217904242838</v>
      </c>
      <c r="D398" s="5">
        <f t="shared" ca="1" si="44"/>
        <v>141.68512945499108</v>
      </c>
      <c r="E398" s="5">
        <f t="shared" ca="1" si="47"/>
        <v>-23.437160141793143</v>
      </c>
      <c r="F398" s="5">
        <f t="shared" ca="1" si="45"/>
        <v>-6.3170495846496593</v>
      </c>
      <c r="G398">
        <f t="shared" ca="1" si="46"/>
        <v>0.23499999999999999</v>
      </c>
    </row>
    <row r="399" spans="1:7" x14ac:dyDescent="0.25">
      <c r="A399">
        <v>343</v>
      </c>
      <c r="B399" s="5">
        <f t="shared" ca="1" si="42"/>
        <v>70.240971695033508</v>
      </c>
      <c r="C399" s="5">
        <f t="shared" ca="1" si="43"/>
        <v>28.287005317977943</v>
      </c>
      <c r="D399" s="5">
        <f t="shared" ca="1" si="44"/>
        <v>156.53666565606918</v>
      </c>
      <c r="E399" s="5">
        <f t="shared" ca="1" si="47"/>
        <v>-12.029939990465859</v>
      </c>
      <c r="F399" s="5">
        <f t="shared" ca="1" si="45"/>
        <v>5.0901705666776245</v>
      </c>
      <c r="G399">
        <f t="shared" ca="1" si="46"/>
        <v>0.59</v>
      </c>
    </row>
    <row r="400" spans="1:7" x14ac:dyDescent="0.25">
      <c r="A400">
        <v>344</v>
      </c>
      <c r="B400" s="5">
        <f t="shared" ca="1" si="42"/>
        <v>71.228399133517712</v>
      </c>
      <c r="C400" s="5">
        <f t="shared" ca="1" si="43"/>
        <v>31.05492080333924</v>
      </c>
      <c r="D400" s="5">
        <f t="shared" ca="1" si="44"/>
        <v>144.29887248312923</v>
      </c>
      <c r="E400" s="5">
        <f t="shared" ca="1" si="47"/>
        <v>-10.40823574638762</v>
      </c>
      <c r="F400" s="5">
        <f t="shared" ca="1" si="45"/>
        <v>6.7118748107558641</v>
      </c>
      <c r="G400">
        <f t="shared" ca="1" si="46"/>
        <v>0.63</v>
      </c>
    </row>
    <row r="401" spans="1:7" x14ac:dyDescent="0.25">
      <c r="A401">
        <v>345</v>
      </c>
      <c r="B401" s="5">
        <f t="shared" ca="1" si="42"/>
        <v>71.851515388120674</v>
      </c>
      <c r="C401" s="5">
        <f t="shared" ca="1" si="43"/>
        <v>35.319885163238268</v>
      </c>
      <c r="D401" s="5">
        <f t="shared" ca="1" si="44"/>
        <v>150.27809532987231</v>
      </c>
      <c r="E401" s="5">
        <f t="shared" ca="1" si="47"/>
        <v>-23.801887419331237</v>
      </c>
      <c r="F401" s="5">
        <f t="shared" ca="1" si="45"/>
        <v>-6.6817768621877534</v>
      </c>
      <c r="G401">
        <f t="shared" ca="1" si="46"/>
        <v>0.23</v>
      </c>
    </row>
    <row r="402" spans="1:7" x14ac:dyDescent="0.25">
      <c r="A402">
        <v>346</v>
      </c>
      <c r="B402" s="5">
        <f t="shared" ca="1" si="42"/>
        <v>75.909385671966348</v>
      </c>
      <c r="C402" s="5">
        <f t="shared" ca="1" si="43"/>
        <v>33.245576943520327</v>
      </c>
      <c r="D402" s="5">
        <f t="shared" ca="1" si="44"/>
        <v>162.8455565135861</v>
      </c>
      <c r="E402" s="5">
        <f t="shared" ca="1" si="47"/>
        <v>-13.447033515562126</v>
      </c>
      <c r="F402" s="5">
        <f t="shared" ca="1" si="45"/>
        <v>3.6730770415813581</v>
      </c>
      <c r="G402">
        <f t="shared" ca="1" si="46"/>
        <v>0.54</v>
      </c>
    </row>
    <row r="403" spans="1:7" x14ac:dyDescent="0.25">
      <c r="A403">
        <v>347</v>
      </c>
      <c r="B403" s="5">
        <f t="shared" ca="1" si="42"/>
        <v>67.941834182572222</v>
      </c>
      <c r="C403" s="5">
        <f t="shared" ca="1" si="43"/>
        <v>33.002049182660912</v>
      </c>
      <c r="D403" s="5">
        <f t="shared" ca="1" si="44"/>
        <v>136.59164671222993</v>
      </c>
      <c r="E403" s="5">
        <f t="shared" ca="1" si="47"/>
        <v>-20.872669500981786</v>
      </c>
      <c r="F403" s="5">
        <f t="shared" ca="1" si="45"/>
        <v>-3.7525589438383022</v>
      </c>
      <c r="G403">
        <f t="shared" ca="1" si="46"/>
        <v>0.312</v>
      </c>
    </row>
    <row r="404" spans="1:7" x14ac:dyDescent="0.25">
      <c r="A404">
        <v>348</v>
      </c>
      <c r="B404" s="5">
        <f t="shared" ca="1" si="42"/>
        <v>73.725513280701279</v>
      </c>
      <c r="C404" s="5">
        <f t="shared" ca="1" si="43"/>
        <v>29.701532460393103</v>
      </c>
      <c r="D404" s="5">
        <f t="shared" ca="1" si="44"/>
        <v>150.16991930841832</v>
      </c>
      <c r="E404" s="5">
        <f t="shared" ca="1" si="47"/>
        <v>-2.817571408906034</v>
      </c>
      <c r="F404" s="5">
        <f t="shared" ca="1" si="45"/>
        <v>14.30253914823745</v>
      </c>
      <c r="G404">
        <f t="shared" ca="1" si="46"/>
        <v>0.81699999999999995</v>
      </c>
    </row>
    <row r="405" spans="1:7" x14ac:dyDescent="0.25">
      <c r="A405">
        <v>349</v>
      </c>
      <c r="B405" s="5">
        <f t="shared" ca="1" si="42"/>
        <v>73.432371235461844</v>
      </c>
      <c r="C405" s="5">
        <f t="shared" ca="1" si="43"/>
        <v>26.176955479731486</v>
      </c>
      <c r="D405" s="5">
        <f t="shared" ca="1" si="44"/>
        <v>156.91600005535983</v>
      </c>
      <c r="E405" s="5">
        <f t="shared" ca="1" si="47"/>
        <v>2.5725168943776953</v>
      </c>
      <c r="F405" s="5">
        <f t="shared" ca="1" si="45"/>
        <v>19.692627451521179</v>
      </c>
      <c r="G405">
        <f t="shared" ca="1" si="46"/>
        <v>0.90400000000000003</v>
      </c>
    </row>
    <row r="406" spans="1:7" x14ac:dyDescent="0.25">
      <c r="A406">
        <v>350</v>
      </c>
      <c r="B406" s="5">
        <f t="shared" ca="1" si="42"/>
        <v>72.919233552925462</v>
      </c>
      <c r="C406" s="5">
        <f t="shared" ca="1" si="43"/>
        <v>24.850244151633149</v>
      </c>
      <c r="D406" s="5">
        <f t="shared" ca="1" si="44"/>
        <v>146.16145050064949</v>
      </c>
      <c r="E406" s="5">
        <f t="shared" ca="1" si="47"/>
        <v>10.640121033621575</v>
      </c>
      <c r="F406" s="5">
        <f t="shared" ca="1" si="45"/>
        <v>27.760231590765059</v>
      </c>
      <c r="G406">
        <f t="shared" ca="1" si="46"/>
        <v>0.97299999999999998</v>
      </c>
    </row>
    <row r="407" spans="1:7" x14ac:dyDescent="0.25">
      <c r="A407">
        <v>351</v>
      </c>
      <c r="B407" s="5">
        <f t="shared" ca="1" si="42"/>
        <v>66.860641030487457</v>
      </c>
      <c r="C407" s="5">
        <f t="shared" ca="1" si="43"/>
        <v>29.089806376456206</v>
      </c>
      <c r="D407" s="5">
        <f t="shared" ca="1" si="44"/>
        <v>145.71137273582801</v>
      </c>
      <c r="E407" s="5">
        <f t="shared" ca="1" si="47"/>
        <v>-17.87993775126602</v>
      </c>
      <c r="F407" s="5">
        <f t="shared" ca="1" si="45"/>
        <v>-0.7598271941225363</v>
      </c>
      <c r="G407">
        <f t="shared" ca="1" si="46"/>
        <v>0.40699999999999997</v>
      </c>
    </row>
    <row r="408" spans="1:7" x14ac:dyDescent="0.25">
      <c r="A408">
        <v>352</v>
      </c>
      <c r="B408" s="5">
        <f t="shared" ca="1" si="42"/>
        <v>68.73804797043887</v>
      </c>
      <c r="C408" s="5">
        <f t="shared" ca="1" si="43"/>
        <v>27.294990640833369</v>
      </c>
      <c r="D408" s="5">
        <f t="shared" ca="1" si="44"/>
        <v>153.88258991232411</v>
      </c>
      <c r="E408" s="5">
        <f t="shared" ca="1" si="47"/>
        <v>-12.026699279776746</v>
      </c>
      <c r="F408" s="5">
        <f t="shared" ca="1" si="45"/>
        <v>5.0934112773667373</v>
      </c>
      <c r="G408">
        <f t="shared" ca="1" si="46"/>
        <v>0.59099999999999997</v>
      </c>
    </row>
    <row r="409" spans="1:7" x14ac:dyDescent="0.25">
      <c r="A409">
        <v>353</v>
      </c>
      <c r="B409" s="5">
        <f t="shared" ca="1" si="42"/>
        <v>68.99852411408142</v>
      </c>
      <c r="C409" s="5">
        <f t="shared" ca="1" si="43"/>
        <v>29.743976184387545</v>
      </c>
      <c r="D409" s="5">
        <f t="shared" ca="1" si="44"/>
        <v>143.21659679743047</v>
      </c>
      <c r="E409" s="5">
        <f t="shared" ca="1" si="47"/>
        <v>-12.391588616439563</v>
      </c>
      <c r="F409" s="5">
        <f t="shared" ca="1" si="45"/>
        <v>4.7285219407039207</v>
      </c>
      <c r="G409">
        <f t="shared" ca="1" si="46"/>
        <v>0.57399999999999995</v>
      </c>
    </row>
    <row r="410" spans="1:7" x14ac:dyDescent="0.25">
      <c r="A410">
        <v>354</v>
      </c>
      <c r="B410" s="5">
        <f t="shared" ca="1" si="42"/>
        <v>73.946097100184289</v>
      </c>
      <c r="C410" s="5">
        <f t="shared" ca="1" si="43"/>
        <v>36.50083227049344</v>
      </c>
      <c r="D410" s="5">
        <f t="shared" ca="1" si="44"/>
        <v>152.50737517123741</v>
      </c>
      <c r="E410" s="5">
        <f t="shared" ca="1" si="47"/>
        <v>-22.451411862707342</v>
      </c>
      <c r="F410" s="5">
        <f t="shared" ca="1" si="45"/>
        <v>-5.3313013055638585</v>
      </c>
      <c r="G410">
        <f t="shared" ca="1" si="46"/>
        <v>0.26700000000000002</v>
      </c>
    </row>
    <row r="411" spans="1:7" x14ac:dyDescent="0.25">
      <c r="A411">
        <v>355</v>
      </c>
      <c r="B411" s="5">
        <f t="shared" ca="1" si="42"/>
        <v>74.788097391966886</v>
      </c>
      <c r="C411" s="5">
        <f t="shared" ca="1" si="43"/>
        <v>28.199823413885746</v>
      </c>
      <c r="D411" s="5">
        <f t="shared" ca="1" si="44"/>
        <v>150.09623171183716</v>
      </c>
      <c r="E411" s="5">
        <f t="shared" ca="1" si="47"/>
        <v>4.3841690815391452</v>
      </c>
      <c r="F411" s="5">
        <f t="shared" ca="1" si="45"/>
        <v>21.504279638682629</v>
      </c>
      <c r="G411">
        <f t="shared" ca="1" si="46"/>
        <v>0.92900000000000005</v>
      </c>
    </row>
    <row r="412" spans="1:7" x14ac:dyDescent="0.25">
      <c r="A412">
        <v>356</v>
      </c>
      <c r="B412" s="5">
        <f t="shared" ca="1" si="42"/>
        <v>65.118894278889698</v>
      </c>
      <c r="C412" s="5">
        <f t="shared" ca="1" si="43"/>
        <v>29.677174528078385</v>
      </c>
      <c r="D412" s="5">
        <f t="shared" ca="1" si="44"/>
        <v>154.53221671646304</v>
      </c>
      <c r="E412" s="5">
        <f t="shared" ca="1" si="47"/>
        <v>-29.138409861572946</v>
      </c>
      <c r="F412" s="5">
        <f t="shared" ca="1" si="45"/>
        <v>-12.018299304429462</v>
      </c>
      <c r="G412">
        <f t="shared" ca="1" si="46"/>
        <v>0.11700000000000001</v>
      </c>
    </row>
    <row r="413" spans="1:7" x14ac:dyDescent="0.25">
      <c r="A413">
        <v>357</v>
      </c>
      <c r="B413" s="5">
        <f t="shared" ca="1" si="42"/>
        <v>68.81199251450721</v>
      </c>
      <c r="C413" s="5">
        <f t="shared" ca="1" si="43"/>
        <v>25.7528585106359</v>
      </c>
      <c r="D413" s="5">
        <f t="shared" ca="1" si="44"/>
        <v>143.95947201669836</v>
      </c>
      <c r="E413" s="5">
        <f t="shared" ca="1" si="47"/>
        <v>-2.165749835261725</v>
      </c>
      <c r="F413" s="5">
        <f t="shared" ca="1" si="45"/>
        <v>14.954360721881759</v>
      </c>
      <c r="G413">
        <f t="shared" ca="1" si="46"/>
        <v>0.82399999999999995</v>
      </c>
    </row>
    <row r="414" spans="1:7" x14ac:dyDescent="0.25">
      <c r="A414">
        <v>358</v>
      </c>
      <c r="B414" s="5">
        <f t="shared" ca="1" si="42"/>
        <v>73.370457988479927</v>
      </c>
      <c r="C414" s="5">
        <f t="shared" ca="1" si="43"/>
        <v>30.518393207581735</v>
      </c>
      <c r="D414" s="5">
        <f t="shared" ca="1" si="44"/>
        <v>139.49190401369401</v>
      </c>
      <c r="E414" s="5">
        <f t="shared" ca="1" si="47"/>
        <v>-0.33665229658783158</v>
      </c>
      <c r="F414" s="5">
        <f t="shared" ca="1" si="45"/>
        <v>16.783458260555651</v>
      </c>
      <c r="G414">
        <f t="shared" ca="1" si="46"/>
        <v>0.85299999999999998</v>
      </c>
    </row>
    <row r="415" spans="1:7" x14ac:dyDescent="0.25">
      <c r="A415">
        <v>359</v>
      </c>
      <c r="B415" s="5">
        <f t="shared" ca="1" si="42"/>
        <v>71.515288242449742</v>
      </c>
      <c r="C415" s="5">
        <f t="shared" ca="1" si="43"/>
        <v>32.690666815244519</v>
      </c>
      <c r="D415" s="5">
        <f t="shared" ca="1" si="44"/>
        <v>154.54388486553069</v>
      </c>
      <c r="E415" s="5">
        <f t="shared" ca="1" si="47"/>
        <v>-19.696303676954816</v>
      </c>
      <c r="F415" s="5">
        <f t="shared" ca="1" si="45"/>
        <v>-2.5761931198113324</v>
      </c>
      <c r="G415">
        <f t="shared" ca="1" si="46"/>
        <v>0.34899999999999998</v>
      </c>
    </row>
    <row r="416" spans="1:7" x14ac:dyDescent="0.25">
      <c r="A416">
        <v>360</v>
      </c>
      <c r="B416" s="5">
        <f t="shared" ca="1" si="42"/>
        <v>73.739490541939446</v>
      </c>
      <c r="C416" s="5">
        <f t="shared" ca="1" si="43"/>
        <v>20.317818552399466</v>
      </c>
      <c r="D416" s="5">
        <f t="shared" ca="1" si="44"/>
        <v>150.57008242208767</v>
      </c>
      <c r="E416" s="5">
        <f t="shared" ca="1" si="47"/>
        <v>23.214403578909764</v>
      </c>
      <c r="F416" s="5">
        <f t="shared" ca="1" si="45"/>
        <v>40.334514136053244</v>
      </c>
      <c r="G416">
        <f t="shared" ca="1" si="46"/>
        <v>0.997</v>
      </c>
    </row>
    <row r="417" spans="1:7" x14ac:dyDescent="0.25">
      <c r="A417">
        <v>361</v>
      </c>
      <c r="B417" s="5">
        <f t="shared" ca="1" si="42"/>
        <v>69.198522970130867</v>
      </c>
      <c r="C417" s="5">
        <f t="shared" ca="1" si="43"/>
        <v>28.269729924608377</v>
      </c>
      <c r="D417" s="5">
        <f t="shared" ca="1" si="44"/>
        <v>151.9052606102405</v>
      </c>
      <c r="E417" s="5">
        <f t="shared" ca="1" si="47"/>
        <v>-12.39750811234998</v>
      </c>
      <c r="F417" s="5">
        <f t="shared" ca="1" si="45"/>
        <v>4.7226024447935036</v>
      </c>
      <c r="G417">
        <f t="shared" ca="1" si="46"/>
        <v>0.57299999999999995</v>
      </c>
    </row>
    <row r="418" spans="1:7" x14ac:dyDescent="0.25">
      <c r="A418">
        <v>362</v>
      </c>
      <c r="B418" s="5">
        <f t="shared" ca="1" si="42"/>
        <v>67.549452906700736</v>
      </c>
      <c r="C418" s="5">
        <f t="shared" ca="1" si="43"/>
        <v>28.660217054204946</v>
      </c>
      <c r="D418" s="5">
        <f t="shared" ca="1" si="44"/>
        <v>143.9563091192723</v>
      </c>
      <c r="E418" s="5">
        <f t="shared" ca="1" si="47"/>
        <v>-13.810508633106714</v>
      </c>
      <c r="F418" s="5">
        <f t="shared" ca="1" si="45"/>
        <v>3.3096019240367696</v>
      </c>
      <c r="G418">
        <f t="shared" ca="1" si="46"/>
        <v>0.52600000000000002</v>
      </c>
    </row>
    <row r="419" spans="1:7" x14ac:dyDescent="0.25">
      <c r="A419">
        <v>363</v>
      </c>
      <c r="B419" s="5">
        <f t="shared" ca="1" si="42"/>
        <v>65.554417523007999</v>
      </c>
      <c r="C419" s="5">
        <f t="shared" ca="1" si="43"/>
        <v>28.565904363046524</v>
      </c>
      <c r="D419" s="5">
        <f t="shared" ca="1" si="44"/>
        <v>146.4385926542484</v>
      </c>
      <c r="E419" s="5">
        <f t="shared" ca="1" si="47"/>
        <v>-20.456827051565465</v>
      </c>
      <c r="F419" s="5">
        <f t="shared" ca="1" si="45"/>
        <v>-3.3367164944219816</v>
      </c>
      <c r="G419">
        <f t="shared" ca="1" si="46"/>
        <v>0.32800000000000001</v>
      </c>
    </row>
    <row r="420" spans="1:7" x14ac:dyDescent="0.25">
      <c r="A420">
        <v>364</v>
      </c>
      <c r="B420" s="5">
        <f t="shared" ca="1" si="42"/>
        <v>69.827698869708911</v>
      </c>
      <c r="C420" s="5">
        <f t="shared" ca="1" si="43"/>
        <v>28.410882861477237</v>
      </c>
      <c r="D420" s="5">
        <f t="shared" ca="1" si="44"/>
        <v>150.30999088615286</v>
      </c>
      <c r="E420" s="5">
        <f t="shared" ca="1" si="47"/>
        <v>-10.174824130860832</v>
      </c>
      <c r="F420" s="5">
        <f t="shared" ca="1" si="45"/>
        <v>6.9452864262826512</v>
      </c>
      <c r="G420">
        <f t="shared" ca="1" si="46"/>
        <v>0.63600000000000001</v>
      </c>
    </row>
    <row r="421" spans="1:7" x14ac:dyDescent="0.25">
      <c r="A421">
        <v>365</v>
      </c>
      <c r="B421" s="5">
        <f t="shared" ca="1" si="42"/>
        <v>71.697830016850901</v>
      </c>
      <c r="C421" s="5">
        <f t="shared" ca="1" si="43"/>
        <v>26.972522146524263</v>
      </c>
      <c r="D421" s="5">
        <f t="shared" ca="1" si="44"/>
        <v>134.96803224687505</v>
      </c>
      <c r="E421" s="5">
        <f t="shared" ca="1" si="47"/>
        <v>7.333066840298601</v>
      </c>
      <c r="F421" s="5">
        <f t="shared" ca="1" si="45"/>
        <v>24.453177397442083</v>
      </c>
      <c r="G421">
        <f t="shared" ca="1" si="46"/>
        <v>0.95299999999999996</v>
      </c>
    </row>
    <row r="422" spans="1:7" x14ac:dyDescent="0.25">
      <c r="A422">
        <v>366</v>
      </c>
      <c r="B422" s="5">
        <f t="shared" ca="1" si="42"/>
        <v>66.572977041049825</v>
      </c>
      <c r="C422" s="5">
        <f t="shared" ca="1" si="43"/>
        <v>25.902366557457896</v>
      </c>
      <c r="D422" s="5">
        <f t="shared" ca="1" si="44"/>
        <v>142.28789423564817</v>
      </c>
      <c r="E422" s="5">
        <f t="shared" ca="1" si="47"/>
        <v>-7.9360970410713838</v>
      </c>
      <c r="F422" s="5">
        <f t="shared" ca="1" si="45"/>
        <v>9.184013516072099</v>
      </c>
      <c r="G422">
        <f t="shared" ca="1" si="46"/>
        <v>0.69499999999999995</v>
      </c>
    </row>
    <row r="423" spans="1:7" x14ac:dyDescent="0.25">
      <c r="A423">
        <v>367</v>
      </c>
      <c r="B423" s="5">
        <f t="shared" ca="1" si="42"/>
        <v>72.467660640174145</v>
      </c>
      <c r="C423" s="5">
        <f t="shared" ca="1" si="43"/>
        <v>25.225280774818842</v>
      </c>
      <c r="D423" s="5">
        <f t="shared" ca="1" si="44"/>
        <v>160.49384467316156</v>
      </c>
      <c r="E423" s="5">
        <f t="shared" ca="1" si="47"/>
        <v>0.60811438787183381</v>
      </c>
      <c r="F423" s="5">
        <f t="shared" ca="1" si="45"/>
        <v>17.728224945015317</v>
      </c>
      <c r="G423">
        <f t="shared" ca="1" si="46"/>
        <v>0.86599999999999999</v>
      </c>
    </row>
    <row r="424" spans="1:7" x14ac:dyDescent="0.25">
      <c r="A424">
        <v>368</v>
      </c>
      <c r="B424" s="5">
        <f t="shared" ca="1" si="42"/>
        <v>69.822547447765402</v>
      </c>
      <c r="C424" s="5">
        <f t="shared" ca="1" si="43"/>
        <v>26.400684054718202</v>
      </c>
      <c r="D424" s="5">
        <f t="shared" ca="1" si="44"/>
        <v>151.96777577913753</v>
      </c>
      <c r="E424" s="5">
        <f t="shared" ca="1" si="47"/>
        <v>-5.4680874628193701</v>
      </c>
      <c r="F424" s="5">
        <f t="shared" ca="1" si="45"/>
        <v>11.652023094324115</v>
      </c>
      <c r="G424">
        <f t="shared" ca="1" si="46"/>
        <v>0.75700000000000001</v>
      </c>
    </row>
    <row r="425" spans="1:7" x14ac:dyDescent="0.25">
      <c r="A425">
        <v>369</v>
      </c>
      <c r="B425" s="5">
        <f t="shared" ca="1" si="42"/>
        <v>74.698905960934709</v>
      </c>
      <c r="C425" s="5">
        <f t="shared" ca="1" si="43"/>
        <v>18.506532152551145</v>
      </c>
      <c r="D425" s="5">
        <f t="shared" ca="1" si="44"/>
        <v>151.53387656813618</v>
      </c>
      <c r="E425" s="5">
        <f t="shared" ca="1" si="47"/>
        <v>30.433572491052871</v>
      </c>
      <c r="F425" s="5">
        <f t="shared" ca="1" si="45"/>
        <v>47.553683048196355</v>
      </c>
      <c r="G425">
        <f t="shared" ca="1" si="46"/>
        <v>0.999</v>
      </c>
    </row>
    <row r="426" spans="1:7" x14ac:dyDescent="0.25">
      <c r="A426">
        <v>370</v>
      </c>
      <c r="B426" s="5">
        <f t="shared" ca="1" si="42"/>
        <v>73.403976188496145</v>
      </c>
      <c r="C426" s="5">
        <f t="shared" ca="1" si="43"/>
        <v>32.641854646921736</v>
      </c>
      <c r="D426" s="5">
        <f t="shared" ca="1" si="44"/>
        <v>151.29096086185325</v>
      </c>
      <c r="E426" s="5">
        <f t="shared" ca="1" si="47"/>
        <v>-12.531991368669638</v>
      </c>
      <c r="F426" s="5">
        <f t="shared" ca="1" si="45"/>
        <v>4.5881191884738453</v>
      </c>
      <c r="G426">
        <f t="shared" ca="1" si="46"/>
        <v>0.56899999999999995</v>
      </c>
    </row>
    <row r="427" spans="1:7" x14ac:dyDescent="0.25">
      <c r="A427">
        <v>371</v>
      </c>
      <c r="B427" s="5">
        <f t="shared" ca="1" si="42"/>
        <v>72.579450635554323</v>
      </c>
      <c r="C427" s="5">
        <f t="shared" ca="1" si="43"/>
        <v>28.489693697790255</v>
      </c>
      <c r="D427" s="5">
        <f t="shared" ca="1" si="44"/>
        <v>141.39241275135711</v>
      </c>
      <c r="E427" s="5">
        <f t="shared" ca="1" si="47"/>
        <v>2.0960760726522309</v>
      </c>
      <c r="F427" s="5">
        <f t="shared" ca="1" si="45"/>
        <v>19.216186629795715</v>
      </c>
      <c r="G427">
        <f t="shared" ca="1" si="46"/>
        <v>0.89100000000000001</v>
      </c>
    </row>
    <row r="428" spans="1:7" x14ac:dyDescent="0.25">
      <c r="A428">
        <v>372</v>
      </c>
      <c r="B428" s="5">
        <f t="shared" ca="1" si="42"/>
        <v>65.439495038834522</v>
      </c>
      <c r="C428" s="5">
        <f t="shared" ca="1" si="43"/>
        <v>31.012560568088208</v>
      </c>
      <c r="D428" s="5">
        <f t="shared" ca="1" si="44"/>
        <v>155.33668628698803</v>
      </c>
      <c r="E428" s="5">
        <f t="shared" ca="1" si="47"/>
        <v>-32.406194567532857</v>
      </c>
      <c r="F428" s="5">
        <f t="shared" ca="1" si="45"/>
        <v>-15.286084010389374</v>
      </c>
      <c r="G428">
        <f t="shared" ca="1" si="46"/>
        <v>6.8000000000000005E-2</v>
      </c>
    </row>
    <row r="429" spans="1:7" x14ac:dyDescent="0.25">
      <c r="A429">
        <v>373</v>
      </c>
      <c r="B429" s="5">
        <f t="shared" ca="1" si="42"/>
        <v>67.113099141624858</v>
      </c>
      <c r="C429" s="5">
        <f t="shared" ca="1" si="43"/>
        <v>26.462804746402419</v>
      </c>
      <c r="D429" s="5">
        <f t="shared" ca="1" si="44"/>
        <v>150.18311819127771</v>
      </c>
      <c r="E429" s="5">
        <f t="shared" ca="1" si="47"/>
        <v>-12.247339634197393</v>
      </c>
      <c r="F429" s="5">
        <f t="shared" ca="1" si="45"/>
        <v>4.8727709229460903</v>
      </c>
      <c r="G429">
        <f t="shared" ca="1" si="46"/>
        <v>0.58099999999999996</v>
      </c>
    </row>
    <row r="430" spans="1:7" x14ac:dyDescent="0.25">
      <c r="A430">
        <v>374</v>
      </c>
      <c r="B430" s="5">
        <f t="shared" ca="1" si="42"/>
        <v>69.544319251282985</v>
      </c>
      <c r="C430" s="5">
        <f t="shared" ca="1" si="43"/>
        <v>23.982579400457571</v>
      </c>
      <c r="D430" s="5">
        <f t="shared" ca="1" si="44"/>
        <v>147.94127721330344</v>
      </c>
      <c r="E430" s="5">
        <f t="shared" ca="1" si="47"/>
        <v>2.6783151424326972</v>
      </c>
      <c r="F430" s="5">
        <f t="shared" ca="1" si="45"/>
        <v>19.798425699576182</v>
      </c>
      <c r="G430">
        <f t="shared" ca="1" si="46"/>
        <v>0.90700000000000003</v>
      </c>
    </row>
    <row r="431" spans="1:7" x14ac:dyDescent="0.25">
      <c r="A431">
        <v>375</v>
      </c>
      <c r="B431" s="5">
        <f t="shared" ca="1" si="42"/>
        <v>69.964142846176628</v>
      </c>
      <c r="C431" s="5">
        <f t="shared" ca="1" si="43"/>
        <v>31.31638506343247</v>
      </c>
      <c r="D431" s="5">
        <f t="shared" ca="1" si="44"/>
        <v>164.89819571795294</v>
      </c>
      <c r="E431" s="5">
        <f t="shared" ca="1" si="47"/>
        <v>-25.76990963671868</v>
      </c>
      <c r="F431" s="5">
        <f t="shared" ca="1" si="45"/>
        <v>-8.649799079575196</v>
      </c>
      <c r="G431">
        <f t="shared" ca="1" si="46"/>
        <v>0.184</v>
      </c>
    </row>
    <row r="432" spans="1:7" x14ac:dyDescent="0.25">
      <c r="A432">
        <v>376</v>
      </c>
      <c r="B432" s="5">
        <f t="shared" ca="1" si="42"/>
        <v>69.0620151962693</v>
      </c>
      <c r="C432" s="5">
        <f t="shared" ca="1" si="43"/>
        <v>26.912169217258338</v>
      </c>
      <c r="D432" s="5">
        <f t="shared" ca="1" si="44"/>
        <v>153.03187100721459</v>
      </c>
      <c r="E432" s="5">
        <f t="shared" ca="1" si="47"/>
        <v>-9.5942221748993113</v>
      </c>
      <c r="F432" s="5">
        <f t="shared" ca="1" si="45"/>
        <v>7.5258883822441724</v>
      </c>
      <c r="G432">
        <f t="shared" ca="1" si="46"/>
        <v>0.65300000000000002</v>
      </c>
    </row>
    <row r="433" spans="1:7" x14ac:dyDescent="0.25">
      <c r="A433">
        <v>377</v>
      </c>
      <c r="B433" s="5">
        <f t="shared" ca="1" si="42"/>
        <v>69.071841954029779</v>
      </c>
      <c r="C433" s="5">
        <f t="shared" ca="1" si="43"/>
        <v>26.302770899565878</v>
      </c>
      <c r="D433" s="5">
        <f t="shared" ca="1" si="44"/>
        <v>152.93698259787843</v>
      </c>
      <c r="E433" s="5">
        <f t="shared" ca="1" si="47"/>
        <v>-7.8136032718814388</v>
      </c>
      <c r="F433" s="5">
        <f t="shared" ca="1" si="45"/>
        <v>9.306507285262045</v>
      </c>
      <c r="G433">
        <f t="shared" ca="1" si="46"/>
        <v>0.7</v>
      </c>
    </row>
    <row r="434" spans="1:7" x14ac:dyDescent="0.25">
      <c r="A434">
        <v>378</v>
      </c>
      <c r="B434" s="5">
        <f t="shared" ca="1" si="42"/>
        <v>68.362112479402498</v>
      </c>
      <c r="C434" s="5">
        <f t="shared" ca="1" si="43"/>
        <v>33.983428336811947</v>
      </c>
      <c r="D434" s="5">
        <f t="shared" ca="1" si="44"/>
        <v>143.97886045985126</v>
      </c>
      <c r="E434" s="5">
        <f t="shared" ca="1" si="47"/>
        <v>-26.420564360297629</v>
      </c>
      <c r="F434" s="5">
        <f t="shared" ca="1" si="45"/>
        <v>-9.300453803154145</v>
      </c>
      <c r="G434">
        <f t="shared" ca="1" si="46"/>
        <v>0.17</v>
      </c>
    </row>
    <row r="435" spans="1:7" x14ac:dyDescent="0.25">
      <c r="A435">
        <v>379</v>
      </c>
      <c r="B435" s="5">
        <f t="shared" ca="1" si="42"/>
        <v>64.425315395696217</v>
      </c>
      <c r="C435" s="5">
        <f t="shared" ca="1" si="43"/>
        <v>27.577587307472573</v>
      </c>
      <c r="D435" s="5">
        <f t="shared" ca="1" si="44"/>
        <v>147.59301057855657</v>
      </c>
      <c r="E435" s="5">
        <f t="shared" ca="1" si="47"/>
        <v>-21.472118945397327</v>
      </c>
      <c r="F435" s="5">
        <f t="shared" ca="1" si="45"/>
        <v>-4.352008388253843</v>
      </c>
      <c r="G435">
        <f t="shared" ca="1" si="46"/>
        <v>0.29399999999999998</v>
      </c>
    </row>
    <row r="436" spans="1:7" x14ac:dyDescent="0.25">
      <c r="A436">
        <v>380</v>
      </c>
      <c r="B436" s="5">
        <f t="shared" ca="1" si="42"/>
        <v>71.441327590610385</v>
      </c>
      <c r="C436" s="5">
        <f t="shared" ca="1" si="43"/>
        <v>27.99307804680846</v>
      </c>
      <c r="D436" s="5">
        <f t="shared" ca="1" si="44"/>
        <v>141.14950303982442</v>
      </c>
      <c r="E436" s="5">
        <f t="shared" ca="1" si="47"/>
        <v>0.43525229178966995</v>
      </c>
      <c r="F436" s="5">
        <f t="shared" ca="1" si="45"/>
        <v>17.555362848933154</v>
      </c>
      <c r="G436">
        <f t="shared" ca="1" si="46"/>
        <v>0.86399999999999999</v>
      </c>
    </row>
    <row r="437" spans="1:7" x14ac:dyDescent="0.25">
      <c r="A437">
        <v>381</v>
      </c>
      <c r="B437" s="5">
        <f t="shared" ca="1" si="42"/>
        <v>68.420067048018922</v>
      </c>
      <c r="C437" s="5">
        <f t="shared" ca="1" si="43"/>
        <v>27.431054672731335</v>
      </c>
      <c r="D437" s="5">
        <f t="shared" ca="1" si="44"/>
        <v>154.92886474673881</v>
      </c>
      <c r="E437" s="5">
        <f t="shared" ca="1" si="47"/>
        <v>-13.858646264970186</v>
      </c>
      <c r="F437" s="5">
        <f t="shared" ca="1" si="45"/>
        <v>3.2614642921732973</v>
      </c>
      <c r="G437">
        <f t="shared" ca="1" si="46"/>
        <v>0.52400000000000002</v>
      </c>
    </row>
    <row r="438" spans="1:7" x14ac:dyDescent="0.25">
      <c r="A438">
        <v>382</v>
      </c>
      <c r="B438" s="5">
        <f t="shared" ca="1" si="42"/>
        <v>69.726194675959292</v>
      </c>
      <c r="C438" s="5">
        <f t="shared" ca="1" si="43"/>
        <v>27.222592405289681</v>
      </c>
      <c r="D438" s="5">
        <f t="shared" ca="1" si="44"/>
        <v>139.78896071033512</v>
      </c>
      <c r="E438" s="5">
        <f t="shared" ca="1" si="47"/>
        <v>-1.4699778470131726</v>
      </c>
      <c r="F438" s="5">
        <f t="shared" ca="1" si="45"/>
        <v>15.650132710130311</v>
      </c>
      <c r="G438">
        <f t="shared" ca="1" si="46"/>
        <v>0.83699999999999997</v>
      </c>
    </row>
    <row r="439" spans="1:7" x14ac:dyDescent="0.25">
      <c r="A439">
        <v>383</v>
      </c>
      <c r="B439" s="5">
        <f t="shared" ca="1" si="42"/>
        <v>65.131852746468283</v>
      </c>
      <c r="C439" s="5">
        <f t="shared" ca="1" si="43"/>
        <v>30.537391061939431</v>
      </c>
      <c r="D439" s="5">
        <f t="shared" ca="1" si="44"/>
        <v>139.19530480177411</v>
      </c>
      <c r="E439" s="5">
        <f t="shared" ca="1" si="47"/>
        <v>-23.240185832741759</v>
      </c>
      <c r="F439" s="5">
        <f t="shared" ca="1" si="45"/>
        <v>-6.1200752755982748</v>
      </c>
      <c r="G439">
        <f t="shared" ca="1" si="46"/>
        <v>0.24099999999999999</v>
      </c>
    </row>
    <row r="440" spans="1:7" x14ac:dyDescent="0.25">
      <c r="A440">
        <v>384</v>
      </c>
      <c r="B440" s="5">
        <f t="shared" ca="1" si="42"/>
        <v>67.414888494783341</v>
      </c>
      <c r="C440" s="5">
        <f t="shared" ca="1" si="43"/>
        <v>29.805961021874769</v>
      </c>
      <c r="D440" s="5">
        <f t="shared" ca="1" si="44"/>
        <v>150.96033138633572</v>
      </c>
      <c r="E440" s="5">
        <f t="shared" ca="1" si="47"/>
        <v>-21.160648920041087</v>
      </c>
      <c r="F440" s="5">
        <f t="shared" ca="1" si="45"/>
        <v>-4.0405383628976033</v>
      </c>
      <c r="G440">
        <f t="shared" ca="1" si="46"/>
        <v>0.30099999999999999</v>
      </c>
    </row>
    <row r="441" spans="1:7" x14ac:dyDescent="0.25">
      <c r="A441">
        <v>385</v>
      </c>
      <c r="B441" s="5">
        <f t="shared" ca="1" si="42"/>
        <v>71.965265675420611</v>
      </c>
      <c r="C441" s="5">
        <f t="shared" ca="1" si="43"/>
        <v>34.606825473538514</v>
      </c>
      <c r="D441" s="5">
        <f t="shared" ca="1" si="44"/>
        <v>159.111802878818</v>
      </c>
      <c r="E441" s="5">
        <f t="shared" ca="1" si="47"/>
        <v>-26.252840318666802</v>
      </c>
      <c r="F441" s="5">
        <f t="shared" ca="1" si="45"/>
        <v>-9.1327297615233185</v>
      </c>
      <c r="G441">
        <f t="shared" ca="1" si="46"/>
        <v>0.17100000000000001</v>
      </c>
    </row>
    <row r="442" spans="1:7" x14ac:dyDescent="0.25">
      <c r="A442">
        <v>386</v>
      </c>
      <c r="B442" s="5">
        <f t="shared" ref="B442:B505" ca="1" si="48">_xlfn.NORM.INV(RAND(),$B$52,$C$52)</f>
        <v>69.184634245487089</v>
      </c>
      <c r="C442" s="5">
        <f t="shared" ref="C442:C505" ca="1" si="49">_xlfn.NORM.INV(RAND(),$B$53,$C$53)</f>
        <v>27.691537746866089</v>
      </c>
      <c r="D442" s="5">
        <f t="shared" ref="D442:D505" ca="1" si="50">_xlfn.NORM.INV(RAND(),$B$54,$C$54)</f>
        <v>149.35012236406257</v>
      </c>
      <c r="E442" s="5">
        <f t="shared" ca="1" si="47"/>
        <v>-9.4445294226053971</v>
      </c>
      <c r="F442" s="5">
        <f t="shared" ref="F442:F505" ca="1" si="51">E442+$C$46</f>
        <v>7.6755811345380867</v>
      </c>
      <c r="G442">
        <f t="shared" ref="G442:G505" ca="1" si="52">COUNTIF($F$57:$F$1056,"&lt;"&amp;F442)/COUNT($F$57:$F$1056)</f>
        <v>0.65800000000000003</v>
      </c>
    </row>
    <row r="443" spans="1:7" x14ac:dyDescent="0.25">
      <c r="A443">
        <v>387</v>
      </c>
      <c r="B443" s="5">
        <f t="shared" ca="1" si="48"/>
        <v>72.035047475685744</v>
      </c>
      <c r="C443" s="5">
        <f t="shared" ca="1" si="49"/>
        <v>23.74360346095154</v>
      </c>
      <c r="D443" s="5">
        <f t="shared" ca="1" si="50"/>
        <v>149.63706250952251</v>
      </c>
      <c r="E443" s="5">
        <f t="shared" ca="1" si="47"/>
        <v>9.3885300786479835</v>
      </c>
      <c r="F443" s="5">
        <f t="shared" ca="1" si="51"/>
        <v>26.508640635791465</v>
      </c>
      <c r="G443">
        <f t="shared" ca="1" si="52"/>
        <v>0.96299999999999997</v>
      </c>
    </row>
    <row r="444" spans="1:7" x14ac:dyDescent="0.25">
      <c r="A444">
        <v>388</v>
      </c>
      <c r="B444" s="5">
        <f t="shared" ca="1" si="48"/>
        <v>69.366972459048455</v>
      </c>
      <c r="C444" s="5">
        <f t="shared" ca="1" si="49"/>
        <v>36.176122011485219</v>
      </c>
      <c r="D444" s="5">
        <f t="shared" ca="1" si="50"/>
        <v>158.90260776226486</v>
      </c>
      <c r="E444" s="5">
        <f t="shared" ca="1" si="47"/>
        <v>-37.780127197100107</v>
      </c>
      <c r="F444" s="5">
        <f t="shared" ca="1" si="51"/>
        <v>-20.660016639956623</v>
      </c>
      <c r="G444">
        <f t="shared" ca="1" si="52"/>
        <v>3.1E-2</v>
      </c>
    </row>
    <row r="445" spans="1:7" x14ac:dyDescent="0.25">
      <c r="A445">
        <v>389</v>
      </c>
      <c r="B445" s="5">
        <f t="shared" ca="1" si="48"/>
        <v>63.631375925718054</v>
      </c>
      <c r="C445" s="5">
        <f t="shared" ca="1" si="49"/>
        <v>27.595168257281856</v>
      </c>
      <c r="D445" s="5">
        <f t="shared" ca="1" si="50"/>
        <v>161.98859870843708</v>
      </c>
      <c r="E445" s="5">
        <f t="shared" ca="1" si="47"/>
        <v>-31.496035248996055</v>
      </c>
      <c r="F445" s="5">
        <f t="shared" ca="1" si="51"/>
        <v>-14.375924691852571</v>
      </c>
      <c r="G445">
        <f t="shared" ca="1" si="52"/>
        <v>8.2000000000000003E-2</v>
      </c>
    </row>
    <row r="446" spans="1:7" x14ac:dyDescent="0.25">
      <c r="A446">
        <v>390</v>
      </c>
      <c r="B446" s="5">
        <f t="shared" ca="1" si="48"/>
        <v>67.099721650473512</v>
      </c>
      <c r="C446" s="5">
        <f t="shared" ca="1" si="49"/>
        <v>32.054264433592863</v>
      </c>
      <c r="D446" s="5">
        <f t="shared" ca="1" si="50"/>
        <v>158.49396527122761</v>
      </c>
      <c r="E446" s="5">
        <f t="shared" ca="1" si="47"/>
        <v>-32.380033003506597</v>
      </c>
      <c r="F446" s="5">
        <f t="shared" ca="1" si="51"/>
        <v>-15.259922446363113</v>
      </c>
      <c r="G446">
        <f t="shared" ca="1" si="52"/>
        <v>6.9000000000000006E-2</v>
      </c>
    </row>
    <row r="447" spans="1:7" x14ac:dyDescent="0.25">
      <c r="A447">
        <v>391</v>
      </c>
      <c r="B447" s="5">
        <f t="shared" ca="1" si="48"/>
        <v>69.553059744126855</v>
      </c>
      <c r="C447" s="5">
        <f t="shared" ca="1" si="49"/>
        <v>29.007557201684033</v>
      </c>
      <c r="D447" s="5">
        <f t="shared" ca="1" si="50"/>
        <v>149.78873997783185</v>
      </c>
      <c r="E447" s="5">
        <f t="shared" ca="1" si="47"/>
        <v>-12.327503087868385</v>
      </c>
      <c r="F447" s="5">
        <f t="shared" ca="1" si="51"/>
        <v>4.7926074692750991</v>
      </c>
      <c r="G447">
        <f t="shared" ca="1" si="52"/>
        <v>0.57699999999999996</v>
      </c>
    </row>
    <row r="448" spans="1:7" x14ac:dyDescent="0.25">
      <c r="A448">
        <v>392</v>
      </c>
      <c r="B448" s="5">
        <f t="shared" ca="1" si="48"/>
        <v>68.355613143740456</v>
      </c>
      <c r="C448" s="5">
        <f t="shared" ca="1" si="49"/>
        <v>31.356018134001587</v>
      </c>
      <c r="D448" s="5">
        <f t="shared" ca="1" si="50"/>
        <v>149.93622421891135</v>
      </c>
      <c r="E448" s="5">
        <f t="shared" ca="1" si="47"/>
        <v>-22.310644655080136</v>
      </c>
      <c r="F448" s="5">
        <f t="shared" ca="1" si="51"/>
        <v>-5.1905340979366521</v>
      </c>
      <c r="G448">
        <f t="shared" ca="1" si="52"/>
        <v>0.26900000000000002</v>
      </c>
    </row>
    <row r="449" spans="1:7" x14ac:dyDescent="0.25">
      <c r="A449">
        <v>393</v>
      </c>
      <c r="B449" s="5">
        <f t="shared" ca="1" si="48"/>
        <v>68.365221135940359</v>
      </c>
      <c r="C449" s="5">
        <f t="shared" ca="1" si="49"/>
        <v>30.309734282664472</v>
      </c>
      <c r="D449" s="5">
        <f t="shared" ca="1" si="50"/>
        <v>153.79407267069175</v>
      </c>
      <c r="E449" s="5">
        <f t="shared" ca="1" si="47"/>
        <v>-21.440433675199916</v>
      </c>
      <c r="F449" s="5">
        <f t="shared" ca="1" si="51"/>
        <v>-4.3203231180564323</v>
      </c>
      <c r="G449">
        <f t="shared" ca="1" si="52"/>
        <v>0.29599999999999999</v>
      </c>
    </row>
    <row r="450" spans="1:7" x14ac:dyDescent="0.25">
      <c r="A450">
        <v>394</v>
      </c>
      <c r="B450" s="5">
        <f t="shared" ca="1" si="48"/>
        <v>70.086934806140476</v>
      </c>
      <c r="C450" s="5">
        <f t="shared" ca="1" si="49"/>
        <v>25.646702376722239</v>
      </c>
      <c r="D450" s="5">
        <f t="shared" ca="1" si="50"/>
        <v>150.41676940286681</v>
      </c>
      <c r="E450" s="5">
        <f t="shared" ca="1" si="47"/>
        <v>-1.7880070216276938</v>
      </c>
      <c r="F450" s="5">
        <f t="shared" ca="1" si="51"/>
        <v>15.33210353551579</v>
      </c>
      <c r="G450">
        <f t="shared" ca="1" si="52"/>
        <v>0.83099999999999996</v>
      </c>
    </row>
    <row r="451" spans="1:7" x14ac:dyDescent="0.25">
      <c r="A451">
        <v>395</v>
      </c>
      <c r="B451" s="5">
        <f t="shared" ca="1" si="48"/>
        <v>72.516532989501798</v>
      </c>
      <c r="C451" s="5">
        <f t="shared" ca="1" si="49"/>
        <v>33.979051988962553</v>
      </c>
      <c r="D451" s="5">
        <f t="shared" ca="1" si="50"/>
        <v>161.48963516250771</v>
      </c>
      <c r="E451" s="5">
        <f t="shared" ca="1" si="47"/>
        <v>-24.241139699278335</v>
      </c>
      <c r="F451" s="5">
        <f t="shared" ca="1" si="51"/>
        <v>-7.1210291421348515</v>
      </c>
      <c r="G451">
        <f t="shared" ca="1" si="52"/>
        <v>0.218</v>
      </c>
    </row>
    <row r="452" spans="1:7" x14ac:dyDescent="0.25">
      <c r="A452">
        <v>396</v>
      </c>
      <c r="B452" s="5">
        <f t="shared" ca="1" si="48"/>
        <v>70.574435691589585</v>
      </c>
      <c r="C452" s="5">
        <f t="shared" ca="1" si="49"/>
        <v>35.522468098319159</v>
      </c>
      <c r="D452" s="5">
        <f t="shared" ca="1" si="50"/>
        <v>144.60610243378574</v>
      </c>
      <c r="E452" s="5">
        <f t="shared" ca="1" si="47"/>
        <v>-24.878095689869056</v>
      </c>
      <c r="F452" s="5">
        <f t="shared" ca="1" si="51"/>
        <v>-7.7579851327255724</v>
      </c>
      <c r="G452">
        <f t="shared" ca="1" si="52"/>
        <v>0.20200000000000001</v>
      </c>
    </row>
    <row r="453" spans="1:7" x14ac:dyDescent="0.25">
      <c r="A453">
        <v>397</v>
      </c>
      <c r="B453" s="5">
        <f t="shared" ca="1" si="48"/>
        <v>66.354391336669963</v>
      </c>
      <c r="C453" s="5">
        <f t="shared" ca="1" si="49"/>
        <v>28.307631856435009</v>
      </c>
      <c r="D453" s="5">
        <f t="shared" ca="1" si="50"/>
        <v>153.29218091843296</v>
      </c>
      <c r="E453" s="5">
        <f t="shared" ca="1" si="47"/>
        <v>-21.194354642723951</v>
      </c>
      <c r="F453" s="5">
        <f t="shared" ca="1" si="51"/>
        <v>-4.0742440855804674</v>
      </c>
      <c r="G453">
        <f t="shared" ca="1" si="52"/>
        <v>0.3</v>
      </c>
    </row>
    <row r="454" spans="1:7" x14ac:dyDescent="0.25">
      <c r="A454">
        <v>398</v>
      </c>
      <c r="B454" s="5">
        <f t="shared" ca="1" si="48"/>
        <v>71.769146221612857</v>
      </c>
      <c r="C454" s="5">
        <f t="shared" ca="1" si="49"/>
        <v>32.354476311755093</v>
      </c>
      <c r="D454" s="5">
        <f t="shared" ca="1" si="50"/>
        <v>148.63454215478646</v>
      </c>
      <c r="E454" s="5">
        <f t="shared" ref="E454:E517" ca="1" si="53">$J$46*(B454-$B$46)+$J$47*(C454-$B$47)+$J$48*(D454-$B$48)</f>
        <v>-14.863939035030608</v>
      </c>
      <c r="F454" s="5">
        <f t="shared" ca="1" si="51"/>
        <v>2.2561715221128757</v>
      </c>
      <c r="G454">
        <f t="shared" ca="1" si="52"/>
        <v>0.49399999999999999</v>
      </c>
    </row>
    <row r="455" spans="1:7" x14ac:dyDescent="0.25">
      <c r="A455">
        <v>399</v>
      </c>
      <c r="B455" s="5">
        <f t="shared" ca="1" si="48"/>
        <v>67.804707908865495</v>
      </c>
      <c r="C455" s="5">
        <f t="shared" ca="1" si="49"/>
        <v>31.112963578254885</v>
      </c>
      <c r="D455" s="5">
        <f t="shared" ca="1" si="50"/>
        <v>147.88757968719847</v>
      </c>
      <c r="E455" s="5">
        <f t="shared" ca="1" si="53"/>
        <v>-22.06651373092512</v>
      </c>
      <c r="F455" s="5">
        <f t="shared" ca="1" si="51"/>
        <v>-4.9464031737816363</v>
      </c>
      <c r="G455">
        <f t="shared" ca="1" si="52"/>
        <v>0.27300000000000002</v>
      </c>
    </row>
    <row r="456" spans="1:7" x14ac:dyDescent="0.25">
      <c r="A456">
        <v>400</v>
      </c>
      <c r="B456" s="5">
        <f t="shared" ca="1" si="48"/>
        <v>72.600300768233936</v>
      </c>
      <c r="C456" s="5">
        <f t="shared" ca="1" si="49"/>
        <v>36.932292354479898</v>
      </c>
      <c r="D456" s="5">
        <f t="shared" ca="1" si="50"/>
        <v>152.26159590231032</v>
      </c>
      <c r="E456" s="5">
        <f t="shared" ca="1" si="53"/>
        <v>-27.28281936162168</v>
      </c>
      <c r="F456" s="5">
        <f t="shared" ca="1" si="51"/>
        <v>-10.162708804478196</v>
      </c>
      <c r="G456">
        <f t="shared" ca="1" si="52"/>
        <v>0.14899999999999999</v>
      </c>
    </row>
    <row r="457" spans="1:7" x14ac:dyDescent="0.25">
      <c r="A457">
        <v>401</v>
      </c>
      <c r="B457" s="5">
        <f t="shared" ca="1" si="48"/>
        <v>67.636530029256875</v>
      </c>
      <c r="C457" s="5">
        <f t="shared" ca="1" si="49"/>
        <v>31.192017735413959</v>
      </c>
      <c r="D457" s="5">
        <f t="shared" ca="1" si="50"/>
        <v>151.93300191014779</v>
      </c>
      <c r="E457" s="5">
        <f t="shared" ca="1" si="53"/>
        <v>-24.936986159881478</v>
      </c>
      <c r="F457" s="5">
        <f t="shared" ca="1" si="51"/>
        <v>-7.8168756027379942</v>
      </c>
      <c r="G457">
        <f t="shared" ca="1" si="52"/>
        <v>0.19900000000000001</v>
      </c>
    </row>
    <row r="458" spans="1:7" x14ac:dyDescent="0.25">
      <c r="A458">
        <v>402</v>
      </c>
      <c r="B458" s="5">
        <f t="shared" ca="1" si="48"/>
        <v>66.82439652651847</v>
      </c>
      <c r="C458" s="5">
        <f t="shared" ca="1" si="49"/>
        <v>26.946911033473</v>
      </c>
      <c r="D458" s="5">
        <f t="shared" ca="1" si="50"/>
        <v>149.55745365529805</v>
      </c>
      <c r="E458" s="5">
        <f t="shared" ca="1" si="53"/>
        <v>-14.068631436693737</v>
      </c>
      <c r="F458" s="5">
        <f t="shared" ca="1" si="51"/>
        <v>3.0514791204497467</v>
      </c>
      <c r="G458">
        <f t="shared" ca="1" si="52"/>
        <v>0.51300000000000001</v>
      </c>
    </row>
    <row r="459" spans="1:7" x14ac:dyDescent="0.25">
      <c r="A459">
        <v>403</v>
      </c>
      <c r="B459" s="5">
        <f t="shared" ca="1" si="48"/>
        <v>68.91815947486279</v>
      </c>
      <c r="C459" s="5">
        <f t="shared" ca="1" si="49"/>
        <v>30.05877433754825</v>
      </c>
      <c r="D459" s="5">
        <f t="shared" ca="1" si="50"/>
        <v>148.91612831500603</v>
      </c>
      <c r="E459" s="5">
        <f t="shared" ca="1" si="53"/>
        <v>-16.566579462313904</v>
      </c>
      <c r="F459" s="5">
        <f t="shared" ca="1" si="51"/>
        <v>0.55353109482958018</v>
      </c>
      <c r="G459">
        <f t="shared" ca="1" si="52"/>
        <v>0.44600000000000001</v>
      </c>
    </row>
    <row r="460" spans="1:7" x14ac:dyDescent="0.25">
      <c r="A460">
        <v>404</v>
      </c>
      <c r="B460" s="5">
        <f t="shared" ca="1" si="48"/>
        <v>68.891164567301999</v>
      </c>
      <c r="C460" s="5">
        <f t="shared" ca="1" si="49"/>
        <v>33.696428207663885</v>
      </c>
      <c r="D460" s="5">
        <f t="shared" ca="1" si="50"/>
        <v>143.81307223454067</v>
      </c>
      <c r="E460" s="5">
        <f t="shared" ca="1" si="53"/>
        <v>-24.052004403374415</v>
      </c>
      <c r="F460" s="5">
        <f t="shared" ca="1" si="51"/>
        <v>-6.9318938462309312</v>
      </c>
      <c r="G460">
        <f t="shared" ca="1" si="52"/>
        <v>0.22500000000000001</v>
      </c>
    </row>
    <row r="461" spans="1:7" x14ac:dyDescent="0.25">
      <c r="A461">
        <v>405</v>
      </c>
      <c r="B461" s="5">
        <f t="shared" ca="1" si="48"/>
        <v>73.97248874000509</v>
      </c>
      <c r="C461" s="5">
        <f t="shared" ca="1" si="49"/>
        <v>34.22719974336637</v>
      </c>
      <c r="D461" s="5">
        <f t="shared" ca="1" si="50"/>
        <v>148.19150598261845</v>
      </c>
      <c r="E461" s="5">
        <f t="shared" ca="1" si="53"/>
        <v>-13.701785926042557</v>
      </c>
      <c r="F461" s="5">
        <f t="shared" ca="1" si="51"/>
        <v>3.4183246311009263</v>
      </c>
      <c r="G461">
        <f t="shared" ca="1" si="52"/>
        <v>0.52900000000000003</v>
      </c>
    </row>
    <row r="462" spans="1:7" x14ac:dyDescent="0.25">
      <c r="A462">
        <v>406</v>
      </c>
      <c r="B462" s="5">
        <f t="shared" ca="1" si="48"/>
        <v>71.053293357342568</v>
      </c>
      <c r="C462" s="5">
        <f t="shared" ca="1" si="49"/>
        <v>34.019087152507879</v>
      </c>
      <c r="D462" s="5">
        <f t="shared" ca="1" si="50"/>
        <v>142.75691391246451</v>
      </c>
      <c r="E462" s="5">
        <f t="shared" ca="1" si="53"/>
        <v>-18.345260496854966</v>
      </c>
      <c r="F462" s="5">
        <f t="shared" ca="1" si="51"/>
        <v>-1.225149939711482</v>
      </c>
      <c r="G462">
        <f t="shared" ca="1" si="52"/>
        <v>0.39</v>
      </c>
    </row>
    <row r="463" spans="1:7" x14ac:dyDescent="0.25">
      <c r="A463">
        <v>407</v>
      </c>
      <c r="B463" s="5">
        <f t="shared" ca="1" si="48"/>
        <v>69.812916723823776</v>
      </c>
      <c r="C463" s="5">
        <f t="shared" ca="1" si="49"/>
        <v>30.057542823631056</v>
      </c>
      <c r="D463" s="5">
        <f t="shared" ca="1" si="50"/>
        <v>149.01762416351826</v>
      </c>
      <c r="E463" s="5">
        <f t="shared" ca="1" si="53"/>
        <v>-14.118789321637134</v>
      </c>
      <c r="F463" s="5">
        <f t="shared" ca="1" si="51"/>
        <v>3.0013212355063494</v>
      </c>
      <c r="G463">
        <f t="shared" ca="1" si="52"/>
        <v>0.51</v>
      </c>
    </row>
    <row r="464" spans="1:7" x14ac:dyDescent="0.25">
      <c r="A464">
        <v>408</v>
      </c>
      <c r="B464" s="5">
        <f t="shared" ca="1" si="48"/>
        <v>69.386443089023501</v>
      </c>
      <c r="C464" s="5">
        <f t="shared" ca="1" si="49"/>
        <v>35.941114883408801</v>
      </c>
      <c r="D464" s="5">
        <f t="shared" ca="1" si="50"/>
        <v>147.04565532238482</v>
      </c>
      <c r="E464" s="5">
        <f t="shared" ca="1" si="53"/>
        <v>-30.680017567562171</v>
      </c>
      <c r="F464" s="5">
        <f t="shared" ca="1" si="51"/>
        <v>-13.559907010418687</v>
      </c>
      <c r="G464">
        <f t="shared" ca="1" si="52"/>
        <v>9.1999999999999998E-2</v>
      </c>
    </row>
    <row r="465" spans="1:7" x14ac:dyDescent="0.25">
      <c r="A465">
        <v>409</v>
      </c>
      <c r="B465" s="5">
        <f t="shared" ca="1" si="48"/>
        <v>66.002345655882834</v>
      </c>
      <c r="C465" s="5">
        <f t="shared" ca="1" si="49"/>
        <v>36.152987060673539</v>
      </c>
      <c r="D465" s="5">
        <f t="shared" ca="1" si="50"/>
        <v>150.26944903221329</v>
      </c>
      <c r="E465" s="5">
        <f t="shared" ca="1" si="53"/>
        <v>-42.460712936783089</v>
      </c>
      <c r="F465" s="5">
        <f t="shared" ca="1" si="51"/>
        <v>-25.340602379639606</v>
      </c>
      <c r="G465">
        <f t="shared" ca="1" si="52"/>
        <v>1.4E-2</v>
      </c>
    </row>
    <row r="466" spans="1:7" x14ac:dyDescent="0.25">
      <c r="A466">
        <v>410</v>
      </c>
      <c r="B466" s="5">
        <f t="shared" ca="1" si="48"/>
        <v>62.525051090784174</v>
      </c>
      <c r="C466" s="5">
        <f t="shared" ca="1" si="49"/>
        <v>36.203602313014265</v>
      </c>
      <c r="D466" s="5">
        <f t="shared" ca="1" si="50"/>
        <v>134.33335606247482</v>
      </c>
      <c r="E466" s="5">
        <f t="shared" ca="1" si="53"/>
        <v>-43.726628417488485</v>
      </c>
      <c r="F466" s="5">
        <f t="shared" ca="1" si="51"/>
        <v>-26.606517860345001</v>
      </c>
      <c r="G466">
        <f t="shared" ca="1" si="52"/>
        <v>0.01</v>
      </c>
    </row>
    <row r="467" spans="1:7" x14ac:dyDescent="0.25">
      <c r="A467">
        <v>411</v>
      </c>
      <c r="B467" s="5">
        <f t="shared" ca="1" si="48"/>
        <v>70.884348399760682</v>
      </c>
      <c r="C467" s="5">
        <f t="shared" ca="1" si="49"/>
        <v>34.070758044036296</v>
      </c>
      <c r="D467" s="5">
        <f t="shared" ca="1" si="50"/>
        <v>144.21156322555063</v>
      </c>
      <c r="E467" s="5">
        <f t="shared" ca="1" si="53"/>
        <v>-19.745304274458491</v>
      </c>
      <c r="F467" s="5">
        <f t="shared" ca="1" si="51"/>
        <v>-2.6251937173150068</v>
      </c>
      <c r="G467">
        <f t="shared" ca="1" si="52"/>
        <v>0.34699999999999998</v>
      </c>
    </row>
    <row r="468" spans="1:7" x14ac:dyDescent="0.25">
      <c r="A468">
        <v>412</v>
      </c>
      <c r="B468" s="5">
        <f t="shared" ca="1" si="48"/>
        <v>75.066618301797291</v>
      </c>
      <c r="C468" s="5">
        <f t="shared" ca="1" si="49"/>
        <v>24.677577731297735</v>
      </c>
      <c r="D468" s="5">
        <f t="shared" ca="1" si="50"/>
        <v>143.07073330033498</v>
      </c>
      <c r="E468" s="5">
        <f t="shared" ca="1" si="53"/>
        <v>18.785484323076695</v>
      </c>
      <c r="F468" s="5">
        <f t="shared" ca="1" si="51"/>
        <v>35.905594880220178</v>
      </c>
      <c r="G468">
        <f t="shared" ca="1" si="52"/>
        <v>0.99399999999999999</v>
      </c>
    </row>
    <row r="469" spans="1:7" x14ac:dyDescent="0.25">
      <c r="A469">
        <v>413</v>
      </c>
      <c r="B469" s="5">
        <f t="shared" ca="1" si="48"/>
        <v>69.014649492640544</v>
      </c>
      <c r="C469" s="5">
        <f t="shared" ca="1" si="49"/>
        <v>26.125299970295558</v>
      </c>
      <c r="D469" s="5">
        <f t="shared" ca="1" si="50"/>
        <v>151.72284372559881</v>
      </c>
      <c r="E469" s="5">
        <f t="shared" ca="1" si="53"/>
        <v>-6.8234041832593464</v>
      </c>
      <c r="F469" s="5">
        <f t="shared" ca="1" si="51"/>
        <v>10.296706373884138</v>
      </c>
      <c r="G469">
        <f t="shared" ca="1" si="52"/>
        <v>0.72399999999999998</v>
      </c>
    </row>
    <row r="470" spans="1:7" x14ac:dyDescent="0.25">
      <c r="A470">
        <v>414</v>
      </c>
      <c r="B470" s="5">
        <f t="shared" ca="1" si="48"/>
        <v>65.832923243772925</v>
      </c>
      <c r="C470" s="5">
        <f t="shared" ca="1" si="49"/>
        <v>24.459586743510584</v>
      </c>
      <c r="D470" s="5">
        <f t="shared" ca="1" si="50"/>
        <v>141.88101725303318</v>
      </c>
      <c r="E470" s="5">
        <f t="shared" ca="1" si="53"/>
        <v>-5.7541399464411169</v>
      </c>
      <c r="F470" s="5">
        <f t="shared" ca="1" si="51"/>
        <v>11.365970610702366</v>
      </c>
      <c r="G470">
        <f t="shared" ca="1" si="52"/>
        <v>0.754</v>
      </c>
    </row>
    <row r="471" spans="1:7" x14ac:dyDescent="0.25">
      <c r="A471">
        <v>415</v>
      </c>
      <c r="B471" s="5">
        <f t="shared" ca="1" si="48"/>
        <v>70.567350168528975</v>
      </c>
      <c r="C471" s="5">
        <f t="shared" ca="1" si="49"/>
        <v>33.121307642496433</v>
      </c>
      <c r="D471" s="5">
        <f t="shared" ca="1" si="50"/>
        <v>143.10656916867578</v>
      </c>
      <c r="E471" s="5">
        <f t="shared" ca="1" si="53"/>
        <v>-17.383426569710892</v>
      </c>
      <c r="F471" s="5">
        <f t="shared" ca="1" si="51"/>
        <v>-0.26331601256740811</v>
      </c>
      <c r="G471">
        <f t="shared" ca="1" si="52"/>
        <v>0.42299999999999999</v>
      </c>
    </row>
    <row r="472" spans="1:7" x14ac:dyDescent="0.25">
      <c r="A472">
        <v>416</v>
      </c>
      <c r="B472" s="5">
        <f t="shared" ca="1" si="48"/>
        <v>67.867266594790351</v>
      </c>
      <c r="C472" s="5">
        <f t="shared" ca="1" si="49"/>
        <v>27.144517210843734</v>
      </c>
      <c r="D472" s="5">
        <f t="shared" ca="1" si="50"/>
        <v>152.5227231644553</v>
      </c>
      <c r="E472" s="5">
        <f t="shared" ca="1" si="53"/>
        <v>-13.305717081987407</v>
      </c>
      <c r="F472" s="5">
        <f t="shared" ca="1" si="51"/>
        <v>3.8143934751560771</v>
      </c>
      <c r="G472">
        <f t="shared" ca="1" si="52"/>
        <v>0.54500000000000004</v>
      </c>
    </row>
    <row r="473" spans="1:7" x14ac:dyDescent="0.25">
      <c r="A473">
        <v>417</v>
      </c>
      <c r="B473" s="5">
        <f t="shared" ca="1" si="48"/>
        <v>67.93342964811103</v>
      </c>
      <c r="C473" s="5">
        <f t="shared" ca="1" si="49"/>
        <v>30.700091097518925</v>
      </c>
      <c r="D473" s="5">
        <f t="shared" ca="1" si="50"/>
        <v>163.2500620960104</v>
      </c>
      <c r="E473" s="5">
        <f t="shared" ca="1" si="53"/>
        <v>-28.832231486733036</v>
      </c>
      <c r="F473" s="5">
        <f t="shared" ca="1" si="51"/>
        <v>-11.712120929589553</v>
      </c>
      <c r="G473">
        <f t="shared" ca="1" si="52"/>
        <v>0.124</v>
      </c>
    </row>
    <row r="474" spans="1:7" x14ac:dyDescent="0.25">
      <c r="A474">
        <v>418</v>
      </c>
      <c r="B474" s="5">
        <f t="shared" ca="1" si="48"/>
        <v>76.430528329998523</v>
      </c>
      <c r="C474" s="5">
        <f t="shared" ca="1" si="49"/>
        <v>32.639213547596441</v>
      </c>
      <c r="D474" s="5">
        <f t="shared" ca="1" si="50"/>
        <v>154.70004256092554</v>
      </c>
      <c r="E474" s="5">
        <f t="shared" ca="1" si="53"/>
        <v>-5.9085521093906586</v>
      </c>
      <c r="F474" s="5">
        <f t="shared" ca="1" si="51"/>
        <v>11.211558447752825</v>
      </c>
      <c r="G474">
        <f t="shared" ca="1" si="52"/>
        <v>0.751</v>
      </c>
    </row>
    <row r="475" spans="1:7" x14ac:dyDescent="0.25">
      <c r="A475">
        <v>419</v>
      </c>
      <c r="B475" s="5">
        <f t="shared" ca="1" si="48"/>
        <v>66.150440153621744</v>
      </c>
      <c r="C475" s="5">
        <f t="shared" ca="1" si="49"/>
        <v>33.915467534546053</v>
      </c>
      <c r="D475" s="5">
        <f t="shared" ca="1" si="50"/>
        <v>153.81167137290058</v>
      </c>
      <c r="E475" s="5">
        <f t="shared" ca="1" si="53"/>
        <v>-37.70652631755366</v>
      </c>
      <c r="F475" s="5">
        <f t="shared" ca="1" si="51"/>
        <v>-20.586415760410176</v>
      </c>
      <c r="G475">
        <f t="shared" ca="1" si="52"/>
        <v>3.2000000000000001E-2</v>
      </c>
    </row>
    <row r="476" spans="1:7" x14ac:dyDescent="0.25">
      <c r="A476">
        <v>420</v>
      </c>
      <c r="B476" s="5">
        <f t="shared" ca="1" si="48"/>
        <v>67.920442865552914</v>
      </c>
      <c r="C476" s="5">
        <f t="shared" ca="1" si="49"/>
        <v>31.013792114821463</v>
      </c>
      <c r="D476" s="5">
        <f t="shared" ca="1" si="50"/>
        <v>148.21905196384395</v>
      </c>
      <c r="E476" s="5">
        <f t="shared" ca="1" si="53"/>
        <v>-21.644903809124802</v>
      </c>
      <c r="F476" s="5">
        <f t="shared" ca="1" si="51"/>
        <v>-4.5247932519813183</v>
      </c>
      <c r="G476">
        <f t="shared" ca="1" si="52"/>
        <v>0.28699999999999998</v>
      </c>
    </row>
    <row r="477" spans="1:7" x14ac:dyDescent="0.25">
      <c r="A477">
        <v>421</v>
      </c>
      <c r="B477" s="5">
        <f t="shared" ca="1" si="48"/>
        <v>62.495516560556268</v>
      </c>
      <c r="C477" s="5">
        <f t="shared" ca="1" si="49"/>
        <v>29.74293071288281</v>
      </c>
      <c r="D477" s="5">
        <f t="shared" ca="1" si="50"/>
        <v>158.24957599234716</v>
      </c>
      <c r="E477" s="5">
        <f t="shared" ca="1" si="53"/>
        <v>-38.652294381519923</v>
      </c>
      <c r="F477" s="5">
        <f t="shared" ca="1" si="51"/>
        <v>-21.532183824376439</v>
      </c>
      <c r="G477">
        <f t="shared" ca="1" si="52"/>
        <v>2.8000000000000001E-2</v>
      </c>
    </row>
    <row r="478" spans="1:7" x14ac:dyDescent="0.25">
      <c r="A478">
        <v>422</v>
      </c>
      <c r="B478" s="5">
        <f t="shared" ca="1" si="48"/>
        <v>69.641656033024177</v>
      </c>
      <c r="C478" s="5">
        <f t="shared" ca="1" si="49"/>
        <v>30.804376521313685</v>
      </c>
      <c r="D478" s="5">
        <f t="shared" ca="1" si="50"/>
        <v>143.81571359627117</v>
      </c>
      <c r="E478" s="5">
        <f t="shared" ca="1" si="53"/>
        <v>-13.879859193607851</v>
      </c>
      <c r="F478" s="5">
        <f t="shared" ca="1" si="51"/>
        <v>3.2402513635356325</v>
      </c>
      <c r="G478">
        <f t="shared" ca="1" si="52"/>
        <v>0.52300000000000002</v>
      </c>
    </row>
    <row r="479" spans="1:7" x14ac:dyDescent="0.25">
      <c r="A479">
        <v>423</v>
      </c>
      <c r="B479" s="5">
        <f t="shared" ca="1" si="48"/>
        <v>68.997699460493621</v>
      </c>
      <c r="C479" s="5">
        <f t="shared" ca="1" si="49"/>
        <v>25.862436252517348</v>
      </c>
      <c r="D479" s="5">
        <f t="shared" ca="1" si="50"/>
        <v>152.71554977444421</v>
      </c>
      <c r="E479" s="5">
        <f t="shared" ca="1" si="53"/>
        <v>-6.6715105363962692</v>
      </c>
      <c r="F479" s="5">
        <f t="shared" ca="1" si="51"/>
        <v>10.448600020747215</v>
      </c>
      <c r="G479">
        <f t="shared" ca="1" si="52"/>
        <v>0.72799999999999998</v>
      </c>
    </row>
    <row r="480" spans="1:7" x14ac:dyDescent="0.25">
      <c r="A480">
        <v>424</v>
      </c>
      <c r="B480" s="5">
        <f t="shared" ca="1" si="48"/>
        <v>68.068088910946059</v>
      </c>
      <c r="C480" s="5">
        <f t="shared" ca="1" si="49"/>
        <v>30.492712080810001</v>
      </c>
      <c r="D480" s="5">
        <f t="shared" ca="1" si="50"/>
        <v>146.37950010482842</v>
      </c>
      <c r="E480" s="5">
        <f t="shared" ca="1" si="53"/>
        <v>-18.785882387962328</v>
      </c>
      <c r="F480" s="5">
        <f t="shared" ca="1" si="51"/>
        <v>-1.6657718308188443</v>
      </c>
      <c r="G480">
        <f t="shared" ca="1" si="52"/>
        <v>0.38300000000000001</v>
      </c>
    </row>
    <row r="481" spans="1:7" x14ac:dyDescent="0.25">
      <c r="A481">
        <v>425</v>
      </c>
      <c r="B481" s="5">
        <f t="shared" ca="1" si="48"/>
        <v>70.364430518150812</v>
      </c>
      <c r="C481" s="5">
        <f t="shared" ca="1" si="49"/>
        <v>29.555877076538223</v>
      </c>
      <c r="D481" s="5">
        <f t="shared" ca="1" si="50"/>
        <v>155.46836058146476</v>
      </c>
      <c r="E481" s="5">
        <f t="shared" ca="1" si="53"/>
        <v>-14.653383538790823</v>
      </c>
      <c r="F481" s="5">
        <f t="shared" ca="1" si="51"/>
        <v>2.4667270183526604</v>
      </c>
      <c r="G481">
        <f t="shared" ca="1" si="52"/>
        <v>0.501</v>
      </c>
    </row>
    <row r="482" spans="1:7" x14ac:dyDescent="0.25">
      <c r="A482">
        <v>426</v>
      </c>
      <c r="B482" s="5">
        <f t="shared" ca="1" si="48"/>
        <v>63.404413310841086</v>
      </c>
      <c r="C482" s="5">
        <f t="shared" ca="1" si="49"/>
        <v>29.331630716501227</v>
      </c>
      <c r="D482" s="5">
        <f t="shared" ca="1" si="50"/>
        <v>143.82419122494036</v>
      </c>
      <c r="E482" s="5">
        <f t="shared" ca="1" si="53"/>
        <v>-27.191596185837071</v>
      </c>
      <c r="F482" s="5">
        <f t="shared" ca="1" si="51"/>
        <v>-10.071485628693587</v>
      </c>
      <c r="G482">
        <f t="shared" ca="1" si="52"/>
        <v>0.15</v>
      </c>
    </row>
    <row r="483" spans="1:7" x14ac:dyDescent="0.25">
      <c r="A483">
        <v>427</v>
      </c>
      <c r="B483" s="5">
        <f t="shared" ca="1" si="48"/>
        <v>67.957535879963388</v>
      </c>
      <c r="C483" s="5">
        <f t="shared" ca="1" si="49"/>
        <v>30.857880804670355</v>
      </c>
      <c r="D483" s="5">
        <f t="shared" ca="1" si="50"/>
        <v>143.66718999896941</v>
      </c>
      <c r="E483" s="5">
        <f t="shared" ca="1" si="53"/>
        <v>-18.652983339050209</v>
      </c>
      <c r="F483" s="5">
        <f t="shared" ca="1" si="51"/>
        <v>-1.5328727819067254</v>
      </c>
      <c r="G483">
        <f t="shared" ca="1" si="52"/>
        <v>0.38800000000000001</v>
      </c>
    </row>
    <row r="484" spans="1:7" x14ac:dyDescent="0.25">
      <c r="A484">
        <v>428</v>
      </c>
      <c r="B484" s="5">
        <f t="shared" ca="1" si="48"/>
        <v>69.016137351031503</v>
      </c>
      <c r="C484" s="5">
        <f t="shared" ca="1" si="49"/>
        <v>29.289925847391537</v>
      </c>
      <c r="D484" s="5">
        <f t="shared" ca="1" si="50"/>
        <v>145.83911956472517</v>
      </c>
      <c r="E484" s="5">
        <f t="shared" ca="1" si="53"/>
        <v>-12.487438392495296</v>
      </c>
      <c r="F484" s="5">
        <f t="shared" ca="1" si="51"/>
        <v>4.6326721646481879</v>
      </c>
      <c r="G484">
        <f t="shared" ca="1" si="52"/>
        <v>0.56999999999999995</v>
      </c>
    </row>
    <row r="485" spans="1:7" x14ac:dyDescent="0.25">
      <c r="A485">
        <v>429</v>
      </c>
      <c r="B485" s="5">
        <f t="shared" ca="1" si="48"/>
        <v>74.113788914078583</v>
      </c>
      <c r="C485" s="5">
        <f t="shared" ca="1" si="49"/>
        <v>24.028109413808231</v>
      </c>
      <c r="D485" s="5">
        <f t="shared" ca="1" si="50"/>
        <v>150.78512815087296</v>
      </c>
      <c r="E485" s="5">
        <f t="shared" ca="1" si="53"/>
        <v>13.781144724251309</v>
      </c>
      <c r="F485" s="5">
        <f t="shared" ca="1" si="51"/>
        <v>30.901255281394793</v>
      </c>
      <c r="G485">
        <f t="shared" ca="1" si="52"/>
        <v>0.98199999999999998</v>
      </c>
    </row>
    <row r="486" spans="1:7" x14ac:dyDescent="0.25">
      <c r="A486">
        <v>430</v>
      </c>
      <c r="B486" s="5">
        <f t="shared" ca="1" si="48"/>
        <v>71.659417488863298</v>
      </c>
      <c r="C486" s="5">
        <f t="shared" ca="1" si="49"/>
        <v>35.066473288818898</v>
      </c>
      <c r="D486" s="5">
        <f t="shared" ca="1" si="50"/>
        <v>154.85712915797498</v>
      </c>
      <c r="E486" s="5">
        <f t="shared" ca="1" si="53"/>
        <v>-26.098142785280015</v>
      </c>
      <c r="F486" s="5">
        <f t="shared" ca="1" si="51"/>
        <v>-8.9780322281365308</v>
      </c>
      <c r="G486">
        <f t="shared" ca="1" si="52"/>
        <v>0.17499999999999999</v>
      </c>
    </row>
    <row r="487" spans="1:7" x14ac:dyDescent="0.25">
      <c r="A487">
        <v>431</v>
      </c>
      <c r="B487" s="5">
        <f t="shared" ca="1" si="48"/>
        <v>70.292193752583927</v>
      </c>
      <c r="C487" s="5">
        <f t="shared" ca="1" si="49"/>
        <v>30.632496018798864</v>
      </c>
      <c r="D487" s="5">
        <f t="shared" ca="1" si="50"/>
        <v>140.8862675699506</v>
      </c>
      <c r="E487" s="5">
        <f t="shared" ca="1" si="53"/>
        <v>-10.004266545380929</v>
      </c>
      <c r="F487" s="5">
        <f t="shared" ca="1" si="51"/>
        <v>7.1158440117625545</v>
      </c>
      <c r="G487">
        <f t="shared" ca="1" si="52"/>
        <v>0.64300000000000002</v>
      </c>
    </row>
    <row r="488" spans="1:7" x14ac:dyDescent="0.25">
      <c r="A488">
        <v>432</v>
      </c>
      <c r="B488" s="5">
        <f t="shared" ca="1" si="48"/>
        <v>67.598663644583993</v>
      </c>
      <c r="C488" s="5">
        <f t="shared" ca="1" si="49"/>
        <v>28.464054746271024</v>
      </c>
      <c r="D488" s="5">
        <f t="shared" ca="1" si="50"/>
        <v>142.38397389196638</v>
      </c>
      <c r="E488" s="5">
        <f t="shared" ca="1" si="53"/>
        <v>-12.277900955805681</v>
      </c>
      <c r="F488" s="5">
        <f t="shared" ca="1" si="51"/>
        <v>4.8422096013378031</v>
      </c>
      <c r="G488">
        <f t="shared" ca="1" si="52"/>
        <v>0.57899999999999996</v>
      </c>
    </row>
    <row r="489" spans="1:7" x14ac:dyDescent="0.25">
      <c r="A489">
        <v>433</v>
      </c>
      <c r="B489" s="5">
        <f t="shared" ca="1" si="48"/>
        <v>67.974537207112391</v>
      </c>
      <c r="C489" s="5">
        <f t="shared" ca="1" si="49"/>
        <v>27.419777528519962</v>
      </c>
      <c r="D489" s="5">
        <f t="shared" ca="1" si="50"/>
        <v>154.35101427351199</v>
      </c>
      <c r="E489" s="5">
        <f t="shared" ca="1" si="53"/>
        <v>-14.760121216043274</v>
      </c>
      <c r="F489" s="5">
        <f t="shared" ca="1" si="51"/>
        <v>2.35998934110021</v>
      </c>
      <c r="G489">
        <f t="shared" ca="1" si="52"/>
        <v>0.499</v>
      </c>
    </row>
    <row r="490" spans="1:7" x14ac:dyDescent="0.25">
      <c r="A490">
        <v>434</v>
      </c>
      <c r="B490" s="5">
        <f t="shared" ca="1" si="48"/>
        <v>70.441126013871354</v>
      </c>
      <c r="C490" s="5">
        <f t="shared" ca="1" si="49"/>
        <v>27.654204249741777</v>
      </c>
      <c r="D490" s="5">
        <f t="shared" ca="1" si="50"/>
        <v>147.62279130804066</v>
      </c>
      <c r="E490" s="5">
        <f t="shared" ca="1" si="53"/>
        <v>-4.9000877555802367</v>
      </c>
      <c r="F490" s="5">
        <f t="shared" ca="1" si="51"/>
        <v>12.220022801563246</v>
      </c>
      <c r="G490">
        <f t="shared" ca="1" si="52"/>
        <v>0.77200000000000002</v>
      </c>
    </row>
    <row r="491" spans="1:7" x14ac:dyDescent="0.25">
      <c r="A491">
        <v>435</v>
      </c>
      <c r="B491" s="5">
        <f t="shared" ca="1" si="48"/>
        <v>77.690509758949901</v>
      </c>
      <c r="C491" s="5">
        <f t="shared" ca="1" si="49"/>
        <v>35.492846949262322</v>
      </c>
      <c r="D491" s="5">
        <f t="shared" ca="1" si="50"/>
        <v>136.85651544464761</v>
      </c>
      <c r="E491" s="5">
        <f t="shared" ca="1" si="53"/>
        <v>-0.74425513601763704</v>
      </c>
      <c r="F491" s="5">
        <f t="shared" ca="1" si="51"/>
        <v>16.375855421125848</v>
      </c>
      <c r="G491">
        <f t="shared" ca="1" si="52"/>
        <v>0.84899999999999998</v>
      </c>
    </row>
    <row r="492" spans="1:7" x14ac:dyDescent="0.25">
      <c r="A492">
        <v>436</v>
      </c>
      <c r="B492" s="5">
        <f t="shared" ca="1" si="48"/>
        <v>65.346222949992836</v>
      </c>
      <c r="C492" s="5">
        <f t="shared" ca="1" si="49"/>
        <v>29.024976753422862</v>
      </c>
      <c r="D492" s="5">
        <f t="shared" ca="1" si="50"/>
        <v>150.13918306118862</v>
      </c>
      <c r="E492" s="5">
        <f t="shared" ca="1" si="53"/>
        <v>-24.314631197702642</v>
      </c>
      <c r="F492" s="5">
        <f t="shared" ca="1" si="51"/>
        <v>-7.1945206405591584</v>
      </c>
      <c r="G492">
        <f t="shared" ca="1" si="52"/>
        <v>0.215</v>
      </c>
    </row>
    <row r="493" spans="1:7" x14ac:dyDescent="0.25">
      <c r="A493">
        <v>437</v>
      </c>
      <c r="B493" s="5">
        <f t="shared" ca="1" si="48"/>
        <v>65.963632495188961</v>
      </c>
      <c r="C493" s="5">
        <f t="shared" ca="1" si="49"/>
        <v>23.804434842563573</v>
      </c>
      <c r="D493" s="5">
        <f t="shared" ca="1" si="50"/>
        <v>144.35613874294424</v>
      </c>
      <c r="E493" s="5">
        <f t="shared" ca="1" si="53"/>
        <v>-4.8930104438896578</v>
      </c>
      <c r="F493" s="5">
        <f t="shared" ca="1" si="51"/>
        <v>12.227100113253826</v>
      </c>
      <c r="G493">
        <f t="shared" ca="1" si="52"/>
        <v>0.77400000000000002</v>
      </c>
    </row>
    <row r="494" spans="1:7" x14ac:dyDescent="0.25">
      <c r="A494">
        <v>438</v>
      </c>
      <c r="B494" s="5">
        <f t="shared" ca="1" si="48"/>
        <v>68.284057566524041</v>
      </c>
      <c r="C494" s="5">
        <f t="shared" ca="1" si="49"/>
        <v>25.407982498432837</v>
      </c>
      <c r="D494" s="5">
        <f t="shared" ca="1" si="50"/>
        <v>145.06232605435594</v>
      </c>
      <c r="E494" s="5">
        <f t="shared" ca="1" si="53"/>
        <v>-3.2713257629255943</v>
      </c>
      <c r="F494" s="5">
        <f t="shared" ca="1" si="51"/>
        <v>13.84878479421789</v>
      </c>
      <c r="G494">
        <f t="shared" ca="1" si="52"/>
        <v>0.80900000000000005</v>
      </c>
    </row>
    <row r="495" spans="1:7" x14ac:dyDescent="0.25">
      <c r="A495">
        <v>439</v>
      </c>
      <c r="B495" s="5">
        <f t="shared" ca="1" si="48"/>
        <v>70.960698142579801</v>
      </c>
      <c r="C495" s="5">
        <f t="shared" ca="1" si="49"/>
        <v>32.48292108795394</v>
      </c>
      <c r="D495" s="5">
        <f t="shared" ca="1" si="50"/>
        <v>159.20309703926301</v>
      </c>
      <c r="E495" s="5">
        <f t="shared" ca="1" si="53"/>
        <v>-23.175744917894761</v>
      </c>
      <c r="F495" s="5">
        <f t="shared" ca="1" si="51"/>
        <v>-6.0556343607512773</v>
      </c>
      <c r="G495">
        <f t="shared" ca="1" si="52"/>
        <v>0.24199999999999999</v>
      </c>
    </row>
    <row r="496" spans="1:7" x14ac:dyDescent="0.25">
      <c r="A496">
        <v>440</v>
      </c>
      <c r="B496" s="5">
        <f t="shared" ca="1" si="48"/>
        <v>73.28398118885265</v>
      </c>
      <c r="C496" s="5">
        <f t="shared" ca="1" si="49"/>
        <v>31.185704212754768</v>
      </c>
      <c r="D496" s="5">
        <f t="shared" ca="1" si="50"/>
        <v>145.09465249940084</v>
      </c>
      <c r="E496" s="5">
        <f t="shared" ca="1" si="53"/>
        <v>-5.4611239586890346</v>
      </c>
      <c r="F496" s="5">
        <f t="shared" ca="1" si="51"/>
        <v>11.658986598454449</v>
      </c>
      <c r="G496">
        <f t="shared" ca="1" si="52"/>
        <v>0.75800000000000001</v>
      </c>
    </row>
    <row r="497" spans="1:7" x14ac:dyDescent="0.25">
      <c r="A497">
        <v>441</v>
      </c>
      <c r="B497" s="5">
        <f t="shared" ca="1" si="48"/>
        <v>73.663013327494127</v>
      </c>
      <c r="C497" s="5">
        <f t="shared" ca="1" si="49"/>
        <v>32.78447973616867</v>
      </c>
      <c r="D497" s="5">
        <f t="shared" ca="1" si="50"/>
        <v>136.98675806476851</v>
      </c>
      <c r="E497" s="5">
        <f t="shared" ca="1" si="53"/>
        <v>-4.4987471720781897</v>
      </c>
      <c r="F497" s="5">
        <f t="shared" ca="1" si="51"/>
        <v>12.621363385065294</v>
      </c>
      <c r="G497">
        <f t="shared" ca="1" si="52"/>
        <v>0.78600000000000003</v>
      </c>
    </row>
    <row r="498" spans="1:7" x14ac:dyDescent="0.25">
      <c r="A498">
        <v>442</v>
      </c>
      <c r="B498" s="5">
        <f t="shared" ca="1" si="48"/>
        <v>68.315148738998275</v>
      </c>
      <c r="C498" s="5">
        <f t="shared" ca="1" si="49"/>
        <v>32.848572244525371</v>
      </c>
      <c r="D498" s="5">
        <f t="shared" ca="1" si="50"/>
        <v>138.06650695020127</v>
      </c>
      <c r="E498" s="5">
        <f t="shared" ca="1" si="53"/>
        <v>-20.196106805868055</v>
      </c>
      <c r="F498" s="5">
        <f t="shared" ca="1" si="51"/>
        <v>-3.0759962487245716</v>
      </c>
      <c r="G498">
        <f t="shared" ca="1" si="52"/>
        <v>0.33500000000000002</v>
      </c>
    </row>
    <row r="499" spans="1:7" x14ac:dyDescent="0.25">
      <c r="A499">
        <v>443</v>
      </c>
      <c r="B499" s="5">
        <f t="shared" ca="1" si="48"/>
        <v>69.766434792874193</v>
      </c>
      <c r="C499" s="5">
        <f t="shared" ca="1" si="49"/>
        <v>30.464955731163091</v>
      </c>
      <c r="D499" s="5">
        <f t="shared" ca="1" si="50"/>
        <v>150.00976484305289</v>
      </c>
      <c r="E499" s="5">
        <f t="shared" ca="1" si="53"/>
        <v>-15.92114575850491</v>
      </c>
      <c r="F499" s="5">
        <f t="shared" ca="1" si="51"/>
        <v>1.1989647986385741</v>
      </c>
      <c r="G499">
        <f t="shared" ca="1" si="52"/>
        <v>0.46800000000000003</v>
      </c>
    </row>
    <row r="500" spans="1:7" x14ac:dyDescent="0.25">
      <c r="A500">
        <v>444</v>
      </c>
      <c r="B500" s="5">
        <f t="shared" ca="1" si="48"/>
        <v>66.866043643135185</v>
      </c>
      <c r="C500" s="5">
        <f t="shared" ca="1" si="49"/>
        <v>32.516756914705766</v>
      </c>
      <c r="D500" s="5">
        <f t="shared" ca="1" si="50"/>
        <v>149.1532369521405</v>
      </c>
      <c r="E500" s="5">
        <f t="shared" ca="1" si="53"/>
        <v>-29.290987636742333</v>
      </c>
      <c r="F500" s="5">
        <f t="shared" ca="1" si="51"/>
        <v>-12.170877079598849</v>
      </c>
      <c r="G500">
        <f t="shared" ca="1" si="52"/>
        <v>0.112</v>
      </c>
    </row>
    <row r="501" spans="1:7" x14ac:dyDescent="0.25">
      <c r="A501">
        <v>445</v>
      </c>
      <c r="B501" s="5">
        <f t="shared" ca="1" si="48"/>
        <v>68.970488251617724</v>
      </c>
      <c r="C501" s="5">
        <f t="shared" ca="1" si="49"/>
        <v>24.895339000057682</v>
      </c>
      <c r="D501" s="5">
        <f t="shared" ca="1" si="50"/>
        <v>154.91086642920877</v>
      </c>
      <c r="E501" s="5">
        <f t="shared" ca="1" si="53"/>
        <v>-5.2294133582834874</v>
      </c>
      <c r="F501" s="5">
        <f t="shared" ca="1" si="51"/>
        <v>11.890697198859996</v>
      </c>
      <c r="G501">
        <f t="shared" ca="1" si="52"/>
        <v>0.76400000000000001</v>
      </c>
    </row>
    <row r="502" spans="1:7" x14ac:dyDescent="0.25">
      <c r="A502">
        <v>446</v>
      </c>
      <c r="B502" s="5">
        <f t="shared" ca="1" si="48"/>
        <v>73.108611306885109</v>
      </c>
      <c r="C502" s="5">
        <f t="shared" ca="1" si="49"/>
        <v>34.81873049635891</v>
      </c>
      <c r="D502" s="5">
        <f t="shared" ca="1" si="50"/>
        <v>145.92678714354497</v>
      </c>
      <c r="E502" s="5">
        <f t="shared" ca="1" si="53"/>
        <v>-16.546329978707981</v>
      </c>
      <c r="F502" s="5">
        <f t="shared" ca="1" si="51"/>
        <v>0.57378057843550323</v>
      </c>
      <c r="G502">
        <f t="shared" ca="1" si="52"/>
        <v>0.44800000000000001</v>
      </c>
    </row>
    <row r="503" spans="1:7" x14ac:dyDescent="0.25">
      <c r="A503">
        <v>447</v>
      </c>
      <c r="B503" s="5">
        <f t="shared" ca="1" si="48"/>
        <v>70.376354653416655</v>
      </c>
      <c r="C503" s="5">
        <f t="shared" ca="1" si="49"/>
        <v>26.281632334928361</v>
      </c>
      <c r="D503" s="5">
        <f t="shared" ca="1" si="50"/>
        <v>148.48308719905282</v>
      </c>
      <c r="E503" s="5">
        <f t="shared" ca="1" si="53"/>
        <v>-1.7110080876640525</v>
      </c>
      <c r="F503" s="5">
        <f t="shared" ca="1" si="51"/>
        <v>15.409102469479432</v>
      </c>
      <c r="G503">
        <f t="shared" ca="1" si="52"/>
        <v>0.83199999999999996</v>
      </c>
    </row>
    <row r="504" spans="1:7" x14ac:dyDescent="0.25">
      <c r="A504">
        <v>448</v>
      </c>
      <c r="B504" s="5">
        <f t="shared" ca="1" si="48"/>
        <v>72.171687293127988</v>
      </c>
      <c r="C504" s="5">
        <f t="shared" ca="1" si="49"/>
        <v>27.636644005416297</v>
      </c>
      <c r="D504" s="5">
        <f t="shared" ca="1" si="50"/>
        <v>140.06336445377096</v>
      </c>
      <c r="E504" s="5">
        <f t="shared" ca="1" si="53"/>
        <v>4.0559385690102747</v>
      </c>
      <c r="F504" s="5">
        <f t="shared" ca="1" si="51"/>
        <v>21.176049126153757</v>
      </c>
      <c r="G504">
        <f t="shared" ca="1" si="52"/>
        <v>0.92200000000000004</v>
      </c>
    </row>
    <row r="505" spans="1:7" x14ac:dyDescent="0.25">
      <c r="A505">
        <v>449</v>
      </c>
      <c r="B505" s="5">
        <f t="shared" ca="1" si="48"/>
        <v>68.005992927402986</v>
      </c>
      <c r="C505" s="5">
        <f t="shared" ca="1" si="49"/>
        <v>29.942445452745368</v>
      </c>
      <c r="D505" s="5">
        <f t="shared" ca="1" si="50"/>
        <v>146.57093122913284</v>
      </c>
      <c r="E505" s="5">
        <f t="shared" ca="1" si="53"/>
        <v>-17.525585584550008</v>
      </c>
      <c r="F505" s="5">
        <f t="shared" ca="1" si="51"/>
        <v>-0.40547502740652419</v>
      </c>
      <c r="G505">
        <f t="shared" ca="1" si="52"/>
        <v>0.41599999999999998</v>
      </c>
    </row>
    <row r="506" spans="1:7" x14ac:dyDescent="0.25">
      <c r="A506">
        <v>450</v>
      </c>
      <c r="B506" s="5">
        <f t="shared" ref="B506:B569" ca="1" si="54">_xlfn.NORM.INV(RAND(),$B$52,$C$52)</f>
        <v>68.179105725231636</v>
      </c>
      <c r="C506" s="5">
        <f t="shared" ref="C506:C569" ca="1" si="55">_xlfn.NORM.INV(RAND(),$B$53,$C$53)</f>
        <v>26.149511620563519</v>
      </c>
      <c r="D506" s="5">
        <f t="shared" ref="D506:D569" ca="1" si="56">_xlfn.NORM.INV(RAND(),$B$54,$C$54)</f>
        <v>150.95827753453977</v>
      </c>
      <c r="E506" s="5">
        <f t="shared" ca="1" si="53"/>
        <v>-8.8126863558269406</v>
      </c>
      <c r="F506" s="5">
        <f t="shared" ref="F506:F569" ca="1" si="57">E506+$C$46</f>
        <v>8.3074242013165431</v>
      </c>
      <c r="G506">
        <f t="shared" ref="G506:G569" ca="1" si="58">COUNTIF($F$57:$F$1056,"&lt;"&amp;F506)/COUNT($F$57:$F$1056)</f>
        <v>0.67300000000000004</v>
      </c>
    </row>
    <row r="507" spans="1:7" x14ac:dyDescent="0.25">
      <c r="A507">
        <v>451</v>
      </c>
      <c r="B507" s="5">
        <f t="shared" ca="1" si="54"/>
        <v>72.338386387854769</v>
      </c>
      <c r="C507" s="5">
        <f t="shared" ca="1" si="55"/>
        <v>23.758717536526163</v>
      </c>
      <c r="D507" s="5">
        <f t="shared" ca="1" si="56"/>
        <v>150.22062528988906</v>
      </c>
      <c r="E507" s="5">
        <f t="shared" ca="1" si="53"/>
        <v>9.8790732083853676</v>
      </c>
      <c r="F507" s="5">
        <f t="shared" ca="1" si="57"/>
        <v>26.999183765528851</v>
      </c>
      <c r="G507">
        <f t="shared" ca="1" si="58"/>
        <v>0.96799999999999997</v>
      </c>
    </row>
    <row r="508" spans="1:7" x14ac:dyDescent="0.25">
      <c r="A508">
        <v>452</v>
      </c>
      <c r="B508" s="5">
        <f t="shared" ca="1" si="54"/>
        <v>68.741522106945794</v>
      </c>
      <c r="C508" s="5">
        <f t="shared" ca="1" si="55"/>
        <v>34.364039844975743</v>
      </c>
      <c r="D508" s="5">
        <f t="shared" ca="1" si="56"/>
        <v>149.91974092950758</v>
      </c>
      <c r="E508" s="5">
        <f t="shared" ca="1" si="53"/>
        <v>-29.62528400221008</v>
      </c>
      <c r="F508" s="5">
        <f t="shared" ca="1" si="57"/>
        <v>-12.505173445066596</v>
      </c>
      <c r="G508">
        <f t="shared" ca="1" si="58"/>
        <v>0.109</v>
      </c>
    </row>
    <row r="509" spans="1:7" x14ac:dyDescent="0.25">
      <c r="A509">
        <v>453</v>
      </c>
      <c r="B509" s="5">
        <f t="shared" ca="1" si="54"/>
        <v>67.026558776446052</v>
      </c>
      <c r="C509" s="5">
        <f t="shared" ca="1" si="55"/>
        <v>36.367104142744935</v>
      </c>
      <c r="D509" s="5">
        <f t="shared" ca="1" si="56"/>
        <v>147.88036296848412</v>
      </c>
      <c r="E509" s="5">
        <f t="shared" ca="1" si="53"/>
        <v>-38.910719786004634</v>
      </c>
      <c r="F509" s="5">
        <f t="shared" ca="1" si="57"/>
        <v>-21.79060922886115</v>
      </c>
      <c r="G509">
        <f t="shared" ca="1" si="58"/>
        <v>2.7E-2</v>
      </c>
    </row>
    <row r="510" spans="1:7" x14ac:dyDescent="0.25">
      <c r="A510">
        <v>454</v>
      </c>
      <c r="B510" s="5">
        <f t="shared" ca="1" si="54"/>
        <v>68.725051600519237</v>
      </c>
      <c r="C510" s="5">
        <f t="shared" ca="1" si="55"/>
        <v>28.934002231585538</v>
      </c>
      <c r="D510" s="5">
        <f t="shared" ca="1" si="56"/>
        <v>143.38137636333565</v>
      </c>
      <c r="E510" s="5">
        <f t="shared" ca="1" si="53"/>
        <v>-10.981942898283092</v>
      </c>
      <c r="F510" s="5">
        <f t="shared" ca="1" si="57"/>
        <v>6.1381676588603913</v>
      </c>
      <c r="G510">
        <f t="shared" ca="1" si="58"/>
        <v>0.62</v>
      </c>
    </row>
    <row r="511" spans="1:7" x14ac:dyDescent="0.25">
      <c r="A511">
        <v>455</v>
      </c>
      <c r="B511" s="5">
        <f t="shared" ca="1" si="54"/>
        <v>68.454519345328634</v>
      </c>
      <c r="C511" s="5">
        <f t="shared" ca="1" si="55"/>
        <v>34.851179717480804</v>
      </c>
      <c r="D511" s="5">
        <f t="shared" ca="1" si="56"/>
        <v>148.9631460247499</v>
      </c>
      <c r="E511" s="5">
        <f t="shared" ca="1" si="53"/>
        <v>-31.271972419703573</v>
      </c>
      <c r="F511" s="5">
        <f t="shared" ca="1" si="57"/>
        <v>-14.151861862560089</v>
      </c>
      <c r="G511">
        <f t="shared" ca="1" si="58"/>
        <v>8.4000000000000005E-2</v>
      </c>
    </row>
    <row r="512" spans="1:7" x14ac:dyDescent="0.25">
      <c r="A512">
        <v>456</v>
      </c>
      <c r="B512" s="5">
        <f t="shared" ca="1" si="54"/>
        <v>70.908498525413904</v>
      </c>
      <c r="C512" s="5">
        <f t="shared" ca="1" si="55"/>
        <v>29.714812004020697</v>
      </c>
      <c r="D512" s="5">
        <f t="shared" ca="1" si="56"/>
        <v>145.03531451462896</v>
      </c>
      <c r="E512" s="5">
        <f t="shared" ca="1" si="53"/>
        <v>-7.9556561079521915</v>
      </c>
      <c r="F512" s="5">
        <f t="shared" ca="1" si="57"/>
        <v>9.1644544491912932</v>
      </c>
      <c r="G512">
        <f t="shared" ca="1" si="58"/>
        <v>0.69399999999999995</v>
      </c>
    </row>
    <row r="513" spans="1:7" x14ac:dyDescent="0.25">
      <c r="A513">
        <v>457</v>
      </c>
      <c r="B513" s="5">
        <f t="shared" ca="1" si="54"/>
        <v>66.768237939805317</v>
      </c>
      <c r="C513" s="5">
        <f t="shared" ca="1" si="55"/>
        <v>30.181094181944474</v>
      </c>
      <c r="D513" s="5">
        <f t="shared" ca="1" si="56"/>
        <v>152.30940536257756</v>
      </c>
      <c r="E513" s="5">
        <f t="shared" ca="1" si="53"/>
        <v>-24.741451176669138</v>
      </c>
      <c r="F513" s="5">
        <f t="shared" ca="1" si="57"/>
        <v>-7.6213406195256539</v>
      </c>
      <c r="G513">
        <f t="shared" ca="1" si="58"/>
        <v>0.20699999999999999</v>
      </c>
    </row>
    <row r="514" spans="1:7" x14ac:dyDescent="0.25">
      <c r="A514">
        <v>458</v>
      </c>
      <c r="B514" s="5">
        <f t="shared" ca="1" si="54"/>
        <v>71.747592595171895</v>
      </c>
      <c r="C514" s="5">
        <f t="shared" ca="1" si="55"/>
        <v>26.9243602219446</v>
      </c>
      <c r="D514" s="5">
        <f t="shared" ca="1" si="56"/>
        <v>161.8539820527912</v>
      </c>
      <c r="E514" s="5">
        <f t="shared" ca="1" si="53"/>
        <v>-6.881465742029957</v>
      </c>
      <c r="F514" s="5">
        <f t="shared" ca="1" si="57"/>
        <v>10.238644815113528</v>
      </c>
      <c r="G514">
        <f t="shared" ca="1" si="58"/>
        <v>0.72199999999999998</v>
      </c>
    </row>
    <row r="515" spans="1:7" x14ac:dyDescent="0.25">
      <c r="A515">
        <v>459</v>
      </c>
      <c r="B515" s="5">
        <f t="shared" ca="1" si="54"/>
        <v>65.109968422332742</v>
      </c>
      <c r="C515" s="5">
        <f t="shared" ca="1" si="55"/>
        <v>33.901699918526724</v>
      </c>
      <c r="D515" s="5">
        <f t="shared" ca="1" si="56"/>
        <v>148.08949666853331</v>
      </c>
      <c r="E515" s="5">
        <f t="shared" ca="1" si="53"/>
        <v>-37.490586748899211</v>
      </c>
      <c r="F515" s="5">
        <f t="shared" ca="1" si="57"/>
        <v>-20.370476191755728</v>
      </c>
      <c r="G515">
        <f t="shared" ca="1" si="58"/>
        <v>3.3000000000000002E-2</v>
      </c>
    </row>
    <row r="516" spans="1:7" x14ac:dyDescent="0.25">
      <c r="A516">
        <v>460</v>
      </c>
      <c r="B516" s="5">
        <f t="shared" ca="1" si="54"/>
        <v>73.312621988852342</v>
      </c>
      <c r="C516" s="5">
        <f t="shared" ca="1" si="55"/>
        <v>32.081235564816247</v>
      </c>
      <c r="D516" s="5">
        <f t="shared" ca="1" si="56"/>
        <v>155.53456756655669</v>
      </c>
      <c r="E516" s="5">
        <f t="shared" ca="1" si="53"/>
        <v>-13.508094305230898</v>
      </c>
      <c r="F516" s="5">
        <f t="shared" ca="1" si="57"/>
        <v>3.6120162519125856</v>
      </c>
      <c r="G516">
        <f t="shared" ca="1" si="58"/>
        <v>0.53700000000000003</v>
      </c>
    </row>
    <row r="517" spans="1:7" x14ac:dyDescent="0.25">
      <c r="A517">
        <v>461</v>
      </c>
      <c r="B517" s="5">
        <f t="shared" ca="1" si="54"/>
        <v>67.530815734081315</v>
      </c>
      <c r="C517" s="5">
        <f t="shared" ca="1" si="55"/>
        <v>35.560326348534701</v>
      </c>
      <c r="D517" s="5">
        <f t="shared" ca="1" si="56"/>
        <v>144.72762060657678</v>
      </c>
      <c r="E517" s="5">
        <f t="shared" ca="1" si="53"/>
        <v>-33.550100758920117</v>
      </c>
      <c r="F517" s="5">
        <f t="shared" ca="1" si="57"/>
        <v>-16.429990201776633</v>
      </c>
      <c r="G517">
        <f t="shared" ca="1" si="58"/>
        <v>0.06</v>
      </c>
    </row>
    <row r="518" spans="1:7" x14ac:dyDescent="0.25">
      <c r="A518">
        <v>462</v>
      </c>
      <c r="B518" s="5">
        <f t="shared" ca="1" si="54"/>
        <v>69.814571064158343</v>
      </c>
      <c r="C518" s="5">
        <f t="shared" ca="1" si="55"/>
        <v>27.209772321337432</v>
      </c>
      <c r="D518" s="5">
        <f t="shared" ca="1" si="56"/>
        <v>160.35772970111788</v>
      </c>
      <c r="E518" s="5">
        <f t="shared" ref="E518:E581" ca="1" si="59">$J$46*(B518-$B$46)+$J$47*(C518-$B$47)+$J$48*(D518-$B$48)</f>
        <v>-12.271232058919448</v>
      </c>
      <c r="F518" s="5">
        <f t="shared" ca="1" si="57"/>
        <v>4.8488784982240354</v>
      </c>
      <c r="G518">
        <f t="shared" ca="1" si="58"/>
        <v>0.57999999999999996</v>
      </c>
    </row>
    <row r="519" spans="1:7" x14ac:dyDescent="0.25">
      <c r="A519">
        <v>463</v>
      </c>
      <c r="B519" s="5">
        <f t="shared" ca="1" si="54"/>
        <v>66.097900904485229</v>
      </c>
      <c r="C519" s="5">
        <f t="shared" ca="1" si="55"/>
        <v>30.976228987191611</v>
      </c>
      <c r="D519" s="5">
        <f t="shared" ca="1" si="56"/>
        <v>148.05389997125349</v>
      </c>
      <c r="E519" s="5">
        <f t="shared" ca="1" si="59"/>
        <v>-26.541327532499569</v>
      </c>
      <c r="F519" s="5">
        <f t="shared" ca="1" si="57"/>
        <v>-9.421216975356085</v>
      </c>
      <c r="G519">
        <f t="shared" ca="1" si="58"/>
        <v>0.16700000000000001</v>
      </c>
    </row>
    <row r="520" spans="1:7" x14ac:dyDescent="0.25">
      <c r="A520">
        <v>464</v>
      </c>
      <c r="B520" s="5">
        <f t="shared" ca="1" si="54"/>
        <v>64.54509497302449</v>
      </c>
      <c r="C520" s="5">
        <f t="shared" ca="1" si="55"/>
        <v>31.138727384444064</v>
      </c>
      <c r="D520" s="5">
        <f t="shared" ca="1" si="56"/>
        <v>153.54463234223587</v>
      </c>
      <c r="E520" s="5">
        <f t="shared" ca="1" si="59"/>
        <v>-34.290938335254246</v>
      </c>
      <c r="F520" s="5">
        <f t="shared" ca="1" si="57"/>
        <v>-17.170827778110763</v>
      </c>
      <c r="G520">
        <f t="shared" ca="1" si="58"/>
        <v>5.1999999999999998E-2</v>
      </c>
    </row>
    <row r="521" spans="1:7" x14ac:dyDescent="0.25">
      <c r="A521">
        <v>465</v>
      </c>
      <c r="B521" s="5">
        <f t="shared" ca="1" si="54"/>
        <v>64.639055100461135</v>
      </c>
      <c r="C521" s="5">
        <f t="shared" ca="1" si="55"/>
        <v>36.705065234442884</v>
      </c>
      <c r="D521" s="5">
        <f t="shared" ca="1" si="56"/>
        <v>142.36562339766843</v>
      </c>
      <c r="E521" s="5">
        <f t="shared" ca="1" si="59"/>
        <v>-43.55117390932493</v>
      </c>
      <c r="F521" s="5">
        <f t="shared" ca="1" si="57"/>
        <v>-26.431063352181447</v>
      </c>
      <c r="G521">
        <f t="shared" ca="1" si="58"/>
        <v>1.0999999999999999E-2</v>
      </c>
    </row>
    <row r="522" spans="1:7" x14ac:dyDescent="0.25">
      <c r="A522">
        <v>466</v>
      </c>
      <c r="B522" s="5">
        <f t="shared" ca="1" si="54"/>
        <v>68.454773872254961</v>
      </c>
      <c r="C522" s="5">
        <f t="shared" ca="1" si="55"/>
        <v>32.367807199229503</v>
      </c>
      <c r="D522" s="5">
        <f t="shared" ca="1" si="56"/>
        <v>145.60660076233603</v>
      </c>
      <c r="E522" s="5">
        <f t="shared" ca="1" si="59"/>
        <v>-22.526497362070007</v>
      </c>
      <c r="F522" s="5">
        <f t="shared" ca="1" si="57"/>
        <v>-5.4063868049265231</v>
      </c>
      <c r="G522">
        <f t="shared" ca="1" si="58"/>
        <v>0.26300000000000001</v>
      </c>
    </row>
    <row r="523" spans="1:7" x14ac:dyDescent="0.25">
      <c r="A523">
        <v>467</v>
      </c>
      <c r="B523" s="5">
        <f t="shared" ca="1" si="54"/>
        <v>68.6575954295608</v>
      </c>
      <c r="C523" s="5">
        <f t="shared" ca="1" si="55"/>
        <v>32.93683058810921</v>
      </c>
      <c r="D523" s="5">
        <f t="shared" ca="1" si="56"/>
        <v>151.82250278314737</v>
      </c>
      <c r="E523" s="5">
        <f t="shared" ca="1" si="59"/>
        <v>-26.898857298201811</v>
      </c>
      <c r="F523" s="5">
        <f t="shared" ca="1" si="57"/>
        <v>-9.7787467410583275</v>
      </c>
      <c r="G523">
        <f t="shared" ca="1" si="58"/>
        <v>0.156</v>
      </c>
    </row>
    <row r="524" spans="1:7" x14ac:dyDescent="0.25">
      <c r="A524">
        <v>468</v>
      </c>
      <c r="B524" s="5">
        <f t="shared" ca="1" si="54"/>
        <v>69.667262685784536</v>
      </c>
      <c r="C524" s="5">
        <f t="shared" ca="1" si="55"/>
        <v>28.28359735706676</v>
      </c>
      <c r="D524" s="5">
        <f t="shared" ca="1" si="56"/>
        <v>149.30023465865997</v>
      </c>
      <c r="E524" s="5">
        <f t="shared" ca="1" si="59"/>
        <v>-9.7232860515181017</v>
      </c>
      <c r="F524" s="5">
        <f t="shared" ca="1" si="57"/>
        <v>7.3968245056253821</v>
      </c>
      <c r="G524">
        <f t="shared" ca="1" si="58"/>
        <v>0.65100000000000002</v>
      </c>
    </row>
    <row r="525" spans="1:7" x14ac:dyDescent="0.25">
      <c r="A525">
        <v>469</v>
      </c>
      <c r="B525" s="5">
        <f t="shared" ca="1" si="54"/>
        <v>69.961773951307322</v>
      </c>
      <c r="C525" s="5">
        <f t="shared" ca="1" si="55"/>
        <v>35.411449264059456</v>
      </c>
      <c r="D525" s="5">
        <f t="shared" ca="1" si="56"/>
        <v>147.19484420890728</v>
      </c>
      <c r="E525" s="5">
        <f t="shared" ca="1" si="59"/>
        <v>-27.674172345273146</v>
      </c>
      <c r="F525" s="5">
        <f t="shared" ca="1" si="57"/>
        <v>-10.554061788129662</v>
      </c>
      <c r="G525">
        <f t="shared" ca="1" si="58"/>
        <v>0.14199999999999999</v>
      </c>
    </row>
    <row r="526" spans="1:7" x14ac:dyDescent="0.25">
      <c r="A526">
        <v>470</v>
      </c>
      <c r="B526" s="5">
        <f t="shared" ca="1" si="54"/>
        <v>67.46208988731297</v>
      </c>
      <c r="C526" s="5">
        <f t="shared" ca="1" si="55"/>
        <v>23.161464910731908</v>
      </c>
      <c r="D526" s="5">
        <f t="shared" ca="1" si="56"/>
        <v>150.8584710874789</v>
      </c>
      <c r="E526" s="5">
        <f t="shared" ca="1" si="59"/>
        <v>-2.4159483775751824</v>
      </c>
      <c r="F526" s="5">
        <f t="shared" ca="1" si="57"/>
        <v>14.704162179568302</v>
      </c>
      <c r="G526">
        <f t="shared" ca="1" si="58"/>
        <v>0.82</v>
      </c>
    </row>
    <row r="527" spans="1:7" x14ac:dyDescent="0.25">
      <c r="A527">
        <v>471</v>
      </c>
      <c r="B527" s="5">
        <f t="shared" ca="1" si="54"/>
        <v>68.92632645329725</v>
      </c>
      <c r="C527" s="5">
        <f t="shared" ca="1" si="55"/>
        <v>29.734406004819075</v>
      </c>
      <c r="D527" s="5">
        <f t="shared" ca="1" si="56"/>
        <v>149.00258536418443</v>
      </c>
      <c r="E527" s="5">
        <f t="shared" ca="1" si="59"/>
        <v>-15.684402428360894</v>
      </c>
      <c r="F527" s="5">
        <f t="shared" ca="1" si="57"/>
        <v>1.4357081287825899</v>
      </c>
      <c r="G527">
        <f t="shared" ca="1" si="58"/>
        <v>0.47699999999999998</v>
      </c>
    </row>
    <row r="528" spans="1:7" x14ac:dyDescent="0.25">
      <c r="A528">
        <v>472</v>
      </c>
      <c r="B528" s="5">
        <f t="shared" ca="1" si="54"/>
        <v>75.123355807150631</v>
      </c>
      <c r="C528" s="5">
        <f t="shared" ca="1" si="55"/>
        <v>30.271513228203897</v>
      </c>
      <c r="D528" s="5">
        <f t="shared" ca="1" si="56"/>
        <v>144.46474269812933</v>
      </c>
      <c r="E528" s="5">
        <f t="shared" ca="1" si="59"/>
        <v>2.5689831516678558</v>
      </c>
      <c r="F528" s="5">
        <f t="shared" ca="1" si="57"/>
        <v>19.689093708811338</v>
      </c>
      <c r="G528">
        <f t="shared" ca="1" si="58"/>
        <v>0.90200000000000002</v>
      </c>
    </row>
    <row r="529" spans="1:7" x14ac:dyDescent="0.25">
      <c r="A529">
        <v>473</v>
      </c>
      <c r="B529" s="5">
        <f t="shared" ca="1" si="54"/>
        <v>71.49734594907342</v>
      </c>
      <c r="C529" s="5">
        <f t="shared" ca="1" si="55"/>
        <v>33.90285663857739</v>
      </c>
      <c r="D529" s="5">
        <f t="shared" ca="1" si="56"/>
        <v>149.65326291163325</v>
      </c>
      <c r="E529" s="5">
        <f t="shared" ca="1" si="59"/>
        <v>-20.496634382112653</v>
      </c>
      <c r="F529" s="5">
        <f t="shared" ca="1" si="57"/>
        <v>-3.3765238249691691</v>
      </c>
      <c r="G529">
        <f t="shared" ca="1" si="58"/>
        <v>0.32700000000000001</v>
      </c>
    </row>
    <row r="530" spans="1:7" x14ac:dyDescent="0.25">
      <c r="A530">
        <v>474</v>
      </c>
      <c r="B530" s="5">
        <f t="shared" ca="1" si="54"/>
        <v>73.933986113421511</v>
      </c>
      <c r="C530" s="5">
        <f t="shared" ca="1" si="55"/>
        <v>27.911528998018955</v>
      </c>
      <c r="D530" s="5">
        <f t="shared" ca="1" si="56"/>
        <v>152.97798453478728</v>
      </c>
      <c r="E530" s="5">
        <f t="shared" ca="1" si="59"/>
        <v>1.2509606343184565</v>
      </c>
      <c r="F530" s="5">
        <f t="shared" ca="1" si="57"/>
        <v>18.37107119146194</v>
      </c>
      <c r="G530">
        <f t="shared" ca="1" si="58"/>
        <v>0.879</v>
      </c>
    </row>
    <row r="531" spans="1:7" x14ac:dyDescent="0.25">
      <c r="A531">
        <v>475</v>
      </c>
      <c r="B531" s="5">
        <f t="shared" ca="1" si="54"/>
        <v>70.676099197269053</v>
      </c>
      <c r="C531" s="5">
        <f t="shared" ca="1" si="55"/>
        <v>31.778768906933827</v>
      </c>
      <c r="D531" s="5">
        <f t="shared" ca="1" si="56"/>
        <v>163.84362879783183</v>
      </c>
      <c r="E531" s="5">
        <f t="shared" ca="1" si="59"/>
        <v>-24.504582780980616</v>
      </c>
      <c r="F531" s="5">
        <f t="shared" ca="1" si="57"/>
        <v>-7.3844722238371325</v>
      </c>
      <c r="G531">
        <f t="shared" ca="1" si="58"/>
        <v>0.21299999999999999</v>
      </c>
    </row>
    <row r="532" spans="1:7" x14ac:dyDescent="0.25">
      <c r="A532">
        <v>476</v>
      </c>
      <c r="B532" s="5">
        <f t="shared" ca="1" si="54"/>
        <v>68.835887654007479</v>
      </c>
      <c r="C532" s="5">
        <f t="shared" ca="1" si="55"/>
        <v>32.85055936794032</v>
      </c>
      <c r="D532" s="5">
        <f t="shared" ca="1" si="56"/>
        <v>143.46659548085918</v>
      </c>
      <c r="E532" s="5">
        <f t="shared" ca="1" si="59"/>
        <v>-21.657187013498344</v>
      </c>
      <c r="F532" s="5">
        <f t="shared" ca="1" si="57"/>
        <v>-4.5370764563548605</v>
      </c>
      <c r="G532">
        <f t="shared" ca="1" si="58"/>
        <v>0.28599999999999998</v>
      </c>
    </row>
    <row r="533" spans="1:7" x14ac:dyDescent="0.25">
      <c r="A533">
        <v>477</v>
      </c>
      <c r="B533" s="5">
        <f t="shared" ca="1" si="54"/>
        <v>80.330695962953712</v>
      </c>
      <c r="C533" s="5">
        <f t="shared" ca="1" si="55"/>
        <v>29.135699465312022</v>
      </c>
      <c r="D533" s="5">
        <f t="shared" ca="1" si="56"/>
        <v>147.79670008691767</v>
      </c>
      <c r="E533" s="5">
        <f t="shared" ca="1" si="59"/>
        <v>18.489825018252823</v>
      </c>
      <c r="F533" s="5">
        <f t="shared" ca="1" si="57"/>
        <v>35.609935575396307</v>
      </c>
      <c r="G533">
        <f t="shared" ca="1" si="58"/>
        <v>0.99199999999999999</v>
      </c>
    </row>
    <row r="534" spans="1:7" x14ac:dyDescent="0.25">
      <c r="A534">
        <v>478</v>
      </c>
      <c r="B534" s="5">
        <f t="shared" ca="1" si="54"/>
        <v>70.023546179054861</v>
      </c>
      <c r="C534" s="5">
        <f t="shared" ca="1" si="55"/>
        <v>37.057291312756249</v>
      </c>
      <c r="D534" s="5">
        <f t="shared" ca="1" si="56"/>
        <v>155.12003733164593</v>
      </c>
      <c r="E534" s="5">
        <f t="shared" ca="1" si="59"/>
        <v>-36.369105220170674</v>
      </c>
      <c r="F534" s="5">
        <f t="shared" ca="1" si="57"/>
        <v>-19.24899466302719</v>
      </c>
      <c r="G534">
        <f t="shared" ca="1" si="58"/>
        <v>3.5000000000000003E-2</v>
      </c>
    </row>
    <row r="535" spans="1:7" x14ac:dyDescent="0.25">
      <c r="A535">
        <v>479</v>
      </c>
      <c r="B535" s="5">
        <f t="shared" ca="1" si="54"/>
        <v>67.979654311939711</v>
      </c>
      <c r="C535" s="5">
        <f t="shared" ca="1" si="55"/>
        <v>33.211329468531353</v>
      </c>
      <c r="D535" s="5">
        <f t="shared" ca="1" si="56"/>
        <v>148.08370518099068</v>
      </c>
      <c r="E535" s="5">
        <f t="shared" ca="1" si="59"/>
        <v>-27.544281762755805</v>
      </c>
      <c r="F535" s="5">
        <f t="shared" ca="1" si="57"/>
        <v>-10.424171205612321</v>
      </c>
      <c r="G535">
        <f t="shared" ca="1" si="58"/>
        <v>0.14499999999999999</v>
      </c>
    </row>
    <row r="536" spans="1:7" x14ac:dyDescent="0.25">
      <c r="A536">
        <v>480</v>
      </c>
      <c r="B536" s="5">
        <f t="shared" ca="1" si="54"/>
        <v>72.839435298670523</v>
      </c>
      <c r="C536" s="5">
        <f t="shared" ca="1" si="55"/>
        <v>32.077977665400496</v>
      </c>
      <c r="D536" s="5">
        <f t="shared" ca="1" si="56"/>
        <v>147.22376689607253</v>
      </c>
      <c r="E536" s="5">
        <f t="shared" ca="1" si="59"/>
        <v>-10.342156466701152</v>
      </c>
      <c r="F536" s="5">
        <f t="shared" ca="1" si="57"/>
        <v>6.7779540904423321</v>
      </c>
      <c r="G536">
        <f t="shared" ca="1" si="58"/>
        <v>0.63200000000000001</v>
      </c>
    </row>
    <row r="537" spans="1:7" x14ac:dyDescent="0.25">
      <c r="A537">
        <v>481</v>
      </c>
      <c r="B537" s="5">
        <f t="shared" ca="1" si="54"/>
        <v>68.549616143102099</v>
      </c>
      <c r="C537" s="5">
        <f t="shared" ca="1" si="55"/>
        <v>35.148317151219274</v>
      </c>
      <c r="D537" s="5">
        <f t="shared" ca="1" si="56"/>
        <v>152.95406792641282</v>
      </c>
      <c r="E537" s="5">
        <f t="shared" ca="1" si="59"/>
        <v>-33.986857348753091</v>
      </c>
      <c r="F537" s="5">
        <f t="shared" ca="1" si="57"/>
        <v>-16.866746791609607</v>
      </c>
      <c r="G537">
        <f t="shared" ca="1" si="58"/>
        <v>5.3999999999999999E-2</v>
      </c>
    </row>
    <row r="538" spans="1:7" x14ac:dyDescent="0.25">
      <c r="A538">
        <v>482</v>
      </c>
      <c r="B538" s="5">
        <f t="shared" ca="1" si="54"/>
        <v>66.056208983139527</v>
      </c>
      <c r="C538" s="5">
        <f t="shared" ca="1" si="55"/>
        <v>34.265053343313511</v>
      </c>
      <c r="D538" s="5">
        <f t="shared" ca="1" si="56"/>
        <v>154.67746287778147</v>
      </c>
      <c r="E538" s="5">
        <f t="shared" ca="1" si="59"/>
        <v>-39.412649652856587</v>
      </c>
      <c r="F538" s="5">
        <f t="shared" ca="1" si="57"/>
        <v>-22.292539095713103</v>
      </c>
      <c r="G538">
        <f t="shared" ca="1" si="58"/>
        <v>2.4E-2</v>
      </c>
    </row>
    <row r="539" spans="1:7" x14ac:dyDescent="0.25">
      <c r="A539">
        <v>483</v>
      </c>
      <c r="B539" s="5">
        <f t="shared" ca="1" si="54"/>
        <v>68.438420681049195</v>
      </c>
      <c r="C539" s="5">
        <f t="shared" ca="1" si="55"/>
        <v>31.951357260440219</v>
      </c>
      <c r="D539" s="5">
        <f t="shared" ca="1" si="56"/>
        <v>142.9876061926405</v>
      </c>
      <c r="E539" s="5">
        <f t="shared" ca="1" si="59"/>
        <v>-19.997735282667033</v>
      </c>
      <c r="F539" s="5">
        <f t="shared" ca="1" si="57"/>
        <v>-2.8776247255235496</v>
      </c>
      <c r="G539">
        <f t="shared" ca="1" si="58"/>
        <v>0.34100000000000003</v>
      </c>
    </row>
    <row r="540" spans="1:7" x14ac:dyDescent="0.25">
      <c r="A540">
        <v>484</v>
      </c>
      <c r="B540" s="5">
        <f t="shared" ca="1" si="54"/>
        <v>68.493809486676042</v>
      </c>
      <c r="C540" s="5">
        <f t="shared" ca="1" si="55"/>
        <v>25.470473304341152</v>
      </c>
      <c r="D540" s="5">
        <f t="shared" ca="1" si="56"/>
        <v>151.98600286207224</v>
      </c>
      <c r="E540" s="5">
        <f t="shared" ca="1" si="59"/>
        <v>-6.5909900334433189</v>
      </c>
      <c r="F540" s="5">
        <f t="shared" ca="1" si="57"/>
        <v>10.529120523700165</v>
      </c>
      <c r="G540">
        <f t="shared" ca="1" si="58"/>
        <v>0.73299999999999998</v>
      </c>
    </row>
    <row r="541" spans="1:7" x14ac:dyDescent="0.25">
      <c r="A541">
        <v>485</v>
      </c>
      <c r="B541" s="5">
        <f t="shared" ca="1" si="54"/>
        <v>68.021433831608135</v>
      </c>
      <c r="C541" s="5">
        <f t="shared" ca="1" si="55"/>
        <v>32.673539684511802</v>
      </c>
      <c r="D541" s="5">
        <f t="shared" ca="1" si="56"/>
        <v>156.60175456830365</v>
      </c>
      <c r="E541" s="5">
        <f t="shared" ca="1" si="59"/>
        <v>-30.515675423210912</v>
      </c>
      <c r="F541" s="5">
        <f t="shared" ca="1" si="57"/>
        <v>-13.395564866067428</v>
      </c>
      <c r="G541">
        <f t="shared" ca="1" si="58"/>
        <v>9.2999999999999999E-2</v>
      </c>
    </row>
    <row r="542" spans="1:7" x14ac:dyDescent="0.25">
      <c r="A542">
        <v>486</v>
      </c>
      <c r="B542" s="5">
        <f t="shared" ca="1" si="54"/>
        <v>68.942080979818286</v>
      </c>
      <c r="C542" s="5">
        <f t="shared" ca="1" si="55"/>
        <v>28.646602388506146</v>
      </c>
      <c r="D542" s="5">
        <f t="shared" ca="1" si="56"/>
        <v>154.93505235571524</v>
      </c>
      <c r="E542" s="5">
        <f t="shared" ca="1" si="59"/>
        <v>-15.799010071349944</v>
      </c>
      <c r="F542" s="5">
        <f t="shared" ca="1" si="57"/>
        <v>1.32110048579354</v>
      </c>
      <c r="G542">
        <f t="shared" ca="1" si="58"/>
        <v>0.47099999999999997</v>
      </c>
    </row>
    <row r="543" spans="1:7" x14ac:dyDescent="0.25">
      <c r="A543">
        <v>487</v>
      </c>
      <c r="B543" s="5">
        <f t="shared" ca="1" si="54"/>
        <v>71.859997720631128</v>
      </c>
      <c r="C543" s="5">
        <f t="shared" ca="1" si="55"/>
        <v>27.280929321825912</v>
      </c>
      <c r="D543" s="5">
        <f t="shared" ca="1" si="56"/>
        <v>142.40871014336139</v>
      </c>
      <c r="E543" s="5">
        <f t="shared" ca="1" si="59"/>
        <v>2.9150633976964002</v>
      </c>
      <c r="F543" s="5">
        <f t="shared" ca="1" si="57"/>
        <v>20.035173954839884</v>
      </c>
      <c r="G543">
        <f t="shared" ca="1" si="58"/>
        <v>0.91</v>
      </c>
    </row>
    <row r="544" spans="1:7" x14ac:dyDescent="0.25">
      <c r="A544">
        <v>488</v>
      </c>
      <c r="B544" s="5">
        <f t="shared" ca="1" si="54"/>
        <v>73.060041571092711</v>
      </c>
      <c r="C544" s="5">
        <f t="shared" ca="1" si="55"/>
        <v>32.295080769590463</v>
      </c>
      <c r="D544" s="5">
        <f t="shared" ca="1" si="56"/>
        <v>152.30834996714714</v>
      </c>
      <c r="E544" s="5">
        <f t="shared" ca="1" si="59"/>
        <v>-13.072301919266877</v>
      </c>
      <c r="F544" s="5">
        <f t="shared" ca="1" si="57"/>
        <v>4.0478086378766065</v>
      </c>
      <c r="G544">
        <f t="shared" ca="1" si="58"/>
        <v>0.54900000000000004</v>
      </c>
    </row>
    <row r="545" spans="1:7" x14ac:dyDescent="0.25">
      <c r="A545">
        <v>489</v>
      </c>
      <c r="B545" s="5">
        <f t="shared" ca="1" si="54"/>
        <v>73.158434670336248</v>
      </c>
      <c r="C545" s="5">
        <f t="shared" ca="1" si="55"/>
        <v>31.004132205387805</v>
      </c>
      <c r="D545" s="5">
        <f t="shared" ca="1" si="56"/>
        <v>146.34931049749554</v>
      </c>
      <c r="E545" s="5">
        <f t="shared" ca="1" si="59"/>
        <v>-5.9807432773178455</v>
      </c>
      <c r="F545" s="5">
        <f t="shared" ca="1" si="57"/>
        <v>11.139367279825638</v>
      </c>
      <c r="G545">
        <f t="shared" ca="1" si="58"/>
        <v>0.749</v>
      </c>
    </row>
    <row r="546" spans="1:7" x14ac:dyDescent="0.25">
      <c r="A546">
        <v>490</v>
      </c>
      <c r="B546" s="5">
        <f t="shared" ca="1" si="54"/>
        <v>71.216080163026717</v>
      </c>
      <c r="C546" s="5">
        <f t="shared" ca="1" si="55"/>
        <v>27.433349262040881</v>
      </c>
      <c r="D546" s="5">
        <f t="shared" ca="1" si="56"/>
        <v>137.9068361801329</v>
      </c>
      <c r="E546" s="5">
        <f t="shared" ca="1" si="59"/>
        <v>3.1168299113895133</v>
      </c>
      <c r="F546" s="5">
        <f t="shared" ca="1" si="57"/>
        <v>20.236940468532996</v>
      </c>
      <c r="G546">
        <f t="shared" ca="1" si="58"/>
        <v>0.91100000000000003</v>
      </c>
    </row>
    <row r="547" spans="1:7" x14ac:dyDescent="0.25">
      <c r="A547">
        <v>491</v>
      </c>
      <c r="B547" s="5">
        <f t="shared" ca="1" si="54"/>
        <v>69.83341029539713</v>
      </c>
      <c r="C547" s="5">
        <f t="shared" ca="1" si="55"/>
        <v>21.153775974133211</v>
      </c>
      <c r="D547" s="5">
        <f t="shared" ca="1" si="56"/>
        <v>151.33606797864465</v>
      </c>
      <c r="E547" s="5">
        <f t="shared" ca="1" si="59"/>
        <v>9.5571965665373142</v>
      </c>
      <c r="F547" s="5">
        <f t="shared" ca="1" si="57"/>
        <v>26.677307123680798</v>
      </c>
      <c r="G547">
        <f t="shared" ca="1" si="58"/>
        <v>0.96399999999999997</v>
      </c>
    </row>
    <row r="548" spans="1:7" x14ac:dyDescent="0.25">
      <c r="A548">
        <v>492</v>
      </c>
      <c r="B548" s="5">
        <f t="shared" ca="1" si="54"/>
        <v>76.166064532533539</v>
      </c>
      <c r="C548" s="5">
        <f t="shared" ca="1" si="55"/>
        <v>28.705125558976061</v>
      </c>
      <c r="D548" s="5">
        <f t="shared" ca="1" si="56"/>
        <v>149.28386222475518</v>
      </c>
      <c r="E548" s="5">
        <f t="shared" ca="1" si="59"/>
        <v>7.2592709863834184</v>
      </c>
      <c r="F548" s="5">
        <f t="shared" ca="1" si="57"/>
        <v>24.379381543526904</v>
      </c>
      <c r="G548">
        <f t="shared" ca="1" si="58"/>
        <v>0.95099999999999996</v>
      </c>
    </row>
    <row r="549" spans="1:7" x14ac:dyDescent="0.25">
      <c r="A549">
        <v>493</v>
      </c>
      <c r="B549" s="5">
        <f t="shared" ca="1" si="54"/>
        <v>70.476089689171701</v>
      </c>
      <c r="C549" s="5">
        <f t="shared" ca="1" si="55"/>
        <v>24.829703552746771</v>
      </c>
      <c r="D549" s="5">
        <f t="shared" ca="1" si="56"/>
        <v>151.8550332831818</v>
      </c>
      <c r="E549" s="5">
        <f t="shared" ca="1" si="59"/>
        <v>0.8057248576835645</v>
      </c>
      <c r="F549" s="5">
        <f t="shared" ca="1" si="57"/>
        <v>17.925835414827048</v>
      </c>
      <c r="G549">
        <f t="shared" ca="1" si="58"/>
        <v>0.87</v>
      </c>
    </row>
    <row r="550" spans="1:7" x14ac:dyDescent="0.25">
      <c r="A550">
        <v>494</v>
      </c>
      <c r="B550" s="5">
        <f t="shared" ca="1" si="54"/>
        <v>67.279183971455041</v>
      </c>
      <c r="C550" s="5">
        <f t="shared" ca="1" si="55"/>
        <v>25.921008487320126</v>
      </c>
      <c r="D550" s="5">
        <f t="shared" ca="1" si="56"/>
        <v>147.83317429227691</v>
      </c>
      <c r="E550" s="5">
        <f t="shared" ca="1" si="59"/>
        <v>-9.0039238512029165</v>
      </c>
      <c r="F550" s="5">
        <f t="shared" ca="1" si="57"/>
        <v>8.1161867059405672</v>
      </c>
      <c r="G550">
        <f t="shared" ca="1" si="58"/>
        <v>0.66700000000000004</v>
      </c>
    </row>
    <row r="551" spans="1:7" x14ac:dyDescent="0.25">
      <c r="A551">
        <v>495</v>
      </c>
      <c r="B551" s="5">
        <f t="shared" ca="1" si="54"/>
        <v>69.668613888496111</v>
      </c>
      <c r="C551" s="5">
        <f t="shared" ca="1" si="55"/>
        <v>29.682438614251055</v>
      </c>
      <c r="D551" s="5">
        <f t="shared" ca="1" si="56"/>
        <v>148.11360537104622</v>
      </c>
      <c r="E551" s="5">
        <f t="shared" ca="1" si="59"/>
        <v>-12.987015844656742</v>
      </c>
      <c r="F551" s="5">
        <f t="shared" ca="1" si="57"/>
        <v>4.1330947124867414</v>
      </c>
      <c r="G551">
        <f t="shared" ca="1" si="58"/>
        <v>0.55200000000000005</v>
      </c>
    </row>
    <row r="552" spans="1:7" x14ac:dyDescent="0.25">
      <c r="A552">
        <v>496</v>
      </c>
      <c r="B552" s="5">
        <f t="shared" ca="1" si="54"/>
        <v>68.475024528346097</v>
      </c>
      <c r="C552" s="5">
        <f t="shared" ca="1" si="55"/>
        <v>29.649280567776206</v>
      </c>
      <c r="D552" s="5">
        <f t="shared" ca="1" si="56"/>
        <v>151.19578434071025</v>
      </c>
      <c r="E552" s="5">
        <f t="shared" ca="1" si="59"/>
        <v>-17.888977219052514</v>
      </c>
      <c r="F552" s="5">
        <f t="shared" ca="1" si="57"/>
        <v>-0.76886666190902986</v>
      </c>
      <c r="G552">
        <f t="shared" ca="1" si="58"/>
        <v>0.40600000000000003</v>
      </c>
    </row>
    <row r="553" spans="1:7" x14ac:dyDescent="0.25">
      <c r="A553">
        <v>497</v>
      </c>
      <c r="B553" s="5">
        <f t="shared" ca="1" si="54"/>
        <v>71.424137003869802</v>
      </c>
      <c r="C553" s="5">
        <f t="shared" ca="1" si="55"/>
        <v>28.41296845458983</v>
      </c>
      <c r="D553" s="5">
        <f t="shared" ca="1" si="56"/>
        <v>148.78002340173813</v>
      </c>
      <c r="E553" s="5">
        <f t="shared" ca="1" si="59"/>
        <v>-4.8973676027807551</v>
      </c>
      <c r="F553" s="5">
        <f t="shared" ca="1" si="57"/>
        <v>12.22274295436273</v>
      </c>
      <c r="G553">
        <f t="shared" ca="1" si="58"/>
        <v>0.77300000000000002</v>
      </c>
    </row>
    <row r="554" spans="1:7" x14ac:dyDescent="0.25">
      <c r="A554">
        <v>498</v>
      </c>
      <c r="B554" s="5">
        <f t="shared" ca="1" si="54"/>
        <v>71.089372800422467</v>
      </c>
      <c r="C554" s="5">
        <f t="shared" ca="1" si="55"/>
        <v>32.265140759912263</v>
      </c>
      <c r="D554" s="5">
        <f t="shared" ca="1" si="56"/>
        <v>143.67554508892295</v>
      </c>
      <c r="E554" s="5">
        <f t="shared" ca="1" si="59"/>
        <v>-13.840767969085993</v>
      </c>
      <c r="F554" s="5">
        <f t="shared" ca="1" si="57"/>
        <v>3.2793425880574905</v>
      </c>
      <c r="G554">
        <f t="shared" ca="1" si="58"/>
        <v>0.52500000000000002</v>
      </c>
    </row>
    <row r="555" spans="1:7" x14ac:dyDescent="0.25">
      <c r="A555">
        <v>499</v>
      </c>
      <c r="B555" s="5">
        <f t="shared" ca="1" si="54"/>
        <v>66.642975798860675</v>
      </c>
      <c r="C555" s="5">
        <f t="shared" ca="1" si="55"/>
        <v>30.285845541175586</v>
      </c>
      <c r="D555" s="5">
        <f t="shared" ca="1" si="56"/>
        <v>150.89566135031396</v>
      </c>
      <c r="E555" s="5">
        <f t="shared" ca="1" si="59"/>
        <v>-24.622051077064729</v>
      </c>
      <c r="F555" s="5">
        <f t="shared" ca="1" si="57"/>
        <v>-7.501940519921245</v>
      </c>
      <c r="G555">
        <f t="shared" ca="1" si="58"/>
        <v>0.21</v>
      </c>
    </row>
    <row r="556" spans="1:7" x14ac:dyDescent="0.25">
      <c r="A556">
        <v>500</v>
      </c>
      <c r="B556" s="5">
        <f t="shared" ca="1" si="54"/>
        <v>68.166481930932946</v>
      </c>
      <c r="C556" s="5">
        <f t="shared" ca="1" si="55"/>
        <v>28.09639124328022</v>
      </c>
      <c r="D556" s="5">
        <f t="shared" ca="1" si="56"/>
        <v>145.53602502884542</v>
      </c>
      <c r="E556" s="5">
        <f t="shared" ca="1" si="59"/>
        <v>-11.363660392673358</v>
      </c>
      <c r="F556" s="5">
        <f t="shared" ca="1" si="57"/>
        <v>5.7564501644701256</v>
      </c>
      <c r="G556">
        <f t="shared" ca="1" si="58"/>
        <v>0.61099999999999999</v>
      </c>
    </row>
    <row r="557" spans="1:7" x14ac:dyDescent="0.25">
      <c r="A557">
        <v>501</v>
      </c>
      <c r="B557" s="5">
        <f t="shared" ca="1" si="54"/>
        <v>67.223542052809449</v>
      </c>
      <c r="C557" s="5">
        <f t="shared" ca="1" si="55"/>
        <v>29.784136431475485</v>
      </c>
      <c r="D557" s="5">
        <f t="shared" ca="1" si="56"/>
        <v>143.33822503729334</v>
      </c>
      <c r="E557" s="5">
        <f t="shared" ca="1" si="59"/>
        <v>-17.526795764614448</v>
      </c>
      <c r="F557" s="5">
        <f t="shared" ca="1" si="57"/>
        <v>-0.40668520747096437</v>
      </c>
      <c r="G557">
        <f t="shared" ca="1" si="58"/>
        <v>0.41499999999999998</v>
      </c>
    </row>
    <row r="558" spans="1:7" x14ac:dyDescent="0.25">
      <c r="A558">
        <v>502</v>
      </c>
      <c r="B558" s="5">
        <f t="shared" ca="1" si="54"/>
        <v>68.529365520108655</v>
      </c>
      <c r="C558" s="5">
        <f t="shared" ca="1" si="55"/>
        <v>28.19979250022277</v>
      </c>
      <c r="D558" s="5">
        <f t="shared" ca="1" si="56"/>
        <v>158.20894692903877</v>
      </c>
      <c r="E558" s="5">
        <f t="shared" ca="1" si="59"/>
        <v>-17.467988713185015</v>
      </c>
      <c r="F558" s="5">
        <f t="shared" ca="1" si="57"/>
        <v>-0.34787815604153138</v>
      </c>
      <c r="G558">
        <f t="shared" ca="1" si="58"/>
        <v>0.41899999999999998</v>
      </c>
    </row>
    <row r="559" spans="1:7" x14ac:dyDescent="0.25">
      <c r="A559">
        <v>503</v>
      </c>
      <c r="B559" s="5">
        <f t="shared" ca="1" si="54"/>
        <v>74.379566122743356</v>
      </c>
      <c r="C559" s="5">
        <f t="shared" ca="1" si="55"/>
        <v>34.26641143835684</v>
      </c>
      <c r="D559" s="5">
        <f t="shared" ca="1" si="56"/>
        <v>152.37116124164237</v>
      </c>
      <c r="E559" s="5">
        <f t="shared" ca="1" si="59"/>
        <v>-14.926633775884648</v>
      </c>
      <c r="F559" s="5">
        <f t="shared" ca="1" si="57"/>
        <v>2.1934767812588358</v>
      </c>
      <c r="G559">
        <f t="shared" ca="1" si="58"/>
        <v>0.49299999999999999</v>
      </c>
    </row>
    <row r="560" spans="1:7" x14ac:dyDescent="0.25">
      <c r="A560">
        <v>504</v>
      </c>
      <c r="B560" s="5">
        <f t="shared" ca="1" si="54"/>
        <v>71.394431799168871</v>
      </c>
      <c r="C560" s="5">
        <f t="shared" ca="1" si="55"/>
        <v>29.918903509996181</v>
      </c>
      <c r="D560" s="5">
        <f t="shared" ca="1" si="56"/>
        <v>147.1219406919852</v>
      </c>
      <c r="E560" s="5">
        <f t="shared" ca="1" si="59"/>
        <v>-8.2928967055156875</v>
      </c>
      <c r="F560" s="5">
        <f t="shared" ca="1" si="57"/>
        <v>8.8272138516277963</v>
      </c>
      <c r="G560">
        <f t="shared" ca="1" si="58"/>
        <v>0.68500000000000005</v>
      </c>
    </row>
    <row r="561" spans="1:7" x14ac:dyDescent="0.25">
      <c r="A561">
        <v>505</v>
      </c>
      <c r="B561" s="5">
        <f t="shared" ca="1" si="54"/>
        <v>68.845328091113487</v>
      </c>
      <c r="C561" s="5">
        <f t="shared" ca="1" si="55"/>
        <v>32.838510487115926</v>
      </c>
      <c r="D561" s="5">
        <f t="shared" ca="1" si="56"/>
        <v>139.21928436544093</v>
      </c>
      <c r="E561" s="5">
        <f t="shared" ca="1" si="59"/>
        <v>-19.30841873683147</v>
      </c>
      <c r="F561" s="5">
        <f t="shared" ca="1" si="57"/>
        <v>-2.1883081796879864</v>
      </c>
      <c r="G561">
        <f t="shared" ca="1" si="58"/>
        <v>0.36799999999999999</v>
      </c>
    </row>
    <row r="562" spans="1:7" x14ac:dyDescent="0.25">
      <c r="A562">
        <v>506</v>
      </c>
      <c r="B562" s="5">
        <f t="shared" ca="1" si="54"/>
        <v>67.909102531530252</v>
      </c>
      <c r="C562" s="5">
        <f t="shared" ca="1" si="55"/>
        <v>30.306435829630686</v>
      </c>
      <c r="D562" s="5">
        <f t="shared" ca="1" si="56"/>
        <v>149.18421398951625</v>
      </c>
      <c r="E562" s="5">
        <f t="shared" ca="1" si="59"/>
        <v>-20.22103861421412</v>
      </c>
      <c r="F562" s="5">
        <f t="shared" ca="1" si="57"/>
        <v>-3.1009280570706359</v>
      </c>
      <c r="G562">
        <f t="shared" ca="1" si="58"/>
        <v>0.33400000000000002</v>
      </c>
    </row>
    <row r="563" spans="1:7" x14ac:dyDescent="0.25">
      <c r="A563">
        <v>507</v>
      </c>
      <c r="B563" s="5">
        <f t="shared" ca="1" si="54"/>
        <v>69.696961533419881</v>
      </c>
      <c r="C563" s="5">
        <f t="shared" ca="1" si="55"/>
        <v>28.185890403368894</v>
      </c>
      <c r="D563" s="5">
        <f t="shared" ca="1" si="56"/>
        <v>142.82021785631406</v>
      </c>
      <c r="E563" s="5">
        <f t="shared" ca="1" si="59"/>
        <v>-5.8755563006656342</v>
      </c>
      <c r="F563" s="5">
        <f t="shared" ca="1" si="57"/>
        <v>11.24455425647785</v>
      </c>
      <c r="G563">
        <f t="shared" ca="1" si="58"/>
        <v>0.752</v>
      </c>
    </row>
    <row r="564" spans="1:7" x14ac:dyDescent="0.25">
      <c r="A564">
        <v>508</v>
      </c>
      <c r="B564" s="5">
        <f t="shared" ca="1" si="54"/>
        <v>74.445129175915426</v>
      </c>
      <c r="C564" s="5">
        <f t="shared" ca="1" si="55"/>
        <v>29.743049504433696</v>
      </c>
      <c r="D564" s="5">
        <f t="shared" ca="1" si="56"/>
        <v>145.54392384370678</v>
      </c>
      <c r="E564" s="5">
        <f t="shared" ca="1" si="59"/>
        <v>1.5691591467887789</v>
      </c>
      <c r="F564" s="5">
        <f t="shared" ca="1" si="57"/>
        <v>18.689269703932261</v>
      </c>
      <c r="G564">
        <f t="shared" ca="1" si="58"/>
        <v>0.88500000000000001</v>
      </c>
    </row>
    <row r="565" spans="1:7" x14ac:dyDescent="0.25">
      <c r="A565">
        <v>509</v>
      </c>
      <c r="B565" s="5">
        <f t="shared" ca="1" si="54"/>
        <v>71.908006613311287</v>
      </c>
      <c r="C565" s="5">
        <f t="shared" ca="1" si="55"/>
        <v>30.027156302796058</v>
      </c>
      <c r="D565" s="5">
        <f t="shared" ca="1" si="56"/>
        <v>147.01553341541538</v>
      </c>
      <c r="E565" s="5">
        <f t="shared" ca="1" si="59"/>
        <v>-7.1034986613098825</v>
      </c>
      <c r="F565" s="5">
        <f t="shared" ca="1" si="57"/>
        <v>10.016611895833602</v>
      </c>
      <c r="G565">
        <f t="shared" ca="1" si="58"/>
        <v>0.71499999999999997</v>
      </c>
    </row>
    <row r="566" spans="1:7" x14ac:dyDescent="0.25">
      <c r="A566">
        <v>510</v>
      </c>
      <c r="B566" s="5">
        <f t="shared" ca="1" si="54"/>
        <v>67.86422115113686</v>
      </c>
      <c r="C566" s="5">
        <f t="shared" ca="1" si="55"/>
        <v>24.925370357585813</v>
      </c>
      <c r="D566" s="5">
        <f t="shared" ca="1" si="56"/>
        <v>149.42547711204608</v>
      </c>
      <c r="E566" s="5">
        <f t="shared" ca="1" si="59"/>
        <v>-5.4471657137200689</v>
      </c>
      <c r="F566" s="5">
        <f t="shared" ca="1" si="57"/>
        <v>11.672944843423416</v>
      </c>
      <c r="G566">
        <f t="shared" ca="1" si="58"/>
        <v>0.75900000000000001</v>
      </c>
    </row>
    <row r="567" spans="1:7" x14ac:dyDescent="0.25">
      <c r="A567">
        <v>511</v>
      </c>
      <c r="B567" s="5">
        <f t="shared" ca="1" si="54"/>
        <v>71.490620886840986</v>
      </c>
      <c r="C567" s="5">
        <f t="shared" ca="1" si="55"/>
        <v>31.256981998650726</v>
      </c>
      <c r="D567" s="5">
        <f t="shared" ca="1" si="56"/>
        <v>144.16162014491255</v>
      </c>
      <c r="E567" s="5">
        <f t="shared" ca="1" si="59"/>
        <v>-10.166247027208726</v>
      </c>
      <c r="F567" s="5">
        <f t="shared" ca="1" si="57"/>
        <v>6.9538635299347575</v>
      </c>
      <c r="G567">
        <f t="shared" ca="1" si="58"/>
        <v>0.63700000000000001</v>
      </c>
    </row>
    <row r="568" spans="1:7" x14ac:dyDescent="0.25">
      <c r="A568">
        <v>512</v>
      </c>
      <c r="B568" s="5">
        <f t="shared" ca="1" si="54"/>
        <v>68.507893549178348</v>
      </c>
      <c r="C568" s="5">
        <f t="shared" ca="1" si="55"/>
        <v>26.476226874733563</v>
      </c>
      <c r="D568" s="5">
        <f t="shared" ca="1" si="56"/>
        <v>153.13946506530721</v>
      </c>
      <c r="E568" s="5">
        <f t="shared" ca="1" si="59"/>
        <v>-9.9822744255617692</v>
      </c>
      <c r="F568" s="5">
        <f t="shared" ca="1" si="57"/>
        <v>7.1378361315817145</v>
      </c>
      <c r="G568">
        <f t="shared" ca="1" si="58"/>
        <v>0.64400000000000002</v>
      </c>
    </row>
    <row r="569" spans="1:7" x14ac:dyDescent="0.25">
      <c r="A569">
        <v>513</v>
      </c>
      <c r="B569" s="5">
        <f t="shared" ca="1" si="54"/>
        <v>69.155176491252817</v>
      </c>
      <c r="C569" s="5">
        <f t="shared" ca="1" si="55"/>
        <v>27.525179808172243</v>
      </c>
      <c r="D569" s="5">
        <f t="shared" ca="1" si="56"/>
        <v>156.58290928727072</v>
      </c>
      <c r="E569" s="5">
        <f t="shared" ca="1" si="59"/>
        <v>-12.959701811574716</v>
      </c>
      <c r="F569" s="5">
        <f t="shared" ca="1" si="57"/>
        <v>4.1604087455687679</v>
      </c>
      <c r="G569">
        <f t="shared" ca="1" si="58"/>
        <v>0.55400000000000005</v>
      </c>
    </row>
    <row r="570" spans="1:7" x14ac:dyDescent="0.25">
      <c r="A570">
        <v>514</v>
      </c>
      <c r="B570" s="5">
        <f t="shared" ref="B570:B633" ca="1" si="60">_xlfn.NORM.INV(RAND(),$B$52,$C$52)</f>
        <v>71.048075816026511</v>
      </c>
      <c r="C570" s="5">
        <f t="shared" ref="C570:C633" ca="1" si="61">_xlfn.NORM.INV(RAND(),$B$53,$C$53)</f>
        <v>31.573666746337622</v>
      </c>
      <c r="D570" s="5">
        <f t="shared" ref="D570:D633" ca="1" si="62">_xlfn.NORM.INV(RAND(),$B$54,$C$54)</f>
        <v>154.53112359966988</v>
      </c>
      <c r="E570" s="5">
        <f t="shared" ca="1" si="59"/>
        <v>-17.874579842579028</v>
      </c>
      <c r="F570" s="5">
        <f t="shared" ref="F570:F633" ca="1" si="63">E570+$C$46</f>
        <v>-0.75446928543554392</v>
      </c>
      <c r="G570">
        <f t="shared" ref="G570:G633" ca="1" si="64">COUNTIF($F$57:$F$1056,"&lt;"&amp;F570)/COUNT($F$57:$F$1056)</f>
        <v>0.40799999999999997</v>
      </c>
    </row>
    <row r="571" spans="1:7" x14ac:dyDescent="0.25">
      <c r="A571">
        <v>515</v>
      </c>
      <c r="B571" s="5">
        <f t="shared" ca="1" si="60"/>
        <v>72.312979644339975</v>
      </c>
      <c r="C571" s="5">
        <f t="shared" ca="1" si="61"/>
        <v>26.524143893532102</v>
      </c>
      <c r="D571" s="5">
        <f t="shared" ca="1" si="62"/>
        <v>149.21508748006366</v>
      </c>
      <c r="E571" s="5">
        <f t="shared" ca="1" si="59"/>
        <v>2.6261723394744165</v>
      </c>
      <c r="F571" s="5">
        <f t="shared" ca="1" si="63"/>
        <v>19.746282896617899</v>
      </c>
      <c r="G571">
        <f t="shared" ca="1" si="64"/>
        <v>0.90500000000000003</v>
      </c>
    </row>
    <row r="572" spans="1:7" x14ac:dyDescent="0.25">
      <c r="A572">
        <v>516</v>
      </c>
      <c r="B572" s="5">
        <f t="shared" ca="1" si="60"/>
        <v>73.607010822841787</v>
      </c>
      <c r="C572" s="5">
        <f t="shared" ca="1" si="61"/>
        <v>31.820777256019753</v>
      </c>
      <c r="D572" s="5">
        <f t="shared" ca="1" si="62"/>
        <v>163.61423733398863</v>
      </c>
      <c r="E572" s="5">
        <f t="shared" ca="1" si="59"/>
        <v>-16.312306925192189</v>
      </c>
      <c r="F572" s="5">
        <f t="shared" ca="1" si="63"/>
        <v>0.80780363195129468</v>
      </c>
      <c r="G572">
        <f t="shared" ca="1" si="64"/>
        <v>0.45600000000000002</v>
      </c>
    </row>
    <row r="573" spans="1:7" x14ac:dyDescent="0.25">
      <c r="A573">
        <v>517</v>
      </c>
      <c r="B573" s="5">
        <f t="shared" ca="1" si="60"/>
        <v>69.39272147065725</v>
      </c>
      <c r="C573" s="5">
        <f t="shared" ca="1" si="61"/>
        <v>27.989904659414535</v>
      </c>
      <c r="D573" s="5">
        <f t="shared" ca="1" si="62"/>
        <v>158.89335707303687</v>
      </c>
      <c r="E573" s="5">
        <f t="shared" ca="1" si="59"/>
        <v>-14.839243008515353</v>
      </c>
      <c r="F573" s="5">
        <f t="shared" ca="1" si="63"/>
        <v>2.2808675486281302</v>
      </c>
      <c r="G573">
        <f t="shared" ca="1" si="64"/>
        <v>0.498</v>
      </c>
    </row>
    <row r="574" spans="1:7" x14ac:dyDescent="0.25">
      <c r="A574">
        <v>518</v>
      </c>
      <c r="B574" s="5">
        <f t="shared" ca="1" si="60"/>
        <v>69.488734552077489</v>
      </c>
      <c r="C574" s="5">
        <f t="shared" ca="1" si="61"/>
        <v>28.203878661548277</v>
      </c>
      <c r="D574" s="5">
        <f t="shared" ca="1" si="62"/>
        <v>152.90569266533311</v>
      </c>
      <c r="E574" s="5">
        <f t="shared" ca="1" si="59"/>
        <v>-11.942132823996182</v>
      </c>
      <c r="F574" s="5">
        <f t="shared" ca="1" si="63"/>
        <v>5.1779777331473014</v>
      </c>
      <c r="G574">
        <f t="shared" ca="1" si="64"/>
        <v>0.59399999999999997</v>
      </c>
    </row>
    <row r="575" spans="1:7" x14ac:dyDescent="0.25">
      <c r="A575">
        <v>519</v>
      </c>
      <c r="B575" s="5">
        <f t="shared" ca="1" si="60"/>
        <v>69.158804747777822</v>
      </c>
      <c r="C575" s="5">
        <f t="shared" ca="1" si="61"/>
        <v>35.118773725066511</v>
      </c>
      <c r="D575" s="5">
        <f t="shared" ca="1" si="62"/>
        <v>143.49681566467743</v>
      </c>
      <c r="E575" s="5">
        <f t="shared" ca="1" si="59"/>
        <v>-27.106657937303911</v>
      </c>
      <c r="F575" s="5">
        <f t="shared" ca="1" si="63"/>
        <v>-9.9865473801604274</v>
      </c>
      <c r="G575">
        <f t="shared" ca="1" si="64"/>
        <v>0.152</v>
      </c>
    </row>
    <row r="576" spans="1:7" x14ac:dyDescent="0.25">
      <c r="A576">
        <v>520</v>
      </c>
      <c r="B576" s="5">
        <f t="shared" ca="1" si="60"/>
        <v>66.830266908328426</v>
      </c>
      <c r="C576" s="5">
        <f t="shared" ca="1" si="61"/>
        <v>30.129712244863221</v>
      </c>
      <c r="D576" s="5">
        <f t="shared" ca="1" si="62"/>
        <v>148.23644118561583</v>
      </c>
      <c r="E576" s="5">
        <f t="shared" ca="1" si="59"/>
        <v>-22.229897630862691</v>
      </c>
      <c r="F576" s="5">
        <f t="shared" ca="1" si="63"/>
        <v>-5.1097870737192075</v>
      </c>
      <c r="G576">
        <f t="shared" ca="1" si="64"/>
        <v>0.27</v>
      </c>
    </row>
    <row r="577" spans="1:7" x14ac:dyDescent="0.25">
      <c r="A577">
        <v>521</v>
      </c>
      <c r="B577" s="5">
        <f t="shared" ca="1" si="60"/>
        <v>68.769178640949917</v>
      </c>
      <c r="C577" s="5">
        <f t="shared" ca="1" si="61"/>
        <v>27.000092119811157</v>
      </c>
      <c r="D577" s="5">
        <f t="shared" ca="1" si="62"/>
        <v>148.89858905649186</v>
      </c>
      <c r="E577" s="5">
        <f t="shared" ca="1" si="59"/>
        <v>-8.4303756211543632</v>
      </c>
      <c r="F577" s="5">
        <f t="shared" ca="1" si="63"/>
        <v>8.6897349359891205</v>
      </c>
      <c r="G577">
        <f t="shared" ca="1" si="64"/>
        <v>0.68</v>
      </c>
    </row>
    <row r="578" spans="1:7" x14ac:dyDescent="0.25">
      <c r="A578">
        <v>522</v>
      </c>
      <c r="B578" s="5">
        <f t="shared" ca="1" si="60"/>
        <v>71.091309280003486</v>
      </c>
      <c r="C578" s="5">
        <f t="shared" ca="1" si="61"/>
        <v>28.556534361710671</v>
      </c>
      <c r="D578" s="5">
        <f t="shared" ca="1" si="62"/>
        <v>153.70722027482424</v>
      </c>
      <c r="E578" s="5">
        <f t="shared" ca="1" si="59"/>
        <v>-8.8830469251278252</v>
      </c>
      <c r="F578" s="5">
        <f t="shared" ca="1" si="63"/>
        <v>8.2370636320156585</v>
      </c>
      <c r="G578">
        <f t="shared" ca="1" si="64"/>
        <v>0.67</v>
      </c>
    </row>
    <row r="579" spans="1:7" x14ac:dyDescent="0.25">
      <c r="A579">
        <v>523</v>
      </c>
      <c r="B579" s="5">
        <f t="shared" ca="1" si="60"/>
        <v>67.559667847088789</v>
      </c>
      <c r="C579" s="5">
        <f t="shared" ca="1" si="61"/>
        <v>33.100366555515237</v>
      </c>
      <c r="D579" s="5">
        <f t="shared" ca="1" si="62"/>
        <v>147.04631066125842</v>
      </c>
      <c r="E579" s="5">
        <f t="shared" ca="1" si="59"/>
        <v>-27.848359041875959</v>
      </c>
      <c r="F579" s="5">
        <f t="shared" ca="1" si="63"/>
        <v>-10.728248484732475</v>
      </c>
      <c r="G579">
        <f t="shared" ca="1" si="64"/>
        <v>0.13700000000000001</v>
      </c>
    </row>
    <row r="580" spans="1:7" x14ac:dyDescent="0.25">
      <c r="A580">
        <v>524</v>
      </c>
      <c r="B580" s="5">
        <f t="shared" ca="1" si="60"/>
        <v>66.296135834870995</v>
      </c>
      <c r="C580" s="5">
        <f t="shared" ca="1" si="61"/>
        <v>31.200291188947844</v>
      </c>
      <c r="D580" s="5">
        <f t="shared" ca="1" si="62"/>
        <v>151.36962392456059</v>
      </c>
      <c r="E580" s="5">
        <f t="shared" ca="1" si="59"/>
        <v>-28.400207188186954</v>
      </c>
      <c r="F580" s="5">
        <f t="shared" ca="1" si="63"/>
        <v>-11.28009663104347</v>
      </c>
      <c r="G580">
        <f t="shared" ca="1" si="64"/>
        <v>0.13100000000000001</v>
      </c>
    </row>
    <row r="581" spans="1:7" x14ac:dyDescent="0.25">
      <c r="A581">
        <v>525</v>
      </c>
      <c r="B581" s="5">
        <f t="shared" ca="1" si="60"/>
        <v>71.976563356598732</v>
      </c>
      <c r="C581" s="5">
        <f t="shared" ca="1" si="61"/>
        <v>32.600970276239963</v>
      </c>
      <c r="D581" s="5">
        <f t="shared" ca="1" si="62"/>
        <v>152.1449535336387</v>
      </c>
      <c r="E581" s="5">
        <f t="shared" ca="1" si="59"/>
        <v>-16.86473573944664</v>
      </c>
      <c r="F581" s="5">
        <f t="shared" ca="1" si="63"/>
        <v>0.25537481769684334</v>
      </c>
      <c r="G581">
        <f t="shared" ca="1" si="64"/>
        <v>0.439</v>
      </c>
    </row>
    <row r="582" spans="1:7" x14ac:dyDescent="0.25">
      <c r="A582">
        <v>526</v>
      </c>
      <c r="B582" s="5">
        <f t="shared" ca="1" si="60"/>
        <v>70.642450995341562</v>
      </c>
      <c r="C582" s="5">
        <f t="shared" ca="1" si="61"/>
        <v>35.204994635735446</v>
      </c>
      <c r="D582" s="5">
        <f t="shared" ca="1" si="62"/>
        <v>146.68014064797302</v>
      </c>
      <c r="E582" s="5">
        <f t="shared" ref="E582:E645" ca="1" si="65">$J$46*(B582-$B$46)+$J$47*(C582-$B$47)+$J$48*(D582-$B$48)</f>
        <v>-24.919068493314775</v>
      </c>
      <c r="F582" s="5">
        <f t="shared" ca="1" si="63"/>
        <v>-7.7989579361712913</v>
      </c>
      <c r="G582">
        <f t="shared" ca="1" si="64"/>
        <v>0.2</v>
      </c>
    </row>
    <row r="583" spans="1:7" x14ac:dyDescent="0.25">
      <c r="A583">
        <v>527</v>
      </c>
      <c r="B583" s="5">
        <f t="shared" ca="1" si="60"/>
        <v>64.440620582284225</v>
      </c>
      <c r="C583" s="5">
        <f t="shared" ca="1" si="61"/>
        <v>27.118257861836334</v>
      </c>
      <c r="D583" s="5">
        <f t="shared" ca="1" si="62"/>
        <v>153.14794231346417</v>
      </c>
      <c r="E583" s="5">
        <f t="shared" ca="1" si="65"/>
        <v>-23.139858091283848</v>
      </c>
      <c r="F583" s="5">
        <f t="shared" ca="1" si="63"/>
        <v>-6.0197475341403646</v>
      </c>
      <c r="G583">
        <f t="shared" ca="1" si="64"/>
        <v>0.24299999999999999</v>
      </c>
    </row>
    <row r="584" spans="1:7" x14ac:dyDescent="0.25">
      <c r="A584">
        <v>528</v>
      </c>
      <c r="B584" s="5">
        <f t="shared" ca="1" si="60"/>
        <v>68.34006689934877</v>
      </c>
      <c r="C584" s="5">
        <f t="shared" ca="1" si="61"/>
        <v>21.814702756622825</v>
      </c>
      <c r="D584" s="5">
        <f t="shared" ca="1" si="62"/>
        <v>148.82833958831725</v>
      </c>
      <c r="E584" s="5">
        <f t="shared" ca="1" si="65"/>
        <v>4.8916919977043829</v>
      </c>
      <c r="F584" s="5">
        <f t="shared" ca="1" si="63"/>
        <v>22.011802554847868</v>
      </c>
      <c r="G584">
        <f t="shared" ca="1" si="64"/>
        <v>0.93200000000000005</v>
      </c>
    </row>
    <row r="585" spans="1:7" x14ac:dyDescent="0.25">
      <c r="A585">
        <v>529</v>
      </c>
      <c r="B585" s="5">
        <f t="shared" ca="1" si="60"/>
        <v>69.748738536200989</v>
      </c>
      <c r="C585" s="5">
        <f t="shared" ca="1" si="61"/>
        <v>29.944288924281022</v>
      </c>
      <c r="D585" s="5">
        <f t="shared" ca="1" si="62"/>
        <v>143.82945467502176</v>
      </c>
      <c r="E585" s="5">
        <f t="shared" ca="1" si="65"/>
        <v>-11.185972221179417</v>
      </c>
      <c r="F585" s="5">
        <f t="shared" ca="1" si="63"/>
        <v>5.9341383359640663</v>
      </c>
      <c r="G585">
        <f t="shared" ca="1" si="64"/>
        <v>0.61599999999999999</v>
      </c>
    </row>
    <row r="586" spans="1:7" x14ac:dyDescent="0.25">
      <c r="A586">
        <v>530</v>
      </c>
      <c r="B586" s="5">
        <f t="shared" ca="1" si="60"/>
        <v>67.516065836250604</v>
      </c>
      <c r="C586" s="5">
        <f t="shared" ca="1" si="61"/>
        <v>28.549233593300968</v>
      </c>
      <c r="D586" s="5">
        <f t="shared" ca="1" si="62"/>
        <v>150.39174358482953</v>
      </c>
      <c r="E586" s="5">
        <f t="shared" ca="1" si="65"/>
        <v>-17.061646239538568</v>
      </c>
      <c r="F586" s="5">
        <f t="shared" ca="1" si="63"/>
        <v>5.846431760491555E-2</v>
      </c>
      <c r="G586">
        <f t="shared" ca="1" si="64"/>
        <v>0.434</v>
      </c>
    </row>
    <row r="587" spans="1:7" x14ac:dyDescent="0.25">
      <c r="A587">
        <v>531</v>
      </c>
      <c r="B587" s="5">
        <f t="shared" ca="1" si="60"/>
        <v>72.73938624866544</v>
      </c>
      <c r="C587" s="5">
        <f t="shared" ca="1" si="61"/>
        <v>26.642830375621724</v>
      </c>
      <c r="D587" s="5">
        <f t="shared" ca="1" si="62"/>
        <v>150.91229355832209</v>
      </c>
      <c r="E587" s="5">
        <f t="shared" ca="1" si="65"/>
        <v>2.5710564437384598</v>
      </c>
      <c r="F587" s="5">
        <f t="shared" ca="1" si="63"/>
        <v>19.691167000881943</v>
      </c>
      <c r="G587">
        <f t="shared" ca="1" si="64"/>
        <v>0.90300000000000002</v>
      </c>
    </row>
    <row r="588" spans="1:7" x14ac:dyDescent="0.25">
      <c r="A588">
        <v>532</v>
      </c>
      <c r="B588" s="5">
        <f t="shared" ca="1" si="60"/>
        <v>71.278063420450977</v>
      </c>
      <c r="C588" s="5">
        <f t="shared" ca="1" si="61"/>
        <v>30.507709883985907</v>
      </c>
      <c r="D588" s="5">
        <f t="shared" ca="1" si="62"/>
        <v>143.22086925142767</v>
      </c>
      <c r="E588" s="5">
        <f t="shared" ca="1" si="65"/>
        <v>-8.1602685186607964</v>
      </c>
      <c r="F588" s="5">
        <f t="shared" ca="1" si="63"/>
        <v>8.9598420384826873</v>
      </c>
      <c r="G588">
        <f t="shared" ca="1" si="64"/>
        <v>0.68799999999999994</v>
      </c>
    </row>
    <row r="589" spans="1:7" x14ac:dyDescent="0.25">
      <c r="A589">
        <v>533</v>
      </c>
      <c r="B589" s="5">
        <f t="shared" ca="1" si="60"/>
        <v>72.648502688550735</v>
      </c>
      <c r="C589" s="5">
        <f t="shared" ca="1" si="61"/>
        <v>32.561647509814989</v>
      </c>
      <c r="D589" s="5">
        <f t="shared" ca="1" si="62"/>
        <v>143.10758197285497</v>
      </c>
      <c r="E589" s="5">
        <f t="shared" ca="1" si="65"/>
        <v>-10.008222085897451</v>
      </c>
      <c r="F589" s="5">
        <f t="shared" ca="1" si="63"/>
        <v>7.1118884712460329</v>
      </c>
      <c r="G589">
        <f t="shared" ca="1" si="64"/>
        <v>0.64200000000000002</v>
      </c>
    </row>
    <row r="590" spans="1:7" x14ac:dyDescent="0.25">
      <c r="A590">
        <v>534</v>
      </c>
      <c r="B590" s="5">
        <f t="shared" ca="1" si="60"/>
        <v>67.840550249415173</v>
      </c>
      <c r="C590" s="5">
        <f t="shared" ca="1" si="61"/>
        <v>31.067806145734036</v>
      </c>
      <c r="D590" s="5">
        <f t="shared" ca="1" si="62"/>
        <v>156.39479300173031</v>
      </c>
      <c r="E590" s="5">
        <f t="shared" ca="1" si="65"/>
        <v>-26.424565400266587</v>
      </c>
      <c r="F590" s="5">
        <f t="shared" ca="1" si="63"/>
        <v>-9.3044548431231036</v>
      </c>
      <c r="G590">
        <f t="shared" ca="1" si="64"/>
        <v>0.16900000000000001</v>
      </c>
    </row>
    <row r="591" spans="1:7" x14ac:dyDescent="0.25">
      <c r="A591">
        <v>535</v>
      </c>
      <c r="B591" s="5">
        <f t="shared" ca="1" si="60"/>
        <v>71.159852838393959</v>
      </c>
      <c r="C591" s="5">
        <f t="shared" ca="1" si="61"/>
        <v>29.142718220859848</v>
      </c>
      <c r="D591" s="5">
        <f t="shared" ca="1" si="62"/>
        <v>152.30694330042229</v>
      </c>
      <c r="E591" s="5">
        <f t="shared" ca="1" si="65"/>
        <v>-9.5742411629054871</v>
      </c>
      <c r="F591" s="5">
        <f t="shared" ca="1" si="63"/>
        <v>7.5458693942379966</v>
      </c>
      <c r="G591">
        <f t="shared" ca="1" si="64"/>
        <v>0.65500000000000003</v>
      </c>
    </row>
    <row r="592" spans="1:7" x14ac:dyDescent="0.25">
      <c r="A592">
        <v>536</v>
      </c>
      <c r="B592" s="5">
        <f t="shared" ca="1" si="60"/>
        <v>69.22621633374257</v>
      </c>
      <c r="C592" s="5">
        <f t="shared" ca="1" si="61"/>
        <v>27.964018974326883</v>
      </c>
      <c r="D592" s="5">
        <f t="shared" ca="1" si="62"/>
        <v>149.82250170449285</v>
      </c>
      <c r="E592" s="5">
        <f t="shared" ca="1" si="65"/>
        <v>-10.343978364813655</v>
      </c>
      <c r="F592" s="5">
        <f t="shared" ca="1" si="63"/>
        <v>6.776132192329829</v>
      </c>
      <c r="G592">
        <f t="shared" ca="1" si="64"/>
        <v>0.63100000000000001</v>
      </c>
    </row>
    <row r="593" spans="1:7" x14ac:dyDescent="0.25">
      <c r="A593">
        <v>537</v>
      </c>
      <c r="B593" s="5">
        <f t="shared" ca="1" si="60"/>
        <v>68.208998046262096</v>
      </c>
      <c r="C593" s="5">
        <f t="shared" ca="1" si="61"/>
        <v>33.478283131607881</v>
      </c>
      <c r="D593" s="5">
        <f t="shared" ca="1" si="62"/>
        <v>151.98382179024895</v>
      </c>
      <c r="E593" s="5">
        <f t="shared" ca="1" si="65"/>
        <v>-29.750981928821748</v>
      </c>
      <c r="F593" s="5">
        <f t="shared" ca="1" si="63"/>
        <v>-12.630871371678264</v>
      </c>
      <c r="G593">
        <f t="shared" ca="1" si="64"/>
        <v>0.106</v>
      </c>
    </row>
    <row r="594" spans="1:7" x14ac:dyDescent="0.25">
      <c r="A594">
        <v>538</v>
      </c>
      <c r="B594" s="5">
        <f t="shared" ca="1" si="60"/>
        <v>68.594832055163479</v>
      </c>
      <c r="C594" s="5">
        <f t="shared" ca="1" si="61"/>
        <v>30.199303335525826</v>
      </c>
      <c r="D594" s="5">
        <f t="shared" ca="1" si="62"/>
        <v>149.00370868638882</v>
      </c>
      <c r="E594" s="5">
        <f t="shared" ca="1" si="65"/>
        <v>-17.909317944141257</v>
      </c>
      <c r="F594" s="5">
        <f t="shared" ca="1" si="63"/>
        <v>-0.7892073869977736</v>
      </c>
      <c r="G594">
        <f t="shared" ca="1" si="64"/>
        <v>0.40400000000000003</v>
      </c>
    </row>
    <row r="595" spans="1:7" x14ac:dyDescent="0.25">
      <c r="A595">
        <v>539</v>
      </c>
      <c r="B595" s="5">
        <f t="shared" ca="1" si="60"/>
        <v>69.873714772771635</v>
      </c>
      <c r="C595" s="5">
        <f t="shared" ca="1" si="61"/>
        <v>31.31141029643981</v>
      </c>
      <c r="D595" s="5">
        <f t="shared" ca="1" si="62"/>
        <v>155.70438533932648</v>
      </c>
      <c r="E595" s="5">
        <f t="shared" ca="1" si="65"/>
        <v>-21.054309996077581</v>
      </c>
      <c r="F595" s="5">
        <f t="shared" ca="1" si="63"/>
        <v>-3.9341994389340975</v>
      </c>
      <c r="G595">
        <f t="shared" ca="1" si="64"/>
        <v>0.30599999999999999</v>
      </c>
    </row>
    <row r="596" spans="1:7" x14ac:dyDescent="0.25">
      <c r="A596">
        <v>540</v>
      </c>
      <c r="B596" s="5">
        <f t="shared" ca="1" si="60"/>
        <v>66.368996204542967</v>
      </c>
      <c r="C596" s="5">
        <f t="shared" ca="1" si="61"/>
        <v>31.440962723239629</v>
      </c>
      <c r="D596" s="5">
        <f t="shared" ca="1" si="62"/>
        <v>151.8379301820442</v>
      </c>
      <c r="E596" s="5">
        <f t="shared" ca="1" si="65"/>
        <v>-29.121257498082699</v>
      </c>
      <c r="F596" s="5">
        <f t="shared" ca="1" si="63"/>
        <v>-12.001146940939215</v>
      </c>
      <c r="G596">
        <f t="shared" ca="1" si="64"/>
        <v>0.11799999999999999</v>
      </c>
    </row>
    <row r="597" spans="1:7" x14ac:dyDescent="0.25">
      <c r="A597">
        <v>541</v>
      </c>
      <c r="B597" s="5">
        <f t="shared" ca="1" si="60"/>
        <v>70.247362809512609</v>
      </c>
      <c r="C597" s="5">
        <f t="shared" ca="1" si="61"/>
        <v>27.675561635765625</v>
      </c>
      <c r="D597" s="5">
        <f t="shared" ca="1" si="62"/>
        <v>143.11920990137634</v>
      </c>
      <c r="E597" s="5">
        <f t="shared" ca="1" si="65"/>
        <v>-3.0740710195417562</v>
      </c>
      <c r="F597" s="5">
        <f t="shared" ca="1" si="63"/>
        <v>14.046039537601727</v>
      </c>
      <c r="G597">
        <f t="shared" ca="1" si="64"/>
        <v>0.81299999999999994</v>
      </c>
    </row>
    <row r="598" spans="1:7" x14ac:dyDescent="0.25">
      <c r="A598">
        <v>542</v>
      </c>
      <c r="B598" s="5">
        <f t="shared" ca="1" si="60"/>
        <v>73.069525388379347</v>
      </c>
      <c r="C598" s="5">
        <f t="shared" ca="1" si="61"/>
        <v>31.423800339964995</v>
      </c>
      <c r="D598" s="5">
        <f t="shared" ca="1" si="62"/>
        <v>155.02358357168097</v>
      </c>
      <c r="E598" s="5">
        <f t="shared" ca="1" si="65"/>
        <v>-12.075498730007025</v>
      </c>
      <c r="F598" s="5">
        <f t="shared" ca="1" si="63"/>
        <v>5.0446118271364586</v>
      </c>
      <c r="G598">
        <f t="shared" ca="1" si="64"/>
        <v>0.58799999999999997</v>
      </c>
    </row>
    <row r="599" spans="1:7" x14ac:dyDescent="0.25">
      <c r="A599">
        <v>543</v>
      </c>
      <c r="B599" s="5">
        <f t="shared" ca="1" si="60"/>
        <v>71.595268446455648</v>
      </c>
      <c r="C599" s="5">
        <f t="shared" ca="1" si="61"/>
        <v>31.894049602940292</v>
      </c>
      <c r="D599" s="5">
        <f t="shared" ca="1" si="62"/>
        <v>159.49380587143733</v>
      </c>
      <c r="E599" s="5">
        <f t="shared" ca="1" si="65"/>
        <v>-19.915344589609848</v>
      </c>
      <c r="F599" s="5">
        <f t="shared" ca="1" si="63"/>
        <v>-2.7952340324663645</v>
      </c>
      <c r="G599">
        <f t="shared" ca="1" si="64"/>
        <v>0.34300000000000003</v>
      </c>
    </row>
    <row r="600" spans="1:7" x14ac:dyDescent="0.25">
      <c r="A600">
        <v>544</v>
      </c>
      <c r="B600" s="5">
        <f t="shared" ca="1" si="60"/>
        <v>74.070762445031306</v>
      </c>
      <c r="C600" s="5">
        <f t="shared" ca="1" si="61"/>
        <v>33.549443997681337</v>
      </c>
      <c r="D600" s="5">
        <f t="shared" ca="1" si="62"/>
        <v>156.06977351316735</v>
      </c>
      <c r="E600" s="5">
        <f t="shared" ca="1" si="65"/>
        <v>-15.779710025087642</v>
      </c>
      <c r="F600" s="5">
        <f t="shared" ca="1" si="63"/>
        <v>1.3404005320558419</v>
      </c>
      <c r="G600">
        <f t="shared" ca="1" si="64"/>
        <v>0.47199999999999998</v>
      </c>
    </row>
    <row r="601" spans="1:7" x14ac:dyDescent="0.25">
      <c r="A601">
        <v>545</v>
      </c>
      <c r="B601" s="5">
        <f t="shared" ca="1" si="60"/>
        <v>72.177279720719426</v>
      </c>
      <c r="C601" s="5">
        <f t="shared" ca="1" si="61"/>
        <v>27.834366548188292</v>
      </c>
      <c r="D601" s="5">
        <f t="shared" ca="1" si="62"/>
        <v>150.31239411914854</v>
      </c>
      <c r="E601" s="5">
        <f t="shared" ca="1" si="65"/>
        <v>-2.0035735322242174</v>
      </c>
      <c r="F601" s="5">
        <f t="shared" ca="1" si="63"/>
        <v>15.116537024919266</v>
      </c>
      <c r="G601">
        <f t="shared" ca="1" si="64"/>
        <v>0.82599999999999996</v>
      </c>
    </row>
    <row r="602" spans="1:7" x14ac:dyDescent="0.25">
      <c r="A602">
        <v>546</v>
      </c>
      <c r="B602" s="5">
        <f t="shared" ca="1" si="60"/>
        <v>73.860040225559061</v>
      </c>
      <c r="C602" s="5">
        <f t="shared" ca="1" si="61"/>
        <v>30.654430023250946</v>
      </c>
      <c r="D602" s="5">
        <f t="shared" ca="1" si="62"/>
        <v>158.23746805082794</v>
      </c>
      <c r="E602" s="5">
        <f t="shared" ca="1" si="65"/>
        <v>-9.4506290445828469</v>
      </c>
      <c r="F602" s="5">
        <f t="shared" ca="1" si="63"/>
        <v>7.6694815125606368</v>
      </c>
      <c r="G602">
        <f t="shared" ca="1" si="64"/>
        <v>0.65700000000000003</v>
      </c>
    </row>
    <row r="603" spans="1:7" x14ac:dyDescent="0.25">
      <c r="A603">
        <v>547</v>
      </c>
      <c r="B603" s="5">
        <f t="shared" ca="1" si="60"/>
        <v>74.754028399005094</v>
      </c>
      <c r="C603" s="5">
        <f t="shared" ca="1" si="61"/>
        <v>30.28904036432025</v>
      </c>
      <c r="D603" s="5">
        <f t="shared" ca="1" si="62"/>
        <v>145.86748447184627</v>
      </c>
      <c r="E603" s="5">
        <f t="shared" ca="1" si="65"/>
        <v>0.73260860463239985</v>
      </c>
      <c r="F603" s="5">
        <f t="shared" ca="1" si="63"/>
        <v>17.852719161775884</v>
      </c>
      <c r="G603">
        <f t="shared" ca="1" si="64"/>
        <v>0.86899999999999999</v>
      </c>
    </row>
    <row r="604" spans="1:7" x14ac:dyDescent="0.25">
      <c r="A604">
        <v>548</v>
      </c>
      <c r="B604" s="5">
        <f t="shared" ca="1" si="60"/>
        <v>71.745079680372157</v>
      </c>
      <c r="C604" s="5">
        <f t="shared" ca="1" si="61"/>
        <v>35.651949425146526</v>
      </c>
      <c r="D604" s="5">
        <f t="shared" ca="1" si="62"/>
        <v>160.42159476847286</v>
      </c>
      <c r="E604" s="5">
        <f t="shared" ca="1" si="65"/>
        <v>-30.492639757358653</v>
      </c>
      <c r="F604" s="5">
        <f t="shared" ca="1" si="63"/>
        <v>-13.372529200215169</v>
      </c>
      <c r="G604">
        <f t="shared" ca="1" si="64"/>
        <v>9.4E-2</v>
      </c>
    </row>
    <row r="605" spans="1:7" x14ac:dyDescent="0.25">
      <c r="A605">
        <v>549</v>
      </c>
      <c r="B605" s="5">
        <f t="shared" ca="1" si="60"/>
        <v>68.642556818675956</v>
      </c>
      <c r="C605" s="5">
        <f t="shared" ca="1" si="61"/>
        <v>29.911048864798765</v>
      </c>
      <c r="D605" s="5">
        <f t="shared" ca="1" si="62"/>
        <v>148.04980769885816</v>
      </c>
      <c r="E605" s="5">
        <f t="shared" ca="1" si="65"/>
        <v>-16.456904253214621</v>
      </c>
      <c r="F605" s="5">
        <f t="shared" ca="1" si="63"/>
        <v>0.66320630392886315</v>
      </c>
      <c r="G605">
        <f t="shared" ca="1" si="64"/>
        <v>0.45200000000000001</v>
      </c>
    </row>
    <row r="606" spans="1:7" x14ac:dyDescent="0.25">
      <c r="A606">
        <v>550</v>
      </c>
      <c r="B606" s="5">
        <f t="shared" ca="1" si="60"/>
        <v>69.255117017457351</v>
      </c>
      <c r="C606" s="5">
        <f t="shared" ca="1" si="61"/>
        <v>31.678633637898983</v>
      </c>
      <c r="D606" s="5">
        <f t="shared" ca="1" si="62"/>
        <v>146.334832657742</v>
      </c>
      <c r="E606" s="5">
        <f t="shared" ca="1" si="65"/>
        <v>-18.758721860634392</v>
      </c>
      <c r="F606" s="5">
        <f t="shared" ca="1" si="63"/>
        <v>-1.638611303490908</v>
      </c>
      <c r="G606">
        <f t="shared" ca="1" si="64"/>
        <v>0.38500000000000001</v>
      </c>
    </row>
    <row r="607" spans="1:7" x14ac:dyDescent="0.25">
      <c r="A607">
        <v>551</v>
      </c>
      <c r="B607" s="5">
        <f t="shared" ca="1" si="60"/>
        <v>70.903264683081431</v>
      </c>
      <c r="C607" s="5">
        <f t="shared" ca="1" si="61"/>
        <v>34.562452030343323</v>
      </c>
      <c r="D607" s="5">
        <f t="shared" ca="1" si="62"/>
        <v>148.5023157960359</v>
      </c>
      <c r="E607" s="5">
        <f t="shared" ca="1" si="65"/>
        <v>-23.377923563847624</v>
      </c>
      <c r="F607" s="5">
        <f t="shared" ca="1" si="63"/>
        <v>-6.25781300670414</v>
      </c>
      <c r="G607">
        <f t="shared" ca="1" si="64"/>
        <v>0.23899999999999999</v>
      </c>
    </row>
    <row r="608" spans="1:7" x14ac:dyDescent="0.25">
      <c r="A608">
        <v>552</v>
      </c>
      <c r="B608" s="5">
        <f t="shared" ca="1" si="60"/>
        <v>68.911767254670949</v>
      </c>
      <c r="C608" s="5">
        <f t="shared" ca="1" si="61"/>
        <v>24.298458401352214</v>
      </c>
      <c r="D608" s="5">
        <f t="shared" ca="1" si="62"/>
        <v>157.10741250085596</v>
      </c>
      <c r="E608" s="5">
        <f t="shared" ca="1" si="65"/>
        <v>-4.9099946215825696</v>
      </c>
      <c r="F608" s="5">
        <f t="shared" ca="1" si="63"/>
        <v>12.210115935560914</v>
      </c>
      <c r="G608">
        <f t="shared" ca="1" si="64"/>
        <v>0.77100000000000002</v>
      </c>
    </row>
    <row r="609" spans="1:7" x14ac:dyDescent="0.25">
      <c r="A609">
        <v>553</v>
      </c>
      <c r="B609" s="5">
        <f t="shared" ca="1" si="60"/>
        <v>72.303861758129159</v>
      </c>
      <c r="C609" s="5">
        <f t="shared" ca="1" si="61"/>
        <v>31.306414240794787</v>
      </c>
      <c r="D609" s="5">
        <f t="shared" ca="1" si="62"/>
        <v>138.63510184829946</v>
      </c>
      <c r="E609" s="5">
        <f t="shared" ca="1" si="65"/>
        <v>-5.0548655215827285</v>
      </c>
      <c r="F609" s="5">
        <f t="shared" ca="1" si="63"/>
        <v>12.065245035560755</v>
      </c>
      <c r="G609">
        <f t="shared" ca="1" si="64"/>
        <v>0.76900000000000002</v>
      </c>
    </row>
    <row r="610" spans="1:7" x14ac:dyDescent="0.25">
      <c r="A610">
        <v>554</v>
      </c>
      <c r="B610" s="5">
        <f t="shared" ca="1" si="60"/>
        <v>67.630631186840461</v>
      </c>
      <c r="C610" s="5">
        <f t="shared" ca="1" si="61"/>
        <v>37.591800803489484</v>
      </c>
      <c r="D610" s="5">
        <f t="shared" ca="1" si="62"/>
        <v>154.68930284729262</v>
      </c>
      <c r="E610" s="5">
        <f t="shared" ca="1" si="65"/>
        <v>-44.313248098971187</v>
      </c>
      <c r="F610" s="5">
        <f t="shared" ca="1" si="63"/>
        <v>-27.193137541827703</v>
      </c>
      <c r="G610">
        <f t="shared" ca="1" si="64"/>
        <v>8.0000000000000002E-3</v>
      </c>
    </row>
    <row r="611" spans="1:7" x14ac:dyDescent="0.25">
      <c r="A611">
        <v>555</v>
      </c>
      <c r="B611" s="5">
        <f t="shared" ca="1" si="60"/>
        <v>68.625834812909787</v>
      </c>
      <c r="C611" s="5">
        <f t="shared" ca="1" si="61"/>
        <v>29.158246930622184</v>
      </c>
      <c r="D611" s="5">
        <f t="shared" ca="1" si="62"/>
        <v>146.24811573126777</v>
      </c>
      <c r="E611" s="5">
        <f t="shared" ca="1" si="65"/>
        <v>-13.430166102039031</v>
      </c>
      <c r="F611" s="5">
        <f t="shared" ca="1" si="63"/>
        <v>3.6899444551044525</v>
      </c>
      <c r="G611">
        <f t="shared" ca="1" si="64"/>
        <v>0.54200000000000004</v>
      </c>
    </row>
    <row r="612" spans="1:7" x14ac:dyDescent="0.25">
      <c r="A612">
        <v>556</v>
      </c>
      <c r="B612" s="5">
        <f t="shared" ca="1" si="60"/>
        <v>66.53624574068084</v>
      </c>
      <c r="C612" s="5">
        <f t="shared" ca="1" si="61"/>
        <v>23.915115922557185</v>
      </c>
      <c r="D612" s="5">
        <f t="shared" ca="1" si="62"/>
        <v>150.01934939661692</v>
      </c>
      <c r="E612" s="5">
        <f t="shared" ca="1" si="65"/>
        <v>-6.654575660369356</v>
      </c>
      <c r="F612" s="5">
        <f t="shared" ca="1" si="63"/>
        <v>10.465534896774127</v>
      </c>
      <c r="G612">
        <f t="shared" ca="1" si="64"/>
        <v>0.72899999999999998</v>
      </c>
    </row>
    <row r="613" spans="1:7" x14ac:dyDescent="0.25">
      <c r="A613">
        <v>557</v>
      </c>
      <c r="B613" s="5">
        <f t="shared" ca="1" si="60"/>
        <v>71.541788261908465</v>
      </c>
      <c r="C613" s="5">
        <f t="shared" ca="1" si="61"/>
        <v>31.973206582116148</v>
      </c>
      <c r="D613" s="5">
        <f t="shared" ca="1" si="62"/>
        <v>151.47547134929277</v>
      </c>
      <c r="E613" s="5">
        <f t="shared" ca="1" si="65"/>
        <v>-15.964957540281564</v>
      </c>
      <c r="F613" s="5">
        <f t="shared" ca="1" si="63"/>
        <v>1.1551530168619202</v>
      </c>
      <c r="G613">
        <f t="shared" ca="1" si="64"/>
        <v>0.46700000000000003</v>
      </c>
    </row>
    <row r="614" spans="1:7" x14ac:dyDescent="0.25">
      <c r="A614">
        <v>558</v>
      </c>
      <c r="B614" s="5">
        <f t="shared" ca="1" si="60"/>
        <v>75.405995050864377</v>
      </c>
      <c r="C614" s="5">
        <f t="shared" ca="1" si="61"/>
        <v>33.086090328689359</v>
      </c>
      <c r="D614" s="5">
        <f t="shared" ca="1" si="62"/>
        <v>152.52975921857407</v>
      </c>
      <c r="E614" s="5">
        <f t="shared" ca="1" si="65"/>
        <v>-8.8486776220382417</v>
      </c>
      <c r="F614" s="5">
        <f t="shared" ca="1" si="63"/>
        <v>8.271432935105242</v>
      </c>
      <c r="G614">
        <f t="shared" ca="1" si="64"/>
        <v>0.67200000000000004</v>
      </c>
    </row>
    <row r="615" spans="1:7" x14ac:dyDescent="0.25">
      <c r="A615">
        <v>559</v>
      </c>
      <c r="B615" s="5">
        <f t="shared" ca="1" si="60"/>
        <v>68.828517954024576</v>
      </c>
      <c r="C615" s="5">
        <f t="shared" ca="1" si="61"/>
        <v>28.19787868862128</v>
      </c>
      <c r="D615" s="5">
        <f t="shared" ca="1" si="62"/>
        <v>141.36618816907352</v>
      </c>
      <c r="E615" s="5">
        <f t="shared" ca="1" si="65"/>
        <v>-7.5510562226118392</v>
      </c>
      <c r="F615" s="5">
        <f t="shared" ca="1" si="63"/>
        <v>9.5690543345316446</v>
      </c>
      <c r="G615">
        <f t="shared" ca="1" si="64"/>
        <v>0.70499999999999996</v>
      </c>
    </row>
    <row r="616" spans="1:7" x14ac:dyDescent="0.25">
      <c r="A616">
        <v>560</v>
      </c>
      <c r="B616" s="5">
        <f t="shared" ca="1" si="60"/>
        <v>70.691707396455129</v>
      </c>
      <c r="C616" s="5">
        <f t="shared" ca="1" si="61"/>
        <v>34.074548165641602</v>
      </c>
      <c r="D616" s="5">
        <f t="shared" ca="1" si="62"/>
        <v>154.82956182942758</v>
      </c>
      <c r="E616" s="5">
        <f t="shared" ca="1" si="65"/>
        <v>-26.015655357523798</v>
      </c>
      <c r="F616" s="5">
        <f t="shared" ca="1" si="63"/>
        <v>-8.8955448003803141</v>
      </c>
      <c r="G616">
        <f t="shared" ca="1" si="64"/>
        <v>0.17799999999999999</v>
      </c>
    </row>
    <row r="617" spans="1:7" x14ac:dyDescent="0.25">
      <c r="A617">
        <v>561</v>
      </c>
      <c r="B617" s="5">
        <f t="shared" ca="1" si="60"/>
        <v>73.63284618526491</v>
      </c>
      <c r="C617" s="5">
        <f t="shared" ca="1" si="61"/>
        <v>32.138545488805512</v>
      </c>
      <c r="D617" s="5">
        <f t="shared" ca="1" si="62"/>
        <v>138.88733982505221</v>
      </c>
      <c r="E617" s="5">
        <f t="shared" ca="1" si="65"/>
        <v>-3.8030855230378577</v>
      </c>
      <c r="F617" s="5">
        <f t="shared" ca="1" si="63"/>
        <v>13.317025034105626</v>
      </c>
      <c r="G617">
        <f t="shared" ca="1" si="64"/>
        <v>0.79800000000000004</v>
      </c>
    </row>
    <row r="618" spans="1:7" x14ac:dyDescent="0.25">
      <c r="A618">
        <v>562</v>
      </c>
      <c r="B618" s="5">
        <f t="shared" ca="1" si="60"/>
        <v>76.032479308259283</v>
      </c>
      <c r="C618" s="5">
        <f t="shared" ca="1" si="61"/>
        <v>27.456467560038725</v>
      </c>
      <c r="D618" s="5">
        <f t="shared" ca="1" si="62"/>
        <v>156.0222599227815</v>
      </c>
      <c r="E618" s="5">
        <f t="shared" ca="1" si="65"/>
        <v>6.7425315836918296</v>
      </c>
      <c r="F618" s="5">
        <f t="shared" ca="1" si="63"/>
        <v>23.862642140835312</v>
      </c>
      <c r="G618">
        <f t="shared" ca="1" si="64"/>
        <v>0.95</v>
      </c>
    </row>
    <row r="619" spans="1:7" x14ac:dyDescent="0.25">
      <c r="A619">
        <v>563</v>
      </c>
      <c r="B619" s="5">
        <f t="shared" ca="1" si="60"/>
        <v>76.153158123957894</v>
      </c>
      <c r="C619" s="5">
        <f t="shared" ca="1" si="61"/>
        <v>31.11094424580034</v>
      </c>
      <c r="D619" s="5">
        <f t="shared" ca="1" si="62"/>
        <v>149.91756371759493</v>
      </c>
      <c r="E619" s="5">
        <f t="shared" ca="1" si="65"/>
        <v>0.16232517762666535</v>
      </c>
      <c r="F619" s="5">
        <f t="shared" ca="1" si="63"/>
        <v>17.28243573477015</v>
      </c>
      <c r="G619">
        <f t="shared" ca="1" si="64"/>
        <v>0.85799999999999998</v>
      </c>
    </row>
    <row r="620" spans="1:7" x14ac:dyDescent="0.25">
      <c r="A620">
        <v>564</v>
      </c>
      <c r="B620" s="5">
        <f t="shared" ca="1" si="60"/>
        <v>64.344651650963911</v>
      </c>
      <c r="C620" s="5">
        <f t="shared" ca="1" si="61"/>
        <v>26.230733009250102</v>
      </c>
      <c r="D620" s="5">
        <f t="shared" ca="1" si="62"/>
        <v>156.73734512891633</v>
      </c>
      <c r="E620" s="5">
        <f t="shared" ca="1" si="65"/>
        <v>-22.863276065130172</v>
      </c>
      <c r="F620" s="5">
        <f t="shared" ca="1" si="63"/>
        <v>-5.7431655079866886</v>
      </c>
      <c r="G620">
        <f t="shared" ca="1" si="64"/>
        <v>0.254</v>
      </c>
    </row>
    <row r="621" spans="1:7" x14ac:dyDescent="0.25">
      <c r="A621">
        <v>565</v>
      </c>
      <c r="B621" s="5">
        <f t="shared" ca="1" si="60"/>
        <v>72.681222786962707</v>
      </c>
      <c r="C621" s="5">
        <f t="shared" ca="1" si="61"/>
        <v>30.397953008365295</v>
      </c>
      <c r="D621" s="5">
        <f t="shared" ca="1" si="62"/>
        <v>138.52210881940823</v>
      </c>
      <c r="E621" s="5">
        <f t="shared" ca="1" si="65"/>
        <v>-1.4026946075150875</v>
      </c>
      <c r="F621" s="5">
        <f t="shared" ca="1" si="63"/>
        <v>15.717415949628396</v>
      </c>
      <c r="G621">
        <f t="shared" ca="1" si="64"/>
        <v>0.83899999999999997</v>
      </c>
    </row>
    <row r="622" spans="1:7" x14ac:dyDescent="0.25">
      <c r="A622">
        <v>566</v>
      </c>
      <c r="B622" s="5">
        <f t="shared" ca="1" si="60"/>
        <v>74.246619255506417</v>
      </c>
      <c r="C622" s="5">
        <f t="shared" ca="1" si="61"/>
        <v>28.820329203872404</v>
      </c>
      <c r="D622" s="5">
        <f t="shared" ca="1" si="62"/>
        <v>151.66324003085154</v>
      </c>
      <c r="E622" s="5">
        <f t="shared" ca="1" si="65"/>
        <v>0.29435143132391539</v>
      </c>
      <c r="F622" s="5">
        <f t="shared" ca="1" si="63"/>
        <v>17.414461988467398</v>
      </c>
      <c r="G622">
        <f t="shared" ca="1" si="64"/>
        <v>0.86</v>
      </c>
    </row>
    <row r="623" spans="1:7" x14ac:dyDescent="0.25">
      <c r="A623">
        <v>567</v>
      </c>
      <c r="B623" s="5">
        <f t="shared" ca="1" si="60"/>
        <v>66.05760958679852</v>
      </c>
      <c r="C623" s="5">
        <f t="shared" ca="1" si="61"/>
        <v>35.354206100067941</v>
      </c>
      <c r="D623" s="5">
        <f t="shared" ca="1" si="62"/>
        <v>139.86578104629035</v>
      </c>
      <c r="E623" s="5">
        <f t="shared" ca="1" si="65"/>
        <v>-34.469152796074439</v>
      </c>
      <c r="F623" s="5">
        <f t="shared" ca="1" si="63"/>
        <v>-17.349042238930956</v>
      </c>
      <c r="G623">
        <f t="shared" ca="1" si="64"/>
        <v>0.05</v>
      </c>
    </row>
    <row r="624" spans="1:7" x14ac:dyDescent="0.25">
      <c r="A624">
        <v>568</v>
      </c>
      <c r="B624" s="5">
        <f t="shared" ca="1" si="60"/>
        <v>74.705422056021334</v>
      </c>
      <c r="C624" s="5">
        <f t="shared" ca="1" si="61"/>
        <v>27.254042296014255</v>
      </c>
      <c r="D624" s="5">
        <f t="shared" ca="1" si="62"/>
        <v>144.87789762174617</v>
      </c>
      <c r="E624" s="5">
        <f t="shared" ca="1" si="65"/>
        <v>9.6068147983697525</v>
      </c>
      <c r="F624" s="5">
        <f t="shared" ca="1" si="63"/>
        <v>26.726925355513238</v>
      </c>
      <c r="G624">
        <f t="shared" ca="1" si="64"/>
        <v>0.96599999999999997</v>
      </c>
    </row>
    <row r="625" spans="1:7" x14ac:dyDescent="0.25">
      <c r="A625">
        <v>569</v>
      </c>
      <c r="B625" s="5">
        <f t="shared" ca="1" si="60"/>
        <v>71.477149479029222</v>
      </c>
      <c r="C625" s="5">
        <f t="shared" ca="1" si="61"/>
        <v>32.555600246255047</v>
      </c>
      <c r="D625" s="5">
        <f t="shared" ca="1" si="62"/>
        <v>151.96191230452541</v>
      </c>
      <c r="E625" s="5">
        <f t="shared" ca="1" si="65"/>
        <v>-18.034237972872734</v>
      </c>
      <c r="F625" s="5">
        <f t="shared" ca="1" si="63"/>
        <v>-0.91412741572925071</v>
      </c>
      <c r="G625">
        <f t="shared" ca="1" si="64"/>
        <v>0.40100000000000002</v>
      </c>
    </row>
    <row r="626" spans="1:7" x14ac:dyDescent="0.25">
      <c r="A626">
        <v>570</v>
      </c>
      <c r="B626" s="5">
        <f t="shared" ca="1" si="60"/>
        <v>72.72774449518802</v>
      </c>
      <c r="C626" s="5">
        <f t="shared" ca="1" si="61"/>
        <v>28.823647525232623</v>
      </c>
      <c r="D626" s="5">
        <f t="shared" ca="1" si="62"/>
        <v>153.04849607987836</v>
      </c>
      <c r="E626" s="5">
        <f t="shared" ca="1" si="65"/>
        <v>-4.7035841411101993</v>
      </c>
      <c r="F626" s="5">
        <f t="shared" ca="1" si="63"/>
        <v>12.416526416033285</v>
      </c>
      <c r="G626">
        <f t="shared" ca="1" si="64"/>
        <v>0.77600000000000002</v>
      </c>
    </row>
    <row r="627" spans="1:7" x14ac:dyDescent="0.25">
      <c r="A627">
        <v>571</v>
      </c>
      <c r="B627" s="5">
        <f t="shared" ca="1" si="60"/>
        <v>70.000512128094741</v>
      </c>
      <c r="C627" s="5">
        <f t="shared" ca="1" si="61"/>
        <v>27.369469064162278</v>
      </c>
      <c r="D627" s="5">
        <f t="shared" ca="1" si="62"/>
        <v>151.61213566488806</v>
      </c>
      <c r="E627" s="5">
        <f t="shared" ca="1" si="65"/>
        <v>-7.485192996520726</v>
      </c>
      <c r="F627" s="5">
        <f t="shared" ca="1" si="63"/>
        <v>9.6349175606227568</v>
      </c>
      <c r="G627">
        <f t="shared" ca="1" si="64"/>
        <v>0.70699999999999996</v>
      </c>
    </row>
    <row r="628" spans="1:7" x14ac:dyDescent="0.25">
      <c r="A628">
        <v>572</v>
      </c>
      <c r="B628" s="5">
        <f t="shared" ca="1" si="60"/>
        <v>67.251352630302947</v>
      </c>
      <c r="C628" s="5">
        <f t="shared" ca="1" si="61"/>
        <v>31.001126975398918</v>
      </c>
      <c r="D628" s="5">
        <f t="shared" ca="1" si="62"/>
        <v>149.54056054486924</v>
      </c>
      <c r="E628" s="5">
        <f t="shared" ca="1" si="65"/>
        <v>-24.190410738029303</v>
      </c>
      <c r="F628" s="5">
        <f t="shared" ca="1" si="63"/>
        <v>-7.0703001808858197</v>
      </c>
      <c r="G628">
        <f t="shared" ca="1" si="64"/>
        <v>0.221</v>
      </c>
    </row>
    <row r="629" spans="1:7" x14ac:dyDescent="0.25">
      <c r="A629">
        <v>573</v>
      </c>
      <c r="B629" s="5">
        <f t="shared" ca="1" si="60"/>
        <v>75.248322966598693</v>
      </c>
      <c r="C629" s="5">
        <f t="shared" ca="1" si="61"/>
        <v>27.181386260551129</v>
      </c>
      <c r="D629" s="5">
        <f t="shared" ca="1" si="62"/>
        <v>152.34544218186011</v>
      </c>
      <c r="E629" s="5">
        <f t="shared" ca="1" si="65"/>
        <v>7.3020197181640993</v>
      </c>
      <c r="F629" s="5">
        <f t="shared" ca="1" si="63"/>
        <v>24.422130275307584</v>
      </c>
      <c r="G629">
        <f t="shared" ca="1" si="64"/>
        <v>0.95199999999999996</v>
      </c>
    </row>
    <row r="630" spans="1:7" x14ac:dyDescent="0.25">
      <c r="A630">
        <v>574</v>
      </c>
      <c r="B630" s="5">
        <f t="shared" ca="1" si="60"/>
        <v>66.555401216862876</v>
      </c>
      <c r="C630" s="5">
        <f t="shared" ca="1" si="61"/>
        <v>33.177080040273154</v>
      </c>
      <c r="D630" s="5">
        <f t="shared" ca="1" si="62"/>
        <v>154.53679091631867</v>
      </c>
      <c r="E630" s="5">
        <f t="shared" ca="1" si="65"/>
        <v>-34.903916127034975</v>
      </c>
      <c r="F630" s="5">
        <f t="shared" ca="1" si="63"/>
        <v>-17.783805569891491</v>
      </c>
      <c r="G630">
        <f t="shared" ca="1" si="64"/>
        <v>4.4999999999999998E-2</v>
      </c>
    </row>
    <row r="631" spans="1:7" x14ac:dyDescent="0.25">
      <c r="A631">
        <v>575</v>
      </c>
      <c r="B631" s="5">
        <f t="shared" ca="1" si="60"/>
        <v>70.186581811463284</v>
      </c>
      <c r="C631" s="5">
        <f t="shared" ca="1" si="61"/>
        <v>30.257666623247289</v>
      </c>
      <c r="D631" s="5">
        <f t="shared" ca="1" si="62"/>
        <v>146.98022635625526</v>
      </c>
      <c r="E631" s="5">
        <f t="shared" ca="1" si="65"/>
        <v>-12.536198354420517</v>
      </c>
      <c r="F631" s="5">
        <f t="shared" ca="1" si="63"/>
        <v>4.5839122027229671</v>
      </c>
      <c r="G631">
        <f t="shared" ca="1" si="64"/>
        <v>0.56799999999999995</v>
      </c>
    </row>
    <row r="632" spans="1:7" x14ac:dyDescent="0.25">
      <c r="A632">
        <v>576</v>
      </c>
      <c r="B632" s="5">
        <f t="shared" ca="1" si="60"/>
        <v>73.574841460588345</v>
      </c>
      <c r="C632" s="5">
        <f t="shared" ca="1" si="61"/>
        <v>26.123746819505886</v>
      </c>
      <c r="D632" s="5">
        <f t="shared" ca="1" si="62"/>
        <v>144.94388082202843</v>
      </c>
      <c r="E632" s="5">
        <f t="shared" ca="1" si="65"/>
        <v>9.5704620922467818</v>
      </c>
      <c r="F632" s="5">
        <f t="shared" ca="1" si="63"/>
        <v>26.690572649390266</v>
      </c>
      <c r="G632">
        <f t="shared" ca="1" si="64"/>
        <v>0.96499999999999997</v>
      </c>
    </row>
    <row r="633" spans="1:7" x14ac:dyDescent="0.25">
      <c r="A633">
        <v>577</v>
      </c>
      <c r="B633" s="5">
        <f t="shared" ca="1" si="60"/>
        <v>72.523689411565442</v>
      </c>
      <c r="C633" s="5">
        <f t="shared" ca="1" si="61"/>
        <v>26.611712835402315</v>
      </c>
      <c r="D633" s="5">
        <f t="shared" ca="1" si="62"/>
        <v>156.33645995548522</v>
      </c>
      <c r="E633" s="5">
        <f t="shared" ca="1" si="65"/>
        <v>-0.86739181997634507</v>
      </c>
      <c r="F633" s="5">
        <f t="shared" ca="1" si="63"/>
        <v>16.25271873716714</v>
      </c>
      <c r="G633">
        <f t="shared" ca="1" si="64"/>
        <v>0.84799999999999998</v>
      </c>
    </row>
    <row r="634" spans="1:7" x14ac:dyDescent="0.25">
      <c r="A634">
        <v>578</v>
      </c>
      <c r="B634" s="5">
        <f t="shared" ref="B634:B697" ca="1" si="66">_xlfn.NORM.INV(RAND(),$B$52,$C$52)</f>
        <v>66.876061186756473</v>
      </c>
      <c r="C634" s="5">
        <f t="shared" ref="C634:C697" ca="1" si="67">_xlfn.NORM.INV(RAND(),$B$53,$C$53)</f>
        <v>24.76614101118545</v>
      </c>
      <c r="D634" s="5">
        <f t="shared" ref="D634:D697" ca="1" si="68">_xlfn.NORM.INV(RAND(),$B$54,$C$54)</f>
        <v>143.64260292342829</v>
      </c>
      <c r="E634" s="5">
        <f t="shared" ca="1" si="65"/>
        <v>-4.6461385875520218</v>
      </c>
      <c r="F634" s="5">
        <f t="shared" ref="F634:F697" ca="1" si="69">E634+$C$46</f>
        <v>12.473971969591462</v>
      </c>
      <c r="G634">
        <f t="shared" ref="G634:G697" ca="1" si="70">COUNTIF($F$57:$F$1056,"&lt;"&amp;F634)/COUNT($F$57:$F$1056)</f>
        <v>0.77900000000000003</v>
      </c>
    </row>
    <row r="635" spans="1:7" x14ac:dyDescent="0.25">
      <c r="A635">
        <v>579</v>
      </c>
      <c r="B635" s="5">
        <f t="shared" ca="1" si="66"/>
        <v>71.207529268173516</v>
      </c>
      <c r="C635" s="5">
        <f t="shared" ca="1" si="67"/>
        <v>34.348424945508746</v>
      </c>
      <c r="D635" s="5">
        <f t="shared" ca="1" si="68"/>
        <v>153.64142397908481</v>
      </c>
      <c r="E635" s="5">
        <f t="shared" ca="1" si="65"/>
        <v>-24.69965438039883</v>
      </c>
      <c r="F635" s="5">
        <f t="shared" ca="1" si="69"/>
        <v>-7.5795438232553458</v>
      </c>
      <c r="G635">
        <f t="shared" ca="1" si="70"/>
        <v>0.20799999999999999</v>
      </c>
    </row>
    <row r="636" spans="1:7" x14ac:dyDescent="0.25">
      <c r="A636">
        <v>580</v>
      </c>
      <c r="B636" s="5">
        <f t="shared" ca="1" si="66"/>
        <v>67.502131928208684</v>
      </c>
      <c r="C636" s="5">
        <f t="shared" ca="1" si="67"/>
        <v>27.373943281111181</v>
      </c>
      <c r="D636" s="5">
        <f t="shared" ca="1" si="68"/>
        <v>146.76033083215614</v>
      </c>
      <c r="E636" s="5">
        <f t="shared" ca="1" si="65"/>
        <v>-11.861135441913865</v>
      </c>
      <c r="F636" s="5">
        <f t="shared" ca="1" si="69"/>
        <v>5.2589751152296191</v>
      </c>
      <c r="G636">
        <f t="shared" ca="1" si="70"/>
        <v>0.59499999999999997</v>
      </c>
    </row>
    <row r="637" spans="1:7" x14ac:dyDescent="0.25">
      <c r="A637">
        <v>581</v>
      </c>
      <c r="B637" s="5">
        <f t="shared" ca="1" si="66"/>
        <v>69.036714906795154</v>
      </c>
      <c r="C637" s="5">
        <f t="shared" ca="1" si="67"/>
        <v>32.165985140142759</v>
      </c>
      <c r="D637" s="5">
        <f t="shared" ca="1" si="68"/>
        <v>156.5396076408633</v>
      </c>
      <c r="E637" s="5">
        <f t="shared" ca="1" si="65"/>
        <v>-26.228929186627614</v>
      </c>
      <c r="F637" s="5">
        <f t="shared" ca="1" si="69"/>
        <v>-9.10881862948413</v>
      </c>
      <c r="G637">
        <f t="shared" ca="1" si="70"/>
        <v>0.17199999999999999</v>
      </c>
    </row>
    <row r="638" spans="1:7" x14ac:dyDescent="0.25">
      <c r="A638">
        <v>582</v>
      </c>
      <c r="B638" s="5">
        <f t="shared" ca="1" si="66"/>
        <v>71.334969178362854</v>
      </c>
      <c r="C638" s="5">
        <f t="shared" ca="1" si="67"/>
        <v>27.934504486347993</v>
      </c>
      <c r="D638" s="5">
        <f t="shared" ca="1" si="68"/>
        <v>160.22169135303068</v>
      </c>
      <c r="E638" s="5">
        <f t="shared" ca="1" si="65"/>
        <v>-9.975641962383488</v>
      </c>
      <c r="F638" s="5">
        <f t="shared" ca="1" si="69"/>
        <v>7.1444685947599957</v>
      </c>
      <c r="G638">
        <f t="shared" ca="1" si="70"/>
        <v>0.64500000000000002</v>
      </c>
    </row>
    <row r="639" spans="1:7" x14ac:dyDescent="0.25">
      <c r="A639">
        <v>583</v>
      </c>
      <c r="B639" s="5">
        <f t="shared" ca="1" si="66"/>
        <v>73.626483559097267</v>
      </c>
      <c r="C639" s="5">
        <f t="shared" ca="1" si="67"/>
        <v>27.742041518902045</v>
      </c>
      <c r="D639" s="5">
        <f t="shared" ca="1" si="68"/>
        <v>154.48181220375221</v>
      </c>
      <c r="E639" s="5">
        <f t="shared" ca="1" si="65"/>
        <v>5.5118838009142745E-2</v>
      </c>
      <c r="F639" s="5">
        <f t="shared" ca="1" si="69"/>
        <v>17.175229395152627</v>
      </c>
      <c r="G639">
        <f t="shared" ca="1" si="70"/>
        <v>0.85599999999999998</v>
      </c>
    </row>
    <row r="640" spans="1:7" x14ac:dyDescent="0.25">
      <c r="A640">
        <v>584</v>
      </c>
      <c r="B640" s="5">
        <f t="shared" ca="1" si="66"/>
        <v>73.060584382973005</v>
      </c>
      <c r="C640" s="5">
        <f t="shared" ca="1" si="67"/>
        <v>27.970010702023345</v>
      </c>
      <c r="D640" s="5">
        <f t="shared" ca="1" si="68"/>
        <v>148.63125572708293</v>
      </c>
      <c r="E640" s="5">
        <f t="shared" ca="1" si="65"/>
        <v>0.99054628938596068</v>
      </c>
      <c r="F640" s="5">
        <f t="shared" ca="1" si="69"/>
        <v>18.110656846529444</v>
      </c>
      <c r="G640">
        <f t="shared" ca="1" si="70"/>
        <v>0.876</v>
      </c>
    </row>
    <row r="641" spans="1:7" x14ac:dyDescent="0.25">
      <c r="A641">
        <v>585</v>
      </c>
      <c r="B641" s="5">
        <f t="shared" ca="1" si="66"/>
        <v>62.94155654748176</v>
      </c>
      <c r="C641" s="5">
        <f t="shared" ca="1" si="67"/>
        <v>28.936546414866783</v>
      </c>
      <c r="D641" s="5">
        <f t="shared" ca="1" si="68"/>
        <v>146.58861189875333</v>
      </c>
      <c r="E641" s="5">
        <f t="shared" ca="1" si="65"/>
        <v>-28.870547281889348</v>
      </c>
      <c r="F641" s="5">
        <f t="shared" ca="1" si="69"/>
        <v>-11.750436724745864</v>
      </c>
      <c r="G641">
        <f t="shared" ca="1" si="70"/>
        <v>0.122</v>
      </c>
    </row>
    <row r="642" spans="1:7" x14ac:dyDescent="0.25">
      <c r="A642">
        <v>586</v>
      </c>
      <c r="B642" s="5">
        <f t="shared" ca="1" si="66"/>
        <v>67.574520670389703</v>
      </c>
      <c r="C642" s="5">
        <f t="shared" ca="1" si="67"/>
        <v>31.822518479516553</v>
      </c>
      <c r="D642" s="5">
        <f t="shared" ca="1" si="68"/>
        <v>142.6263990002677</v>
      </c>
      <c r="E642" s="5">
        <f t="shared" ca="1" si="65"/>
        <v>-21.856106553608164</v>
      </c>
      <c r="F642" s="5">
        <f t="shared" ca="1" si="69"/>
        <v>-4.7359959964646805</v>
      </c>
      <c r="G642">
        <f t="shared" ca="1" si="70"/>
        <v>0.27900000000000003</v>
      </c>
    </row>
    <row r="643" spans="1:7" x14ac:dyDescent="0.25">
      <c r="A643">
        <v>587</v>
      </c>
      <c r="B643" s="5">
        <f t="shared" ca="1" si="66"/>
        <v>73.833304338140607</v>
      </c>
      <c r="C643" s="5">
        <f t="shared" ca="1" si="67"/>
        <v>32.492261074439767</v>
      </c>
      <c r="D643" s="5">
        <f t="shared" ca="1" si="68"/>
        <v>143.60098451051115</v>
      </c>
      <c r="E643" s="5">
        <f t="shared" ca="1" si="65"/>
        <v>-6.7711733881817882</v>
      </c>
      <c r="F643" s="5">
        <f t="shared" ca="1" si="69"/>
        <v>10.348937168961696</v>
      </c>
      <c r="G643">
        <f t="shared" ca="1" si="70"/>
        <v>0.72499999999999998</v>
      </c>
    </row>
    <row r="644" spans="1:7" x14ac:dyDescent="0.25">
      <c r="A644">
        <v>588</v>
      </c>
      <c r="B644" s="5">
        <f t="shared" ca="1" si="66"/>
        <v>74.347400136703072</v>
      </c>
      <c r="C644" s="5">
        <f t="shared" ca="1" si="67"/>
        <v>33.604838465756302</v>
      </c>
      <c r="D644" s="5">
        <f t="shared" ca="1" si="68"/>
        <v>142.93350826320051</v>
      </c>
      <c r="E644" s="5">
        <f t="shared" ca="1" si="65"/>
        <v>-8.08304054124741</v>
      </c>
      <c r="F644" s="5">
        <f t="shared" ca="1" si="69"/>
        <v>9.0370700158960737</v>
      </c>
      <c r="G644">
        <f t="shared" ca="1" si="70"/>
        <v>0.69099999999999995</v>
      </c>
    </row>
    <row r="645" spans="1:7" x14ac:dyDescent="0.25">
      <c r="A645">
        <v>589</v>
      </c>
      <c r="B645" s="5">
        <f t="shared" ca="1" si="66"/>
        <v>65.923865308260218</v>
      </c>
      <c r="C645" s="5">
        <f t="shared" ca="1" si="67"/>
        <v>30.661558762179919</v>
      </c>
      <c r="D645" s="5">
        <f t="shared" ca="1" si="68"/>
        <v>143.41290127766064</v>
      </c>
      <c r="E645" s="5">
        <f t="shared" ca="1" si="65"/>
        <v>-23.647641722459092</v>
      </c>
      <c r="F645" s="5">
        <f t="shared" ca="1" si="69"/>
        <v>-6.5275311653156081</v>
      </c>
      <c r="G645">
        <f t="shared" ca="1" si="70"/>
        <v>0.23300000000000001</v>
      </c>
    </row>
    <row r="646" spans="1:7" x14ac:dyDescent="0.25">
      <c r="A646">
        <v>590</v>
      </c>
      <c r="B646" s="5">
        <f t="shared" ca="1" si="66"/>
        <v>68.543104101111652</v>
      </c>
      <c r="C646" s="5">
        <f t="shared" ca="1" si="67"/>
        <v>28.442505499931393</v>
      </c>
      <c r="D646" s="5">
        <f t="shared" ca="1" si="68"/>
        <v>161.51016976257432</v>
      </c>
      <c r="E646" s="5">
        <f t="shared" ref="E646:E709" ca="1" si="71">$J$46*(B646-$B$46)+$J$47*(C646-$B$47)+$J$48*(D646-$B$48)</f>
        <v>-19.886441094182594</v>
      </c>
      <c r="F646" s="5">
        <f t="shared" ca="1" si="69"/>
        <v>-2.76633053703911</v>
      </c>
      <c r="G646">
        <f t="shared" ca="1" si="70"/>
        <v>0.34399999999999997</v>
      </c>
    </row>
    <row r="647" spans="1:7" x14ac:dyDescent="0.25">
      <c r="A647">
        <v>591</v>
      </c>
      <c r="B647" s="5">
        <f t="shared" ca="1" si="66"/>
        <v>68.200076737875008</v>
      </c>
      <c r="C647" s="5">
        <f t="shared" ca="1" si="67"/>
        <v>27.578148332779467</v>
      </c>
      <c r="D647" s="5">
        <f t="shared" ca="1" si="68"/>
        <v>153.99336204575752</v>
      </c>
      <c r="E647" s="5">
        <f t="shared" ca="1" si="71"/>
        <v>-14.379791878225282</v>
      </c>
      <c r="F647" s="5">
        <f t="shared" ca="1" si="69"/>
        <v>2.7403186789182019</v>
      </c>
      <c r="G647">
        <f t="shared" ca="1" si="70"/>
        <v>0.50600000000000001</v>
      </c>
    </row>
    <row r="648" spans="1:7" x14ac:dyDescent="0.25">
      <c r="A648">
        <v>592</v>
      </c>
      <c r="B648" s="5">
        <f t="shared" ca="1" si="66"/>
        <v>66.58392434263861</v>
      </c>
      <c r="C648" s="5">
        <f t="shared" ca="1" si="67"/>
        <v>31.738180113560947</v>
      </c>
      <c r="D648" s="5">
        <f t="shared" ca="1" si="68"/>
        <v>151.70429026264816</v>
      </c>
      <c r="E648" s="5">
        <f t="shared" ca="1" si="71"/>
        <v>-29.279075593457726</v>
      </c>
      <c r="F648" s="5">
        <f t="shared" ca="1" si="69"/>
        <v>-12.158965036314243</v>
      </c>
      <c r="G648">
        <f t="shared" ca="1" si="70"/>
        <v>0.113</v>
      </c>
    </row>
    <row r="649" spans="1:7" x14ac:dyDescent="0.25">
      <c r="A649">
        <v>593</v>
      </c>
      <c r="B649" s="5">
        <f t="shared" ca="1" si="66"/>
        <v>67.507868160441475</v>
      </c>
      <c r="C649" s="5">
        <f t="shared" ca="1" si="67"/>
        <v>33.899224647893462</v>
      </c>
      <c r="D649" s="5">
        <f t="shared" ca="1" si="68"/>
        <v>140.50031149162785</v>
      </c>
      <c r="E649" s="5">
        <f t="shared" ca="1" si="71"/>
        <v>-26.696790322653346</v>
      </c>
      <c r="F649" s="5">
        <f t="shared" ca="1" si="69"/>
        <v>-9.5766797655098621</v>
      </c>
      <c r="G649">
        <f t="shared" ca="1" si="70"/>
        <v>0.16300000000000001</v>
      </c>
    </row>
    <row r="650" spans="1:7" x14ac:dyDescent="0.25">
      <c r="A650">
        <v>594</v>
      </c>
      <c r="B650" s="5">
        <f t="shared" ca="1" si="66"/>
        <v>76.067087358639952</v>
      </c>
      <c r="C650" s="5">
        <f t="shared" ca="1" si="67"/>
        <v>28.682764573447123</v>
      </c>
      <c r="D650" s="5">
        <f t="shared" ca="1" si="68"/>
        <v>144.94726278279433</v>
      </c>
      <c r="E650" s="5">
        <f t="shared" ca="1" si="71"/>
        <v>9.3821468596066442</v>
      </c>
      <c r="F650" s="5">
        <f t="shared" ca="1" si="69"/>
        <v>26.502257416750126</v>
      </c>
      <c r="G650">
        <f t="shared" ca="1" si="70"/>
        <v>0.96199999999999997</v>
      </c>
    </row>
    <row r="651" spans="1:7" x14ac:dyDescent="0.25">
      <c r="A651">
        <v>595</v>
      </c>
      <c r="B651" s="5">
        <f t="shared" ca="1" si="66"/>
        <v>73.551560599320396</v>
      </c>
      <c r="C651" s="5">
        <f t="shared" ca="1" si="67"/>
        <v>37.337375010450174</v>
      </c>
      <c r="D651" s="5">
        <f t="shared" ca="1" si="68"/>
        <v>141.30355077161926</v>
      </c>
      <c r="E651" s="5">
        <f t="shared" ca="1" si="71"/>
        <v>-19.852391886412327</v>
      </c>
      <c r="F651" s="5">
        <f t="shared" ca="1" si="69"/>
        <v>-2.7322813292688437</v>
      </c>
      <c r="G651">
        <f t="shared" ca="1" si="70"/>
        <v>0.34599999999999997</v>
      </c>
    </row>
    <row r="652" spans="1:7" x14ac:dyDescent="0.25">
      <c r="A652">
        <v>596</v>
      </c>
      <c r="B652" s="5">
        <f t="shared" ca="1" si="66"/>
        <v>66.800050698911178</v>
      </c>
      <c r="C652" s="5">
        <f t="shared" ca="1" si="67"/>
        <v>29.97669509057663</v>
      </c>
      <c r="D652" s="5">
        <f t="shared" ca="1" si="68"/>
        <v>162.91164953332799</v>
      </c>
      <c r="E652" s="5">
        <f t="shared" ca="1" si="71"/>
        <v>-29.794947305508764</v>
      </c>
      <c r="F652" s="5">
        <f t="shared" ca="1" si="69"/>
        <v>-12.67483674836528</v>
      </c>
      <c r="G652">
        <f t="shared" ca="1" si="70"/>
        <v>0.104</v>
      </c>
    </row>
    <row r="653" spans="1:7" x14ac:dyDescent="0.25">
      <c r="A653">
        <v>597</v>
      </c>
      <c r="B653" s="5">
        <f t="shared" ca="1" si="66"/>
        <v>74.579581228608632</v>
      </c>
      <c r="C653" s="5">
        <f t="shared" ca="1" si="67"/>
        <v>37.501169146498881</v>
      </c>
      <c r="D653" s="5">
        <f t="shared" ca="1" si="68"/>
        <v>155.96693383803643</v>
      </c>
      <c r="E653" s="5">
        <f t="shared" ca="1" si="71"/>
        <v>-25.340278799796462</v>
      </c>
      <c r="F653" s="5">
        <f t="shared" ca="1" si="69"/>
        <v>-8.2201682426529779</v>
      </c>
      <c r="G653">
        <f t="shared" ca="1" si="70"/>
        <v>0.188</v>
      </c>
    </row>
    <row r="654" spans="1:7" x14ac:dyDescent="0.25">
      <c r="A654">
        <v>598</v>
      </c>
      <c r="B654" s="5">
        <f t="shared" ca="1" si="66"/>
        <v>72.860758572954623</v>
      </c>
      <c r="C654" s="5">
        <f t="shared" ca="1" si="67"/>
        <v>33.987557521031007</v>
      </c>
      <c r="D654" s="5">
        <f t="shared" ca="1" si="68"/>
        <v>159.09395861992488</v>
      </c>
      <c r="E654" s="5">
        <f t="shared" ca="1" si="71"/>
        <v>-22.012520175695357</v>
      </c>
      <c r="F654" s="5">
        <f t="shared" ca="1" si="69"/>
        <v>-4.8924096185518735</v>
      </c>
      <c r="G654">
        <f t="shared" ca="1" si="70"/>
        <v>0.27500000000000002</v>
      </c>
    </row>
    <row r="655" spans="1:7" x14ac:dyDescent="0.25">
      <c r="A655">
        <v>599</v>
      </c>
      <c r="B655" s="5">
        <f t="shared" ca="1" si="66"/>
        <v>75.754383281300306</v>
      </c>
      <c r="C655" s="5">
        <f t="shared" ca="1" si="67"/>
        <v>27.394165243937078</v>
      </c>
      <c r="D655" s="5">
        <f t="shared" ca="1" si="68"/>
        <v>138.5937211854388</v>
      </c>
      <c r="E655" s="5">
        <f t="shared" ca="1" si="71"/>
        <v>15.531541254680576</v>
      </c>
      <c r="F655" s="5">
        <f t="shared" ca="1" si="69"/>
        <v>32.65165181182406</v>
      </c>
      <c r="G655">
        <f t="shared" ca="1" si="70"/>
        <v>0.98499999999999999</v>
      </c>
    </row>
    <row r="656" spans="1:7" x14ac:dyDescent="0.25">
      <c r="A656">
        <v>600</v>
      </c>
      <c r="B656" s="5">
        <f t="shared" ca="1" si="66"/>
        <v>74.088800564045428</v>
      </c>
      <c r="C656" s="5">
        <f t="shared" ca="1" si="67"/>
        <v>28.675330549669418</v>
      </c>
      <c r="D656" s="5">
        <f t="shared" ca="1" si="68"/>
        <v>145.36193476998525</v>
      </c>
      <c r="E656" s="5">
        <f t="shared" ca="1" si="71"/>
        <v>3.654130206780466</v>
      </c>
      <c r="F656" s="5">
        <f t="shared" ca="1" si="69"/>
        <v>20.774240763923949</v>
      </c>
      <c r="G656">
        <f t="shared" ca="1" si="70"/>
        <v>0.91600000000000004</v>
      </c>
    </row>
    <row r="657" spans="1:7" x14ac:dyDescent="0.25">
      <c r="A657">
        <v>601</v>
      </c>
      <c r="B657" s="5">
        <f t="shared" ca="1" si="66"/>
        <v>72.576879930896027</v>
      </c>
      <c r="C657" s="5">
        <f t="shared" ca="1" si="67"/>
        <v>28.775624896287297</v>
      </c>
      <c r="D657" s="5">
        <f t="shared" ca="1" si="68"/>
        <v>141.25652908560892</v>
      </c>
      <c r="E657" s="5">
        <f t="shared" ca="1" si="71"/>
        <v>1.3635182143163704</v>
      </c>
      <c r="F657" s="5">
        <f t="shared" ca="1" si="69"/>
        <v>18.483628771459855</v>
      </c>
      <c r="G657">
        <f t="shared" ca="1" si="70"/>
        <v>0.88300000000000001</v>
      </c>
    </row>
    <row r="658" spans="1:7" x14ac:dyDescent="0.25">
      <c r="A658">
        <v>602</v>
      </c>
      <c r="B658" s="5">
        <f t="shared" ca="1" si="66"/>
        <v>75.391025932455776</v>
      </c>
      <c r="C658" s="5">
        <f t="shared" ca="1" si="67"/>
        <v>33.924936827847127</v>
      </c>
      <c r="D658" s="5">
        <f t="shared" ca="1" si="68"/>
        <v>141.69657556620388</v>
      </c>
      <c r="E658" s="5">
        <f t="shared" ca="1" si="71"/>
        <v>-5.3956932005191076</v>
      </c>
      <c r="F658" s="5">
        <f t="shared" ca="1" si="69"/>
        <v>11.724417356624375</v>
      </c>
      <c r="G658">
        <f t="shared" ca="1" si="70"/>
        <v>0.76</v>
      </c>
    </row>
    <row r="659" spans="1:7" x14ac:dyDescent="0.25">
      <c r="A659">
        <v>603</v>
      </c>
      <c r="B659" s="5">
        <f t="shared" ca="1" si="66"/>
        <v>68.586702209979876</v>
      </c>
      <c r="C659" s="5">
        <f t="shared" ca="1" si="67"/>
        <v>27.614997095822801</v>
      </c>
      <c r="D659" s="5">
        <f t="shared" ca="1" si="68"/>
        <v>150.12987652024285</v>
      </c>
      <c r="E659" s="5">
        <f t="shared" ca="1" si="71"/>
        <v>-11.320953957743312</v>
      </c>
      <c r="F659" s="5">
        <f t="shared" ca="1" si="69"/>
        <v>5.7991565994001721</v>
      </c>
      <c r="G659">
        <f t="shared" ca="1" si="70"/>
        <v>0.61199999999999999</v>
      </c>
    </row>
    <row r="660" spans="1:7" x14ac:dyDescent="0.25">
      <c r="A660">
        <v>604</v>
      </c>
      <c r="B660" s="5">
        <f t="shared" ca="1" si="66"/>
        <v>72.891703135877819</v>
      </c>
      <c r="C660" s="5">
        <f t="shared" ca="1" si="67"/>
        <v>30.145471404738451</v>
      </c>
      <c r="D660" s="5">
        <f t="shared" ca="1" si="68"/>
        <v>149.13798226670298</v>
      </c>
      <c r="E660" s="5">
        <f t="shared" ca="1" si="71"/>
        <v>-5.8302255011448842</v>
      </c>
      <c r="F660" s="5">
        <f t="shared" ca="1" si="69"/>
        <v>11.289885055998599</v>
      </c>
      <c r="G660">
        <f t="shared" ca="1" si="70"/>
        <v>0.753</v>
      </c>
    </row>
    <row r="661" spans="1:7" x14ac:dyDescent="0.25">
      <c r="A661">
        <v>605</v>
      </c>
      <c r="B661" s="5">
        <f t="shared" ca="1" si="66"/>
        <v>70.516846710707952</v>
      </c>
      <c r="C661" s="5">
        <f t="shared" ca="1" si="67"/>
        <v>29.214608598115003</v>
      </c>
      <c r="D661" s="5">
        <f t="shared" ca="1" si="68"/>
        <v>147.80555837050272</v>
      </c>
      <c r="E661" s="5">
        <f t="shared" ca="1" si="71"/>
        <v>-9.1452746992297023</v>
      </c>
      <c r="F661" s="5">
        <f t="shared" ca="1" si="69"/>
        <v>7.9748358579137815</v>
      </c>
      <c r="G661">
        <f t="shared" ca="1" si="70"/>
        <v>0.66500000000000004</v>
      </c>
    </row>
    <row r="662" spans="1:7" x14ac:dyDescent="0.25">
      <c r="A662">
        <v>606</v>
      </c>
      <c r="B662" s="5">
        <f t="shared" ca="1" si="66"/>
        <v>65.95237468012914</v>
      </c>
      <c r="C662" s="5">
        <f t="shared" ca="1" si="67"/>
        <v>32.276183080005111</v>
      </c>
      <c r="D662" s="5">
        <f t="shared" ca="1" si="68"/>
        <v>147.48743281192444</v>
      </c>
      <c r="E662" s="5">
        <f t="shared" ca="1" si="71"/>
        <v>-30.273280235141733</v>
      </c>
      <c r="F662" s="5">
        <f t="shared" ca="1" si="69"/>
        <v>-13.15316967799825</v>
      </c>
      <c r="G662">
        <f t="shared" ca="1" si="70"/>
        <v>9.8000000000000004E-2</v>
      </c>
    </row>
    <row r="663" spans="1:7" x14ac:dyDescent="0.25">
      <c r="A663">
        <v>607</v>
      </c>
      <c r="B663" s="5">
        <f t="shared" ca="1" si="66"/>
        <v>67.169046005118972</v>
      </c>
      <c r="C663" s="5">
        <f t="shared" ca="1" si="67"/>
        <v>34.263672080055265</v>
      </c>
      <c r="D663" s="5">
        <f t="shared" ca="1" si="68"/>
        <v>147.37515653986273</v>
      </c>
      <c r="E663" s="5">
        <f t="shared" ca="1" si="71"/>
        <v>-32.365660151261544</v>
      </c>
      <c r="F663" s="5">
        <f t="shared" ca="1" si="69"/>
        <v>-15.24554959411806</v>
      </c>
      <c r="G663">
        <f t="shared" ca="1" si="70"/>
        <v>7.0999999999999994E-2</v>
      </c>
    </row>
    <row r="664" spans="1:7" x14ac:dyDescent="0.25">
      <c r="A664">
        <v>608</v>
      </c>
      <c r="B664" s="5">
        <f t="shared" ca="1" si="66"/>
        <v>68.206852426977619</v>
      </c>
      <c r="C664" s="5">
        <f t="shared" ca="1" si="67"/>
        <v>30.951096550729794</v>
      </c>
      <c r="D664" s="5">
        <f t="shared" ca="1" si="68"/>
        <v>153.89842483502744</v>
      </c>
      <c r="E664" s="5">
        <f t="shared" ca="1" si="71"/>
        <v>-23.730302596932013</v>
      </c>
      <c r="F664" s="5">
        <f t="shared" ca="1" si="69"/>
        <v>-6.6101920397885294</v>
      </c>
      <c r="G664">
        <f t="shared" ca="1" si="70"/>
        <v>0.23200000000000001</v>
      </c>
    </row>
    <row r="665" spans="1:7" x14ac:dyDescent="0.25">
      <c r="A665">
        <v>609</v>
      </c>
      <c r="B665" s="5">
        <f t="shared" ca="1" si="66"/>
        <v>67.22890263872506</v>
      </c>
      <c r="C665" s="5">
        <f t="shared" ca="1" si="67"/>
        <v>31.73623933958525</v>
      </c>
      <c r="D665" s="5">
        <f t="shared" ca="1" si="68"/>
        <v>163.23682632194215</v>
      </c>
      <c r="E665" s="5">
        <f t="shared" ca="1" si="71"/>
        <v>-33.686779074751314</v>
      </c>
      <c r="F665" s="5">
        <f t="shared" ca="1" si="69"/>
        <v>-16.56666851760783</v>
      </c>
      <c r="G665">
        <f t="shared" ca="1" si="70"/>
        <v>5.8000000000000003E-2</v>
      </c>
    </row>
    <row r="666" spans="1:7" x14ac:dyDescent="0.25">
      <c r="A666">
        <v>610</v>
      </c>
      <c r="B666" s="5">
        <f t="shared" ca="1" si="66"/>
        <v>73.17819538207138</v>
      </c>
      <c r="C666" s="5">
        <f t="shared" ca="1" si="67"/>
        <v>31.564434887941069</v>
      </c>
      <c r="D666" s="5">
        <f t="shared" ca="1" si="68"/>
        <v>156.41769494662086</v>
      </c>
      <c r="E666" s="5">
        <f t="shared" ca="1" si="71"/>
        <v>-12.916020177546573</v>
      </c>
      <c r="F666" s="5">
        <f t="shared" ca="1" si="69"/>
        <v>4.2040903795969111</v>
      </c>
      <c r="G666">
        <f t="shared" ca="1" si="70"/>
        <v>0.55700000000000005</v>
      </c>
    </row>
    <row r="667" spans="1:7" x14ac:dyDescent="0.25">
      <c r="A667">
        <v>611</v>
      </c>
      <c r="B667" s="5">
        <f t="shared" ca="1" si="66"/>
        <v>67.366464556230184</v>
      </c>
      <c r="C667" s="5">
        <f t="shared" ca="1" si="67"/>
        <v>31.311749672111567</v>
      </c>
      <c r="D667" s="5">
        <f t="shared" ca="1" si="68"/>
        <v>160.1321587309138</v>
      </c>
      <c r="E667" s="5">
        <f t="shared" ca="1" si="71"/>
        <v>-30.443964890187946</v>
      </c>
      <c r="F667" s="5">
        <f t="shared" ca="1" si="69"/>
        <v>-13.323854333044462</v>
      </c>
      <c r="G667">
        <f t="shared" ca="1" si="70"/>
        <v>9.5000000000000001E-2</v>
      </c>
    </row>
    <row r="668" spans="1:7" x14ac:dyDescent="0.25">
      <c r="A668">
        <v>612</v>
      </c>
      <c r="B668" s="5">
        <f t="shared" ca="1" si="66"/>
        <v>66.961345304908804</v>
      </c>
      <c r="C668" s="5">
        <f t="shared" ca="1" si="67"/>
        <v>30.091543607768251</v>
      </c>
      <c r="D668" s="5">
        <f t="shared" ca="1" si="68"/>
        <v>148.52999961766173</v>
      </c>
      <c r="E668" s="5">
        <f t="shared" ca="1" si="71"/>
        <v>-21.915383055767034</v>
      </c>
      <c r="F668" s="5">
        <f t="shared" ca="1" si="69"/>
        <v>-4.7952724986235502</v>
      </c>
      <c r="G668">
        <f t="shared" ca="1" si="70"/>
        <v>0.27700000000000002</v>
      </c>
    </row>
    <row r="669" spans="1:7" x14ac:dyDescent="0.25">
      <c r="A669">
        <v>613</v>
      </c>
      <c r="B669" s="5">
        <f t="shared" ca="1" si="66"/>
        <v>72.081795539962201</v>
      </c>
      <c r="C669" s="5">
        <f t="shared" ca="1" si="67"/>
        <v>25.736203101775228</v>
      </c>
      <c r="D669" s="5">
        <f t="shared" ca="1" si="68"/>
        <v>142.69903171740978</v>
      </c>
      <c r="E669" s="5">
        <f t="shared" ca="1" si="71"/>
        <v>7.692493013288261</v>
      </c>
      <c r="F669" s="5">
        <f t="shared" ca="1" si="69"/>
        <v>24.812603570431744</v>
      </c>
      <c r="G669">
        <f t="shared" ca="1" si="70"/>
        <v>0.95399999999999996</v>
      </c>
    </row>
    <row r="670" spans="1:7" x14ac:dyDescent="0.25">
      <c r="A670">
        <v>614</v>
      </c>
      <c r="B670" s="5">
        <f t="shared" ca="1" si="66"/>
        <v>69.398533727917595</v>
      </c>
      <c r="C670" s="5">
        <f t="shared" ca="1" si="67"/>
        <v>29.104619788133615</v>
      </c>
      <c r="D670" s="5">
        <f t="shared" ca="1" si="68"/>
        <v>137.84018937930045</v>
      </c>
      <c r="E670" s="5">
        <f t="shared" ca="1" si="71"/>
        <v>-6.5914697289028608</v>
      </c>
      <c r="F670" s="5">
        <f t="shared" ca="1" si="69"/>
        <v>10.528640828240622</v>
      </c>
      <c r="G670">
        <f t="shared" ca="1" si="70"/>
        <v>0.73199999999999998</v>
      </c>
    </row>
    <row r="671" spans="1:7" x14ac:dyDescent="0.25">
      <c r="A671">
        <v>615</v>
      </c>
      <c r="B671" s="5">
        <f t="shared" ca="1" si="66"/>
        <v>74.078371076761726</v>
      </c>
      <c r="C671" s="5">
        <f t="shared" ca="1" si="67"/>
        <v>27.79776361448145</v>
      </c>
      <c r="D671" s="5">
        <f t="shared" ca="1" si="68"/>
        <v>149.32458619471328</v>
      </c>
      <c r="E671" s="5">
        <f t="shared" ca="1" si="71"/>
        <v>3.9406777941945617</v>
      </c>
      <c r="F671" s="5">
        <f t="shared" ca="1" si="69"/>
        <v>21.060788351338047</v>
      </c>
      <c r="G671">
        <f t="shared" ca="1" si="70"/>
        <v>0.92</v>
      </c>
    </row>
    <row r="672" spans="1:7" x14ac:dyDescent="0.25">
      <c r="A672">
        <v>616</v>
      </c>
      <c r="B672" s="5">
        <f t="shared" ca="1" si="66"/>
        <v>68.942957380715143</v>
      </c>
      <c r="C672" s="5">
        <f t="shared" ca="1" si="67"/>
        <v>33.105223002483626</v>
      </c>
      <c r="D672" s="5">
        <f t="shared" ca="1" si="68"/>
        <v>157.76169791780148</v>
      </c>
      <c r="E672" s="5">
        <f t="shared" ca="1" si="71"/>
        <v>-29.772617761580015</v>
      </c>
      <c r="F672" s="5">
        <f t="shared" ca="1" si="69"/>
        <v>-12.652507204436532</v>
      </c>
      <c r="G672">
        <f t="shared" ca="1" si="70"/>
        <v>0.105</v>
      </c>
    </row>
    <row r="673" spans="1:7" x14ac:dyDescent="0.25">
      <c r="A673">
        <v>617</v>
      </c>
      <c r="B673" s="5">
        <f t="shared" ca="1" si="66"/>
        <v>70.985878089011536</v>
      </c>
      <c r="C673" s="5">
        <f t="shared" ca="1" si="67"/>
        <v>32.737970307110025</v>
      </c>
      <c r="D673" s="5">
        <f t="shared" ca="1" si="68"/>
        <v>141.10542879285089</v>
      </c>
      <c r="E673" s="5">
        <f t="shared" ca="1" si="71"/>
        <v>-14.065474200398691</v>
      </c>
      <c r="F673" s="5">
        <f t="shared" ca="1" si="69"/>
        <v>3.0546363567447923</v>
      </c>
      <c r="G673">
        <f t="shared" ca="1" si="70"/>
        <v>0.51500000000000001</v>
      </c>
    </row>
    <row r="674" spans="1:7" x14ac:dyDescent="0.25">
      <c r="A674">
        <v>618</v>
      </c>
      <c r="B674" s="5">
        <f t="shared" ca="1" si="66"/>
        <v>70.715446414073639</v>
      </c>
      <c r="C674" s="5">
        <f t="shared" ca="1" si="67"/>
        <v>30.783835003523237</v>
      </c>
      <c r="D674" s="5">
        <f t="shared" ca="1" si="68"/>
        <v>148.78834323612122</v>
      </c>
      <c r="E674" s="5">
        <f t="shared" ca="1" si="71"/>
        <v>-13.503007955782927</v>
      </c>
      <c r="F674" s="5">
        <f t="shared" ca="1" si="69"/>
        <v>3.6171026013605569</v>
      </c>
      <c r="G674">
        <f t="shared" ca="1" si="70"/>
        <v>0.53900000000000003</v>
      </c>
    </row>
    <row r="675" spans="1:7" x14ac:dyDescent="0.25">
      <c r="A675">
        <v>619</v>
      </c>
      <c r="B675" s="5">
        <f t="shared" ca="1" si="66"/>
        <v>69.796614676212954</v>
      </c>
      <c r="C675" s="5">
        <f t="shared" ca="1" si="67"/>
        <v>33.661350358082061</v>
      </c>
      <c r="D675" s="5">
        <f t="shared" ca="1" si="68"/>
        <v>153.88100164703636</v>
      </c>
      <c r="E675" s="5">
        <f t="shared" ca="1" si="71"/>
        <v>-26.850429930294222</v>
      </c>
      <c r="F675" s="5">
        <f t="shared" ca="1" si="69"/>
        <v>-9.7303193731507385</v>
      </c>
      <c r="G675">
        <f t="shared" ca="1" si="70"/>
        <v>0.158</v>
      </c>
    </row>
    <row r="676" spans="1:7" x14ac:dyDescent="0.25">
      <c r="A676">
        <v>620</v>
      </c>
      <c r="B676" s="5">
        <f t="shared" ca="1" si="66"/>
        <v>72.680476077701812</v>
      </c>
      <c r="C676" s="5">
        <f t="shared" ca="1" si="67"/>
        <v>28.557868386811634</v>
      </c>
      <c r="D676" s="5">
        <f t="shared" ca="1" si="68"/>
        <v>151.75201539264194</v>
      </c>
      <c r="E676" s="5">
        <f t="shared" ca="1" si="71"/>
        <v>-3.3946522970432684</v>
      </c>
      <c r="F676" s="5">
        <f t="shared" ca="1" si="69"/>
        <v>13.725458260100215</v>
      </c>
      <c r="G676">
        <f t="shared" ca="1" si="70"/>
        <v>0.80600000000000005</v>
      </c>
    </row>
    <row r="677" spans="1:7" x14ac:dyDescent="0.25">
      <c r="A677">
        <v>621</v>
      </c>
      <c r="B677" s="5">
        <f t="shared" ca="1" si="66"/>
        <v>76.852744200649653</v>
      </c>
      <c r="C677" s="5">
        <f t="shared" ca="1" si="67"/>
        <v>25.463349044167241</v>
      </c>
      <c r="D677" s="5">
        <f t="shared" ca="1" si="68"/>
        <v>152.70798605868211</v>
      </c>
      <c r="E677" s="5">
        <f t="shared" ca="1" si="71"/>
        <v>16.386232440604861</v>
      </c>
      <c r="F677" s="5">
        <f t="shared" ca="1" si="69"/>
        <v>33.506342997748348</v>
      </c>
      <c r="G677">
        <f t="shared" ca="1" si="70"/>
        <v>0.98799999999999999</v>
      </c>
    </row>
    <row r="678" spans="1:7" x14ac:dyDescent="0.25">
      <c r="A678">
        <v>622</v>
      </c>
      <c r="B678" s="5">
        <f t="shared" ca="1" si="66"/>
        <v>70.197851438341516</v>
      </c>
      <c r="C678" s="5">
        <f t="shared" ca="1" si="67"/>
        <v>30.878827721447728</v>
      </c>
      <c r="D678" s="5">
        <f t="shared" ca="1" si="68"/>
        <v>145.39332869494385</v>
      </c>
      <c r="E678" s="5">
        <f t="shared" ca="1" si="71"/>
        <v>-13.384484425458055</v>
      </c>
      <c r="F678" s="5">
        <f t="shared" ca="1" si="69"/>
        <v>3.7356261316854287</v>
      </c>
      <c r="G678">
        <f t="shared" ca="1" si="70"/>
        <v>0.54400000000000004</v>
      </c>
    </row>
    <row r="679" spans="1:7" x14ac:dyDescent="0.25">
      <c r="A679">
        <v>623</v>
      </c>
      <c r="B679" s="5">
        <f t="shared" ca="1" si="66"/>
        <v>68.18357208636391</v>
      </c>
      <c r="C679" s="5">
        <f t="shared" ca="1" si="67"/>
        <v>32.329819164161826</v>
      </c>
      <c r="D679" s="5">
        <f t="shared" ca="1" si="68"/>
        <v>145.94841820784762</v>
      </c>
      <c r="E679" s="5">
        <f t="shared" ca="1" si="71"/>
        <v>-23.362055079547666</v>
      </c>
      <c r="F679" s="5">
        <f t="shared" ca="1" si="69"/>
        <v>-6.2419445224041823</v>
      </c>
      <c r="G679">
        <f t="shared" ca="1" si="70"/>
        <v>0.24</v>
      </c>
    </row>
    <row r="680" spans="1:7" x14ac:dyDescent="0.25">
      <c r="A680">
        <v>624</v>
      </c>
      <c r="B680" s="5">
        <f t="shared" ca="1" si="66"/>
        <v>74.573608685208399</v>
      </c>
      <c r="C680" s="5">
        <f t="shared" ca="1" si="67"/>
        <v>26.545259116602605</v>
      </c>
      <c r="D680" s="5">
        <f t="shared" ca="1" si="68"/>
        <v>135.96356568740666</v>
      </c>
      <c r="E680" s="5">
        <f t="shared" ca="1" si="71"/>
        <v>16.021949719635707</v>
      </c>
      <c r="F680" s="5">
        <f t="shared" ca="1" si="69"/>
        <v>33.142060276779191</v>
      </c>
      <c r="G680">
        <f t="shared" ca="1" si="70"/>
        <v>0.98699999999999999</v>
      </c>
    </row>
    <row r="681" spans="1:7" x14ac:dyDescent="0.25">
      <c r="A681">
        <v>625</v>
      </c>
      <c r="B681" s="5">
        <f t="shared" ca="1" si="66"/>
        <v>70.824395018986635</v>
      </c>
      <c r="C681" s="5">
        <f t="shared" ca="1" si="67"/>
        <v>34.121355247416389</v>
      </c>
      <c r="D681" s="5">
        <f t="shared" ca="1" si="68"/>
        <v>146.20012166366362</v>
      </c>
      <c r="E681" s="5">
        <f t="shared" ca="1" si="71"/>
        <v>-21.125645072238527</v>
      </c>
      <c r="F681" s="5">
        <f t="shared" ca="1" si="69"/>
        <v>-4.005534515095043</v>
      </c>
      <c r="G681">
        <f t="shared" ca="1" si="70"/>
        <v>0.30199999999999999</v>
      </c>
    </row>
    <row r="682" spans="1:7" x14ac:dyDescent="0.25">
      <c r="A682">
        <v>626</v>
      </c>
      <c r="B682" s="5">
        <f t="shared" ca="1" si="66"/>
        <v>66.56935946278395</v>
      </c>
      <c r="C682" s="5">
        <f t="shared" ca="1" si="67"/>
        <v>33.178212442583863</v>
      </c>
      <c r="D682" s="5">
        <f t="shared" ca="1" si="68"/>
        <v>150.71369783340035</v>
      </c>
      <c r="E682" s="5">
        <f t="shared" ca="1" si="71"/>
        <v>-32.807943214956872</v>
      </c>
      <c r="F682" s="5">
        <f t="shared" ca="1" si="69"/>
        <v>-15.687832657813388</v>
      </c>
      <c r="G682">
        <f t="shared" ca="1" si="70"/>
        <v>6.6000000000000003E-2</v>
      </c>
    </row>
    <row r="683" spans="1:7" x14ac:dyDescent="0.25">
      <c r="A683">
        <v>627</v>
      </c>
      <c r="B683" s="5">
        <f t="shared" ca="1" si="66"/>
        <v>75.591200410505692</v>
      </c>
      <c r="C683" s="5">
        <f t="shared" ca="1" si="67"/>
        <v>24.070131686579249</v>
      </c>
      <c r="D683" s="5">
        <f t="shared" ca="1" si="68"/>
        <v>148.99446265060689</v>
      </c>
      <c r="E683" s="5">
        <f t="shared" ca="1" si="71"/>
        <v>18.755101447543563</v>
      </c>
      <c r="F683" s="5">
        <f t="shared" ca="1" si="69"/>
        <v>35.875212004687043</v>
      </c>
      <c r="G683">
        <f t="shared" ca="1" si="70"/>
        <v>0.99299999999999999</v>
      </c>
    </row>
    <row r="684" spans="1:7" x14ac:dyDescent="0.25">
      <c r="A684">
        <v>628</v>
      </c>
      <c r="B684" s="5">
        <f t="shared" ca="1" si="66"/>
        <v>66.446458534715333</v>
      </c>
      <c r="C684" s="5">
        <f t="shared" ca="1" si="67"/>
        <v>32.293983510553979</v>
      </c>
      <c r="D684" s="5">
        <f t="shared" ca="1" si="68"/>
        <v>153.85645057631396</v>
      </c>
      <c r="E684" s="5">
        <f t="shared" ca="1" si="71"/>
        <v>-32.375100944032781</v>
      </c>
      <c r="F684" s="5">
        <f t="shared" ca="1" si="69"/>
        <v>-15.254990386889297</v>
      </c>
      <c r="G684">
        <f t="shared" ca="1" si="70"/>
        <v>7.0000000000000007E-2</v>
      </c>
    </row>
    <row r="685" spans="1:7" x14ac:dyDescent="0.25">
      <c r="A685">
        <v>629</v>
      </c>
      <c r="B685" s="5">
        <f t="shared" ca="1" si="66"/>
        <v>67.188452047366354</v>
      </c>
      <c r="C685" s="5">
        <f t="shared" ca="1" si="67"/>
        <v>29.402510817458317</v>
      </c>
      <c r="D685" s="5">
        <f t="shared" ca="1" si="68"/>
        <v>152.99250535619638</v>
      </c>
      <c r="E685" s="5">
        <f t="shared" ca="1" si="71"/>
        <v>-21.761329918248126</v>
      </c>
      <c r="F685" s="5">
        <f t="shared" ca="1" si="69"/>
        <v>-4.6412193611046426</v>
      </c>
      <c r="G685">
        <f t="shared" ca="1" si="70"/>
        <v>0.28199999999999997</v>
      </c>
    </row>
    <row r="686" spans="1:7" x14ac:dyDescent="0.25">
      <c r="A686">
        <v>630</v>
      </c>
      <c r="B686" s="5">
        <f t="shared" ca="1" si="66"/>
        <v>70.588615021427771</v>
      </c>
      <c r="C686" s="5">
        <f t="shared" ca="1" si="67"/>
        <v>28.045725946779555</v>
      </c>
      <c r="D686" s="5">
        <f t="shared" ca="1" si="68"/>
        <v>153.43182430306791</v>
      </c>
      <c r="E686" s="5">
        <f t="shared" ca="1" si="71"/>
        <v>-8.711981555017223</v>
      </c>
      <c r="F686" s="5">
        <f t="shared" ca="1" si="69"/>
        <v>8.4081290021262607</v>
      </c>
      <c r="G686">
        <f t="shared" ca="1" si="70"/>
        <v>0.67400000000000004</v>
      </c>
    </row>
    <row r="687" spans="1:7" x14ac:dyDescent="0.25">
      <c r="A687">
        <v>631</v>
      </c>
      <c r="B687" s="5">
        <f t="shared" ca="1" si="66"/>
        <v>75.068297537126</v>
      </c>
      <c r="C687" s="5">
        <f t="shared" ca="1" si="67"/>
        <v>28.035271938638623</v>
      </c>
      <c r="D687" s="5">
        <f t="shared" ca="1" si="68"/>
        <v>144.78838964124162</v>
      </c>
      <c r="E687" s="5">
        <f t="shared" ca="1" si="71"/>
        <v>8.4865910541771257</v>
      </c>
      <c r="F687" s="5">
        <f t="shared" ca="1" si="69"/>
        <v>25.606701611320609</v>
      </c>
      <c r="G687">
        <f t="shared" ca="1" si="70"/>
        <v>0.95799999999999996</v>
      </c>
    </row>
    <row r="688" spans="1:7" x14ac:dyDescent="0.25">
      <c r="A688">
        <v>632</v>
      </c>
      <c r="B688" s="5">
        <f t="shared" ca="1" si="66"/>
        <v>70.948985127553826</v>
      </c>
      <c r="C688" s="5">
        <f t="shared" ca="1" si="67"/>
        <v>28.359713463967704</v>
      </c>
      <c r="D688" s="5">
        <f t="shared" ca="1" si="68"/>
        <v>150.89358242052805</v>
      </c>
      <c r="E688" s="5">
        <f t="shared" ca="1" si="71"/>
        <v>-7.2146530399790212</v>
      </c>
      <c r="F688" s="5">
        <f t="shared" ca="1" si="69"/>
        <v>9.9054575171644625</v>
      </c>
      <c r="G688">
        <f t="shared" ca="1" si="70"/>
        <v>0.71199999999999997</v>
      </c>
    </row>
    <row r="689" spans="1:7" x14ac:dyDescent="0.25">
      <c r="A689">
        <v>633</v>
      </c>
      <c r="B689" s="5">
        <f t="shared" ca="1" si="66"/>
        <v>68.603975043160304</v>
      </c>
      <c r="C689" s="5">
        <f t="shared" ca="1" si="67"/>
        <v>28.374736980664171</v>
      </c>
      <c r="D689" s="5">
        <f t="shared" ca="1" si="68"/>
        <v>140.91832650333382</v>
      </c>
      <c r="E689" s="5">
        <f t="shared" ca="1" si="71"/>
        <v>-8.4308245234237482</v>
      </c>
      <c r="F689" s="5">
        <f t="shared" ca="1" si="69"/>
        <v>8.6892860337197355</v>
      </c>
      <c r="G689">
        <f t="shared" ca="1" si="70"/>
        <v>0.67900000000000005</v>
      </c>
    </row>
    <row r="690" spans="1:7" x14ac:dyDescent="0.25">
      <c r="A690">
        <v>634</v>
      </c>
      <c r="B690" s="5">
        <f t="shared" ca="1" si="66"/>
        <v>74.50070162903107</v>
      </c>
      <c r="C690" s="5">
        <f t="shared" ca="1" si="67"/>
        <v>31.637969223258949</v>
      </c>
      <c r="D690" s="5">
        <f t="shared" ca="1" si="68"/>
        <v>151.97932239483433</v>
      </c>
      <c r="E690" s="5">
        <f t="shared" ca="1" si="71"/>
        <v>-7.0359540760451571</v>
      </c>
      <c r="F690" s="5">
        <f t="shared" ca="1" si="69"/>
        <v>10.084156481098326</v>
      </c>
      <c r="G690">
        <f t="shared" ca="1" si="70"/>
        <v>0.71799999999999997</v>
      </c>
    </row>
    <row r="691" spans="1:7" x14ac:dyDescent="0.25">
      <c r="A691">
        <v>635</v>
      </c>
      <c r="B691" s="5">
        <f t="shared" ca="1" si="66"/>
        <v>64.337292510300941</v>
      </c>
      <c r="C691" s="5">
        <f t="shared" ca="1" si="67"/>
        <v>34.644510468808036</v>
      </c>
      <c r="D691" s="5">
        <f t="shared" ca="1" si="68"/>
        <v>142.2642545870398</v>
      </c>
      <c r="E691" s="5">
        <f t="shared" ca="1" si="71"/>
        <v>-38.584269040256608</v>
      </c>
      <c r="F691" s="5">
        <f t="shared" ca="1" si="69"/>
        <v>-21.464158483113124</v>
      </c>
      <c r="G691">
        <f t="shared" ca="1" si="70"/>
        <v>2.9000000000000001E-2</v>
      </c>
    </row>
    <row r="692" spans="1:7" x14ac:dyDescent="0.25">
      <c r="A692">
        <v>636</v>
      </c>
      <c r="B692" s="5">
        <f t="shared" ca="1" si="66"/>
        <v>71.101122769435875</v>
      </c>
      <c r="C692" s="5">
        <f t="shared" ca="1" si="67"/>
        <v>28.007748583555877</v>
      </c>
      <c r="D692" s="5">
        <f t="shared" ca="1" si="68"/>
        <v>148.57204820014181</v>
      </c>
      <c r="E692" s="5">
        <f t="shared" ca="1" si="71"/>
        <v>-4.5556968728014535</v>
      </c>
      <c r="F692" s="5">
        <f t="shared" ca="1" si="69"/>
        <v>12.56441368434203</v>
      </c>
      <c r="G692">
        <f t="shared" ca="1" si="70"/>
        <v>0.78300000000000003</v>
      </c>
    </row>
    <row r="693" spans="1:7" x14ac:dyDescent="0.25">
      <c r="A693">
        <v>637</v>
      </c>
      <c r="B693" s="5">
        <f t="shared" ca="1" si="66"/>
        <v>69.426544185373515</v>
      </c>
      <c r="C693" s="5">
        <f t="shared" ca="1" si="67"/>
        <v>32.349473070117071</v>
      </c>
      <c r="D693" s="5">
        <f t="shared" ca="1" si="68"/>
        <v>155.21245420694262</v>
      </c>
      <c r="E693" s="5">
        <f t="shared" ca="1" si="71"/>
        <v>-24.937457591686204</v>
      </c>
      <c r="F693" s="5">
        <f t="shared" ca="1" si="69"/>
        <v>-7.8173470345427205</v>
      </c>
      <c r="G693">
        <f t="shared" ca="1" si="70"/>
        <v>0.19800000000000001</v>
      </c>
    </row>
    <row r="694" spans="1:7" x14ac:dyDescent="0.25">
      <c r="A694">
        <v>638</v>
      </c>
      <c r="B694" s="5">
        <f t="shared" ca="1" si="66"/>
        <v>70.233766335870413</v>
      </c>
      <c r="C694" s="5">
        <f t="shared" ca="1" si="67"/>
        <v>27.786708855311701</v>
      </c>
      <c r="D694" s="5">
        <f t="shared" ca="1" si="68"/>
        <v>161.38614298489176</v>
      </c>
      <c r="E694" s="5">
        <f t="shared" ca="1" si="71"/>
        <v>-13.265982207076636</v>
      </c>
      <c r="F694" s="5">
        <f t="shared" ca="1" si="69"/>
        <v>3.8541283500668477</v>
      </c>
      <c r="G694">
        <f t="shared" ca="1" si="70"/>
        <v>0.54600000000000004</v>
      </c>
    </row>
    <row r="695" spans="1:7" x14ac:dyDescent="0.25">
      <c r="A695">
        <v>639</v>
      </c>
      <c r="B695" s="5">
        <f t="shared" ca="1" si="66"/>
        <v>71.361418184223538</v>
      </c>
      <c r="C695" s="5">
        <f t="shared" ca="1" si="67"/>
        <v>28.382198098173284</v>
      </c>
      <c r="D695" s="5">
        <f t="shared" ca="1" si="68"/>
        <v>146.34021614737586</v>
      </c>
      <c r="E695" s="5">
        <f t="shared" ca="1" si="71"/>
        <v>-3.6718600224208586</v>
      </c>
      <c r="F695" s="5">
        <f t="shared" ca="1" si="69"/>
        <v>13.448250534722625</v>
      </c>
      <c r="G695">
        <f t="shared" ca="1" si="70"/>
        <v>0.80100000000000005</v>
      </c>
    </row>
    <row r="696" spans="1:7" x14ac:dyDescent="0.25">
      <c r="A696">
        <v>640</v>
      </c>
      <c r="B696" s="5">
        <f t="shared" ca="1" si="66"/>
        <v>73.695435005960491</v>
      </c>
      <c r="C696" s="5">
        <f t="shared" ca="1" si="67"/>
        <v>31.724060908279309</v>
      </c>
      <c r="D696" s="5">
        <f t="shared" ca="1" si="68"/>
        <v>136.83377055526492</v>
      </c>
      <c r="E696" s="5">
        <f t="shared" ca="1" si="71"/>
        <v>-1.3640195845517047</v>
      </c>
      <c r="F696" s="5">
        <f t="shared" ca="1" si="69"/>
        <v>15.756090972591778</v>
      </c>
      <c r="G696">
        <f t="shared" ca="1" si="70"/>
        <v>0.84099999999999997</v>
      </c>
    </row>
    <row r="697" spans="1:7" x14ac:dyDescent="0.25">
      <c r="A697">
        <v>641</v>
      </c>
      <c r="B697" s="5">
        <f t="shared" ca="1" si="66"/>
        <v>69.508916697745946</v>
      </c>
      <c r="C697" s="5">
        <f t="shared" ca="1" si="67"/>
        <v>27.571386961292855</v>
      </c>
      <c r="D697" s="5">
        <f t="shared" ca="1" si="68"/>
        <v>152.32373852948118</v>
      </c>
      <c r="E697" s="5">
        <f t="shared" ca="1" si="71"/>
        <v>-9.8056268521504872</v>
      </c>
      <c r="F697" s="5">
        <f t="shared" ca="1" si="69"/>
        <v>7.3144837049929965</v>
      </c>
      <c r="G697">
        <f t="shared" ca="1" si="70"/>
        <v>0.65</v>
      </c>
    </row>
    <row r="698" spans="1:7" x14ac:dyDescent="0.25">
      <c r="A698">
        <v>642</v>
      </c>
      <c r="B698" s="5">
        <f t="shared" ref="B698:B761" ca="1" si="72">_xlfn.NORM.INV(RAND(),$B$52,$C$52)</f>
        <v>68.477108684848801</v>
      </c>
      <c r="C698" s="5">
        <f t="shared" ref="C698:C761" ca="1" si="73">_xlfn.NORM.INV(RAND(),$B$53,$C$53)</f>
        <v>28.418637662365477</v>
      </c>
      <c r="D698" s="5">
        <f t="shared" ref="D698:D761" ca="1" si="74">_xlfn.NORM.INV(RAND(),$B$54,$C$54)</f>
        <v>149.71980298576153</v>
      </c>
      <c r="E698" s="5">
        <f t="shared" ca="1" si="71"/>
        <v>-13.650626757760126</v>
      </c>
      <c r="F698" s="5">
        <f t="shared" ref="F698:F761" ca="1" si="75">E698+$C$46</f>
        <v>3.469483799383358</v>
      </c>
      <c r="G698">
        <f t="shared" ref="G698:G761" ca="1" si="76">COUNTIF($F$57:$F$1056,"&lt;"&amp;F698)/COUNT($F$57:$F$1056)</f>
        <v>0.53</v>
      </c>
    </row>
    <row r="699" spans="1:7" x14ac:dyDescent="0.25">
      <c r="A699">
        <v>643</v>
      </c>
      <c r="B699" s="5">
        <f t="shared" ca="1" si="72"/>
        <v>73.313280187197918</v>
      </c>
      <c r="C699" s="5">
        <f t="shared" ca="1" si="73"/>
        <v>31.137728387428744</v>
      </c>
      <c r="D699" s="5">
        <f t="shared" ca="1" si="74"/>
        <v>135.45632344351742</v>
      </c>
      <c r="E699" s="5">
        <f t="shared" ca="1" si="71"/>
        <v>-5.1489263163926324E-2</v>
      </c>
      <c r="F699" s="5">
        <f t="shared" ca="1" si="75"/>
        <v>17.068621293979557</v>
      </c>
      <c r="G699">
        <f t="shared" ca="1" si="76"/>
        <v>0.85399999999999998</v>
      </c>
    </row>
    <row r="700" spans="1:7" x14ac:dyDescent="0.25">
      <c r="A700">
        <v>644</v>
      </c>
      <c r="B700" s="5">
        <f t="shared" ca="1" si="72"/>
        <v>70.791378715040977</v>
      </c>
      <c r="C700" s="5">
        <f t="shared" ca="1" si="73"/>
        <v>28.223125815023884</v>
      </c>
      <c r="D700" s="5">
        <f t="shared" ca="1" si="74"/>
        <v>154.80684154139649</v>
      </c>
      <c r="E700" s="5">
        <f t="shared" ca="1" si="71"/>
        <v>-9.382096436198335</v>
      </c>
      <c r="F700" s="5">
        <f t="shared" ca="1" si="75"/>
        <v>7.7380141209451487</v>
      </c>
      <c r="G700">
        <f t="shared" ca="1" si="76"/>
        <v>0.66</v>
      </c>
    </row>
    <row r="701" spans="1:7" x14ac:dyDescent="0.25">
      <c r="A701">
        <v>645</v>
      </c>
      <c r="B701" s="5">
        <f t="shared" ca="1" si="72"/>
        <v>72.396037357592803</v>
      </c>
      <c r="C701" s="5">
        <f t="shared" ca="1" si="73"/>
        <v>29.585465679097513</v>
      </c>
      <c r="D701" s="5">
        <f t="shared" ca="1" si="74"/>
        <v>151.84334944077722</v>
      </c>
      <c r="E701" s="5">
        <f t="shared" ca="1" si="71"/>
        <v>-7.1083664491152838</v>
      </c>
      <c r="F701" s="5">
        <f t="shared" ca="1" si="75"/>
        <v>10.0117441080282</v>
      </c>
      <c r="G701">
        <f t="shared" ca="1" si="76"/>
        <v>0.71399999999999997</v>
      </c>
    </row>
    <row r="702" spans="1:7" x14ac:dyDescent="0.25">
      <c r="A702">
        <v>646</v>
      </c>
      <c r="B702" s="5">
        <f t="shared" ca="1" si="72"/>
        <v>66.91208017981134</v>
      </c>
      <c r="C702" s="5">
        <f t="shared" ca="1" si="73"/>
        <v>29.465300348408086</v>
      </c>
      <c r="D702" s="5">
        <f t="shared" ca="1" si="74"/>
        <v>147.28536479532477</v>
      </c>
      <c r="E702" s="5">
        <f t="shared" ca="1" si="71"/>
        <v>-19.633195272069152</v>
      </c>
      <c r="F702" s="5">
        <f t="shared" ca="1" si="75"/>
        <v>-2.5130847149256681</v>
      </c>
      <c r="G702">
        <f t="shared" ca="1" si="76"/>
        <v>0.35099999999999998</v>
      </c>
    </row>
    <row r="703" spans="1:7" x14ac:dyDescent="0.25">
      <c r="A703">
        <v>647</v>
      </c>
      <c r="B703" s="5">
        <f t="shared" ca="1" si="72"/>
        <v>67.179579377152294</v>
      </c>
      <c r="C703" s="5">
        <f t="shared" ca="1" si="73"/>
        <v>30.317486777625309</v>
      </c>
      <c r="D703" s="5">
        <f t="shared" ca="1" si="74"/>
        <v>150.19988115567332</v>
      </c>
      <c r="E703" s="5">
        <f t="shared" ca="1" si="71"/>
        <v>-22.836763668733546</v>
      </c>
      <c r="F703" s="5">
        <f t="shared" ca="1" si="75"/>
        <v>-5.7166531115900625</v>
      </c>
      <c r="G703">
        <f t="shared" ca="1" si="76"/>
        <v>0.25600000000000001</v>
      </c>
    </row>
    <row r="704" spans="1:7" x14ac:dyDescent="0.25">
      <c r="A704">
        <v>648</v>
      </c>
      <c r="B704" s="5">
        <f t="shared" ca="1" si="72"/>
        <v>68.532499447856054</v>
      </c>
      <c r="C704" s="5">
        <f t="shared" ca="1" si="73"/>
        <v>32.758576527661788</v>
      </c>
      <c r="D704" s="5">
        <f t="shared" ca="1" si="74"/>
        <v>149.20736359521922</v>
      </c>
      <c r="E704" s="5">
        <f t="shared" ca="1" si="71"/>
        <v>-25.341167283389861</v>
      </c>
      <c r="F704" s="5">
        <f t="shared" ca="1" si="75"/>
        <v>-8.2210567262463776</v>
      </c>
      <c r="G704">
        <f t="shared" ca="1" si="76"/>
        <v>0.187</v>
      </c>
    </row>
    <row r="705" spans="1:7" x14ac:dyDescent="0.25">
      <c r="A705">
        <v>649</v>
      </c>
      <c r="B705" s="5">
        <f t="shared" ca="1" si="72"/>
        <v>75.220904520334798</v>
      </c>
      <c r="C705" s="5">
        <f t="shared" ca="1" si="73"/>
        <v>25.82663327592099</v>
      </c>
      <c r="D705" s="5">
        <f t="shared" ca="1" si="74"/>
        <v>151.14028980073135</v>
      </c>
      <c r="E705" s="5">
        <f t="shared" ca="1" si="71"/>
        <v>11.658665812489923</v>
      </c>
      <c r="F705" s="5">
        <f t="shared" ca="1" si="75"/>
        <v>28.778776369633405</v>
      </c>
      <c r="G705">
        <f t="shared" ca="1" si="76"/>
        <v>0.97499999999999998</v>
      </c>
    </row>
    <row r="706" spans="1:7" x14ac:dyDescent="0.25">
      <c r="A706">
        <v>650</v>
      </c>
      <c r="B706" s="5">
        <f t="shared" ca="1" si="72"/>
        <v>71.600797601583153</v>
      </c>
      <c r="C706" s="5">
        <f t="shared" ca="1" si="73"/>
        <v>29.058340527416131</v>
      </c>
      <c r="D706" s="5">
        <f t="shared" ca="1" si="74"/>
        <v>143.92199081707895</v>
      </c>
      <c r="E706" s="5">
        <f t="shared" ca="1" si="71"/>
        <v>-3.5886232770964654</v>
      </c>
      <c r="F706" s="5">
        <f t="shared" ca="1" si="75"/>
        <v>13.531487280047019</v>
      </c>
      <c r="G706">
        <f t="shared" ca="1" si="76"/>
        <v>0.80400000000000005</v>
      </c>
    </row>
    <row r="707" spans="1:7" x14ac:dyDescent="0.25">
      <c r="A707">
        <v>651</v>
      </c>
      <c r="B707" s="5">
        <f t="shared" ca="1" si="72"/>
        <v>70.523933235129817</v>
      </c>
      <c r="C707" s="5">
        <f t="shared" ca="1" si="73"/>
        <v>34.667646387284385</v>
      </c>
      <c r="D707" s="5">
        <f t="shared" ca="1" si="74"/>
        <v>147.38247193841613</v>
      </c>
      <c r="E707" s="5">
        <f t="shared" ca="1" si="71"/>
        <v>-24.127746529335628</v>
      </c>
      <c r="F707" s="5">
        <f t="shared" ca="1" si="75"/>
        <v>-7.0076359721921442</v>
      </c>
      <c r="G707">
        <f t="shared" ca="1" si="76"/>
        <v>0.224</v>
      </c>
    </row>
    <row r="708" spans="1:7" x14ac:dyDescent="0.25">
      <c r="A708">
        <v>652</v>
      </c>
      <c r="B708" s="5">
        <f t="shared" ca="1" si="72"/>
        <v>69.730974946209813</v>
      </c>
      <c r="C708" s="5">
        <f t="shared" ca="1" si="73"/>
        <v>32.586846527902303</v>
      </c>
      <c r="D708" s="5">
        <f t="shared" ca="1" si="74"/>
        <v>141.45882350655512</v>
      </c>
      <c r="E708" s="5">
        <f t="shared" ca="1" si="71"/>
        <v>-17.338747301269247</v>
      </c>
      <c r="F708" s="5">
        <f t="shared" ca="1" si="75"/>
        <v>-0.21863674412576373</v>
      </c>
      <c r="G708">
        <f t="shared" ca="1" si="76"/>
        <v>0.42499999999999999</v>
      </c>
    </row>
    <row r="709" spans="1:7" x14ac:dyDescent="0.25">
      <c r="A709">
        <v>653</v>
      </c>
      <c r="B709" s="5">
        <f t="shared" ca="1" si="72"/>
        <v>71.482489439319011</v>
      </c>
      <c r="C709" s="5">
        <f t="shared" ca="1" si="73"/>
        <v>30.923063773176551</v>
      </c>
      <c r="D709" s="5">
        <f t="shared" ca="1" si="74"/>
        <v>144.28871228658397</v>
      </c>
      <c r="E709" s="5">
        <f t="shared" ca="1" si="71"/>
        <v>-9.3248155816557841</v>
      </c>
      <c r="F709" s="5">
        <f t="shared" ca="1" si="75"/>
        <v>7.7952949754876997</v>
      </c>
      <c r="G709">
        <f t="shared" ca="1" si="76"/>
        <v>0.66200000000000003</v>
      </c>
    </row>
    <row r="710" spans="1:7" x14ac:dyDescent="0.25">
      <c r="A710">
        <v>654</v>
      </c>
      <c r="B710" s="5">
        <f t="shared" ca="1" si="72"/>
        <v>72.546900296904653</v>
      </c>
      <c r="C710" s="5">
        <f t="shared" ca="1" si="73"/>
        <v>30.296453666807082</v>
      </c>
      <c r="D710" s="5">
        <f t="shared" ca="1" si="74"/>
        <v>148.70484040025423</v>
      </c>
      <c r="E710" s="5">
        <f t="shared" ref="E710:E773" ca="1" si="77">$J$46*(B710-$B$46)+$J$47*(C710-$B$47)+$J$48*(D710-$B$48)</f>
        <v>-6.9815386778265358</v>
      </c>
      <c r="F710" s="5">
        <f t="shared" ca="1" si="75"/>
        <v>10.138571879316949</v>
      </c>
      <c r="G710">
        <f t="shared" ca="1" si="76"/>
        <v>0.72</v>
      </c>
    </row>
    <row r="711" spans="1:7" x14ac:dyDescent="0.25">
      <c r="A711">
        <v>655</v>
      </c>
      <c r="B711" s="5">
        <f t="shared" ca="1" si="72"/>
        <v>65.405446083501346</v>
      </c>
      <c r="C711" s="5">
        <f t="shared" ca="1" si="73"/>
        <v>28.239657120180926</v>
      </c>
      <c r="D711" s="5">
        <f t="shared" ca="1" si="74"/>
        <v>141.14991694632093</v>
      </c>
      <c r="E711" s="5">
        <f t="shared" ca="1" si="77"/>
        <v>-17.11178921627582</v>
      </c>
      <c r="F711" s="5">
        <f t="shared" ca="1" si="75"/>
        <v>8.3213408676634515E-3</v>
      </c>
      <c r="G711">
        <f t="shared" ca="1" si="76"/>
        <v>0.43099999999999999</v>
      </c>
    </row>
    <row r="712" spans="1:7" x14ac:dyDescent="0.25">
      <c r="A712">
        <v>656</v>
      </c>
      <c r="B712" s="5">
        <f t="shared" ca="1" si="72"/>
        <v>71.363651744375346</v>
      </c>
      <c r="C712" s="5">
        <f t="shared" ca="1" si="73"/>
        <v>27.564101549963283</v>
      </c>
      <c r="D712" s="5">
        <f t="shared" ca="1" si="74"/>
        <v>156.03102707711989</v>
      </c>
      <c r="E712" s="5">
        <f t="shared" ca="1" si="77"/>
        <v>-6.6027784759376225</v>
      </c>
      <c r="F712" s="5">
        <f t="shared" ca="1" si="75"/>
        <v>10.517332081205861</v>
      </c>
      <c r="G712">
        <f t="shared" ca="1" si="76"/>
        <v>0.73</v>
      </c>
    </row>
    <row r="713" spans="1:7" x14ac:dyDescent="0.25">
      <c r="A713">
        <v>657</v>
      </c>
      <c r="B713" s="5">
        <f t="shared" ca="1" si="72"/>
        <v>72.287796892296072</v>
      </c>
      <c r="C713" s="5">
        <f t="shared" ca="1" si="73"/>
        <v>34.279119521588015</v>
      </c>
      <c r="D713" s="5">
        <f t="shared" ca="1" si="74"/>
        <v>153.70842436612287</v>
      </c>
      <c r="E713" s="5">
        <f t="shared" ca="1" si="77"/>
        <v>-21.525018550325914</v>
      </c>
      <c r="F713" s="5">
        <f t="shared" ca="1" si="75"/>
        <v>-4.4049079931824302</v>
      </c>
      <c r="G713">
        <f t="shared" ca="1" si="76"/>
        <v>0.29099999999999998</v>
      </c>
    </row>
    <row r="714" spans="1:7" x14ac:dyDescent="0.25">
      <c r="A714">
        <v>658</v>
      </c>
      <c r="B714" s="5">
        <f t="shared" ca="1" si="72"/>
        <v>69.25503714722575</v>
      </c>
      <c r="C714" s="5">
        <f t="shared" ca="1" si="73"/>
        <v>29.332884545033121</v>
      </c>
      <c r="D714" s="5">
        <f t="shared" ca="1" si="74"/>
        <v>147.66877830693952</v>
      </c>
      <c r="E714" s="5">
        <f t="shared" ca="1" si="77"/>
        <v>-12.926126209321358</v>
      </c>
      <c r="F714" s="5">
        <f t="shared" ca="1" si="75"/>
        <v>4.1939843478221253</v>
      </c>
      <c r="G714">
        <f t="shared" ca="1" si="76"/>
        <v>0.55600000000000005</v>
      </c>
    </row>
    <row r="715" spans="1:7" x14ac:dyDescent="0.25">
      <c r="A715">
        <v>659</v>
      </c>
      <c r="B715" s="5">
        <f t="shared" ca="1" si="72"/>
        <v>76.859567153531373</v>
      </c>
      <c r="C715" s="5">
        <f t="shared" ca="1" si="73"/>
        <v>28.632029686901625</v>
      </c>
      <c r="D715" s="5">
        <f t="shared" ca="1" si="74"/>
        <v>148.86580749733488</v>
      </c>
      <c r="E715" s="5">
        <f t="shared" ca="1" si="77"/>
        <v>9.625646304961446</v>
      </c>
      <c r="F715" s="5">
        <f t="shared" ca="1" si="75"/>
        <v>26.74575686210493</v>
      </c>
      <c r="G715">
        <f t="shared" ca="1" si="76"/>
        <v>0.96699999999999997</v>
      </c>
    </row>
    <row r="716" spans="1:7" x14ac:dyDescent="0.25">
      <c r="A716">
        <v>660</v>
      </c>
      <c r="B716" s="5">
        <f t="shared" ca="1" si="72"/>
        <v>70.363806088564587</v>
      </c>
      <c r="C716" s="5">
        <f t="shared" ca="1" si="73"/>
        <v>31.39736224173059</v>
      </c>
      <c r="D716" s="5">
        <f t="shared" ca="1" si="74"/>
        <v>162.20123532171999</v>
      </c>
      <c r="E716" s="5">
        <f t="shared" ca="1" si="77"/>
        <v>-23.426512926918672</v>
      </c>
      <c r="F716" s="5">
        <f t="shared" ca="1" si="75"/>
        <v>-6.3064023697751885</v>
      </c>
      <c r="G716">
        <f t="shared" ca="1" si="76"/>
        <v>0.23599999999999999</v>
      </c>
    </row>
    <row r="717" spans="1:7" x14ac:dyDescent="0.25">
      <c r="A717">
        <v>661</v>
      </c>
      <c r="B717" s="5">
        <f t="shared" ca="1" si="72"/>
        <v>69.100830724193486</v>
      </c>
      <c r="C717" s="5">
        <f t="shared" ca="1" si="73"/>
        <v>27.940194775525573</v>
      </c>
      <c r="D717" s="5">
        <f t="shared" ca="1" si="74"/>
        <v>148.33929422417361</v>
      </c>
      <c r="E717" s="5">
        <f t="shared" ca="1" si="77"/>
        <v>-9.8283817146004999</v>
      </c>
      <c r="F717" s="5">
        <f t="shared" ca="1" si="75"/>
        <v>7.2917288425429838</v>
      </c>
      <c r="G717">
        <f t="shared" ca="1" si="76"/>
        <v>0.64900000000000002</v>
      </c>
    </row>
    <row r="718" spans="1:7" x14ac:dyDescent="0.25">
      <c r="A718">
        <v>662</v>
      </c>
      <c r="B718" s="5">
        <f t="shared" ca="1" si="72"/>
        <v>67.783724620106668</v>
      </c>
      <c r="C718" s="5">
        <f t="shared" ca="1" si="73"/>
        <v>33.134669157683831</v>
      </c>
      <c r="D718" s="5">
        <f t="shared" ca="1" si="74"/>
        <v>152.45293313835577</v>
      </c>
      <c r="E718" s="5">
        <f t="shared" ca="1" si="77"/>
        <v>-30.231845633411421</v>
      </c>
      <c r="F718" s="5">
        <f t="shared" ca="1" si="75"/>
        <v>-13.111735076267937</v>
      </c>
      <c r="G718">
        <f t="shared" ca="1" si="76"/>
        <v>9.9000000000000005E-2</v>
      </c>
    </row>
    <row r="719" spans="1:7" x14ac:dyDescent="0.25">
      <c r="A719">
        <v>663</v>
      </c>
      <c r="B719" s="5">
        <f t="shared" ca="1" si="72"/>
        <v>70.253951794930146</v>
      </c>
      <c r="C719" s="5">
        <f t="shared" ca="1" si="73"/>
        <v>30.1277528848793</v>
      </c>
      <c r="D719" s="5">
        <f t="shared" ca="1" si="74"/>
        <v>148.23366539115202</v>
      </c>
      <c r="E719" s="5">
        <f t="shared" ca="1" si="77"/>
        <v>-12.660628677599533</v>
      </c>
      <c r="F719" s="5">
        <f t="shared" ca="1" si="75"/>
        <v>4.4594818795439508</v>
      </c>
      <c r="G719">
        <f t="shared" ca="1" si="76"/>
        <v>0.56299999999999994</v>
      </c>
    </row>
    <row r="720" spans="1:7" x14ac:dyDescent="0.25">
      <c r="A720">
        <v>664</v>
      </c>
      <c r="B720" s="5">
        <f t="shared" ca="1" si="72"/>
        <v>69.707091111515041</v>
      </c>
      <c r="C720" s="5">
        <f t="shared" ca="1" si="73"/>
        <v>32.555507331344302</v>
      </c>
      <c r="D720" s="5">
        <f t="shared" ca="1" si="74"/>
        <v>139.8244536425965</v>
      </c>
      <c r="E720" s="5">
        <f t="shared" ca="1" si="77"/>
        <v>-16.43721154753591</v>
      </c>
      <c r="F720" s="5">
        <f t="shared" ca="1" si="75"/>
        <v>0.68289900960757421</v>
      </c>
      <c r="G720">
        <f t="shared" ca="1" si="76"/>
        <v>0.45400000000000001</v>
      </c>
    </row>
    <row r="721" spans="1:7" x14ac:dyDescent="0.25">
      <c r="A721">
        <v>665</v>
      </c>
      <c r="B721" s="5">
        <f t="shared" ca="1" si="72"/>
        <v>68.907078946884681</v>
      </c>
      <c r="C721" s="5">
        <f t="shared" ca="1" si="73"/>
        <v>29.649370011590161</v>
      </c>
      <c r="D721" s="5">
        <f t="shared" ca="1" si="74"/>
        <v>143.30360581975793</v>
      </c>
      <c r="E721" s="5">
        <f t="shared" ca="1" si="77"/>
        <v>-12.429646534956852</v>
      </c>
      <c r="F721" s="5">
        <f t="shared" ca="1" si="75"/>
        <v>4.6904640221866316</v>
      </c>
      <c r="G721">
        <f t="shared" ca="1" si="76"/>
        <v>0.57199999999999995</v>
      </c>
    </row>
    <row r="722" spans="1:7" x14ac:dyDescent="0.25">
      <c r="A722">
        <v>666</v>
      </c>
      <c r="B722" s="5">
        <f t="shared" ca="1" si="72"/>
        <v>72.972748844473486</v>
      </c>
      <c r="C722" s="5">
        <f t="shared" ca="1" si="73"/>
        <v>31.159953640689807</v>
      </c>
      <c r="D722" s="5">
        <f t="shared" ca="1" si="74"/>
        <v>143.05638005608924</v>
      </c>
      <c r="E722" s="5">
        <f t="shared" ca="1" si="77"/>
        <v>-5.1601062204958055</v>
      </c>
      <c r="F722" s="5">
        <f t="shared" ca="1" si="75"/>
        <v>11.960004336647678</v>
      </c>
      <c r="G722">
        <f t="shared" ca="1" si="76"/>
        <v>0.76700000000000002</v>
      </c>
    </row>
    <row r="723" spans="1:7" x14ac:dyDescent="0.25">
      <c r="A723">
        <v>667</v>
      </c>
      <c r="B723" s="5">
        <f t="shared" ca="1" si="72"/>
        <v>70.215767131452168</v>
      </c>
      <c r="C723" s="5">
        <f t="shared" ca="1" si="73"/>
        <v>30.89412705819964</v>
      </c>
      <c r="D723" s="5">
        <f t="shared" ca="1" si="74"/>
        <v>153.33368951189158</v>
      </c>
      <c r="E723" s="5">
        <f t="shared" ca="1" si="77"/>
        <v>-17.6559999479698</v>
      </c>
      <c r="F723" s="5">
        <f t="shared" ca="1" si="75"/>
        <v>-0.53588939082631626</v>
      </c>
      <c r="G723">
        <f t="shared" ca="1" si="76"/>
        <v>0.41</v>
      </c>
    </row>
    <row r="724" spans="1:7" x14ac:dyDescent="0.25">
      <c r="A724">
        <v>668</v>
      </c>
      <c r="B724" s="5">
        <f t="shared" ca="1" si="72"/>
        <v>74.79868174589339</v>
      </c>
      <c r="C724" s="5">
        <f t="shared" ca="1" si="73"/>
        <v>32.80321597303962</v>
      </c>
      <c r="D724" s="5">
        <f t="shared" ca="1" si="74"/>
        <v>153.8549168613288</v>
      </c>
      <c r="E724" s="5">
        <f t="shared" ca="1" si="77"/>
        <v>-10.468918577823196</v>
      </c>
      <c r="F724" s="5">
        <f t="shared" ca="1" si="75"/>
        <v>6.6511919793202878</v>
      </c>
      <c r="G724">
        <f t="shared" ca="1" si="76"/>
        <v>0.628</v>
      </c>
    </row>
    <row r="725" spans="1:7" x14ac:dyDescent="0.25">
      <c r="A725">
        <v>669</v>
      </c>
      <c r="B725" s="5">
        <f t="shared" ca="1" si="72"/>
        <v>72.49318620253915</v>
      </c>
      <c r="C725" s="5">
        <f t="shared" ca="1" si="73"/>
        <v>32.848591353823664</v>
      </c>
      <c r="D725" s="5">
        <f t="shared" ca="1" si="74"/>
        <v>142.7074393693953</v>
      </c>
      <c r="E725" s="5">
        <f t="shared" ca="1" si="77"/>
        <v>-11.027823693310097</v>
      </c>
      <c r="F725" s="5">
        <f t="shared" ca="1" si="75"/>
        <v>6.0922868638333867</v>
      </c>
      <c r="G725">
        <f t="shared" ca="1" si="76"/>
        <v>0.61899999999999999</v>
      </c>
    </row>
    <row r="726" spans="1:7" x14ac:dyDescent="0.25">
      <c r="A726">
        <v>670</v>
      </c>
      <c r="B726" s="5">
        <f t="shared" ca="1" si="72"/>
        <v>72.668245856313519</v>
      </c>
      <c r="C726" s="5">
        <f t="shared" ca="1" si="73"/>
        <v>30.098865960985336</v>
      </c>
      <c r="D726" s="5">
        <f t="shared" ca="1" si="74"/>
        <v>149.25995644372847</v>
      </c>
      <c r="E726" s="5">
        <f t="shared" ca="1" si="77"/>
        <v>-6.3898982703230551</v>
      </c>
      <c r="F726" s="5">
        <f t="shared" ca="1" si="75"/>
        <v>10.730212286820429</v>
      </c>
      <c r="G726">
        <f t="shared" ca="1" si="76"/>
        <v>0.73799999999999999</v>
      </c>
    </row>
    <row r="727" spans="1:7" x14ac:dyDescent="0.25">
      <c r="A727">
        <v>671</v>
      </c>
      <c r="B727" s="5">
        <f t="shared" ca="1" si="72"/>
        <v>69.127888862563964</v>
      </c>
      <c r="C727" s="5">
        <f t="shared" ca="1" si="73"/>
        <v>31.187679680989014</v>
      </c>
      <c r="D727" s="5">
        <f t="shared" ca="1" si="74"/>
        <v>149.42335662145186</v>
      </c>
      <c r="E727" s="5">
        <f t="shared" ca="1" si="77"/>
        <v>-19.407154327555165</v>
      </c>
      <c r="F727" s="5">
        <f t="shared" ca="1" si="75"/>
        <v>-2.2870437704116817</v>
      </c>
      <c r="G727">
        <f t="shared" ca="1" si="76"/>
        <v>0.36299999999999999</v>
      </c>
    </row>
    <row r="728" spans="1:7" x14ac:dyDescent="0.25">
      <c r="A728">
        <v>672</v>
      </c>
      <c r="B728" s="5">
        <f t="shared" ca="1" si="72"/>
        <v>70.298503697393301</v>
      </c>
      <c r="C728" s="5">
        <f t="shared" ca="1" si="73"/>
        <v>25.885410393573657</v>
      </c>
      <c r="D728" s="5">
        <f t="shared" ca="1" si="74"/>
        <v>154.95622547934039</v>
      </c>
      <c r="E728" s="5">
        <f t="shared" ca="1" si="77"/>
        <v>-4.309983308778933</v>
      </c>
      <c r="F728" s="5">
        <f t="shared" ca="1" si="75"/>
        <v>12.810127248364552</v>
      </c>
      <c r="G728">
        <f t="shared" ca="1" si="76"/>
        <v>0.79200000000000004</v>
      </c>
    </row>
    <row r="729" spans="1:7" x14ac:dyDescent="0.25">
      <c r="A729">
        <v>673</v>
      </c>
      <c r="B729" s="5">
        <f t="shared" ca="1" si="72"/>
        <v>65.614445972969591</v>
      </c>
      <c r="C729" s="5">
        <f t="shared" ca="1" si="73"/>
        <v>31.202747209084485</v>
      </c>
      <c r="D729" s="5">
        <f t="shared" ca="1" si="74"/>
        <v>156.55995756980991</v>
      </c>
      <c r="E729" s="5">
        <f t="shared" ca="1" si="77"/>
        <v>-33.107931978133053</v>
      </c>
      <c r="F729" s="5">
        <f t="shared" ca="1" si="75"/>
        <v>-15.987821420989569</v>
      </c>
      <c r="G729">
        <f t="shared" ca="1" si="76"/>
        <v>6.3E-2</v>
      </c>
    </row>
    <row r="730" spans="1:7" x14ac:dyDescent="0.25">
      <c r="A730">
        <v>674</v>
      </c>
      <c r="B730" s="5">
        <f t="shared" ca="1" si="72"/>
        <v>72.994234959626866</v>
      </c>
      <c r="C730" s="5">
        <f t="shared" ca="1" si="73"/>
        <v>28.336249896512555</v>
      </c>
      <c r="D730" s="5">
        <f t="shared" ca="1" si="74"/>
        <v>153.218295463407</v>
      </c>
      <c r="E730" s="5">
        <f t="shared" ca="1" si="77"/>
        <v>-2.6894857784989021</v>
      </c>
      <c r="F730" s="5">
        <f t="shared" ca="1" si="75"/>
        <v>14.430624778644582</v>
      </c>
      <c r="G730">
        <f t="shared" ca="1" si="76"/>
        <v>0.81799999999999995</v>
      </c>
    </row>
    <row r="731" spans="1:7" x14ac:dyDescent="0.25">
      <c r="A731">
        <v>675</v>
      </c>
      <c r="B731" s="5">
        <f t="shared" ca="1" si="72"/>
        <v>72.716356923763726</v>
      </c>
      <c r="C731" s="5">
        <f t="shared" ca="1" si="73"/>
        <v>36.243711257686961</v>
      </c>
      <c r="D731" s="5">
        <f t="shared" ca="1" si="74"/>
        <v>147.8095691365647</v>
      </c>
      <c r="E731" s="5">
        <f t="shared" ca="1" si="77"/>
        <v>-22.636415472390794</v>
      </c>
      <c r="F731" s="5">
        <f t="shared" ca="1" si="75"/>
        <v>-5.5163049152473107</v>
      </c>
      <c r="G731">
        <f t="shared" ca="1" si="76"/>
        <v>0.26</v>
      </c>
    </row>
    <row r="732" spans="1:7" x14ac:dyDescent="0.25">
      <c r="A732">
        <v>676</v>
      </c>
      <c r="B732" s="5">
        <f t="shared" ca="1" si="72"/>
        <v>68.804044102243523</v>
      </c>
      <c r="C732" s="5">
        <f t="shared" ca="1" si="73"/>
        <v>28.777591153018641</v>
      </c>
      <c r="D732" s="5">
        <f t="shared" ca="1" si="74"/>
        <v>153.19980402961474</v>
      </c>
      <c r="E732" s="5">
        <f t="shared" ca="1" si="77"/>
        <v>-15.61532124150922</v>
      </c>
      <c r="F732" s="5">
        <f t="shared" ca="1" si="75"/>
        <v>1.5047893156342642</v>
      </c>
      <c r="G732">
        <f t="shared" ca="1" si="76"/>
        <v>0.47799999999999998</v>
      </c>
    </row>
    <row r="733" spans="1:7" x14ac:dyDescent="0.25">
      <c r="A733">
        <v>677</v>
      </c>
      <c r="B733" s="5">
        <f t="shared" ca="1" si="72"/>
        <v>68.922713387000215</v>
      </c>
      <c r="C733" s="5">
        <f t="shared" ca="1" si="73"/>
        <v>26.060862420031736</v>
      </c>
      <c r="D733" s="5">
        <f t="shared" ca="1" si="74"/>
        <v>150.61272661622414</v>
      </c>
      <c r="E733" s="5">
        <f t="shared" ca="1" si="77"/>
        <v>-6.3019983280234424</v>
      </c>
      <c r="F733" s="5">
        <f t="shared" ca="1" si="75"/>
        <v>10.818112229120041</v>
      </c>
      <c r="G733">
        <f t="shared" ca="1" si="76"/>
        <v>0.74099999999999999</v>
      </c>
    </row>
    <row r="734" spans="1:7" x14ac:dyDescent="0.25">
      <c r="A734">
        <v>678</v>
      </c>
      <c r="B734" s="5">
        <f t="shared" ca="1" si="72"/>
        <v>71.041452807050433</v>
      </c>
      <c r="C734" s="5">
        <f t="shared" ca="1" si="73"/>
        <v>32.082211698720343</v>
      </c>
      <c r="D734" s="5">
        <f t="shared" ca="1" si="74"/>
        <v>149.05919064079617</v>
      </c>
      <c r="E734" s="5">
        <f t="shared" ca="1" si="77"/>
        <v>-16.364775237019014</v>
      </c>
      <c r="F734" s="5">
        <f t="shared" ca="1" si="75"/>
        <v>0.75533532012446969</v>
      </c>
      <c r="G734">
        <f t="shared" ca="1" si="76"/>
        <v>0.45500000000000002</v>
      </c>
    </row>
    <row r="735" spans="1:7" x14ac:dyDescent="0.25">
      <c r="A735">
        <v>679</v>
      </c>
      <c r="B735" s="5">
        <f t="shared" ca="1" si="72"/>
        <v>69.159663416159759</v>
      </c>
      <c r="C735" s="5">
        <f t="shared" ca="1" si="73"/>
        <v>27.603840264849961</v>
      </c>
      <c r="D735" s="5">
        <f t="shared" ca="1" si="74"/>
        <v>127.77476077071482</v>
      </c>
      <c r="E735" s="5">
        <f t="shared" ca="1" si="77"/>
        <v>2.35698227470915</v>
      </c>
      <c r="F735" s="5">
        <f t="shared" ca="1" si="75"/>
        <v>19.477092831852634</v>
      </c>
      <c r="G735">
        <f t="shared" ca="1" si="76"/>
        <v>0.89800000000000002</v>
      </c>
    </row>
    <row r="736" spans="1:7" x14ac:dyDescent="0.25">
      <c r="A736">
        <v>680</v>
      </c>
      <c r="B736" s="5">
        <f t="shared" ca="1" si="72"/>
        <v>70.637056577810242</v>
      </c>
      <c r="C736" s="5">
        <f t="shared" ca="1" si="73"/>
        <v>32.332079633475928</v>
      </c>
      <c r="D736" s="5">
        <f t="shared" ca="1" si="74"/>
        <v>141.81393346412219</v>
      </c>
      <c r="E736" s="5">
        <f t="shared" ca="1" si="77"/>
        <v>-14.287872860655993</v>
      </c>
      <c r="F736" s="5">
        <f t="shared" ca="1" si="75"/>
        <v>2.8322376964874909</v>
      </c>
      <c r="G736">
        <f t="shared" ca="1" si="76"/>
        <v>0.50800000000000001</v>
      </c>
    </row>
    <row r="737" spans="1:7" x14ac:dyDescent="0.25">
      <c r="A737">
        <v>681</v>
      </c>
      <c r="B737" s="5">
        <f t="shared" ca="1" si="72"/>
        <v>70.442222312685345</v>
      </c>
      <c r="C737" s="5">
        <f t="shared" ca="1" si="73"/>
        <v>24.01622415755272</v>
      </c>
      <c r="D737" s="5">
        <f t="shared" ca="1" si="74"/>
        <v>149.46759330716941</v>
      </c>
      <c r="E737" s="5">
        <f t="shared" ca="1" si="77"/>
        <v>4.2696895695605201</v>
      </c>
      <c r="F737" s="5">
        <f t="shared" ca="1" si="75"/>
        <v>21.389800126704003</v>
      </c>
      <c r="G737">
        <f t="shared" ca="1" si="76"/>
        <v>0.92700000000000005</v>
      </c>
    </row>
    <row r="738" spans="1:7" x14ac:dyDescent="0.25">
      <c r="A738">
        <v>682</v>
      </c>
      <c r="B738" s="5">
        <f t="shared" ca="1" si="72"/>
        <v>69.988205634989868</v>
      </c>
      <c r="C738" s="5">
        <f t="shared" ca="1" si="73"/>
        <v>30.796378386990618</v>
      </c>
      <c r="D738" s="5">
        <f t="shared" ca="1" si="74"/>
        <v>157.51808319314028</v>
      </c>
      <c r="E738" s="5">
        <f t="shared" ca="1" si="77"/>
        <v>-20.273409837380338</v>
      </c>
      <c r="F738" s="5">
        <f t="shared" ca="1" si="75"/>
        <v>-3.1532992802368547</v>
      </c>
      <c r="G738">
        <f t="shared" ca="1" si="76"/>
        <v>0.33300000000000002</v>
      </c>
    </row>
    <row r="739" spans="1:7" x14ac:dyDescent="0.25">
      <c r="A739">
        <v>683</v>
      </c>
      <c r="B739" s="5">
        <f t="shared" ca="1" si="72"/>
        <v>68.277618827341115</v>
      </c>
      <c r="C739" s="5">
        <f t="shared" ca="1" si="73"/>
        <v>29.715919443172758</v>
      </c>
      <c r="D739" s="5">
        <f t="shared" ca="1" si="74"/>
        <v>146.09304057546638</v>
      </c>
      <c r="E739" s="5">
        <f t="shared" ca="1" si="77"/>
        <v>-15.876733768956843</v>
      </c>
      <c r="F739" s="5">
        <f t="shared" ca="1" si="75"/>
        <v>1.2433767881866409</v>
      </c>
      <c r="G739">
        <f t="shared" ca="1" si="76"/>
        <v>0.47</v>
      </c>
    </row>
    <row r="740" spans="1:7" x14ac:dyDescent="0.25">
      <c r="A740">
        <v>684</v>
      </c>
      <c r="B740" s="5">
        <f t="shared" ca="1" si="72"/>
        <v>72.946565924767697</v>
      </c>
      <c r="C740" s="5">
        <f t="shared" ca="1" si="73"/>
        <v>28.545917430334644</v>
      </c>
      <c r="D740" s="5">
        <f t="shared" ca="1" si="74"/>
        <v>145.61101616050314</v>
      </c>
      <c r="E740" s="5">
        <f t="shared" ca="1" si="77"/>
        <v>0.69111233332844657</v>
      </c>
      <c r="F740" s="5">
        <f t="shared" ca="1" si="75"/>
        <v>17.811222890471932</v>
      </c>
      <c r="G740">
        <f t="shared" ca="1" si="76"/>
        <v>0.86799999999999999</v>
      </c>
    </row>
    <row r="741" spans="1:7" x14ac:dyDescent="0.25">
      <c r="A741">
        <v>685</v>
      </c>
      <c r="B741" s="5">
        <f t="shared" ca="1" si="72"/>
        <v>69.119442886380298</v>
      </c>
      <c r="C741" s="5">
        <f t="shared" ca="1" si="73"/>
        <v>33.913279332464953</v>
      </c>
      <c r="D741" s="5">
        <f t="shared" ca="1" si="74"/>
        <v>145.90489569403891</v>
      </c>
      <c r="E741" s="5">
        <f t="shared" ca="1" si="77"/>
        <v>-25.147309521411696</v>
      </c>
      <c r="F741" s="5">
        <f t="shared" ca="1" si="75"/>
        <v>-8.0271989642682122</v>
      </c>
      <c r="G741">
        <f t="shared" ca="1" si="76"/>
        <v>0.19400000000000001</v>
      </c>
    </row>
    <row r="742" spans="1:7" x14ac:dyDescent="0.25">
      <c r="A742">
        <v>686</v>
      </c>
      <c r="B742" s="5">
        <f t="shared" ca="1" si="72"/>
        <v>69.255630628603527</v>
      </c>
      <c r="C742" s="5">
        <f t="shared" ca="1" si="73"/>
        <v>27.129379607736706</v>
      </c>
      <c r="D742" s="5">
        <f t="shared" ca="1" si="74"/>
        <v>156.34731306405558</v>
      </c>
      <c r="E742" s="5">
        <f t="shared" ca="1" si="77"/>
        <v>-11.446715107548286</v>
      </c>
      <c r="F742" s="5">
        <f t="shared" ca="1" si="75"/>
        <v>5.6733954495951977</v>
      </c>
      <c r="G742">
        <f t="shared" ca="1" si="76"/>
        <v>0.60699999999999998</v>
      </c>
    </row>
    <row r="743" spans="1:7" x14ac:dyDescent="0.25">
      <c r="A743">
        <v>687</v>
      </c>
      <c r="B743" s="5">
        <f t="shared" ca="1" si="72"/>
        <v>68.335351998834426</v>
      </c>
      <c r="C743" s="5">
        <f t="shared" ca="1" si="73"/>
        <v>31.942415129288406</v>
      </c>
      <c r="D743" s="5">
        <f t="shared" ca="1" si="74"/>
        <v>139.79830372457781</v>
      </c>
      <c r="E743" s="5">
        <f t="shared" ca="1" si="77"/>
        <v>-18.542009616920723</v>
      </c>
      <c r="F743" s="5">
        <f t="shared" ca="1" si="75"/>
        <v>-1.421899059777239</v>
      </c>
      <c r="G743">
        <f t="shared" ca="1" si="76"/>
        <v>0.38900000000000001</v>
      </c>
    </row>
    <row r="744" spans="1:7" x14ac:dyDescent="0.25">
      <c r="A744">
        <v>688</v>
      </c>
      <c r="B744" s="5">
        <f t="shared" ca="1" si="72"/>
        <v>74.182093517469013</v>
      </c>
      <c r="C744" s="5">
        <f t="shared" ca="1" si="73"/>
        <v>28.395890153421657</v>
      </c>
      <c r="D744" s="5">
        <f t="shared" ca="1" si="74"/>
        <v>145.61098073373358</v>
      </c>
      <c r="E744" s="5">
        <f t="shared" ca="1" si="77"/>
        <v>4.5609654578373577</v>
      </c>
      <c r="F744" s="5">
        <f t="shared" ca="1" si="75"/>
        <v>21.681076014980842</v>
      </c>
      <c r="G744">
        <f t="shared" ca="1" si="76"/>
        <v>0.93</v>
      </c>
    </row>
    <row r="745" spans="1:7" x14ac:dyDescent="0.25">
      <c r="A745">
        <v>689</v>
      </c>
      <c r="B745" s="5">
        <f t="shared" ca="1" si="72"/>
        <v>73.369835999005517</v>
      </c>
      <c r="C745" s="5">
        <f t="shared" ca="1" si="73"/>
        <v>30.897408993599992</v>
      </c>
      <c r="D745" s="5">
        <f t="shared" ca="1" si="74"/>
        <v>146.4982751803137</v>
      </c>
      <c r="E745" s="5">
        <f t="shared" ca="1" si="77"/>
        <v>-5.1724988047909592</v>
      </c>
      <c r="F745" s="5">
        <f t="shared" ca="1" si="75"/>
        <v>11.947611752352525</v>
      </c>
      <c r="G745">
        <f t="shared" ca="1" si="76"/>
        <v>0.76600000000000001</v>
      </c>
    </row>
    <row r="746" spans="1:7" x14ac:dyDescent="0.25">
      <c r="A746">
        <v>690</v>
      </c>
      <c r="B746" s="5">
        <f t="shared" ca="1" si="72"/>
        <v>73.604921389079792</v>
      </c>
      <c r="C746" s="5">
        <f t="shared" ca="1" si="73"/>
        <v>27.251272639670503</v>
      </c>
      <c r="D746" s="5">
        <f t="shared" ca="1" si="74"/>
        <v>146.65444986367882</v>
      </c>
      <c r="E746" s="5">
        <f t="shared" ca="1" si="77"/>
        <v>5.5835376283212783</v>
      </c>
      <c r="F746" s="5">
        <f t="shared" ca="1" si="75"/>
        <v>22.703648185464761</v>
      </c>
      <c r="G746">
        <f t="shared" ca="1" si="76"/>
        <v>0.94199999999999995</v>
      </c>
    </row>
    <row r="747" spans="1:7" x14ac:dyDescent="0.25">
      <c r="A747">
        <v>691</v>
      </c>
      <c r="B747" s="5">
        <f t="shared" ca="1" si="72"/>
        <v>71.158300148568287</v>
      </c>
      <c r="C747" s="5">
        <f t="shared" ca="1" si="73"/>
        <v>33.256356566643632</v>
      </c>
      <c r="D747" s="5">
        <f t="shared" ca="1" si="74"/>
        <v>145.99729530854856</v>
      </c>
      <c r="E747" s="5">
        <f t="shared" ca="1" si="77"/>
        <v>-17.66782759916001</v>
      </c>
      <c r="F747" s="5">
        <f t="shared" ca="1" si="75"/>
        <v>-0.54771704201652582</v>
      </c>
      <c r="G747">
        <f t="shared" ca="1" si="76"/>
        <v>0.40899999999999997</v>
      </c>
    </row>
    <row r="748" spans="1:7" x14ac:dyDescent="0.25">
      <c r="A748">
        <v>692</v>
      </c>
      <c r="B748" s="5">
        <f t="shared" ca="1" si="72"/>
        <v>75.555173363450393</v>
      </c>
      <c r="C748" s="5">
        <f t="shared" ca="1" si="73"/>
        <v>32.724959207456088</v>
      </c>
      <c r="D748" s="5">
        <f t="shared" ca="1" si="74"/>
        <v>150.83868094416042</v>
      </c>
      <c r="E748" s="5">
        <f t="shared" ca="1" si="77"/>
        <v>-6.5121194976030017</v>
      </c>
      <c r="F748" s="5">
        <f t="shared" ca="1" si="75"/>
        <v>10.607991059540481</v>
      </c>
      <c r="G748">
        <f t="shared" ca="1" si="76"/>
        <v>0.73699999999999999</v>
      </c>
    </row>
    <row r="749" spans="1:7" x14ac:dyDescent="0.25">
      <c r="A749">
        <v>693</v>
      </c>
      <c r="B749" s="5">
        <f t="shared" ca="1" si="72"/>
        <v>65.813416912189979</v>
      </c>
      <c r="C749" s="5">
        <f t="shared" ca="1" si="73"/>
        <v>29.258574750254787</v>
      </c>
      <c r="D749" s="5">
        <f t="shared" ca="1" si="74"/>
        <v>155.72640298274956</v>
      </c>
      <c r="E749" s="5">
        <f t="shared" ca="1" si="77"/>
        <v>-26.672986874251336</v>
      </c>
      <c r="F749" s="5">
        <f t="shared" ca="1" si="75"/>
        <v>-9.5528763171078523</v>
      </c>
      <c r="G749">
        <f t="shared" ca="1" si="76"/>
        <v>0.16400000000000001</v>
      </c>
    </row>
    <row r="750" spans="1:7" x14ac:dyDescent="0.25">
      <c r="A750">
        <v>694</v>
      </c>
      <c r="B750" s="5">
        <f t="shared" ca="1" si="72"/>
        <v>70.662125361156853</v>
      </c>
      <c r="C750" s="5">
        <f t="shared" ca="1" si="73"/>
        <v>27.035864936204511</v>
      </c>
      <c r="D750" s="5">
        <f t="shared" ca="1" si="74"/>
        <v>155.10019065105493</v>
      </c>
      <c r="E750" s="5">
        <f t="shared" ca="1" si="77"/>
        <v>-6.5851743001441374</v>
      </c>
      <c r="F750" s="5">
        <f t="shared" ca="1" si="75"/>
        <v>10.534936256999346</v>
      </c>
      <c r="G750">
        <f t="shared" ca="1" si="76"/>
        <v>0.73399999999999999</v>
      </c>
    </row>
    <row r="751" spans="1:7" x14ac:dyDescent="0.25">
      <c r="A751">
        <v>695</v>
      </c>
      <c r="B751" s="5">
        <f t="shared" ca="1" si="72"/>
        <v>78.15914265602936</v>
      </c>
      <c r="C751" s="5">
        <f t="shared" ca="1" si="73"/>
        <v>34.063815604423468</v>
      </c>
      <c r="D751" s="5">
        <f t="shared" ca="1" si="74"/>
        <v>143.68306428647523</v>
      </c>
      <c r="E751" s="5">
        <f t="shared" ca="1" si="77"/>
        <v>0.87726971306353363</v>
      </c>
      <c r="F751" s="5">
        <f t="shared" ca="1" si="75"/>
        <v>17.997380270207017</v>
      </c>
      <c r="G751">
        <f t="shared" ca="1" si="76"/>
        <v>0.872</v>
      </c>
    </row>
    <row r="752" spans="1:7" x14ac:dyDescent="0.25">
      <c r="A752">
        <v>696</v>
      </c>
      <c r="B752" s="5">
        <f t="shared" ca="1" si="72"/>
        <v>75.385401518675792</v>
      </c>
      <c r="C752" s="5">
        <f t="shared" ca="1" si="73"/>
        <v>25.125263986778332</v>
      </c>
      <c r="D752" s="5">
        <f t="shared" ca="1" si="74"/>
        <v>145.29367598898651</v>
      </c>
      <c r="E752" s="5">
        <f t="shared" ca="1" si="77"/>
        <v>17.227582731696049</v>
      </c>
      <c r="F752" s="5">
        <f t="shared" ca="1" si="75"/>
        <v>34.347693288839537</v>
      </c>
      <c r="G752">
        <f t="shared" ca="1" si="76"/>
        <v>0.99</v>
      </c>
    </row>
    <row r="753" spans="1:7" x14ac:dyDescent="0.25">
      <c r="A753">
        <v>697</v>
      </c>
      <c r="B753" s="5">
        <f t="shared" ca="1" si="72"/>
        <v>65.074397769459679</v>
      </c>
      <c r="C753" s="5">
        <f t="shared" ca="1" si="73"/>
        <v>34.398022678483464</v>
      </c>
      <c r="D753" s="5">
        <f t="shared" ca="1" si="74"/>
        <v>154.51307664769823</v>
      </c>
      <c r="E753" s="5">
        <f t="shared" ca="1" si="77"/>
        <v>-42.437632234662772</v>
      </c>
      <c r="F753" s="5">
        <f t="shared" ca="1" si="75"/>
        <v>-25.317521677519288</v>
      </c>
      <c r="G753">
        <f t="shared" ca="1" si="76"/>
        <v>1.6E-2</v>
      </c>
    </row>
    <row r="754" spans="1:7" x14ac:dyDescent="0.25">
      <c r="A754">
        <v>698</v>
      </c>
      <c r="B754" s="5">
        <f t="shared" ca="1" si="72"/>
        <v>66.857738922772711</v>
      </c>
      <c r="C754" s="5">
        <f t="shared" ca="1" si="73"/>
        <v>29.978497350912281</v>
      </c>
      <c r="D754" s="5">
        <f t="shared" ca="1" si="74"/>
        <v>140.56377025599812</v>
      </c>
      <c r="E754" s="5">
        <f t="shared" ca="1" si="77"/>
        <v>-17.596254875036969</v>
      </c>
      <c r="F754" s="5">
        <f t="shared" ca="1" si="75"/>
        <v>-0.47614431789348544</v>
      </c>
      <c r="G754">
        <f t="shared" ca="1" si="76"/>
        <v>0.41299999999999998</v>
      </c>
    </row>
    <row r="755" spans="1:7" x14ac:dyDescent="0.25">
      <c r="A755">
        <v>699</v>
      </c>
      <c r="B755" s="5">
        <f t="shared" ca="1" si="72"/>
        <v>72.434550053601839</v>
      </c>
      <c r="C755" s="5">
        <f t="shared" ca="1" si="73"/>
        <v>28.167230391802882</v>
      </c>
      <c r="D755" s="5">
        <f t="shared" ca="1" si="74"/>
        <v>143.8854159147298</v>
      </c>
      <c r="E755" s="5">
        <f t="shared" ca="1" si="77"/>
        <v>1.248601261102698</v>
      </c>
      <c r="F755" s="5">
        <f t="shared" ca="1" si="75"/>
        <v>18.368711818246183</v>
      </c>
      <c r="G755">
        <f t="shared" ca="1" si="76"/>
        <v>0.878</v>
      </c>
    </row>
    <row r="756" spans="1:7" x14ac:dyDescent="0.25">
      <c r="A756">
        <v>700</v>
      </c>
      <c r="B756" s="5">
        <f t="shared" ca="1" si="72"/>
        <v>73.753283488036004</v>
      </c>
      <c r="C756" s="5">
        <f t="shared" ca="1" si="73"/>
        <v>27.647274411992363</v>
      </c>
      <c r="D756" s="5">
        <f t="shared" ca="1" si="74"/>
        <v>146.39764327875403</v>
      </c>
      <c r="E756" s="5">
        <f t="shared" ca="1" si="77"/>
        <v>5.0302691114415587</v>
      </c>
      <c r="F756" s="5">
        <f t="shared" ca="1" si="75"/>
        <v>22.150379668585042</v>
      </c>
      <c r="G756">
        <f t="shared" ca="1" si="76"/>
        <v>0.93400000000000005</v>
      </c>
    </row>
    <row r="757" spans="1:7" x14ac:dyDescent="0.25">
      <c r="A757">
        <v>701</v>
      </c>
      <c r="B757" s="5">
        <f t="shared" ca="1" si="72"/>
        <v>72.994890496249496</v>
      </c>
      <c r="C757" s="5">
        <f t="shared" ca="1" si="73"/>
        <v>30.265155500085768</v>
      </c>
      <c r="D757" s="5">
        <f t="shared" ca="1" si="74"/>
        <v>139.99988548780206</v>
      </c>
      <c r="E757" s="5">
        <f t="shared" ca="1" si="77"/>
        <v>-0.95205358014558605</v>
      </c>
      <c r="F757" s="5">
        <f t="shared" ca="1" si="75"/>
        <v>16.168056976997896</v>
      </c>
      <c r="G757">
        <f t="shared" ca="1" si="76"/>
        <v>0.84699999999999998</v>
      </c>
    </row>
    <row r="758" spans="1:7" x14ac:dyDescent="0.25">
      <c r="A758">
        <v>702</v>
      </c>
      <c r="B758" s="5">
        <f t="shared" ca="1" si="72"/>
        <v>69.920378401765163</v>
      </c>
      <c r="C758" s="5">
        <f t="shared" ca="1" si="73"/>
        <v>25.589852868540213</v>
      </c>
      <c r="D758" s="5">
        <f t="shared" ca="1" si="74"/>
        <v>152.01750698565658</v>
      </c>
      <c r="E758" s="5">
        <f t="shared" ca="1" si="77"/>
        <v>-2.9570063514255023</v>
      </c>
      <c r="F758" s="5">
        <f t="shared" ca="1" si="75"/>
        <v>14.163104205717982</v>
      </c>
      <c r="G758">
        <f t="shared" ca="1" si="76"/>
        <v>0.81599999999999995</v>
      </c>
    </row>
    <row r="759" spans="1:7" x14ac:dyDescent="0.25">
      <c r="A759">
        <v>703</v>
      </c>
      <c r="B759" s="5">
        <f t="shared" ca="1" si="72"/>
        <v>74.514122135557727</v>
      </c>
      <c r="C759" s="5">
        <f t="shared" ca="1" si="73"/>
        <v>30.362213096834061</v>
      </c>
      <c r="D759" s="5">
        <f t="shared" ca="1" si="74"/>
        <v>154.27594078574973</v>
      </c>
      <c r="E759" s="5">
        <f t="shared" ca="1" si="77"/>
        <v>-4.6728819803190387</v>
      </c>
      <c r="F759" s="5">
        <f t="shared" ca="1" si="75"/>
        <v>12.447228576824445</v>
      </c>
      <c r="G759">
        <f t="shared" ca="1" si="76"/>
        <v>0.77800000000000002</v>
      </c>
    </row>
    <row r="760" spans="1:7" x14ac:dyDescent="0.25">
      <c r="A760">
        <v>704</v>
      </c>
      <c r="B760" s="5">
        <f t="shared" ca="1" si="72"/>
        <v>67.840654356897772</v>
      </c>
      <c r="C760" s="5">
        <f t="shared" ca="1" si="73"/>
        <v>29.81114650073453</v>
      </c>
      <c r="D760" s="5">
        <f t="shared" ca="1" si="74"/>
        <v>141.11332607326594</v>
      </c>
      <c r="E760" s="5">
        <f t="shared" ca="1" si="77"/>
        <v>-14.6797175357072</v>
      </c>
      <c r="F760" s="5">
        <f t="shared" ca="1" si="75"/>
        <v>2.4403930214362841</v>
      </c>
      <c r="G760">
        <f t="shared" ca="1" si="76"/>
        <v>0.5</v>
      </c>
    </row>
    <row r="761" spans="1:7" x14ac:dyDescent="0.25">
      <c r="A761">
        <v>705</v>
      </c>
      <c r="B761" s="5">
        <f t="shared" ca="1" si="72"/>
        <v>70.191597722662593</v>
      </c>
      <c r="C761" s="5">
        <f t="shared" ca="1" si="73"/>
        <v>38.662758937119115</v>
      </c>
      <c r="D761" s="5">
        <f t="shared" ca="1" si="74"/>
        <v>153.11265684368385</v>
      </c>
      <c r="E761" s="5">
        <f t="shared" ca="1" si="77"/>
        <v>-39.302069532617921</v>
      </c>
      <c r="F761" s="5">
        <f t="shared" ca="1" si="75"/>
        <v>-22.181958975474437</v>
      </c>
      <c r="G761">
        <f t="shared" ca="1" si="76"/>
        <v>2.5000000000000001E-2</v>
      </c>
    </row>
    <row r="762" spans="1:7" x14ac:dyDescent="0.25">
      <c r="A762">
        <v>706</v>
      </c>
      <c r="B762" s="5">
        <f t="shared" ref="B762:B825" ca="1" si="78">_xlfn.NORM.INV(RAND(),$B$52,$C$52)</f>
        <v>68.943056680750018</v>
      </c>
      <c r="C762" s="5">
        <f t="shared" ref="C762:C825" ca="1" si="79">_xlfn.NORM.INV(RAND(),$B$53,$C$53)</f>
        <v>28.263755693930769</v>
      </c>
      <c r="D762" s="5">
        <f t="shared" ref="D762:D825" ca="1" si="80">_xlfn.NORM.INV(RAND(),$B$54,$C$54)</f>
        <v>149.41943992044378</v>
      </c>
      <c r="E762" s="5">
        <f t="shared" ca="1" si="77"/>
        <v>-11.754801277244358</v>
      </c>
      <c r="F762" s="5">
        <f t="shared" ref="F762:F825" ca="1" si="81">E762+$C$46</f>
        <v>5.365309279899126</v>
      </c>
      <c r="G762">
        <f t="shared" ref="G762:G825" ca="1" si="82">COUNTIF($F$57:$F$1056,"&lt;"&amp;F762)/COUNT($F$57:$F$1056)</f>
        <v>0.59699999999999998</v>
      </c>
    </row>
    <row r="763" spans="1:7" x14ac:dyDescent="0.25">
      <c r="A763">
        <v>707</v>
      </c>
      <c r="B763" s="5">
        <f t="shared" ca="1" si="78"/>
        <v>72.398103428411275</v>
      </c>
      <c r="C763" s="5">
        <f t="shared" ca="1" si="79"/>
        <v>28.450273654946695</v>
      </c>
      <c r="D763" s="5">
        <f t="shared" ca="1" si="80"/>
        <v>152.6383826495221</v>
      </c>
      <c r="E763" s="5">
        <f t="shared" ca="1" si="77"/>
        <v>-4.3604412127107981</v>
      </c>
      <c r="F763" s="5">
        <f t="shared" ca="1" si="81"/>
        <v>12.759669344432686</v>
      </c>
      <c r="G763">
        <f t="shared" ca="1" si="82"/>
        <v>0.78900000000000003</v>
      </c>
    </row>
    <row r="764" spans="1:7" x14ac:dyDescent="0.25">
      <c r="A764">
        <v>708</v>
      </c>
      <c r="B764" s="5">
        <f t="shared" ca="1" si="78"/>
        <v>66.715755082926336</v>
      </c>
      <c r="C764" s="5">
        <f t="shared" ca="1" si="79"/>
        <v>29.840548164778902</v>
      </c>
      <c r="D764" s="5">
        <f t="shared" ca="1" si="80"/>
        <v>141.77535921053232</v>
      </c>
      <c r="E764" s="5">
        <f t="shared" ca="1" si="77"/>
        <v>-18.260412654348631</v>
      </c>
      <c r="F764" s="5">
        <f t="shared" ca="1" si="81"/>
        <v>-1.1403020972051472</v>
      </c>
      <c r="G764">
        <f t="shared" ca="1" si="82"/>
        <v>0.39200000000000002</v>
      </c>
    </row>
    <row r="765" spans="1:7" x14ac:dyDescent="0.25">
      <c r="A765">
        <v>709</v>
      </c>
      <c r="B765" s="5">
        <f t="shared" ca="1" si="78"/>
        <v>70.848144317839356</v>
      </c>
      <c r="C765" s="5">
        <f t="shared" ca="1" si="79"/>
        <v>34.900773608870402</v>
      </c>
      <c r="D765" s="5">
        <f t="shared" ca="1" si="80"/>
        <v>150.88871451356687</v>
      </c>
      <c r="E765" s="5">
        <f t="shared" ca="1" si="77"/>
        <v>-25.762759927363806</v>
      </c>
      <c r="F765" s="5">
        <f t="shared" ca="1" si="81"/>
        <v>-8.6426493702203224</v>
      </c>
      <c r="G765">
        <f t="shared" ca="1" si="82"/>
        <v>0.185</v>
      </c>
    </row>
    <row r="766" spans="1:7" x14ac:dyDescent="0.25">
      <c r="A766">
        <v>710</v>
      </c>
      <c r="B766" s="5">
        <f t="shared" ca="1" si="78"/>
        <v>66.552637608963536</v>
      </c>
      <c r="C766" s="5">
        <f t="shared" ca="1" si="79"/>
        <v>28.994911794766271</v>
      </c>
      <c r="D766" s="5">
        <f t="shared" ca="1" si="80"/>
        <v>155.98758478363033</v>
      </c>
      <c r="E766" s="5">
        <f t="shared" ca="1" si="77"/>
        <v>-24.012690889712118</v>
      </c>
      <c r="F766" s="5">
        <f t="shared" ca="1" si="81"/>
        <v>-6.8925803325686346</v>
      </c>
      <c r="G766">
        <f t="shared" ca="1" si="82"/>
        <v>0.22600000000000001</v>
      </c>
    </row>
    <row r="767" spans="1:7" x14ac:dyDescent="0.25">
      <c r="A767">
        <v>711</v>
      </c>
      <c r="B767" s="5">
        <f t="shared" ca="1" si="78"/>
        <v>74.24969683576802</v>
      </c>
      <c r="C767" s="5">
        <f t="shared" ca="1" si="79"/>
        <v>32.780617962867751</v>
      </c>
      <c r="D767" s="5">
        <f t="shared" ca="1" si="80"/>
        <v>140.62803310894469</v>
      </c>
      <c r="E767" s="5">
        <f t="shared" ca="1" si="77"/>
        <v>-4.8115372497629734</v>
      </c>
      <c r="F767" s="5">
        <f t="shared" ca="1" si="81"/>
        <v>12.308573307380509</v>
      </c>
      <c r="G767">
        <f t="shared" ca="1" si="82"/>
        <v>0.77500000000000002</v>
      </c>
    </row>
    <row r="768" spans="1:7" x14ac:dyDescent="0.25">
      <c r="A768">
        <v>712</v>
      </c>
      <c r="B768" s="5">
        <f t="shared" ca="1" si="78"/>
        <v>71.389759340889555</v>
      </c>
      <c r="C768" s="5">
        <f t="shared" ca="1" si="79"/>
        <v>32.92954965301265</v>
      </c>
      <c r="D768" s="5">
        <f t="shared" ca="1" si="80"/>
        <v>161.18155164031504</v>
      </c>
      <c r="E768" s="5">
        <f t="shared" ca="1" si="77"/>
        <v>-24.29094032413261</v>
      </c>
      <c r="F768" s="5">
        <f t="shared" ca="1" si="81"/>
        <v>-7.1708297669891259</v>
      </c>
      <c r="G768">
        <f t="shared" ca="1" si="82"/>
        <v>0.216</v>
      </c>
    </row>
    <row r="769" spans="1:7" x14ac:dyDescent="0.25">
      <c r="A769">
        <v>713</v>
      </c>
      <c r="B769" s="5">
        <f t="shared" ca="1" si="78"/>
        <v>69.770753313069619</v>
      </c>
      <c r="C769" s="5">
        <f t="shared" ca="1" si="79"/>
        <v>31.216210303235741</v>
      </c>
      <c r="D769" s="5">
        <f t="shared" ca="1" si="80"/>
        <v>148.52079504820662</v>
      </c>
      <c r="E769" s="5">
        <f t="shared" ca="1" si="77"/>
        <v>-17.204965692394033</v>
      </c>
      <c r="F769" s="5">
        <f t="shared" ca="1" si="81"/>
        <v>-8.4855135250549552E-2</v>
      </c>
      <c r="G769">
        <f t="shared" ca="1" si="82"/>
        <v>0.42799999999999999</v>
      </c>
    </row>
    <row r="770" spans="1:7" x14ac:dyDescent="0.25">
      <c r="A770">
        <v>714</v>
      </c>
      <c r="B770" s="5">
        <f t="shared" ca="1" si="78"/>
        <v>66.546697825583337</v>
      </c>
      <c r="C770" s="5">
        <f t="shared" ca="1" si="79"/>
        <v>24.186385945003607</v>
      </c>
      <c r="D770" s="5">
        <f t="shared" ca="1" si="80"/>
        <v>146.08460588529192</v>
      </c>
      <c r="E770" s="5">
        <f t="shared" ca="1" si="77"/>
        <v>-5.2627206608802268</v>
      </c>
      <c r="F770" s="5">
        <f t="shared" ca="1" si="81"/>
        <v>11.857389896263257</v>
      </c>
      <c r="G770">
        <f t="shared" ca="1" si="82"/>
        <v>0.76200000000000001</v>
      </c>
    </row>
    <row r="771" spans="1:7" x14ac:dyDescent="0.25">
      <c r="A771">
        <v>715</v>
      </c>
      <c r="B771" s="5">
        <f t="shared" ca="1" si="78"/>
        <v>66.774256500200707</v>
      </c>
      <c r="C771" s="5">
        <f t="shared" ca="1" si="79"/>
        <v>30.952315268761001</v>
      </c>
      <c r="D771" s="5">
        <f t="shared" ca="1" si="80"/>
        <v>147.3198445224532</v>
      </c>
      <c r="E771" s="5">
        <f t="shared" ca="1" si="77"/>
        <v>-24.189925280999685</v>
      </c>
      <c r="F771" s="5">
        <f t="shared" ca="1" si="81"/>
        <v>-7.0698147238562008</v>
      </c>
      <c r="G771">
        <f t="shared" ca="1" si="82"/>
        <v>0.222</v>
      </c>
    </row>
    <row r="772" spans="1:7" x14ac:dyDescent="0.25">
      <c r="A772">
        <v>716</v>
      </c>
      <c r="B772" s="5">
        <f t="shared" ca="1" si="78"/>
        <v>69.891939234703784</v>
      </c>
      <c r="C772" s="5">
        <f t="shared" ca="1" si="79"/>
        <v>29.349347074897892</v>
      </c>
      <c r="D772" s="5">
        <f t="shared" ca="1" si="80"/>
        <v>149.57730554284512</v>
      </c>
      <c r="E772" s="5">
        <f t="shared" ca="1" si="77"/>
        <v>-12.221696049550632</v>
      </c>
      <c r="F772" s="5">
        <f t="shared" ca="1" si="81"/>
        <v>4.898414507592852</v>
      </c>
      <c r="G772">
        <f t="shared" ca="1" si="82"/>
        <v>0.58199999999999996</v>
      </c>
    </row>
    <row r="773" spans="1:7" x14ac:dyDescent="0.25">
      <c r="A773">
        <v>717</v>
      </c>
      <c r="B773" s="5">
        <f t="shared" ca="1" si="78"/>
        <v>66.303603879538301</v>
      </c>
      <c r="C773" s="5">
        <f t="shared" ca="1" si="79"/>
        <v>27.349483712565302</v>
      </c>
      <c r="D773" s="5">
        <f t="shared" ca="1" si="80"/>
        <v>152.47624215485797</v>
      </c>
      <c r="E773" s="5">
        <f t="shared" ca="1" si="77"/>
        <v>-18.220424814600783</v>
      </c>
      <c r="F773" s="5">
        <f t="shared" ca="1" si="81"/>
        <v>-1.100314257457299</v>
      </c>
      <c r="G773">
        <f t="shared" ca="1" si="82"/>
        <v>0.39500000000000002</v>
      </c>
    </row>
    <row r="774" spans="1:7" x14ac:dyDescent="0.25">
      <c r="A774">
        <v>718</v>
      </c>
      <c r="B774" s="5">
        <f t="shared" ca="1" si="78"/>
        <v>70.995950419487571</v>
      </c>
      <c r="C774" s="5">
        <f t="shared" ca="1" si="79"/>
        <v>37.107110715047284</v>
      </c>
      <c r="D774" s="5">
        <f t="shared" ca="1" si="80"/>
        <v>151.56443245153375</v>
      </c>
      <c r="E774" s="5">
        <f t="shared" ref="E774:E837" ca="1" si="83">$J$46*(B774-$B$46)+$J$47*(C774-$B$47)+$J$48*(D774-$B$48)</f>
        <v>-31.876330431587821</v>
      </c>
      <c r="F774" s="5">
        <f t="shared" ca="1" si="81"/>
        <v>-14.756219874444337</v>
      </c>
      <c r="G774">
        <f t="shared" ca="1" si="82"/>
        <v>7.6999999999999999E-2</v>
      </c>
    </row>
    <row r="775" spans="1:7" x14ac:dyDescent="0.25">
      <c r="A775">
        <v>719</v>
      </c>
      <c r="B775" s="5">
        <f t="shared" ca="1" si="78"/>
        <v>74.314694142880086</v>
      </c>
      <c r="C775" s="5">
        <f t="shared" ca="1" si="79"/>
        <v>29.858626689260703</v>
      </c>
      <c r="D775" s="5">
        <f t="shared" ca="1" si="80"/>
        <v>143.89417882933856</v>
      </c>
      <c r="E775" s="5">
        <f t="shared" ca="1" si="83"/>
        <v>1.7710489489048495</v>
      </c>
      <c r="F775" s="5">
        <f t="shared" ca="1" si="81"/>
        <v>18.891159506048332</v>
      </c>
      <c r="G775">
        <f t="shared" ca="1" si="82"/>
        <v>0.88800000000000001</v>
      </c>
    </row>
    <row r="776" spans="1:7" x14ac:dyDescent="0.25">
      <c r="A776">
        <v>720</v>
      </c>
      <c r="B776" s="5">
        <f t="shared" ca="1" si="78"/>
        <v>76.247986745384651</v>
      </c>
      <c r="C776" s="5">
        <f t="shared" ca="1" si="79"/>
        <v>28.380867023889522</v>
      </c>
      <c r="D776" s="5">
        <f t="shared" ca="1" si="80"/>
        <v>147.78080004792366</v>
      </c>
      <c r="E776" s="5">
        <f t="shared" ca="1" si="83"/>
        <v>9.2036829962114748</v>
      </c>
      <c r="F776" s="5">
        <f t="shared" ca="1" si="81"/>
        <v>26.32379355335496</v>
      </c>
      <c r="G776">
        <f t="shared" ca="1" si="82"/>
        <v>0.96099999999999997</v>
      </c>
    </row>
    <row r="777" spans="1:7" x14ac:dyDescent="0.25">
      <c r="A777">
        <v>721</v>
      </c>
      <c r="B777" s="5">
        <f t="shared" ca="1" si="78"/>
        <v>72.078375744024726</v>
      </c>
      <c r="C777" s="5">
        <f t="shared" ca="1" si="79"/>
        <v>31.005770240199105</v>
      </c>
      <c r="D777" s="5">
        <f t="shared" ca="1" si="80"/>
        <v>153.5760451712033</v>
      </c>
      <c r="E777" s="5">
        <f t="shared" ca="1" si="83"/>
        <v>-12.89617789724513</v>
      </c>
      <c r="F777" s="5">
        <f t="shared" ca="1" si="81"/>
        <v>4.2239326598983542</v>
      </c>
      <c r="G777">
        <f t="shared" ca="1" si="82"/>
        <v>0.55900000000000005</v>
      </c>
    </row>
    <row r="778" spans="1:7" x14ac:dyDescent="0.25">
      <c r="A778">
        <v>722</v>
      </c>
      <c r="B778" s="5">
        <f t="shared" ca="1" si="78"/>
        <v>67.269294410080519</v>
      </c>
      <c r="C778" s="5">
        <f t="shared" ca="1" si="79"/>
        <v>29.111886023415007</v>
      </c>
      <c r="D778" s="5">
        <f t="shared" ca="1" si="80"/>
        <v>149.23033742554165</v>
      </c>
      <c r="E778" s="5">
        <f t="shared" ca="1" si="83"/>
        <v>-18.696507923364578</v>
      </c>
      <c r="F778" s="5">
        <f t="shared" ca="1" si="81"/>
        <v>-1.5763973662210944</v>
      </c>
      <c r="G778">
        <f t="shared" ca="1" si="82"/>
        <v>0.38700000000000001</v>
      </c>
    </row>
    <row r="779" spans="1:7" x14ac:dyDescent="0.25">
      <c r="A779">
        <v>723</v>
      </c>
      <c r="B779" s="5">
        <f t="shared" ca="1" si="78"/>
        <v>71.231850161638945</v>
      </c>
      <c r="C779" s="5">
        <f t="shared" ca="1" si="79"/>
        <v>32.35920148121604</v>
      </c>
      <c r="D779" s="5">
        <f t="shared" ca="1" si="80"/>
        <v>147.9540843928236</v>
      </c>
      <c r="E779" s="5">
        <f t="shared" ca="1" si="83"/>
        <v>-16.011117887538983</v>
      </c>
      <c r="F779" s="5">
        <f t="shared" ca="1" si="81"/>
        <v>1.1089926696045005</v>
      </c>
      <c r="G779">
        <f t="shared" ca="1" si="82"/>
        <v>0.46500000000000002</v>
      </c>
    </row>
    <row r="780" spans="1:7" x14ac:dyDescent="0.25">
      <c r="A780">
        <v>724</v>
      </c>
      <c r="B780" s="5">
        <f t="shared" ca="1" si="78"/>
        <v>67.319361204240607</v>
      </c>
      <c r="C780" s="5">
        <f t="shared" ca="1" si="79"/>
        <v>33.75299836440076</v>
      </c>
      <c r="D780" s="5">
        <f t="shared" ca="1" si="80"/>
        <v>150.8881962046278</v>
      </c>
      <c r="E780" s="5">
        <f t="shared" ca="1" si="83"/>
        <v>-32.41260000393941</v>
      </c>
      <c r="F780" s="5">
        <f t="shared" ca="1" si="81"/>
        <v>-15.292489446795926</v>
      </c>
      <c r="G780">
        <f t="shared" ca="1" si="82"/>
        <v>6.7000000000000004E-2</v>
      </c>
    </row>
    <row r="781" spans="1:7" x14ac:dyDescent="0.25">
      <c r="A781">
        <v>725</v>
      </c>
      <c r="B781" s="5">
        <f t="shared" ca="1" si="78"/>
        <v>67.293346752315514</v>
      </c>
      <c r="C781" s="5">
        <f t="shared" ca="1" si="79"/>
        <v>29.634475100451191</v>
      </c>
      <c r="D781" s="5">
        <f t="shared" ca="1" si="80"/>
        <v>154.86997192852013</v>
      </c>
      <c r="E781" s="5">
        <f t="shared" ca="1" si="83"/>
        <v>-23.127943934993592</v>
      </c>
      <c r="F781" s="5">
        <f t="shared" ca="1" si="81"/>
        <v>-6.0078333778501083</v>
      </c>
      <c r="G781">
        <f t="shared" ca="1" si="82"/>
        <v>0.245</v>
      </c>
    </row>
    <row r="782" spans="1:7" x14ac:dyDescent="0.25">
      <c r="A782">
        <v>726</v>
      </c>
      <c r="B782" s="5">
        <f t="shared" ca="1" si="78"/>
        <v>71.834475989531043</v>
      </c>
      <c r="C782" s="5">
        <f t="shared" ca="1" si="79"/>
        <v>32.258748616563146</v>
      </c>
      <c r="D782" s="5">
        <f t="shared" ca="1" si="80"/>
        <v>155.50853997614314</v>
      </c>
      <c r="E782" s="5">
        <f t="shared" ca="1" si="83"/>
        <v>-18.118299789479366</v>
      </c>
      <c r="F782" s="5">
        <f t="shared" ca="1" si="81"/>
        <v>-0.99818923233588208</v>
      </c>
      <c r="G782">
        <f t="shared" ca="1" si="82"/>
        <v>0.39800000000000002</v>
      </c>
    </row>
    <row r="783" spans="1:7" x14ac:dyDescent="0.25">
      <c r="A783">
        <v>727</v>
      </c>
      <c r="B783" s="5">
        <f t="shared" ca="1" si="78"/>
        <v>70.360905102390689</v>
      </c>
      <c r="C783" s="5">
        <f t="shared" ca="1" si="79"/>
        <v>30.233465150456663</v>
      </c>
      <c r="D783" s="5">
        <f t="shared" ca="1" si="80"/>
        <v>138.73338617798109</v>
      </c>
      <c r="E783" s="5">
        <f t="shared" ca="1" si="83"/>
        <v>-7.537746129246182</v>
      </c>
      <c r="F783" s="5">
        <f t="shared" ca="1" si="81"/>
        <v>9.5823644278973017</v>
      </c>
      <c r="G783">
        <f t="shared" ca="1" si="82"/>
        <v>0.70599999999999996</v>
      </c>
    </row>
    <row r="784" spans="1:7" x14ac:dyDescent="0.25">
      <c r="A784">
        <v>728</v>
      </c>
      <c r="B784" s="5">
        <f t="shared" ca="1" si="78"/>
        <v>68.14306890465204</v>
      </c>
      <c r="C784" s="5">
        <f t="shared" ca="1" si="79"/>
        <v>28.349077188850643</v>
      </c>
      <c r="D784" s="5">
        <f t="shared" ca="1" si="80"/>
        <v>152.51012561367625</v>
      </c>
      <c r="E784" s="5">
        <f t="shared" ca="1" si="83"/>
        <v>-15.89293491902483</v>
      </c>
      <c r="F784" s="5">
        <f t="shared" ca="1" si="81"/>
        <v>1.2271756381186538</v>
      </c>
      <c r="G784">
        <f t="shared" ca="1" si="82"/>
        <v>0.46899999999999997</v>
      </c>
    </row>
    <row r="785" spans="1:7" x14ac:dyDescent="0.25">
      <c r="A785">
        <v>729</v>
      </c>
      <c r="B785" s="5">
        <f t="shared" ca="1" si="78"/>
        <v>71.409375119896112</v>
      </c>
      <c r="C785" s="5">
        <f t="shared" ca="1" si="79"/>
        <v>33.209269297683832</v>
      </c>
      <c r="D785" s="5">
        <f t="shared" ca="1" si="80"/>
        <v>152.82720614296207</v>
      </c>
      <c r="E785" s="5">
        <f t="shared" ca="1" si="83"/>
        <v>-20.515499602210731</v>
      </c>
      <c r="F785" s="5">
        <f t="shared" ca="1" si="81"/>
        <v>-3.3953890450672475</v>
      </c>
      <c r="G785">
        <f t="shared" ca="1" si="82"/>
        <v>0.32500000000000001</v>
      </c>
    </row>
    <row r="786" spans="1:7" x14ac:dyDescent="0.25">
      <c r="A786">
        <v>730</v>
      </c>
      <c r="B786" s="5">
        <f t="shared" ca="1" si="78"/>
        <v>68.60499824493904</v>
      </c>
      <c r="C786" s="5">
        <f t="shared" ca="1" si="79"/>
        <v>28.615325795967802</v>
      </c>
      <c r="D786" s="5">
        <f t="shared" ca="1" si="80"/>
        <v>153.26194757344891</v>
      </c>
      <c r="E786" s="5">
        <f t="shared" ca="1" si="83"/>
        <v>-15.751535925982104</v>
      </c>
      <c r="F786" s="5">
        <f t="shared" ca="1" si="81"/>
        <v>1.3685746311613798</v>
      </c>
      <c r="G786">
        <f t="shared" ca="1" si="82"/>
        <v>0.47299999999999998</v>
      </c>
    </row>
    <row r="787" spans="1:7" x14ac:dyDescent="0.25">
      <c r="A787">
        <v>731</v>
      </c>
      <c r="B787" s="5">
        <f t="shared" ca="1" si="78"/>
        <v>65.633150499496352</v>
      </c>
      <c r="C787" s="5">
        <f t="shared" ca="1" si="79"/>
        <v>33.258337572027415</v>
      </c>
      <c r="D787" s="5">
        <f t="shared" ca="1" si="80"/>
        <v>150.23074518005629</v>
      </c>
      <c r="E787" s="5">
        <f t="shared" ca="1" si="83"/>
        <v>-35.386300398868975</v>
      </c>
      <c r="F787" s="5">
        <f t="shared" ca="1" si="81"/>
        <v>-18.266189841725492</v>
      </c>
      <c r="G787">
        <f t="shared" ca="1" si="82"/>
        <v>4.1000000000000002E-2</v>
      </c>
    </row>
    <row r="788" spans="1:7" x14ac:dyDescent="0.25">
      <c r="A788">
        <v>732</v>
      </c>
      <c r="B788" s="5">
        <f t="shared" ca="1" si="78"/>
        <v>70.020297613912959</v>
      </c>
      <c r="C788" s="5">
        <f t="shared" ca="1" si="79"/>
        <v>30.524739372860481</v>
      </c>
      <c r="D788" s="5">
        <f t="shared" ca="1" si="80"/>
        <v>141.3758986074221</v>
      </c>
      <c r="E788" s="5">
        <f t="shared" ca="1" si="83"/>
        <v>-10.726553216755697</v>
      </c>
      <c r="F788" s="5">
        <f t="shared" ca="1" si="81"/>
        <v>6.3935573403877868</v>
      </c>
      <c r="G788">
        <f t="shared" ca="1" si="82"/>
        <v>0.626</v>
      </c>
    </row>
    <row r="789" spans="1:7" x14ac:dyDescent="0.25">
      <c r="A789">
        <v>733</v>
      </c>
      <c r="B789" s="5">
        <f t="shared" ca="1" si="78"/>
        <v>67.333981548576887</v>
      </c>
      <c r="C789" s="5">
        <f t="shared" ca="1" si="79"/>
        <v>28.047318597342414</v>
      </c>
      <c r="D789" s="5">
        <f t="shared" ca="1" si="80"/>
        <v>153.94820358840738</v>
      </c>
      <c r="E789" s="5">
        <f t="shared" ca="1" si="83"/>
        <v>-18.084833783951201</v>
      </c>
      <c r="F789" s="5">
        <f t="shared" ca="1" si="81"/>
        <v>-0.96472322680771683</v>
      </c>
      <c r="G789">
        <f t="shared" ca="1" si="82"/>
        <v>0.39900000000000002</v>
      </c>
    </row>
    <row r="790" spans="1:7" x14ac:dyDescent="0.25">
      <c r="A790">
        <v>734</v>
      </c>
      <c r="B790" s="5">
        <f t="shared" ca="1" si="78"/>
        <v>70.539163478422566</v>
      </c>
      <c r="C790" s="5">
        <f t="shared" ca="1" si="79"/>
        <v>26.54084180200811</v>
      </c>
      <c r="D790" s="5">
        <f t="shared" ca="1" si="80"/>
        <v>152.79228187281794</v>
      </c>
      <c r="E790" s="5">
        <f t="shared" ca="1" si="83"/>
        <v>-4.3023497713941481</v>
      </c>
      <c r="F790" s="5">
        <f t="shared" ca="1" si="81"/>
        <v>12.817760785749336</v>
      </c>
      <c r="G790">
        <f t="shared" ca="1" si="82"/>
        <v>0.79300000000000004</v>
      </c>
    </row>
    <row r="791" spans="1:7" x14ac:dyDescent="0.25">
      <c r="A791">
        <v>735</v>
      </c>
      <c r="B791" s="5">
        <f t="shared" ca="1" si="78"/>
        <v>70.324448829987617</v>
      </c>
      <c r="C791" s="5">
        <f t="shared" ca="1" si="79"/>
        <v>31.310089464840527</v>
      </c>
      <c r="D791" s="5">
        <f t="shared" ca="1" si="80"/>
        <v>150.64704404884034</v>
      </c>
      <c r="E791" s="5">
        <f t="shared" ca="1" si="83"/>
        <v>-17.066477482482</v>
      </c>
      <c r="F791" s="5">
        <f t="shared" ca="1" si="81"/>
        <v>5.3633074661483704E-2</v>
      </c>
      <c r="G791">
        <f t="shared" ca="1" si="82"/>
        <v>0.433</v>
      </c>
    </row>
    <row r="792" spans="1:7" x14ac:dyDescent="0.25">
      <c r="A792">
        <v>736</v>
      </c>
      <c r="B792" s="5">
        <f t="shared" ca="1" si="78"/>
        <v>67.871196849521752</v>
      </c>
      <c r="C792" s="5">
        <f t="shared" ca="1" si="79"/>
        <v>28.995397071116365</v>
      </c>
      <c r="D792" s="5">
        <f t="shared" ca="1" si="80"/>
        <v>152.07167112650509</v>
      </c>
      <c r="E792" s="5">
        <f t="shared" ca="1" si="83"/>
        <v>-18.221161261417567</v>
      </c>
      <c r="F792" s="5">
        <f t="shared" ca="1" si="81"/>
        <v>-1.1010507042740834</v>
      </c>
      <c r="G792">
        <f t="shared" ca="1" si="82"/>
        <v>0.39400000000000002</v>
      </c>
    </row>
    <row r="793" spans="1:7" x14ac:dyDescent="0.25">
      <c r="A793">
        <v>737</v>
      </c>
      <c r="B793" s="5">
        <f t="shared" ca="1" si="78"/>
        <v>68.814773779743888</v>
      </c>
      <c r="C793" s="5">
        <f t="shared" ca="1" si="79"/>
        <v>32.537233046156985</v>
      </c>
      <c r="D793" s="5">
        <f t="shared" ca="1" si="80"/>
        <v>140.89643859440582</v>
      </c>
      <c r="E793" s="5">
        <f t="shared" ca="1" si="83"/>
        <v>-19.45606133797132</v>
      </c>
      <c r="F793" s="5">
        <f t="shared" ca="1" si="81"/>
        <v>-2.3359507808278366</v>
      </c>
      <c r="G793">
        <f t="shared" ca="1" si="82"/>
        <v>0.36</v>
      </c>
    </row>
    <row r="794" spans="1:7" x14ac:dyDescent="0.25">
      <c r="A794">
        <v>738</v>
      </c>
      <c r="B794" s="5">
        <f t="shared" ca="1" si="78"/>
        <v>72.513719540609898</v>
      </c>
      <c r="C794" s="5">
        <f t="shared" ca="1" si="79"/>
        <v>24.088329893302156</v>
      </c>
      <c r="D794" s="5">
        <f t="shared" ca="1" si="80"/>
        <v>146.71652968522974</v>
      </c>
      <c r="E794" s="5">
        <f t="shared" ca="1" si="83"/>
        <v>11.336426020408096</v>
      </c>
      <c r="F794" s="5">
        <f t="shared" ca="1" si="81"/>
        <v>28.456536577551582</v>
      </c>
      <c r="G794">
        <f t="shared" ca="1" si="82"/>
        <v>0.97399999999999998</v>
      </c>
    </row>
    <row r="795" spans="1:7" x14ac:dyDescent="0.25">
      <c r="A795">
        <v>739</v>
      </c>
      <c r="B795" s="5">
        <f t="shared" ca="1" si="78"/>
        <v>69.527374090626054</v>
      </c>
      <c r="C795" s="5">
        <f t="shared" ca="1" si="79"/>
        <v>31.995236652100441</v>
      </c>
      <c r="D795" s="5">
        <f t="shared" ca="1" si="80"/>
        <v>151.21985554140537</v>
      </c>
      <c r="E795" s="5">
        <f t="shared" ca="1" si="83"/>
        <v>-21.514972143320378</v>
      </c>
      <c r="F795" s="5">
        <f t="shared" ca="1" si="81"/>
        <v>-4.3948615861768943</v>
      </c>
      <c r="G795">
        <f t="shared" ca="1" si="82"/>
        <v>0.29299999999999998</v>
      </c>
    </row>
    <row r="796" spans="1:7" x14ac:dyDescent="0.25">
      <c r="A796">
        <v>740</v>
      </c>
      <c r="B796" s="5">
        <f t="shared" ca="1" si="78"/>
        <v>69.553540437236862</v>
      </c>
      <c r="C796" s="5">
        <f t="shared" ca="1" si="79"/>
        <v>31.970847748084594</v>
      </c>
      <c r="D796" s="5">
        <f t="shared" ca="1" si="80"/>
        <v>151.82991099236926</v>
      </c>
      <c r="E796" s="5">
        <f t="shared" ca="1" si="83"/>
        <v>-21.702512721417921</v>
      </c>
      <c r="F796" s="5">
        <f t="shared" ca="1" si="81"/>
        <v>-4.5824021642744377</v>
      </c>
      <c r="G796">
        <f t="shared" ca="1" si="82"/>
        <v>0.28399999999999997</v>
      </c>
    </row>
    <row r="797" spans="1:7" x14ac:dyDescent="0.25">
      <c r="A797">
        <v>741</v>
      </c>
      <c r="B797" s="5">
        <f t="shared" ca="1" si="78"/>
        <v>73.038666848632332</v>
      </c>
      <c r="C797" s="5">
        <f t="shared" ca="1" si="79"/>
        <v>36.162957476453705</v>
      </c>
      <c r="D797" s="5">
        <f t="shared" ca="1" si="80"/>
        <v>156.08010194923861</v>
      </c>
      <c r="E797" s="5">
        <f t="shared" ca="1" si="83"/>
        <v>-25.967407348367274</v>
      </c>
      <c r="F797" s="5">
        <f t="shared" ca="1" si="81"/>
        <v>-8.8472967912237905</v>
      </c>
      <c r="G797">
        <f t="shared" ca="1" si="82"/>
        <v>0.18</v>
      </c>
    </row>
    <row r="798" spans="1:7" x14ac:dyDescent="0.25">
      <c r="A798">
        <v>742</v>
      </c>
      <c r="B798" s="5">
        <f t="shared" ca="1" si="78"/>
        <v>68.058005755174847</v>
      </c>
      <c r="C798" s="5">
        <f t="shared" ca="1" si="79"/>
        <v>36.741531334930258</v>
      </c>
      <c r="D798" s="5">
        <f t="shared" ca="1" si="80"/>
        <v>159.66583203891787</v>
      </c>
      <c r="E798" s="5">
        <f t="shared" ca="1" si="83"/>
        <v>-43.426510152261919</v>
      </c>
      <c r="F798" s="5">
        <f t="shared" ca="1" si="81"/>
        <v>-26.306399595118435</v>
      </c>
      <c r="G798">
        <f t="shared" ca="1" si="82"/>
        <v>1.2E-2</v>
      </c>
    </row>
    <row r="799" spans="1:7" x14ac:dyDescent="0.25">
      <c r="A799">
        <v>743</v>
      </c>
      <c r="B799" s="5">
        <f t="shared" ca="1" si="78"/>
        <v>69.701439685429179</v>
      </c>
      <c r="C799" s="5">
        <f t="shared" ca="1" si="79"/>
        <v>31.0007387658898</v>
      </c>
      <c r="D799" s="5">
        <f t="shared" ca="1" si="80"/>
        <v>152.35341970954028</v>
      </c>
      <c r="E799" s="5">
        <f t="shared" ca="1" si="83"/>
        <v>-18.862035641119334</v>
      </c>
      <c r="F799" s="5">
        <f t="shared" ca="1" si="81"/>
        <v>-1.7419250839758504</v>
      </c>
      <c r="G799">
        <f t="shared" ca="1" si="82"/>
        <v>0.38</v>
      </c>
    </row>
    <row r="800" spans="1:7" x14ac:dyDescent="0.25">
      <c r="A800">
        <v>744</v>
      </c>
      <c r="B800" s="5">
        <f t="shared" ca="1" si="78"/>
        <v>75.515902038526903</v>
      </c>
      <c r="C800" s="5">
        <f t="shared" ca="1" si="79"/>
        <v>35.481661376548928</v>
      </c>
      <c r="D800" s="5">
        <f t="shared" ca="1" si="80"/>
        <v>143.37137968973488</v>
      </c>
      <c r="E800" s="5">
        <f t="shared" ca="1" si="83"/>
        <v>-10.297326344568067</v>
      </c>
      <c r="F800" s="5">
        <f t="shared" ca="1" si="81"/>
        <v>6.8227842125754172</v>
      </c>
      <c r="G800">
        <f t="shared" ca="1" si="82"/>
        <v>0.63300000000000001</v>
      </c>
    </row>
    <row r="801" spans="1:7" x14ac:dyDescent="0.25">
      <c r="A801">
        <v>745</v>
      </c>
      <c r="B801" s="5">
        <f t="shared" ca="1" si="78"/>
        <v>70.728221879194692</v>
      </c>
      <c r="C801" s="5">
        <f t="shared" ca="1" si="79"/>
        <v>26.51404605359545</v>
      </c>
      <c r="D801" s="5">
        <f t="shared" ca="1" si="80"/>
        <v>150.37841805177848</v>
      </c>
      <c r="E801" s="5">
        <f t="shared" ca="1" si="83"/>
        <v>-2.3987133400038818</v>
      </c>
      <c r="F801" s="5">
        <f t="shared" ca="1" si="81"/>
        <v>14.721397217139602</v>
      </c>
      <c r="G801">
        <f t="shared" ca="1" si="82"/>
        <v>0.82099999999999995</v>
      </c>
    </row>
    <row r="802" spans="1:7" x14ac:dyDescent="0.25">
      <c r="A802">
        <v>746</v>
      </c>
      <c r="B802" s="5">
        <f t="shared" ca="1" si="78"/>
        <v>65.192201331592813</v>
      </c>
      <c r="C802" s="5">
        <f t="shared" ca="1" si="79"/>
        <v>39.119259705208485</v>
      </c>
      <c r="D802" s="5">
        <f t="shared" ca="1" si="80"/>
        <v>146.22972884156525</v>
      </c>
      <c r="E802" s="5">
        <f t="shared" ca="1" si="83"/>
        <v>-50.831304673711273</v>
      </c>
      <c r="F802" s="5">
        <f t="shared" ca="1" si="81"/>
        <v>-33.711194116567789</v>
      </c>
      <c r="G802">
        <f t="shared" ca="1" si="82"/>
        <v>1E-3</v>
      </c>
    </row>
    <row r="803" spans="1:7" x14ac:dyDescent="0.25">
      <c r="A803">
        <v>747</v>
      </c>
      <c r="B803" s="5">
        <f t="shared" ca="1" si="78"/>
        <v>69.447306543391903</v>
      </c>
      <c r="C803" s="5">
        <f t="shared" ca="1" si="79"/>
        <v>35.029048709474651</v>
      </c>
      <c r="D803" s="5">
        <f t="shared" ca="1" si="80"/>
        <v>148.66108665627539</v>
      </c>
      <c r="E803" s="5">
        <f t="shared" ca="1" si="83"/>
        <v>-28.833147294985533</v>
      </c>
      <c r="F803" s="5">
        <f t="shared" ca="1" si="81"/>
        <v>-11.713036737842049</v>
      </c>
      <c r="G803">
        <f t="shared" ca="1" si="82"/>
        <v>0.123</v>
      </c>
    </row>
    <row r="804" spans="1:7" x14ac:dyDescent="0.25">
      <c r="A804">
        <v>748</v>
      </c>
      <c r="B804" s="5">
        <f t="shared" ca="1" si="78"/>
        <v>63.770323260703698</v>
      </c>
      <c r="C804" s="5">
        <f t="shared" ca="1" si="79"/>
        <v>30.855330605069156</v>
      </c>
      <c r="D804" s="5">
        <f t="shared" ca="1" si="80"/>
        <v>143.24553875273514</v>
      </c>
      <c r="E804" s="5">
        <f t="shared" ca="1" si="83"/>
        <v>-30.113467662286471</v>
      </c>
      <c r="F804" s="5">
        <f t="shared" ca="1" si="81"/>
        <v>-12.993357105142987</v>
      </c>
      <c r="G804">
        <f t="shared" ca="1" si="82"/>
        <v>0.1</v>
      </c>
    </row>
    <row r="805" spans="1:7" x14ac:dyDescent="0.25">
      <c r="A805">
        <v>749</v>
      </c>
      <c r="B805" s="5">
        <f t="shared" ca="1" si="78"/>
        <v>71.671447269155152</v>
      </c>
      <c r="C805" s="5">
        <f t="shared" ca="1" si="79"/>
        <v>25.986203213182925</v>
      </c>
      <c r="D805" s="5">
        <f t="shared" ca="1" si="80"/>
        <v>147.32212437419167</v>
      </c>
      <c r="E805" s="5">
        <f t="shared" ca="1" si="83"/>
        <v>3.3569034883683755</v>
      </c>
      <c r="F805" s="5">
        <f t="shared" ca="1" si="81"/>
        <v>20.477014045511858</v>
      </c>
      <c r="G805">
        <f t="shared" ca="1" si="82"/>
        <v>0.91200000000000003</v>
      </c>
    </row>
    <row r="806" spans="1:7" x14ac:dyDescent="0.25">
      <c r="A806">
        <v>750</v>
      </c>
      <c r="B806" s="5">
        <f t="shared" ca="1" si="78"/>
        <v>67.419336821321934</v>
      </c>
      <c r="C806" s="5">
        <f t="shared" ca="1" si="79"/>
        <v>29.683437717326839</v>
      </c>
      <c r="D806" s="5">
        <f t="shared" ca="1" si="80"/>
        <v>151.18349525247567</v>
      </c>
      <c r="E806" s="5">
        <f t="shared" ca="1" si="83"/>
        <v>-20.926275386045699</v>
      </c>
      <c r="F806" s="5">
        <f t="shared" ca="1" si="81"/>
        <v>-3.8061648289022152</v>
      </c>
      <c r="G806">
        <f t="shared" ca="1" si="82"/>
        <v>0.31</v>
      </c>
    </row>
    <row r="807" spans="1:7" x14ac:dyDescent="0.25">
      <c r="A807">
        <v>751</v>
      </c>
      <c r="B807" s="5">
        <f t="shared" ca="1" si="78"/>
        <v>64.744833898511544</v>
      </c>
      <c r="C807" s="5">
        <f t="shared" ca="1" si="79"/>
        <v>28.982987392022686</v>
      </c>
      <c r="D807" s="5">
        <f t="shared" ca="1" si="80"/>
        <v>141.20412285344193</v>
      </c>
      <c r="E807" s="5">
        <f t="shared" ca="1" si="83"/>
        <v>-21.062189448701655</v>
      </c>
      <c r="F807" s="5">
        <f t="shared" ca="1" si="81"/>
        <v>-3.9420788915581717</v>
      </c>
      <c r="G807">
        <f t="shared" ca="1" si="82"/>
        <v>0.30499999999999999</v>
      </c>
    </row>
    <row r="808" spans="1:7" x14ac:dyDescent="0.25">
      <c r="A808">
        <v>752</v>
      </c>
      <c r="B808" s="5">
        <f t="shared" ca="1" si="78"/>
        <v>70.848894691648027</v>
      </c>
      <c r="C808" s="5">
        <f t="shared" ca="1" si="79"/>
        <v>32.026806887047975</v>
      </c>
      <c r="D808" s="5">
        <f t="shared" ca="1" si="80"/>
        <v>148.07631368701422</v>
      </c>
      <c r="E808" s="5">
        <f t="shared" ca="1" si="83"/>
        <v>-16.218199368776517</v>
      </c>
      <c r="F808" s="5">
        <f t="shared" ca="1" si="81"/>
        <v>0.9019111883669666</v>
      </c>
      <c r="G808">
        <f t="shared" ca="1" si="82"/>
        <v>0.46200000000000002</v>
      </c>
    </row>
    <row r="809" spans="1:7" x14ac:dyDescent="0.25">
      <c r="A809">
        <v>753</v>
      </c>
      <c r="B809" s="5">
        <f t="shared" ca="1" si="78"/>
        <v>65.617241246130263</v>
      </c>
      <c r="C809" s="5">
        <f t="shared" ca="1" si="79"/>
        <v>34.191337547281989</v>
      </c>
      <c r="D809" s="5">
        <f t="shared" ca="1" si="80"/>
        <v>146.5597557449766</v>
      </c>
      <c r="E809" s="5">
        <f t="shared" ca="1" si="83"/>
        <v>-36.05840327047229</v>
      </c>
      <c r="F809" s="5">
        <f t="shared" ca="1" si="81"/>
        <v>-18.938292713328806</v>
      </c>
      <c r="G809">
        <f t="shared" ca="1" si="82"/>
        <v>3.6999999999999998E-2</v>
      </c>
    </row>
    <row r="810" spans="1:7" x14ac:dyDescent="0.25">
      <c r="A810">
        <v>754</v>
      </c>
      <c r="B810" s="5">
        <f t="shared" ca="1" si="78"/>
        <v>67.453590259101361</v>
      </c>
      <c r="C810" s="5">
        <f t="shared" ca="1" si="79"/>
        <v>29.511682223269595</v>
      </c>
      <c r="D810" s="5">
        <f t="shared" ca="1" si="80"/>
        <v>156.00500909321116</v>
      </c>
      <c r="E810" s="5">
        <f t="shared" ca="1" si="83"/>
        <v>-22.949065128274107</v>
      </c>
      <c r="F810" s="5">
        <f t="shared" ca="1" si="81"/>
        <v>-5.8289545711306232</v>
      </c>
      <c r="G810">
        <f t="shared" ca="1" si="82"/>
        <v>0.25</v>
      </c>
    </row>
    <row r="811" spans="1:7" x14ac:dyDescent="0.25">
      <c r="A811">
        <v>755</v>
      </c>
      <c r="B811" s="5">
        <f t="shared" ca="1" si="78"/>
        <v>74.736995210934992</v>
      </c>
      <c r="C811" s="5">
        <f t="shared" ca="1" si="79"/>
        <v>28.615879755706057</v>
      </c>
      <c r="D811" s="5">
        <f t="shared" ca="1" si="80"/>
        <v>152.10734256547713</v>
      </c>
      <c r="E811" s="5">
        <f t="shared" ca="1" si="83"/>
        <v>1.995674820722678</v>
      </c>
      <c r="F811" s="5">
        <f t="shared" ca="1" si="81"/>
        <v>19.11578537786616</v>
      </c>
      <c r="G811">
        <f t="shared" ca="1" si="82"/>
        <v>0.89</v>
      </c>
    </row>
    <row r="812" spans="1:7" x14ac:dyDescent="0.25">
      <c r="A812">
        <v>756</v>
      </c>
      <c r="B812" s="5">
        <f t="shared" ca="1" si="78"/>
        <v>67.624764429094242</v>
      </c>
      <c r="C812" s="5">
        <f t="shared" ca="1" si="79"/>
        <v>29.510520380533311</v>
      </c>
      <c r="D812" s="5">
        <f t="shared" ca="1" si="80"/>
        <v>142.92525192990556</v>
      </c>
      <c r="E812" s="5">
        <f t="shared" ca="1" si="83"/>
        <v>-15.419443271006433</v>
      </c>
      <c r="F812" s="5">
        <f t="shared" ca="1" si="81"/>
        <v>1.7006672861370511</v>
      </c>
      <c r="G812">
        <f t="shared" ca="1" si="82"/>
        <v>0.48199999999999998</v>
      </c>
    </row>
    <row r="813" spans="1:7" x14ac:dyDescent="0.25">
      <c r="A813">
        <v>757</v>
      </c>
      <c r="B813" s="5">
        <f t="shared" ca="1" si="78"/>
        <v>67.664695280776513</v>
      </c>
      <c r="C813" s="5">
        <f t="shared" ca="1" si="79"/>
        <v>31.40504366678304</v>
      </c>
      <c r="D813" s="5">
        <f t="shared" ca="1" si="80"/>
        <v>148.5261063853587</v>
      </c>
      <c r="E813" s="5">
        <f t="shared" ca="1" si="83"/>
        <v>-23.617425168611074</v>
      </c>
      <c r="F813" s="5">
        <f t="shared" ca="1" si="81"/>
        <v>-6.4973146114675906</v>
      </c>
      <c r="G813">
        <f t="shared" ca="1" si="82"/>
        <v>0.23400000000000001</v>
      </c>
    </row>
    <row r="814" spans="1:7" x14ac:dyDescent="0.25">
      <c r="A814">
        <v>758</v>
      </c>
      <c r="B814" s="5">
        <f t="shared" ca="1" si="78"/>
        <v>62.47189315718434</v>
      </c>
      <c r="C814" s="5">
        <f t="shared" ca="1" si="79"/>
        <v>28.740634092050541</v>
      </c>
      <c r="D814" s="5">
        <f t="shared" ca="1" si="80"/>
        <v>143.57089355673176</v>
      </c>
      <c r="E814" s="5">
        <f t="shared" ca="1" si="83"/>
        <v>-28.0089717586071</v>
      </c>
      <c r="F814" s="5">
        <f t="shared" ca="1" si="81"/>
        <v>-10.888861201463616</v>
      </c>
      <c r="G814">
        <f t="shared" ca="1" si="82"/>
        <v>0.13500000000000001</v>
      </c>
    </row>
    <row r="815" spans="1:7" x14ac:dyDescent="0.25">
      <c r="A815">
        <v>759</v>
      </c>
      <c r="B815" s="5">
        <f t="shared" ca="1" si="78"/>
        <v>72.478702748703313</v>
      </c>
      <c r="C815" s="5">
        <f t="shared" ca="1" si="79"/>
        <v>28.819520432484317</v>
      </c>
      <c r="D815" s="5">
        <f t="shared" ca="1" si="80"/>
        <v>156.40467437855926</v>
      </c>
      <c r="E815" s="5">
        <f t="shared" ca="1" si="83"/>
        <v>-7.1961712167889988</v>
      </c>
      <c r="F815" s="5">
        <f t="shared" ca="1" si="81"/>
        <v>9.9239393403544849</v>
      </c>
      <c r="G815">
        <f t="shared" ca="1" si="82"/>
        <v>0.71299999999999997</v>
      </c>
    </row>
    <row r="816" spans="1:7" x14ac:dyDescent="0.25">
      <c r="A816">
        <v>760</v>
      </c>
      <c r="B816" s="5">
        <f t="shared" ca="1" si="78"/>
        <v>69.178047666088759</v>
      </c>
      <c r="C816" s="5">
        <f t="shared" ca="1" si="79"/>
        <v>31.590848254847401</v>
      </c>
      <c r="D816" s="5">
        <f t="shared" ca="1" si="80"/>
        <v>148.74573593033105</v>
      </c>
      <c r="E816" s="5">
        <f t="shared" ca="1" si="83"/>
        <v>-20.027955813510651</v>
      </c>
      <c r="F816" s="5">
        <f t="shared" ca="1" si="81"/>
        <v>-2.9078452563671675</v>
      </c>
      <c r="G816">
        <f t="shared" ca="1" si="82"/>
        <v>0.34</v>
      </c>
    </row>
    <row r="817" spans="1:7" x14ac:dyDescent="0.25">
      <c r="A817">
        <v>761</v>
      </c>
      <c r="B817" s="5">
        <f t="shared" ca="1" si="78"/>
        <v>65.837186324417146</v>
      </c>
      <c r="C817" s="5">
        <f t="shared" ca="1" si="79"/>
        <v>32.365201632310963</v>
      </c>
      <c r="D817" s="5">
        <f t="shared" ca="1" si="80"/>
        <v>148.97010811675196</v>
      </c>
      <c r="E817" s="5">
        <f t="shared" ca="1" si="83"/>
        <v>-31.642596454377554</v>
      </c>
      <c r="F817" s="5">
        <f t="shared" ca="1" si="81"/>
        <v>-14.52248589723407</v>
      </c>
      <c r="G817">
        <f t="shared" ca="1" si="82"/>
        <v>8.1000000000000003E-2</v>
      </c>
    </row>
    <row r="818" spans="1:7" x14ac:dyDescent="0.25">
      <c r="A818">
        <v>762</v>
      </c>
      <c r="B818" s="5">
        <f t="shared" ca="1" si="78"/>
        <v>74.860454424561325</v>
      </c>
      <c r="C818" s="5">
        <f t="shared" ca="1" si="79"/>
        <v>30.577191031342238</v>
      </c>
      <c r="D818" s="5">
        <f t="shared" ca="1" si="80"/>
        <v>152.08465760579628</v>
      </c>
      <c r="E818" s="5">
        <f t="shared" ca="1" si="83"/>
        <v>-3.1251942626760525</v>
      </c>
      <c r="F818" s="5">
        <f t="shared" ca="1" si="81"/>
        <v>13.994916294467432</v>
      </c>
      <c r="G818">
        <f t="shared" ca="1" si="82"/>
        <v>0.81</v>
      </c>
    </row>
    <row r="819" spans="1:7" x14ac:dyDescent="0.25">
      <c r="A819">
        <v>763</v>
      </c>
      <c r="B819" s="5">
        <f t="shared" ca="1" si="78"/>
        <v>72.485161848680804</v>
      </c>
      <c r="C819" s="5">
        <f t="shared" ca="1" si="79"/>
        <v>32.628014355789063</v>
      </c>
      <c r="D819" s="5">
        <f t="shared" ca="1" si="80"/>
        <v>158.22615918722161</v>
      </c>
      <c r="E819" s="5">
        <f t="shared" ca="1" si="83"/>
        <v>-18.796741317551792</v>
      </c>
      <c r="F819" s="5">
        <f t="shared" ca="1" si="81"/>
        <v>-1.6766307604083082</v>
      </c>
      <c r="G819">
        <f t="shared" ca="1" si="82"/>
        <v>0.38100000000000001</v>
      </c>
    </row>
    <row r="820" spans="1:7" x14ac:dyDescent="0.25">
      <c r="A820">
        <v>764</v>
      </c>
      <c r="B820" s="5">
        <f t="shared" ca="1" si="78"/>
        <v>68.762869036707343</v>
      </c>
      <c r="C820" s="5">
        <f t="shared" ca="1" si="79"/>
        <v>27.899667552726839</v>
      </c>
      <c r="D820" s="5">
        <f t="shared" ca="1" si="80"/>
        <v>161.97023021219849</v>
      </c>
      <c r="E820" s="5">
        <f t="shared" ca="1" si="83"/>
        <v>-18.004415461897992</v>
      </c>
      <c r="F820" s="5">
        <f t="shared" ca="1" si="81"/>
        <v>-0.88430490475450796</v>
      </c>
      <c r="G820">
        <f t="shared" ca="1" si="82"/>
        <v>0.40200000000000002</v>
      </c>
    </row>
    <row r="821" spans="1:7" x14ac:dyDescent="0.25">
      <c r="A821">
        <v>765</v>
      </c>
      <c r="B821" s="5">
        <f t="shared" ca="1" si="78"/>
        <v>75.962439851442483</v>
      </c>
      <c r="C821" s="5">
        <f t="shared" ca="1" si="79"/>
        <v>28.009125329136676</v>
      </c>
      <c r="D821" s="5">
        <f t="shared" ca="1" si="80"/>
        <v>171.99855866340715</v>
      </c>
      <c r="E821" s="5">
        <f t="shared" ca="1" si="83"/>
        <v>-3.6058020354829239</v>
      </c>
      <c r="F821" s="5">
        <f t="shared" ca="1" si="81"/>
        <v>13.51430852166056</v>
      </c>
      <c r="G821">
        <f t="shared" ca="1" si="82"/>
        <v>0.80200000000000005</v>
      </c>
    </row>
    <row r="822" spans="1:7" x14ac:dyDescent="0.25">
      <c r="A822">
        <v>766</v>
      </c>
      <c r="B822" s="5">
        <f t="shared" ca="1" si="78"/>
        <v>68.934309727372025</v>
      </c>
      <c r="C822" s="5">
        <f t="shared" ca="1" si="79"/>
        <v>28.328832151185093</v>
      </c>
      <c r="D822" s="5">
        <f t="shared" ca="1" si="80"/>
        <v>153.89594781921716</v>
      </c>
      <c r="E822" s="5">
        <f t="shared" ca="1" si="83"/>
        <v>-14.373245184143176</v>
      </c>
      <c r="F822" s="5">
        <f t="shared" ca="1" si="81"/>
        <v>2.7468653730003076</v>
      </c>
      <c r="G822">
        <f t="shared" ca="1" si="82"/>
        <v>0.50700000000000001</v>
      </c>
    </row>
    <row r="823" spans="1:7" x14ac:dyDescent="0.25">
      <c r="A823">
        <v>767</v>
      </c>
      <c r="B823" s="5">
        <f t="shared" ca="1" si="78"/>
        <v>72.094984715045442</v>
      </c>
      <c r="C823" s="5">
        <f t="shared" ca="1" si="79"/>
        <v>36.925155704812468</v>
      </c>
      <c r="D823" s="5">
        <f t="shared" ca="1" si="80"/>
        <v>161.06391071815543</v>
      </c>
      <c r="E823" s="5">
        <f t="shared" ca="1" si="83"/>
        <v>-33.417531184588597</v>
      </c>
      <c r="F823" s="5">
        <f t="shared" ca="1" si="81"/>
        <v>-16.297420627445113</v>
      </c>
      <c r="G823">
        <f t="shared" ca="1" si="82"/>
        <v>6.2E-2</v>
      </c>
    </row>
    <row r="824" spans="1:7" x14ac:dyDescent="0.25">
      <c r="A824">
        <v>768</v>
      </c>
      <c r="B824" s="5">
        <f t="shared" ca="1" si="78"/>
        <v>71.391710392849063</v>
      </c>
      <c r="C824" s="5">
        <f t="shared" ca="1" si="79"/>
        <v>27.687953473535032</v>
      </c>
      <c r="D824" s="5">
        <f t="shared" ca="1" si="80"/>
        <v>158.68556225804548</v>
      </c>
      <c r="E824" s="5">
        <f t="shared" ca="1" si="83"/>
        <v>-8.3007772790753158</v>
      </c>
      <c r="F824" s="5">
        <f t="shared" ca="1" si="81"/>
        <v>8.8193332780681679</v>
      </c>
      <c r="G824">
        <f t="shared" ca="1" si="82"/>
        <v>0.68400000000000005</v>
      </c>
    </row>
    <row r="825" spans="1:7" x14ac:dyDescent="0.25">
      <c r="A825">
        <v>769</v>
      </c>
      <c r="B825" s="5">
        <f t="shared" ca="1" si="78"/>
        <v>71.349720400060406</v>
      </c>
      <c r="C825" s="5">
        <f t="shared" ca="1" si="79"/>
        <v>31.740957953579485</v>
      </c>
      <c r="D825" s="5">
        <f t="shared" ca="1" si="80"/>
        <v>147.58382536780459</v>
      </c>
      <c r="E825" s="5">
        <f t="shared" ca="1" si="83"/>
        <v>-13.755641630272432</v>
      </c>
      <c r="F825" s="5">
        <f t="shared" ca="1" si="81"/>
        <v>3.3644689268710515</v>
      </c>
      <c r="G825">
        <f t="shared" ca="1" si="82"/>
        <v>0.52800000000000002</v>
      </c>
    </row>
    <row r="826" spans="1:7" x14ac:dyDescent="0.25">
      <c r="A826">
        <v>770</v>
      </c>
      <c r="B826" s="5">
        <f t="shared" ref="B826:B889" ca="1" si="84">_xlfn.NORM.INV(RAND(),$B$52,$C$52)</f>
        <v>67.763502651322767</v>
      </c>
      <c r="C826" s="5">
        <f t="shared" ref="C826:C889" ca="1" si="85">_xlfn.NORM.INV(RAND(),$B$53,$C$53)</f>
        <v>33.906991282983498</v>
      </c>
      <c r="D826" s="5">
        <f t="shared" ref="D826:D889" ca="1" si="86">_xlfn.NORM.INV(RAND(),$B$54,$C$54)</f>
        <v>145.88867775619423</v>
      </c>
      <c r="E826" s="5">
        <f t="shared" ca="1" si="83"/>
        <v>-28.908128534126437</v>
      </c>
      <c r="F826" s="5">
        <f t="shared" ref="F826:F889" ca="1" si="87">E826+$C$46</f>
        <v>-11.788017976982953</v>
      </c>
      <c r="G826">
        <f t="shared" ref="G826:G889" ca="1" si="88">COUNTIF($F$57:$F$1056,"&lt;"&amp;F826)/COUNT($F$57:$F$1056)</f>
        <v>0.12</v>
      </c>
    </row>
    <row r="827" spans="1:7" x14ac:dyDescent="0.25">
      <c r="A827">
        <v>771</v>
      </c>
      <c r="B827" s="5">
        <f t="shared" ca="1" si="84"/>
        <v>67.257990358762129</v>
      </c>
      <c r="C827" s="5">
        <f t="shared" ca="1" si="85"/>
        <v>34.817996181849054</v>
      </c>
      <c r="D827" s="5">
        <f t="shared" ca="1" si="86"/>
        <v>151.84704198188675</v>
      </c>
      <c r="E827" s="5">
        <f t="shared" ca="1" si="83"/>
        <v>-36.07522415062185</v>
      </c>
      <c r="F827" s="5">
        <f t="shared" ca="1" si="87"/>
        <v>-18.955113593478366</v>
      </c>
      <c r="G827">
        <f t="shared" ca="1" si="88"/>
        <v>3.5999999999999997E-2</v>
      </c>
    </row>
    <row r="828" spans="1:7" x14ac:dyDescent="0.25">
      <c r="A828">
        <v>772</v>
      </c>
      <c r="B828" s="5">
        <f t="shared" ca="1" si="84"/>
        <v>64.424522338634162</v>
      </c>
      <c r="C828" s="5">
        <f t="shared" ca="1" si="85"/>
        <v>29.325867122973062</v>
      </c>
      <c r="D828" s="5">
        <f t="shared" ca="1" si="86"/>
        <v>156.80550053246893</v>
      </c>
      <c r="E828" s="5">
        <f t="shared" ca="1" si="83"/>
        <v>-31.32158863862638</v>
      </c>
      <c r="F828" s="5">
        <f t="shared" ca="1" si="87"/>
        <v>-14.201478081482897</v>
      </c>
      <c r="G828">
        <f t="shared" ca="1" si="88"/>
        <v>8.3000000000000004E-2</v>
      </c>
    </row>
    <row r="829" spans="1:7" x14ac:dyDescent="0.25">
      <c r="A829">
        <v>773</v>
      </c>
      <c r="B829" s="5">
        <f t="shared" ca="1" si="84"/>
        <v>70.221868602267023</v>
      </c>
      <c r="C829" s="5">
        <f t="shared" ca="1" si="85"/>
        <v>30.342579970303586</v>
      </c>
      <c r="D829" s="5">
        <f t="shared" ca="1" si="86"/>
        <v>143.63058584153828</v>
      </c>
      <c r="E829" s="5">
        <f t="shared" ca="1" si="83"/>
        <v>-10.869783490523121</v>
      </c>
      <c r="F829" s="5">
        <f t="shared" ca="1" si="87"/>
        <v>6.250327066620363</v>
      </c>
      <c r="G829">
        <f t="shared" ca="1" si="88"/>
        <v>0.622</v>
      </c>
    </row>
    <row r="830" spans="1:7" x14ac:dyDescent="0.25">
      <c r="A830">
        <v>774</v>
      </c>
      <c r="B830" s="5">
        <f t="shared" ca="1" si="84"/>
        <v>71.920619640228409</v>
      </c>
      <c r="C830" s="5">
        <f t="shared" ca="1" si="85"/>
        <v>26.993468352068131</v>
      </c>
      <c r="D830" s="5">
        <f t="shared" ca="1" si="86"/>
        <v>148.72564344166179</v>
      </c>
      <c r="E830" s="5">
        <f t="shared" ca="1" si="83"/>
        <v>0.48324727333737361</v>
      </c>
      <c r="F830" s="5">
        <f t="shared" ca="1" si="87"/>
        <v>17.603357830480856</v>
      </c>
      <c r="G830">
        <f t="shared" ca="1" si="88"/>
        <v>0.86499999999999999</v>
      </c>
    </row>
    <row r="831" spans="1:7" x14ac:dyDescent="0.25">
      <c r="A831">
        <v>775</v>
      </c>
      <c r="B831" s="5">
        <f t="shared" ca="1" si="84"/>
        <v>70.209039187588573</v>
      </c>
      <c r="C831" s="5">
        <f t="shared" ca="1" si="85"/>
        <v>26.467584502219172</v>
      </c>
      <c r="D831" s="5">
        <f t="shared" ca="1" si="86"/>
        <v>149.10228611450208</v>
      </c>
      <c r="E831" s="5">
        <f t="shared" ca="1" si="83"/>
        <v>-3.031347081673974</v>
      </c>
      <c r="F831" s="5">
        <f t="shared" ca="1" si="87"/>
        <v>14.088763475469509</v>
      </c>
      <c r="G831">
        <f t="shared" ca="1" si="88"/>
        <v>0.81499999999999995</v>
      </c>
    </row>
    <row r="832" spans="1:7" x14ac:dyDescent="0.25">
      <c r="A832">
        <v>776</v>
      </c>
      <c r="B832" s="5">
        <f t="shared" ca="1" si="84"/>
        <v>66.726517094021702</v>
      </c>
      <c r="C832" s="5">
        <f t="shared" ca="1" si="85"/>
        <v>29.971058851802091</v>
      </c>
      <c r="D832" s="5">
        <f t="shared" ca="1" si="86"/>
        <v>143.16296932210642</v>
      </c>
      <c r="E832" s="5">
        <f t="shared" ca="1" si="83"/>
        <v>-19.342610504704965</v>
      </c>
      <c r="F832" s="5">
        <f t="shared" ca="1" si="87"/>
        <v>-2.2224999475614808</v>
      </c>
      <c r="G832">
        <f t="shared" ca="1" si="88"/>
        <v>0.36499999999999999</v>
      </c>
    </row>
    <row r="833" spans="1:7" x14ac:dyDescent="0.25">
      <c r="A833">
        <v>777</v>
      </c>
      <c r="B833" s="5">
        <f t="shared" ca="1" si="84"/>
        <v>70.995257039116566</v>
      </c>
      <c r="C833" s="5">
        <f t="shared" ca="1" si="85"/>
        <v>31.5037100899542</v>
      </c>
      <c r="D833" s="5">
        <f t="shared" ca="1" si="86"/>
        <v>144.87219671148875</v>
      </c>
      <c r="E833" s="5">
        <f t="shared" ca="1" si="83"/>
        <v>-12.621807177241266</v>
      </c>
      <c r="F833" s="5">
        <f t="shared" ca="1" si="87"/>
        <v>4.4983033799022181</v>
      </c>
      <c r="G833">
        <f t="shared" ca="1" si="88"/>
        <v>0.56399999999999995</v>
      </c>
    </row>
    <row r="834" spans="1:7" x14ac:dyDescent="0.25">
      <c r="A834">
        <v>778</v>
      </c>
      <c r="B834" s="5">
        <f t="shared" ca="1" si="84"/>
        <v>73.983355223616826</v>
      </c>
      <c r="C834" s="5">
        <f t="shared" ca="1" si="85"/>
        <v>30.124641436973963</v>
      </c>
      <c r="D834" s="5">
        <f t="shared" ca="1" si="86"/>
        <v>146.9971315310454</v>
      </c>
      <c r="E834" s="5">
        <f t="shared" ca="1" si="83"/>
        <v>-1.5694393202760466</v>
      </c>
      <c r="F834" s="5">
        <f t="shared" ca="1" si="87"/>
        <v>15.550671236867437</v>
      </c>
      <c r="G834">
        <f t="shared" ca="1" si="88"/>
        <v>0.83599999999999997</v>
      </c>
    </row>
    <row r="835" spans="1:7" x14ac:dyDescent="0.25">
      <c r="A835">
        <v>779</v>
      </c>
      <c r="B835" s="5">
        <f t="shared" ca="1" si="84"/>
        <v>67.917402917297707</v>
      </c>
      <c r="C835" s="5">
        <f t="shared" ca="1" si="85"/>
        <v>32.785165973790065</v>
      </c>
      <c r="D835" s="5">
        <f t="shared" ca="1" si="86"/>
        <v>145.50190732746768</v>
      </c>
      <c r="E835" s="5">
        <f t="shared" ca="1" si="83"/>
        <v>-25.136627060624093</v>
      </c>
      <c r="F835" s="5">
        <f t="shared" ca="1" si="87"/>
        <v>-8.0165165034806094</v>
      </c>
      <c r="G835">
        <f t="shared" ca="1" si="88"/>
        <v>0.19500000000000001</v>
      </c>
    </row>
    <row r="836" spans="1:7" x14ac:dyDescent="0.25">
      <c r="A836">
        <v>780</v>
      </c>
      <c r="B836" s="5">
        <f t="shared" ca="1" si="84"/>
        <v>68.792546127762478</v>
      </c>
      <c r="C836" s="5">
        <f t="shared" ca="1" si="85"/>
        <v>33.745880633903553</v>
      </c>
      <c r="D836" s="5">
        <f t="shared" ca="1" si="86"/>
        <v>154.86623625253779</v>
      </c>
      <c r="E836" s="5">
        <f t="shared" ca="1" si="83"/>
        <v>-30.421783632658688</v>
      </c>
      <c r="F836" s="5">
        <f t="shared" ca="1" si="87"/>
        <v>-13.301673075515204</v>
      </c>
      <c r="G836">
        <f t="shared" ca="1" si="88"/>
        <v>9.6000000000000002E-2</v>
      </c>
    </row>
    <row r="837" spans="1:7" x14ac:dyDescent="0.25">
      <c r="A837">
        <v>781</v>
      </c>
      <c r="B837" s="5">
        <f t="shared" ca="1" si="84"/>
        <v>68.352350319408217</v>
      </c>
      <c r="C837" s="5">
        <f t="shared" ca="1" si="85"/>
        <v>28.431371620409784</v>
      </c>
      <c r="D837" s="5">
        <f t="shared" ca="1" si="86"/>
        <v>147.92605054757132</v>
      </c>
      <c r="E837" s="5">
        <f t="shared" ca="1" si="83"/>
        <v>-13.068041219458427</v>
      </c>
      <c r="F837" s="5">
        <f t="shared" ca="1" si="87"/>
        <v>4.0520693376850563</v>
      </c>
      <c r="G837">
        <f t="shared" ca="1" si="88"/>
        <v>0.55000000000000004</v>
      </c>
    </row>
    <row r="838" spans="1:7" x14ac:dyDescent="0.25">
      <c r="A838">
        <v>782</v>
      </c>
      <c r="B838" s="5">
        <f t="shared" ca="1" si="84"/>
        <v>69.399326389066346</v>
      </c>
      <c r="C838" s="5">
        <f t="shared" ca="1" si="85"/>
        <v>22.584055023756349</v>
      </c>
      <c r="D838" s="5">
        <f t="shared" ca="1" si="86"/>
        <v>161.64908506469521</v>
      </c>
      <c r="E838" s="5">
        <f t="shared" ref="E838:E901" ca="1" si="89">$J$46*(B838-$B$46)+$J$47*(C838-$B$47)+$J$48*(D838-$B$48)</f>
        <v>-1.2073177631184384</v>
      </c>
      <c r="F838" s="5">
        <f t="shared" ca="1" si="87"/>
        <v>15.912792794025044</v>
      </c>
      <c r="G838">
        <f t="shared" ca="1" si="88"/>
        <v>0.84399999999999997</v>
      </c>
    </row>
    <row r="839" spans="1:7" x14ac:dyDescent="0.25">
      <c r="A839">
        <v>783</v>
      </c>
      <c r="B839" s="5">
        <f t="shared" ca="1" si="84"/>
        <v>68.432572359226256</v>
      </c>
      <c r="C839" s="5">
        <f t="shared" ca="1" si="85"/>
        <v>29.189074431633362</v>
      </c>
      <c r="D839" s="5">
        <f t="shared" ca="1" si="86"/>
        <v>148.29348025952805</v>
      </c>
      <c r="E839" s="5">
        <f t="shared" ca="1" si="89"/>
        <v>-15.158231767147189</v>
      </c>
      <c r="F839" s="5">
        <f t="shared" ca="1" si="87"/>
        <v>1.9618787899962946</v>
      </c>
      <c r="G839">
        <f t="shared" ca="1" si="88"/>
        <v>0.48799999999999999</v>
      </c>
    </row>
    <row r="840" spans="1:7" x14ac:dyDescent="0.25">
      <c r="A840">
        <v>784</v>
      </c>
      <c r="B840" s="5">
        <f t="shared" ca="1" si="84"/>
        <v>68.106440646216242</v>
      </c>
      <c r="C840" s="5">
        <f t="shared" ca="1" si="85"/>
        <v>25.84873076815667</v>
      </c>
      <c r="D840" s="5">
        <f t="shared" ca="1" si="86"/>
        <v>156.32656680726467</v>
      </c>
      <c r="E840" s="5">
        <f t="shared" ca="1" si="89"/>
        <v>-11.068372947662828</v>
      </c>
      <c r="F840" s="5">
        <f t="shared" ca="1" si="87"/>
        <v>6.0517376094806554</v>
      </c>
      <c r="G840">
        <f t="shared" ca="1" si="88"/>
        <v>0.61799999999999999</v>
      </c>
    </row>
    <row r="841" spans="1:7" x14ac:dyDescent="0.25">
      <c r="A841">
        <v>785</v>
      </c>
      <c r="B841" s="5">
        <f t="shared" ca="1" si="84"/>
        <v>75.243223581401821</v>
      </c>
      <c r="C841" s="5">
        <f t="shared" ca="1" si="85"/>
        <v>33.587049670907618</v>
      </c>
      <c r="D841" s="5">
        <f t="shared" ca="1" si="86"/>
        <v>144.82951993007535</v>
      </c>
      <c r="E841" s="5">
        <f t="shared" ca="1" si="89"/>
        <v>-6.5530391984991319</v>
      </c>
      <c r="F841" s="5">
        <f t="shared" ca="1" si="87"/>
        <v>10.567071358644352</v>
      </c>
      <c r="G841">
        <f t="shared" ca="1" si="88"/>
        <v>0.73599999999999999</v>
      </c>
    </row>
    <row r="842" spans="1:7" x14ac:dyDescent="0.25">
      <c r="A842">
        <v>786</v>
      </c>
      <c r="B842" s="5">
        <f t="shared" ca="1" si="84"/>
        <v>68.613605480925969</v>
      </c>
      <c r="C842" s="5">
        <f t="shared" ca="1" si="85"/>
        <v>33.47818655764091</v>
      </c>
      <c r="D842" s="5">
        <f t="shared" ca="1" si="86"/>
        <v>157.72309555857478</v>
      </c>
      <c r="E842" s="5">
        <f t="shared" ca="1" si="89"/>
        <v>-31.713372669376888</v>
      </c>
      <c r="F842" s="5">
        <f t="shared" ca="1" si="87"/>
        <v>-14.593262112233404</v>
      </c>
      <c r="G842">
        <f t="shared" ca="1" si="88"/>
        <v>7.9000000000000001E-2</v>
      </c>
    </row>
    <row r="843" spans="1:7" x14ac:dyDescent="0.25">
      <c r="A843">
        <v>787</v>
      </c>
      <c r="B843" s="5">
        <f t="shared" ca="1" si="84"/>
        <v>68.522697234189181</v>
      </c>
      <c r="C843" s="5">
        <f t="shared" ca="1" si="85"/>
        <v>26.97277601615891</v>
      </c>
      <c r="D843" s="5">
        <f t="shared" ca="1" si="86"/>
        <v>156.65135920517193</v>
      </c>
      <c r="E843" s="5">
        <f t="shared" ca="1" si="89"/>
        <v>-13.220237001756329</v>
      </c>
      <c r="F843" s="5">
        <f t="shared" ca="1" si="87"/>
        <v>3.8998735553871544</v>
      </c>
      <c r="G843">
        <f t="shared" ca="1" si="88"/>
        <v>0.54700000000000004</v>
      </c>
    </row>
    <row r="844" spans="1:7" x14ac:dyDescent="0.25">
      <c r="A844">
        <v>788</v>
      </c>
      <c r="B844" s="5">
        <f t="shared" ca="1" si="84"/>
        <v>68.18243553204745</v>
      </c>
      <c r="C844" s="5">
        <f t="shared" ca="1" si="85"/>
        <v>33.152467310415624</v>
      </c>
      <c r="D844" s="5">
        <f t="shared" ca="1" si="86"/>
        <v>149.85449844888282</v>
      </c>
      <c r="E844" s="5">
        <f t="shared" ca="1" si="89"/>
        <v>-27.767743251254583</v>
      </c>
      <c r="F844" s="5">
        <f t="shared" ca="1" si="87"/>
        <v>-10.647632694111099</v>
      </c>
      <c r="G844">
        <f t="shared" ca="1" si="88"/>
        <v>0.13900000000000001</v>
      </c>
    </row>
    <row r="845" spans="1:7" x14ac:dyDescent="0.25">
      <c r="A845">
        <v>789</v>
      </c>
      <c r="B845" s="5">
        <f t="shared" ca="1" si="84"/>
        <v>69.546332608496883</v>
      </c>
      <c r="C845" s="5">
        <f t="shared" ca="1" si="85"/>
        <v>27.812156535821341</v>
      </c>
      <c r="D845" s="5">
        <f t="shared" ca="1" si="86"/>
        <v>157.12042805287982</v>
      </c>
      <c r="E845" s="5">
        <f t="shared" ca="1" si="89"/>
        <v>-12.958383120983566</v>
      </c>
      <c r="F845" s="5">
        <f t="shared" ca="1" si="87"/>
        <v>4.1617274361599179</v>
      </c>
      <c r="G845">
        <f t="shared" ca="1" si="88"/>
        <v>0.55500000000000005</v>
      </c>
    </row>
    <row r="846" spans="1:7" x14ac:dyDescent="0.25">
      <c r="A846">
        <v>790</v>
      </c>
      <c r="B846" s="5">
        <f t="shared" ca="1" si="84"/>
        <v>64.843948717496346</v>
      </c>
      <c r="C846" s="5">
        <f t="shared" ca="1" si="85"/>
        <v>30.530978039812091</v>
      </c>
      <c r="D846" s="5">
        <f t="shared" ca="1" si="86"/>
        <v>144.33909272458644</v>
      </c>
      <c r="E846" s="5">
        <f t="shared" ca="1" si="89"/>
        <v>-26.798219479001055</v>
      </c>
      <c r="F846" s="5">
        <f t="shared" ca="1" si="87"/>
        <v>-9.6781089218575715</v>
      </c>
      <c r="G846">
        <f t="shared" ca="1" si="88"/>
        <v>0.16</v>
      </c>
    </row>
    <row r="847" spans="1:7" x14ac:dyDescent="0.25">
      <c r="A847">
        <v>791</v>
      </c>
      <c r="B847" s="5">
        <f t="shared" ca="1" si="84"/>
        <v>72.918382714272127</v>
      </c>
      <c r="C847" s="5">
        <f t="shared" ca="1" si="85"/>
        <v>36.072520654935566</v>
      </c>
      <c r="D847" s="5">
        <f t="shared" ca="1" si="86"/>
        <v>153.87596120702287</v>
      </c>
      <c r="E847" s="5">
        <f t="shared" ca="1" si="89"/>
        <v>-24.863024921554612</v>
      </c>
      <c r="F847" s="5">
        <f t="shared" ca="1" si="87"/>
        <v>-7.7429143644111278</v>
      </c>
      <c r="G847">
        <f t="shared" ca="1" si="88"/>
        <v>0.20300000000000001</v>
      </c>
    </row>
    <row r="848" spans="1:7" x14ac:dyDescent="0.25">
      <c r="A848">
        <v>792</v>
      </c>
      <c r="B848" s="5">
        <f t="shared" ca="1" si="84"/>
        <v>68.831464538177727</v>
      </c>
      <c r="C848" s="5">
        <f t="shared" ca="1" si="85"/>
        <v>30.620198728690244</v>
      </c>
      <c r="D848" s="5">
        <f t="shared" ca="1" si="86"/>
        <v>153.26168179999894</v>
      </c>
      <c r="E848" s="5">
        <f t="shared" ca="1" si="89"/>
        <v>-20.718455862045172</v>
      </c>
      <c r="F848" s="5">
        <f t="shared" ca="1" si="87"/>
        <v>-3.598345304901688</v>
      </c>
      <c r="G848">
        <f t="shared" ca="1" si="88"/>
        <v>0.31900000000000001</v>
      </c>
    </row>
    <row r="849" spans="1:7" x14ac:dyDescent="0.25">
      <c r="A849">
        <v>793</v>
      </c>
      <c r="B849" s="5">
        <f t="shared" ca="1" si="84"/>
        <v>69.881549127225071</v>
      </c>
      <c r="C849" s="5">
        <f t="shared" ca="1" si="85"/>
        <v>30.29576778076046</v>
      </c>
      <c r="D849" s="5">
        <f t="shared" ca="1" si="86"/>
        <v>136.65096045624523</v>
      </c>
      <c r="E849" s="5">
        <f t="shared" ca="1" si="89"/>
        <v>-7.9284335744897181</v>
      </c>
      <c r="F849" s="5">
        <f t="shared" ca="1" si="87"/>
        <v>9.1916769826537656</v>
      </c>
      <c r="G849">
        <f t="shared" ca="1" si="88"/>
        <v>0.69599999999999995</v>
      </c>
    </row>
    <row r="850" spans="1:7" x14ac:dyDescent="0.25">
      <c r="A850">
        <v>794</v>
      </c>
      <c r="B850" s="5">
        <f t="shared" ca="1" si="84"/>
        <v>69.130147914797575</v>
      </c>
      <c r="C850" s="5">
        <f t="shared" ca="1" si="85"/>
        <v>26.487295301405755</v>
      </c>
      <c r="D850" s="5">
        <f t="shared" ca="1" si="86"/>
        <v>146.18122647824876</v>
      </c>
      <c r="E850" s="5">
        <f t="shared" ca="1" si="89"/>
        <v>-4.5256545665207675</v>
      </c>
      <c r="F850" s="5">
        <f t="shared" ca="1" si="87"/>
        <v>12.594455990622716</v>
      </c>
      <c r="G850">
        <f t="shared" ca="1" si="88"/>
        <v>0.78400000000000003</v>
      </c>
    </row>
    <row r="851" spans="1:7" x14ac:dyDescent="0.25">
      <c r="A851">
        <v>795</v>
      </c>
      <c r="B851" s="5">
        <f t="shared" ca="1" si="84"/>
        <v>71.504052926499838</v>
      </c>
      <c r="C851" s="5">
        <f t="shared" ca="1" si="85"/>
        <v>32.695937333988887</v>
      </c>
      <c r="D851" s="5">
        <f t="shared" ca="1" si="86"/>
        <v>136.68619650969558</v>
      </c>
      <c r="E851" s="5">
        <f t="shared" ca="1" si="89"/>
        <v>-10.119430053037526</v>
      </c>
      <c r="F851" s="5">
        <f t="shared" ca="1" si="87"/>
        <v>7.0006805041059579</v>
      </c>
      <c r="G851">
        <f t="shared" ca="1" si="88"/>
        <v>0.63800000000000001</v>
      </c>
    </row>
    <row r="852" spans="1:7" x14ac:dyDescent="0.25">
      <c r="A852">
        <v>796</v>
      </c>
      <c r="B852" s="5">
        <f t="shared" ca="1" si="84"/>
        <v>75.497286794200093</v>
      </c>
      <c r="C852" s="5">
        <f t="shared" ca="1" si="85"/>
        <v>29.962051461554182</v>
      </c>
      <c r="D852" s="5">
        <f t="shared" ca="1" si="86"/>
        <v>151.07980926190382</v>
      </c>
      <c r="E852" s="5">
        <f t="shared" ca="1" si="89"/>
        <v>0.91302736458689937</v>
      </c>
      <c r="F852" s="5">
        <f t="shared" ca="1" si="87"/>
        <v>18.033137921730383</v>
      </c>
      <c r="G852">
        <f t="shared" ca="1" si="88"/>
        <v>0.873</v>
      </c>
    </row>
    <row r="853" spans="1:7" x14ac:dyDescent="0.25">
      <c r="A853">
        <v>797</v>
      </c>
      <c r="B853" s="5">
        <f t="shared" ca="1" si="84"/>
        <v>68.623814674208944</v>
      </c>
      <c r="C853" s="5">
        <f t="shared" ca="1" si="85"/>
        <v>27.048178108079671</v>
      </c>
      <c r="D853" s="5">
        <f t="shared" ca="1" si="86"/>
        <v>140.26734510050022</v>
      </c>
      <c r="E853" s="5">
        <f t="shared" ca="1" si="89"/>
        <v>-4.3195592254012718</v>
      </c>
      <c r="F853" s="5">
        <f t="shared" ca="1" si="87"/>
        <v>12.800551331742213</v>
      </c>
      <c r="G853">
        <f t="shared" ca="1" si="88"/>
        <v>0.79100000000000004</v>
      </c>
    </row>
    <row r="854" spans="1:7" x14ac:dyDescent="0.25">
      <c r="A854">
        <v>798</v>
      </c>
      <c r="B854" s="5">
        <f t="shared" ca="1" si="84"/>
        <v>72.945321442765561</v>
      </c>
      <c r="C854" s="5">
        <f t="shared" ca="1" si="85"/>
        <v>29.63972633366518</v>
      </c>
      <c r="D854" s="5">
        <f t="shared" ca="1" si="86"/>
        <v>149.54255545907401</v>
      </c>
      <c r="E854" s="5">
        <f t="shared" ca="1" si="89"/>
        <v>-4.4859443436087512</v>
      </c>
      <c r="F854" s="5">
        <f t="shared" ca="1" si="87"/>
        <v>12.634166213534733</v>
      </c>
      <c r="G854">
        <f t="shared" ca="1" si="88"/>
        <v>0.78700000000000003</v>
      </c>
    </row>
    <row r="855" spans="1:7" x14ac:dyDescent="0.25">
      <c r="A855">
        <v>799</v>
      </c>
      <c r="B855" s="5">
        <f t="shared" ca="1" si="84"/>
        <v>73.63421403421637</v>
      </c>
      <c r="C855" s="5">
        <f t="shared" ca="1" si="85"/>
        <v>28.036320970676972</v>
      </c>
      <c r="D855" s="5">
        <f t="shared" ca="1" si="86"/>
        <v>146.32052784303201</v>
      </c>
      <c r="E855" s="5">
        <f t="shared" ca="1" si="89"/>
        <v>3.6526638878126105</v>
      </c>
      <c r="F855" s="5">
        <f t="shared" ca="1" si="87"/>
        <v>20.772774444956095</v>
      </c>
      <c r="G855">
        <f t="shared" ca="1" si="88"/>
        <v>0.91500000000000004</v>
      </c>
    </row>
    <row r="856" spans="1:7" x14ac:dyDescent="0.25">
      <c r="A856">
        <v>800</v>
      </c>
      <c r="B856" s="5">
        <f t="shared" ca="1" si="84"/>
        <v>65.369441935831802</v>
      </c>
      <c r="C856" s="5">
        <f t="shared" ca="1" si="85"/>
        <v>24.439778548894594</v>
      </c>
      <c r="D856" s="5">
        <f t="shared" ca="1" si="86"/>
        <v>156.44606435132582</v>
      </c>
      <c r="E856" s="5">
        <f t="shared" ca="1" si="89"/>
        <v>-14.841980593083388</v>
      </c>
      <c r="F856" s="5">
        <f t="shared" ca="1" si="87"/>
        <v>2.2781299640600956</v>
      </c>
      <c r="G856">
        <f t="shared" ca="1" si="88"/>
        <v>0.496</v>
      </c>
    </row>
    <row r="857" spans="1:7" x14ac:dyDescent="0.25">
      <c r="A857">
        <v>801</v>
      </c>
      <c r="B857" s="5">
        <f t="shared" ca="1" si="84"/>
        <v>67.932142105865807</v>
      </c>
      <c r="C857" s="5">
        <f t="shared" ca="1" si="85"/>
        <v>28.39352207764427</v>
      </c>
      <c r="D857" s="5">
        <f t="shared" ca="1" si="86"/>
        <v>153.13664575541793</v>
      </c>
      <c r="E857" s="5">
        <f t="shared" ca="1" si="89"/>
        <v>-16.943797190768048</v>
      </c>
      <c r="F857" s="5">
        <f t="shared" ca="1" si="87"/>
        <v>0.17631336637543527</v>
      </c>
      <c r="G857">
        <f t="shared" ca="1" si="88"/>
        <v>0.438</v>
      </c>
    </row>
    <row r="858" spans="1:7" x14ac:dyDescent="0.25">
      <c r="A858">
        <v>802</v>
      </c>
      <c r="B858" s="5">
        <f t="shared" ca="1" si="84"/>
        <v>66.292490572926866</v>
      </c>
      <c r="C858" s="5">
        <f t="shared" ca="1" si="85"/>
        <v>23.175289682214931</v>
      </c>
      <c r="D858" s="5">
        <f t="shared" ca="1" si="86"/>
        <v>153.2264166492017</v>
      </c>
      <c r="E858" s="5">
        <f t="shared" ca="1" si="89"/>
        <v>-6.9972491984268013</v>
      </c>
      <c r="F858" s="5">
        <f t="shared" ca="1" si="87"/>
        <v>10.122861358716683</v>
      </c>
      <c r="G858">
        <f t="shared" ca="1" si="88"/>
        <v>0.71899999999999997</v>
      </c>
    </row>
    <row r="859" spans="1:7" x14ac:dyDescent="0.25">
      <c r="A859">
        <v>803</v>
      </c>
      <c r="B859" s="5">
        <f t="shared" ca="1" si="84"/>
        <v>62.91276213077218</v>
      </c>
      <c r="C859" s="5">
        <f t="shared" ca="1" si="85"/>
        <v>30.527140779752465</v>
      </c>
      <c r="D859" s="5">
        <f t="shared" ca="1" si="86"/>
        <v>143.99085699695519</v>
      </c>
      <c r="E859" s="5">
        <f t="shared" ca="1" si="89"/>
        <v>-31.9936235120324</v>
      </c>
      <c r="F859" s="5">
        <f t="shared" ca="1" si="87"/>
        <v>-14.873512954888916</v>
      </c>
      <c r="G859">
        <f t="shared" ca="1" si="88"/>
        <v>7.5999999999999998E-2</v>
      </c>
    </row>
    <row r="860" spans="1:7" x14ac:dyDescent="0.25">
      <c r="A860">
        <v>804</v>
      </c>
      <c r="B860" s="5">
        <f t="shared" ca="1" si="84"/>
        <v>68.706328091501021</v>
      </c>
      <c r="C860" s="5">
        <f t="shared" ca="1" si="85"/>
        <v>32.99067412754809</v>
      </c>
      <c r="D860" s="5">
        <f t="shared" ca="1" si="86"/>
        <v>147.81073666969345</v>
      </c>
      <c r="E860" s="5">
        <f t="shared" ca="1" si="89"/>
        <v>-24.751311126603987</v>
      </c>
      <c r="F860" s="5">
        <f t="shared" ca="1" si="87"/>
        <v>-7.6312005694605034</v>
      </c>
      <c r="G860">
        <f t="shared" ca="1" si="88"/>
        <v>0.20599999999999999</v>
      </c>
    </row>
    <row r="861" spans="1:7" x14ac:dyDescent="0.25">
      <c r="A861">
        <v>805</v>
      </c>
      <c r="B861" s="5">
        <f t="shared" ca="1" si="84"/>
        <v>74.84076214405826</v>
      </c>
      <c r="C861" s="5">
        <f t="shared" ca="1" si="85"/>
        <v>30.258340959530766</v>
      </c>
      <c r="D861" s="5">
        <f t="shared" ca="1" si="86"/>
        <v>145.44130886591159</v>
      </c>
      <c r="E861" s="5">
        <f t="shared" ca="1" si="89"/>
        <v>1.2902509244143792</v>
      </c>
      <c r="F861" s="5">
        <f t="shared" ca="1" si="87"/>
        <v>18.410361481557864</v>
      </c>
      <c r="G861">
        <f t="shared" ca="1" si="88"/>
        <v>0.88100000000000001</v>
      </c>
    </row>
    <row r="862" spans="1:7" x14ac:dyDescent="0.25">
      <c r="A862">
        <v>806</v>
      </c>
      <c r="B862" s="5">
        <f t="shared" ca="1" si="84"/>
        <v>72.28560364036808</v>
      </c>
      <c r="C862" s="5">
        <f t="shared" ca="1" si="85"/>
        <v>30.905221984498404</v>
      </c>
      <c r="D862" s="5">
        <f t="shared" ca="1" si="86"/>
        <v>154.06155597436717</v>
      </c>
      <c r="E862" s="5">
        <f t="shared" ca="1" si="89"/>
        <v>-12.298190957777134</v>
      </c>
      <c r="F862" s="5">
        <f t="shared" ca="1" si="87"/>
        <v>4.8219195993663497</v>
      </c>
      <c r="G862">
        <f t="shared" ca="1" si="88"/>
        <v>0.57799999999999996</v>
      </c>
    </row>
    <row r="863" spans="1:7" x14ac:dyDescent="0.25">
      <c r="A863">
        <v>807</v>
      </c>
      <c r="B863" s="5">
        <f t="shared" ca="1" si="84"/>
        <v>74.317625964234281</v>
      </c>
      <c r="C863" s="5">
        <f t="shared" ca="1" si="85"/>
        <v>26.944541029497486</v>
      </c>
      <c r="D863" s="5">
        <f t="shared" ca="1" si="86"/>
        <v>148.00635683132677</v>
      </c>
      <c r="E863" s="5">
        <f t="shared" ca="1" si="89"/>
        <v>7.7023054188778515</v>
      </c>
      <c r="F863" s="5">
        <f t="shared" ca="1" si="87"/>
        <v>24.822415976021336</v>
      </c>
      <c r="G863">
        <f t="shared" ca="1" si="88"/>
        <v>0.95499999999999996</v>
      </c>
    </row>
    <row r="864" spans="1:7" x14ac:dyDescent="0.25">
      <c r="A864">
        <v>808</v>
      </c>
      <c r="B864" s="5">
        <f t="shared" ca="1" si="84"/>
        <v>68.541368182345607</v>
      </c>
      <c r="C864" s="5">
        <f t="shared" ca="1" si="85"/>
        <v>34.796028536896358</v>
      </c>
      <c r="D864" s="5">
        <f t="shared" ca="1" si="86"/>
        <v>154.31656052544761</v>
      </c>
      <c r="E864" s="5">
        <f t="shared" ca="1" si="89"/>
        <v>-33.760163460086396</v>
      </c>
      <c r="F864" s="5">
        <f t="shared" ca="1" si="87"/>
        <v>-16.640052902942912</v>
      </c>
      <c r="G864">
        <f t="shared" ca="1" si="88"/>
        <v>5.7000000000000002E-2</v>
      </c>
    </row>
    <row r="865" spans="1:7" x14ac:dyDescent="0.25">
      <c r="A865">
        <v>809</v>
      </c>
      <c r="B865" s="5">
        <f t="shared" ca="1" si="84"/>
        <v>70.418694101894943</v>
      </c>
      <c r="C865" s="5">
        <f t="shared" ca="1" si="85"/>
        <v>32.430973703669437</v>
      </c>
      <c r="D865" s="5">
        <f t="shared" ca="1" si="86"/>
        <v>159.6559070017031</v>
      </c>
      <c r="E865" s="5">
        <f t="shared" ca="1" si="89"/>
        <v>-24.788471578193192</v>
      </c>
      <c r="F865" s="5">
        <f t="shared" ca="1" si="87"/>
        <v>-7.6683610210497086</v>
      </c>
      <c r="G865">
        <f t="shared" ca="1" si="88"/>
        <v>0.20399999999999999</v>
      </c>
    </row>
    <row r="866" spans="1:7" x14ac:dyDescent="0.25">
      <c r="A866">
        <v>810</v>
      </c>
      <c r="B866" s="5">
        <f t="shared" ca="1" si="84"/>
        <v>71.90479010213889</v>
      </c>
      <c r="C866" s="5">
        <f t="shared" ca="1" si="85"/>
        <v>33.227757448097037</v>
      </c>
      <c r="D866" s="5">
        <f t="shared" ca="1" si="86"/>
        <v>150.96442855457698</v>
      </c>
      <c r="E866" s="5">
        <f t="shared" ca="1" si="89"/>
        <v>-18.17965496082185</v>
      </c>
      <c r="F866" s="5">
        <f t="shared" ca="1" si="87"/>
        <v>-1.0595444036783661</v>
      </c>
      <c r="G866">
        <f t="shared" ca="1" si="88"/>
        <v>0.39700000000000002</v>
      </c>
    </row>
    <row r="867" spans="1:7" x14ac:dyDescent="0.25">
      <c r="A867">
        <v>811</v>
      </c>
      <c r="B867" s="5">
        <f t="shared" ca="1" si="84"/>
        <v>74.03040536342813</v>
      </c>
      <c r="C867" s="5">
        <f t="shared" ca="1" si="85"/>
        <v>37.965471360868086</v>
      </c>
      <c r="D867" s="5">
        <f t="shared" ca="1" si="86"/>
        <v>146.18542784977984</v>
      </c>
      <c r="E867" s="5">
        <f t="shared" ca="1" si="89"/>
        <v>-22.899946887312133</v>
      </c>
      <c r="F867" s="5">
        <f t="shared" ca="1" si="87"/>
        <v>-5.7798363301686493</v>
      </c>
      <c r="G867">
        <f t="shared" ca="1" si="88"/>
        <v>0.253</v>
      </c>
    </row>
    <row r="868" spans="1:7" x14ac:dyDescent="0.25">
      <c r="A868">
        <v>812</v>
      </c>
      <c r="B868" s="5">
        <f t="shared" ca="1" si="84"/>
        <v>66.607484806684141</v>
      </c>
      <c r="C868" s="5">
        <f t="shared" ca="1" si="85"/>
        <v>29.063478572291796</v>
      </c>
      <c r="D868" s="5">
        <f t="shared" ca="1" si="86"/>
        <v>148.53830096811586</v>
      </c>
      <c r="E868" s="5">
        <f t="shared" ca="1" si="89"/>
        <v>-20.036813213382818</v>
      </c>
      <c r="F868" s="5">
        <f t="shared" ca="1" si="87"/>
        <v>-2.9167026562393339</v>
      </c>
      <c r="G868">
        <f t="shared" ca="1" si="88"/>
        <v>0.33900000000000002</v>
      </c>
    </row>
    <row r="869" spans="1:7" x14ac:dyDescent="0.25">
      <c r="A869">
        <v>813</v>
      </c>
      <c r="B869" s="5">
        <f t="shared" ca="1" si="84"/>
        <v>64.851069213770231</v>
      </c>
      <c r="C869" s="5">
        <f t="shared" ca="1" si="85"/>
        <v>37.222836113836493</v>
      </c>
      <c r="D869" s="5">
        <f t="shared" ca="1" si="86"/>
        <v>145.13441874629103</v>
      </c>
      <c r="E869" s="5">
        <f t="shared" ca="1" si="89"/>
        <v>-45.897168990542262</v>
      </c>
      <c r="F869" s="5">
        <f t="shared" ca="1" si="87"/>
        <v>-28.777058433398778</v>
      </c>
      <c r="G869">
        <f t="shared" ca="1" si="88"/>
        <v>4.0000000000000001E-3</v>
      </c>
    </row>
    <row r="870" spans="1:7" x14ac:dyDescent="0.25">
      <c r="A870">
        <v>814</v>
      </c>
      <c r="B870" s="5">
        <f t="shared" ca="1" si="84"/>
        <v>65.011407121338777</v>
      </c>
      <c r="C870" s="5">
        <f t="shared" ca="1" si="85"/>
        <v>30.524185073802585</v>
      </c>
      <c r="D870" s="5">
        <f t="shared" ca="1" si="86"/>
        <v>146.92717967527196</v>
      </c>
      <c r="E870" s="5">
        <f t="shared" ca="1" si="89"/>
        <v>-27.706180662522357</v>
      </c>
      <c r="F870" s="5">
        <f t="shared" ca="1" si="87"/>
        <v>-10.586070105378873</v>
      </c>
      <c r="G870">
        <f t="shared" ca="1" si="88"/>
        <v>0.14099999999999999</v>
      </c>
    </row>
    <row r="871" spans="1:7" x14ac:dyDescent="0.25">
      <c r="A871">
        <v>815</v>
      </c>
      <c r="B871" s="5">
        <f t="shared" ca="1" si="84"/>
        <v>69.932403445166614</v>
      </c>
      <c r="C871" s="5">
        <f t="shared" ca="1" si="85"/>
        <v>32.512401643358906</v>
      </c>
      <c r="D871" s="5">
        <f t="shared" ca="1" si="86"/>
        <v>159.21973099554114</v>
      </c>
      <c r="E871" s="5">
        <f t="shared" ca="1" si="89"/>
        <v>-26.139058924766374</v>
      </c>
      <c r="F871" s="5">
        <f t="shared" ca="1" si="87"/>
        <v>-9.0189483676228903</v>
      </c>
      <c r="G871">
        <f t="shared" ca="1" si="88"/>
        <v>0.17399999999999999</v>
      </c>
    </row>
    <row r="872" spans="1:7" x14ac:dyDescent="0.25">
      <c r="A872">
        <v>816</v>
      </c>
      <c r="B872" s="5">
        <f t="shared" ca="1" si="84"/>
        <v>70.080718899779427</v>
      </c>
      <c r="C872" s="5">
        <f t="shared" ca="1" si="85"/>
        <v>31.91676179570462</v>
      </c>
      <c r="D872" s="5">
        <f t="shared" ca="1" si="86"/>
        <v>149.44327115417593</v>
      </c>
      <c r="E872" s="5">
        <f t="shared" ca="1" si="89"/>
        <v>-18.792961071569358</v>
      </c>
      <c r="F872" s="5">
        <f t="shared" ca="1" si="87"/>
        <v>-1.6728505144258747</v>
      </c>
      <c r="G872">
        <f t="shared" ca="1" si="88"/>
        <v>0.38200000000000001</v>
      </c>
    </row>
    <row r="873" spans="1:7" x14ac:dyDescent="0.25">
      <c r="A873">
        <v>817</v>
      </c>
      <c r="B873" s="5">
        <f t="shared" ca="1" si="84"/>
        <v>67.650866501352752</v>
      </c>
      <c r="C873" s="5">
        <f t="shared" ca="1" si="85"/>
        <v>30.574974586150304</v>
      </c>
      <c r="D873" s="5">
        <f t="shared" ca="1" si="86"/>
        <v>158.93689796342289</v>
      </c>
      <c r="E873" s="5">
        <f t="shared" ca="1" si="89"/>
        <v>-26.947742430803885</v>
      </c>
      <c r="F873" s="5">
        <f t="shared" ca="1" si="87"/>
        <v>-9.8276318736604011</v>
      </c>
      <c r="G873">
        <f t="shared" ca="1" si="88"/>
        <v>0.155</v>
      </c>
    </row>
    <row r="874" spans="1:7" x14ac:dyDescent="0.25">
      <c r="A874">
        <v>818</v>
      </c>
      <c r="B874" s="5">
        <f t="shared" ca="1" si="84"/>
        <v>72.13503085070343</v>
      </c>
      <c r="C874" s="5">
        <f t="shared" ca="1" si="85"/>
        <v>33.913633873047253</v>
      </c>
      <c r="D874" s="5">
        <f t="shared" ca="1" si="86"/>
        <v>150.93574578565384</v>
      </c>
      <c r="E874" s="5">
        <f t="shared" ca="1" si="89"/>
        <v>-19.436782305985652</v>
      </c>
      <c r="F874" s="5">
        <f t="shared" ca="1" si="87"/>
        <v>-2.3166717488421682</v>
      </c>
      <c r="G874">
        <f t="shared" ca="1" si="88"/>
        <v>0.36099999999999999</v>
      </c>
    </row>
    <row r="875" spans="1:7" x14ac:dyDescent="0.25">
      <c r="A875">
        <v>819</v>
      </c>
      <c r="B875" s="5">
        <f t="shared" ca="1" si="84"/>
        <v>73.795443523963414</v>
      </c>
      <c r="C875" s="5">
        <f t="shared" ca="1" si="85"/>
        <v>26.561920470933121</v>
      </c>
      <c r="D875" s="5">
        <f t="shared" ca="1" si="86"/>
        <v>151.19443281702792</v>
      </c>
      <c r="E875" s="5">
        <f t="shared" ca="1" si="89"/>
        <v>5.5945523691681478</v>
      </c>
      <c r="F875" s="5">
        <f t="shared" ca="1" si="87"/>
        <v>22.714662926311632</v>
      </c>
      <c r="G875">
        <f t="shared" ca="1" si="88"/>
        <v>0.94299999999999995</v>
      </c>
    </row>
    <row r="876" spans="1:7" x14ac:dyDescent="0.25">
      <c r="A876">
        <v>820</v>
      </c>
      <c r="B876" s="5">
        <f t="shared" ca="1" si="84"/>
        <v>75.082191953577407</v>
      </c>
      <c r="C876" s="5">
        <f t="shared" ca="1" si="85"/>
        <v>30.71110702388717</v>
      </c>
      <c r="D876" s="5">
        <f t="shared" ca="1" si="86"/>
        <v>152.82794941222679</v>
      </c>
      <c r="E876" s="5">
        <f t="shared" ca="1" si="89"/>
        <v>-3.2804477487879868</v>
      </c>
      <c r="F876" s="5">
        <f t="shared" ca="1" si="87"/>
        <v>13.839662808355497</v>
      </c>
      <c r="G876">
        <f t="shared" ca="1" si="88"/>
        <v>0.80800000000000005</v>
      </c>
    </row>
    <row r="877" spans="1:7" x14ac:dyDescent="0.25">
      <c r="A877">
        <v>821</v>
      </c>
      <c r="B877" s="5">
        <f t="shared" ca="1" si="84"/>
        <v>68.827142462529636</v>
      </c>
      <c r="C877" s="5">
        <f t="shared" ca="1" si="85"/>
        <v>27.749188192238325</v>
      </c>
      <c r="D877" s="5">
        <f t="shared" ca="1" si="86"/>
        <v>149.63385213066886</v>
      </c>
      <c r="E877" s="5">
        <f t="shared" ca="1" si="89"/>
        <v>-10.756908944676288</v>
      </c>
      <c r="F877" s="5">
        <f t="shared" ca="1" si="87"/>
        <v>6.3632016124671953</v>
      </c>
      <c r="G877">
        <f t="shared" ca="1" si="88"/>
        <v>0.625</v>
      </c>
    </row>
    <row r="878" spans="1:7" x14ac:dyDescent="0.25">
      <c r="A878">
        <v>822</v>
      </c>
      <c r="B878" s="5">
        <f t="shared" ca="1" si="84"/>
        <v>70.927395705068008</v>
      </c>
      <c r="C878" s="5">
        <f t="shared" ca="1" si="85"/>
        <v>30.535598717687378</v>
      </c>
      <c r="D878" s="5">
        <f t="shared" ca="1" si="86"/>
        <v>164.82392634983802</v>
      </c>
      <c r="E878" s="5">
        <f t="shared" ca="1" si="89"/>
        <v>-20.858812673705501</v>
      </c>
      <c r="F878" s="5">
        <f t="shared" ca="1" si="87"/>
        <v>-3.7387021165620169</v>
      </c>
      <c r="G878">
        <f t="shared" ca="1" si="88"/>
        <v>0.314</v>
      </c>
    </row>
    <row r="879" spans="1:7" x14ac:dyDescent="0.25">
      <c r="A879">
        <v>823</v>
      </c>
      <c r="B879" s="5">
        <f t="shared" ca="1" si="84"/>
        <v>71.064491449130074</v>
      </c>
      <c r="C879" s="5">
        <f t="shared" ca="1" si="85"/>
        <v>24.534834098779122</v>
      </c>
      <c r="D879" s="5">
        <f t="shared" ca="1" si="86"/>
        <v>150.39739589291835</v>
      </c>
      <c r="E879" s="5">
        <f t="shared" ca="1" si="89"/>
        <v>4.058165346650414</v>
      </c>
      <c r="F879" s="5">
        <f t="shared" ca="1" si="87"/>
        <v>21.178275903793896</v>
      </c>
      <c r="G879">
        <f t="shared" ca="1" si="88"/>
        <v>0.92300000000000004</v>
      </c>
    </row>
    <row r="880" spans="1:7" x14ac:dyDescent="0.25">
      <c r="A880">
        <v>824</v>
      </c>
      <c r="B880" s="5">
        <f t="shared" ca="1" si="84"/>
        <v>73.760001811165083</v>
      </c>
      <c r="C880" s="5">
        <f t="shared" ca="1" si="85"/>
        <v>26.253076220649245</v>
      </c>
      <c r="D880" s="5">
        <f t="shared" ca="1" si="86"/>
        <v>144.64597914950647</v>
      </c>
      <c r="E880" s="5">
        <f t="shared" ca="1" si="89"/>
        <v>9.8869274010149422</v>
      </c>
      <c r="F880" s="5">
        <f t="shared" ca="1" si="87"/>
        <v>27.007037958158428</v>
      </c>
      <c r="G880">
        <f t="shared" ca="1" si="88"/>
        <v>0.96899999999999997</v>
      </c>
    </row>
    <row r="881" spans="1:7" x14ac:dyDescent="0.25">
      <c r="A881">
        <v>825</v>
      </c>
      <c r="B881" s="5">
        <f t="shared" ca="1" si="84"/>
        <v>70.658112501592754</v>
      </c>
      <c r="C881" s="5">
        <f t="shared" ca="1" si="85"/>
        <v>31.025187715234868</v>
      </c>
      <c r="D881" s="5">
        <f t="shared" ca="1" si="86"/>
        <v>160.26787408524137</v>
      </c>
      <c r="E881" s="5">
        <f t="shared" ca="1" si="89"/>
        <v>-20.523211079977191</v>
      </c>
      <c r="F881" s="5">
        <f t="shared" ca="1" si="87"/>
        <v>-3.4031005228337072</v>
      </c>
      <c r="G881">
        <f t="shared" ca="1" si="88"/>
        <v>0.32400000000000001</v>
      </c>
    </row>
    <row r="882" spans="1:7" x14ac:dyDescent="0.25">
      <c r="A882">
        <v>826</v>
      </c>
      <c r="B882" s="5">
        <f t="shared" ca="1" si="84"/>
        <v>69.08936758428743</v>
      </c>
      <c r="C882" s="5">
        <f t="shared" ca="1" si="85"/>
        <v>27.884985595848569</v>
      </c>
      <c r="D882" s="5">
        <f t="shared" ca="1" si="86"/>
        <v>144.43750866757713</v>
      </c>
      <c r="E882" s="5">
        <f t="shared" ca="1" si="89"/>
        <v>-7.6036441364051832</v>
      </c>
      <c r="F882" s="5">
        <f t="shared" ca="1" si="87"/>
        <v>9.5164664207383005</v>
      </c>
      <c r="G882">
        <f t="shared" ca="1" si="88"/>
        <v>0.70299999999999996</v>
      </c>
    </row>
    <row r="883" spans="1:7" x14ac:dyDescent="0.25">
      <c r="A883">
        <v>827</v>
      </c>
      <c r="B883" s="5">
        <f t="shared" ca="1" si="84"/>
        <v>69.699241492957029</v>
      </c>
      <c r="C883" s="5">
        <f t="shared" ca="1" si="85"/>
        <v>30.583349943261386</v>
      </c>
      <c r="D883" s="5">
        <f t="shared" ca="1" si="86"/>
        <v>155.46474011466381</v>
      </c>
      <c r="E883" s="5">
        <f t="shared" ca="1" si="89"/>
        <v>-19.379011933035411</v>
      </c>
      <c r="F883" s="5">
        <f t="shared" ca="1" si="87"/>
        <v>-2.2589013758919272</v>
      </c>
      <c r="G883">
        <f t="shared" ca="1" si="88"/>
        <v>0.36399999999999999</v>
      </c>
    </row>
    <row r="884" spans="1:7" x14ac:dyDescent="0.25">
      <c r="A884">
        <v>828</v>
      </c>
      <c r="B884" s="5">
        <f t="shared" ca="1" si="84"/>
        <v>73.760582109151784</v>
      </c>
      <c r="C884" s="5">
        <f t="shared" ca="1" si="85"/>
        <v>25.437899971750092</v>
      </c>
      <c r="D884" s="5">
        <f t="shared" ca="1" si="86"/>
        <v>133.29707379151222</v>
      </c>
      <c r="E884" s="5">
        <f t="shared" ca="1" si="89"/>
        <v>18.280908917620827</v>
      </c>
      <c r="F884" s="5">
        <f t="shared" ca="1" si="87"/>
        <v>35.401019474764311</v>
      </c>
      <c r="G884">
        <f t="shared" ca="1" si="88"/>
        <v>0.99099999999999999</v>
      </c>
    </row>
    <row r="885" spans="1:7" x14ac:dyDescent="0.25">
      <c r="A885">
        <v>829</v>
      </c>
      <c r="B885" s="5">
        <f t="shared" ca="1" si="84"/>
        <v>70.663693908999335</v>
      </c>
      <c r="C885" s="5">
        <f t="shared" ca="1" si="85"/>
        <v>28.599999753252131</v>
      </c>
      <c r="D885" s="5">
        <f t="shared" ca="1" si="86"/>
        <v>146.22467912472564</v>
      </c>
      <c r="E885" s="5">
        <f t="shared" ca="1" si="89"/>
        <v>-6.1666508107920723</v>
      </c>
      <c r="F885" s="5">
        <f t="shared" ca="1" si="87"/>
        <v>10.953459746351411</v>
      </c>
      <c r="G885">
        <f t="shared" ca="1" si="88"/>
        <v>0.746</v>
      </c>
    </row>
    <row r="886" spans="1:7" x14ac:dyDescent="0.25">
      <c r="A886">
        <v>830</v>
      </c>
      <c r="B886" s="5">
        <f t="shared" ca="1" si="84"/>
        <v>73.733272137020307</v>
      </c>
      <c r="C886" s="5">
        <f t="shared" ca="1" si="85"/>
        <v>28.178363716879307</v>
      </c>
      <c r="D886" s="5">
        <f t="shared" ca="1" si="86"/>
        <v>143.23241648395776</v>
      </c>
      <c r="E886" s="5">
        <f t="shared" ca="1" si="89"/>
        <v>5.1966992747493208</v>
      </c>
      <c r="F886" s="5">
        <f t="shared" ca="1" si="87"/>
        <v>22.316809831892805</v>
      </c>
      <c r="G886">
        <f t="shared" ca="1" si="88"/>
        <v>0.93799999999999994</v>
      </c>
    </row>
    <row r="887" spans="1:7" x14ac:dyDescent="0.25">
      <c r="A887">
        <v>831</v>
      </c>
      <c r="B887" s="5">
        <f t="shared" ca="1" si="84"/>
        <v>69.498108469372895</v>
      </c>
      <c r="C887" s="5">
        <f t="shared" ca="1" si="85"/>
        <v>33.422137614141512</v>
      </c>
      <c r="D887" s="5">
        <f t="shared" ca="1" si="86"/>
        <v>150.65093309318024</v>
      </c>
      <c r="E887" s="5">
        <f t="shared" ca="1" si="89"/>
        <v>-25.275448345713947</v>
      </c>
      <c r="F887" s="5">
        <f t="shared" ca="1" si="87"/>
        <v>-8.1553377885704634</v>
      </c>
      <c r="G887">
        <f t="shared" ca="1" si="88"/>
        <v>0.19</v>
      </c>
    </row>
    <row r="888" spans="1:7" x14ac:dyDescent="0.25">
      <c r="A888">
        <v>832</v>
      </c>
      <c r="B888" s="5">
        <f t="shared" ca="1" si="84"/>
        <v>64.042786171829562</v>
      </c>
      <c r="C888" s="5">
        <f t="shared" ca="1" si="85"/>
        <v>27.440309926813644</v>
      </c>
      <c r="D888" s="5">
        <f t="shared" ca="1" si="86"/>
        <v>147.36172527586842</v>
      </c>
      <c r="E888" s="5">
        <f t="shared" ca="1" si="89"/>
        <v>-22.032470944064428</v>
      </c>
      <c r="F888" s="5">
        <f t="shared" ca="1" si="87"/>
        <v>-4.9123603869209447</v>
      </c>
      <c r="G888">
        <f t="shared" ca="1" si="88"/>
        <v>0.27400000000000002</v>
      </c>
    </row>
    <row r="889" spans="1:7" x14ac:dyDescent="0.25">
      <c r="A889">
        <v>833</v>
      </c>
      <c r="B889" s="5">
        <f t="shared" ca="1" si="84"/>
        <v>71.074354481291863</v>
      </c>
      <c r="C889" s="5">
        <f t="shared" ca="1" si="85"/>
        <v>32.084424464277376</v>
      </c>
      <c r="D889" s="5">
        <f t="shared" ca="1" si="86"/>
        <v>158.65162040917434</v>
      </c>
      <c r="E889" s="5">
        <f t="shared" ca="1" si="89"/>
        <v>-21.448135089046623</v>
      </c>
      <c r="F889" s="5">
        <f t="shared" ca="1" si="87"/>
        <v>-4.3280245319031394</v>
      </c>
      <c r="G889">
        <f t="shared" ca="1" si="88"/>
        <v>0.29499999999999998</v>
      </c>
    </row>
    <row r="890" spans="1:7" x14ac:dyDescent="0.25">
      <c r="A890">
        <v>834</v>
      </c>
      <c r="B890" s="5">
        <f t="shared" ref="B890:B953" ca="1" si="90">_xlfn.NORM.INV(RAND(),$B$52,$C$52)</f>
        <v>69.935463192843216</v>
      </c>
      <c r="C890" s="5">
        <f t="shared" ref="C890:C953" ca="1" si="91">_xlfn.NORM.INV(RAND(),$B$53,$C$53)</f>
        <v>30.84127784879815</v>
      </c>
      <c r="D890" s="5">
        <f t="shared" ref="D890:D953" ca="1" si="92">_xlfn.NORM.INV(RAND(),$B$54,$C$54)</f>
        <v>148.60209945952013</v>
      </c>
      <c r="E890" s="5">
        <f t="shared" ca="1" si="89"/>
        <v>-15.741565237281474</v>
      </c>
      <c r="F890" s="5">
        <f t="shared" ref="F890:F953" ca="1" si="93">E890+$C$46</f>
        <v>1.3785453198620097</v>
      </c>
      <c r="G890">
        <f t="shared" ref="G890:G953" ca="1" si="94">COUNTIF($F$57:$F$1056,"&lt;"&amp;F890)/COUNT($F$57:$F$1056)</f>
        <v>0.47499999999999998</v>
      </c>
    </row>
    <row r="891" spans="1:7" x14ac:dyDescent="0.25">
      <c r="A891">
        <v>835</v>
      </c>
      <c r="B891" s="5">
        <f t="shared" ca="1" si="90"/>
        <v>70.932483986351173</v>
      </c>
      <c r="C891" s="5">
        <f t="shared" ca="1" si="91"/>
        <v>27.383838522821808</v>
      </c>
      <c r="D891" s="5">
        <f t="shared" ca="1" si="92"/>
        <v>146.6790474186588</v>
      </c>
      <c r="E891" s="5">
        <f t="shared" ca="1" si="89"/>
        <v>-2.2640494955894113</v>
      </c>
      <c r="F891" s="5">
        <f t="shared" ca="1" si="93"/>
        <v>14.856061061554072</v>
      </c>
      <c r="G891">
        <f t="shared" ca="1" si="94"/>
        <v>0.82299999999999995</v>
      </c>
    </row>
    <row r="892" spans="1:7" x14ac:dyDescent="0.25">
      <c r="A892">
        <v>836</v>
      </c>
      <c r="B892" s="5">
        <f t="shared" ca="1" si="90"/>
        <v>61.902062515692791</v>
      </c>
      <c r="C892" s="5">
        <f t="shared" ca="1" si="91"/>
        <v>26.735830164737798</v>
      </c>
      <c r="D892" s="5">
        <f t="shared" ca="1" si="92"/>
        <v>152.65973482871803</v>
      </c>
      <c r="E892" s="5">
        <f t="shared" ca="1" si="89"/>
        <v>-28.898817562529025</v>
      </c>
      <c r="F892" s="5">
        <f t="shared" ca="1" si="93"/>
        <v>-11.778707005385542</v>
      </c>
      <c r="G892">
        <f t="shared" ca="1" si="94"/>
        <v>0.121</v>
      </c>
    </row>
    <row r="893" spans="1:7" x14ac:dyDescent="0.25">
      <c r="A893">
        <v>837</v>
      </c>
      <c r="B893" s="5">
        <f t="shared" ca="1" si="90"/>
        <v>72.384944878783045</v>
      </c>
      <c r="C893" s="5">
        <f t="shared" ca="1" si="91"/>
        <v>33.503073036713857</v>
      </c>
      <c r="D893" s="5">
        <f t="shared" ca="1" si="92"/>
        <v>139.10125077070921</v>
      </c>
      <c r="E893" s="5">
        <f t="shared" ca="1" si="89"/>
        <v>-11.214830463478169</v>
      </c>
      <c r="F893" s="5">
        <f t="shared" ca="1" si="93"/>
        <v>5.9052800936653149</v>
      </c>
      <c r="G893">
        <f t="shared" ca="1" si="94"/>
        <v>0.61399999999999999</v>
      </c>
    </row>
    <row r="894" spans="1:7" x14ac:dyDescent="0.25">
      <c r="A894">
        <v>838</v>
      </c>
      <c r="B894" s="5">
        <f t="shared" ca="1" si="90"/>
        <v>71.284805020468823</v>
      </c>
      <c r="C894" s="5">
        <f t="shared" ca="1" si="91"/>
        <v>29.243250727342687</v>
      </c>
      <c r="D894" s="5">
        <f t="shared" ca="1" si="92"/>
        <v>151.57816293423878</v>
      </c>
      <c r="E894" s="5">
        <f t="shared" ca="1" si="89"/>
        <v>-9.1133194308723322</v>
      </c>
      <c r="F894" s="5">
        <f t="shared" ca="1" si="93"/>
        <v>8.0067911262711515</v>
      </c>
      <c r="G894">
        <f t="shared" ca="1" si="94"/>
        <v>0.66600000000000004</v>
      </c>
    </row>
    <row r="895" spans="1:7" x14ac:dyDescent="0.25">
      <c r="A895">
        <v>839</v>
      </c>
      <c r="B895" s="5">
        <f t="shared" ca="1" si="90"/>
        <v>69.379452870811804</v>
      </c>
      <c r="C895" s="5">
        <f t="shared" ca="1" si="91"/>
        <v>22.79903297128282</v>
      </c>
      <c r="D895" s="5">
        <f t="shared" ca="1" si="92"/>
        <v>148.83382646179166</v>
      </c>
      <c r="E895" s="5">
        <f t="shared" ca="1" si="89"/>
        <v>5.0425051912484502</v>
      </c>
      <c r="F895" s="5">
        <f t="shared" ca="1" si="93"/>
        <v>22.162615748391936</v>
      </c>
      <c r="G895">
        <f t="shared" ca="1" si="94"/>
        <v>0.93600000000000005</v>
      </c>
    </row>
    <row r="896" spans="1:7" x14ac:dyDescent="0.25">
      <c r="A896">
        <v>840</v>
      </c>
      <c r="B896" s="5">
        <f t="shared" ca="1" si="90"/>
        <v>71.849181470640318</v>
      </c>
      <c r="C896" s="5">
        <f t="shared" ca="1" si="91"/>
        <v>29.108610047752467</v>
      </c>
      <c r="D896" s="5">
        <f t="shared" ca="1" si="92"/>
        <v>145.48550803145488</v>
      </c>
      <c r="E896" s="5">
        <f t="shared" ca="1" si="89"/>
        <v>-3.8778255290133505</v>
      </c>
      <c r="F896" s="5">
        <f t="shared" ca="1" si="93"/>
        <v>13.242285028130134</v>
      </c>
      <c r="G896">
        <f t="shared" ca="1" si="94"/>
        <v>0.79700000000000004</v>
      </c>
    </row>
    <row r="897" spans="1:7" x14ac:dyDescent="0.25">
      <c r="A897">
        <v>841</v>
      </c>
      <c r="B897" s="5">
        <f t="shared" ca="1" si="90"/>
        <v>75.428840433290389</v>
      </c>
      <c r="C897" s="5">
        <f t="shared" ca="1" si="91"/>
        <v>27.60948361290669</v>
      </c>
      <c r="D897" s="5">
        <f t="shared" ca="1" si="92"/>
        <v>149.54893518987612</v>
      </c>
      <c r="E897" s="5">
        <f t="shared" ca="1" si="89"/>
        <v>8.1174867803288073</v>
      </c>
      <c r="F897" s="5">
        <f t="shared" ca="1" si="93"/>
        <v>25.237597337472291</v>
      </c>
      <c r="G897">
        <f t="shared" ca="1" si="94"/>
        <v>0.95599999999999996</v>
      </c>
    </row>
    <row r="898" spans="1:7" x14ac:dyDescent="0.25">
      <c r="A898">
        <v>842</v>
      </c>
      <c r="B898" s="5">
        <f t="shared" ca="1" si="90"/>
        <v>69.097093405762678</v>
      </c>
      <c r="C898" s="5">
        <f t="shared" ca="1" si="91"/>
        <v>33.987621803464791</v>
      </c>
      <c r="D898" s="5">
        <f t="shared" ca="1" si="92"/>
        <v>152.81695338402781</v>
      </c>
      <c r="E898" s="5">
        <f t="shared" ca="1" si="89"/>
        <v>-29.142069862262211</v>
      </c>
      <c r="F898" s="5">
        <f t="shared" ca="1" si="93"/>
        <v>-12.021959305118727</v>
      </c>
      <c r="G898">
        <f t="shared" ca="1" si="94"/>
        <v>0.11600000000000001</v>
      </c>
    </row>
    <row r="899" spans="1:7" x14ac:dyDescent="0.25">
      <c r="A899">
        <v>843</v>
      </c>
      <c r="B899" s="5">
        <f t="shared" ca="1" si="90"/>
        <v>73.006996999838577</v>
      </c>
      <c r="C899" s="5">
        <f t="shared" ca="1" si="91"/>
        <v>24.869648102745355</v>
      </c>
      <c r="D899" s="5">
        <f t="shared" ca="1" si="92"/>
        <v>139.70625047586881</v>
      </c>
      <c r="E899" s="5">
        <f t="shared" ca="1" si="89"/>
        <v>14.309562316761534</v>
      </c>
      <c r="F899" s="5">
        <f t="shared" ca="1" si="93"/>
        <v>31.42967287390502</v>
      </c>
      <c r="G899">
        <f t="shared" ca="1" si="94"/>
        <v>0.98299999999999998</v>
      </c>
    </row>
    <row r="900" spans="1:7" x14ac:dyDescent="0.25">
      <c r="A900">
        <v>844</v>
      </c>
      <c r="B900" s="5">
        <f t="shared" ca="1" si="90"/>
        <v>67.4183379129733</v>
      </c>
      <c r="C900" s="5">
        <f t="shared" ca="1" si="91"/>
        <v>27.756730183535048</v>
      </c>
      <c r="D900" s="5">
        <f t="shared" ca="1" si="92"/>
        <v>160.07056884616739</v>
      </c>
      <c r="E900" s="5">
        <f t="shared" ca="1" si="89"/>
        <v>-20.336778156419548</v>
      </c>
      <c r="F900" s="5">
        <f t="shared" ca="1" si="93"/>
        <v>-3.2166675992760645</v>
      </c>
      <c r="G900">
        <f t="shared" ca="1" si="94"/>
        <v>0.33100000000000002</v>
      </c>
    </row>
    <row r="901" spans="1:7" x14ac:dyDescent="0.25">
      <c r="A901">
        <v>845</v>
      </c>
      <c r="B901" s="5">
        <f t="shared" ca="1" si="90"/>
        <v>75.375304651544909</v>
      </c>
      <c r="C901" s="5">
        <f t="shared" ca="1" si="91"/>
        <v>31.220549592648258</v>
      </c>
      <c r="D901" s="5">
        <f t="shared" ca="1" si="92"/>
        <v>153.64663004692562</v>
      </c>
      <c r="E901" s="5">
        <f t="shared" ca="1" si="89"/>
        <v>-4.3258163525838782</v>
      </c>
      <c r="F901" s="5">
        <f t="shared" ca="1" si="93"/>
        <v>12.794294204559606</v>
      </c>
      <c r="G901">
        <f t="shared" ca="1" si="94"/>
        <v>0.79</v>
      </c>
    </row>
    <row r="902" spans="1:7" x14ac:dyDescent="0.25">
      <c r="A902">
        <v>846</v>
      </c>
      <c r="B902" s="5">
        <f t="shared" ca="1" si="90"/>
        <v>72.490150331840127</v>
      </c>
      <c r="C902" s="5">
        <f t="shared" ca="1" si="91"/>
        <v>26.677101232890216</v>
      </c>
      <c r="D902" s="5">
        <f t="shared" ca="1" si="92"/>
        <v>151.94735891073486</v>
      </c>
      <c r="E902" s="5">
        <f t="shared" ref="E902:E965" ca="1" si="95">$J$46*(B902-$B$46)+$J$47*(C902-$B$47)+$J$48*(D902-$B$48)</f>
        <v>1.2214605006337502</v>
      </c>
      <c r="F902" s="5">
        <f t="shared" ca="1" si="93"/>
        <v>18.341571057777234</v>
      </c>
      <c r="G902">
        <f t="shared" ca="1" si="94"/>
        <v>0.877</v>
      </c>
    </row>
    <row r="903" spans="1:7" x14ac:dyDescent="0.25">
      <c r="A903">
        <v>847</v>
      </c>
      <c r="B903" s="5">
        <f t="shared" ca="1" si="90"/>
        <v>67.629550010067931</v>
      </c>
      <c r="C903" s="5">
        <f t="shared" ca="1" si="91"/>
        <v>29.266727605298151</v>
      </c>
      <c r="D903" s="5">
        <f t="shared" ca="1" si="92"/>
        <v>158.47892884249649</v>
      </c>
      <c r="E903" s="5">
        <f t="shared" ca="1" si="95"/>
        <v>-23.10657895307984</v>
      </c>
      <c r="F903" s="5">
        <f t="shared" ca="1" si="93"/>
        <v>-5.986468395936356</v>
      </c>
      <c r="G903">
        <f t="shared" ca="1" si="94"/>
        <v>0.247</v>
      </c>
    </row>
    <row r="904" spans="1:7" x14ac:dyDescent="0.25">
      <c r="A904">
        <v>848</v>
      </c>
      <c r="B904" s="5">
        <f t="shared" ca="1" si="90"/>
        <v>71.037857825684995</v>
      </c>
      <c r="C904" s="5">
        <f t="shared" ca="1" si="91"/>
        <v>32.679136417293506</v>
      </c>
      <c r="D904" s="5">
        <f t="shared" ca="1" si="92"/>
        <v>155.95707566437838</v>
      </c>
      <c r="E904" s="5">
        <f t="shared" ca="1" si="95"/>
        <v>-21.759081719666554</v>
      </c>
      <c r="F904" s="5">
        <f t="shared" ca="1" si="93"/>
        <v>-4.6389711625230703</v>
      </c>
      <c r="G904">
        <f t="shared" ca="1" si="94"/>
        <v>0.28299999999999997</v>
      </c>
    </row>
    <row r="905" spans="1:7" x14ac:dyDescent="0.25">
      <c r="A905">
        <v>849</v>
      </c>
      <c r="B905" s="5">
        <f t="shared" ca="1" si="90"/>
        <v>70.463433053150112</v>
      </c>
      <c r="C905" s="5">
        <f t="shared" ca="1" si="91"/>
        <v>33.113626603785541</v>
      </c>
      <c r="D905" s="5">
        <f t="shared" ca="1" si="92"/>
        <v>142.73155262622078</v>
      </c>
      <c r="E905" s="5">
        <f t="shared" ca="1" si="95"/>
        <v>-17.450127294062685</v>
      </c>
      <c r="F905" s="5">
        <f t="shared" ca="1" si="93"/>
        <v>-0.33001673691920175</v>
      </c>
      <c r="G905">
        <f t="shared" ca="1" si="94"/>
        <v>0.42099999999999999</v>
      </c>
    </row>
    <row r="906" spans="1:7" x14ac:dyDescent="0.25">
      <c r="A906">
        <v>850</v>
      </c>
      <c r="B906" s="5">
        <f t="shared" ca="1" si="90"/>
        <v>67.83943554938476</v>
      </c>
      <c r="C906" s="5">
        <f t="shared" ca="1" si="91"/>
        <v>25.39220330844045</v>
      </c>
      <c r="D906" s="5">
        <f t="shared" ca="1" si="92"/>
        <v>159.90668795029222</v>
      </c>
      <c r="E906" s="5">
        <f t="shared" ca="1" si="95"/>
        <v>-12.468260032814074</v>
      </c>
      <c r="F906" s="5">
        <f t="shared" ca="1" si="93"/>
        <v>4.6518505243294097</v>
      </c>
      <c r="G906">
        <f t="shared" ca="1" si="94"/>
        <v>0.57099999999999995</v>
      </c>
    </row>
    <row r="907" spans="1:7" x14ac:dyDescent="0.25">
      <c r="A907">
        <v>851</v>
      </c>
      <c r="B907" s="5">
        <f t="shared" ca="1" si="90"/>
        <v>77.525889847943887</v>
      </c>
      <c r="C907" s="5">
        <f t="shared" ca="1" si="91"/>
        <v>27.359986313568964</v>
      </c>
      <c r="D907" s="5">
        <f t="shared" ca="1" si="92"/>
        <v>157.38017709281908</v>
      </c>
      <c r="E907" s="5">
        <f t="shared" ca="1" si="95"/>
        <v>10.451334619616137</v>
      </c>
      <c r="F907" s="5">
        <f t="shared" ca="1" si="93"/>
        <v>27.571445176759621</v>
      </c>
      <c r="G907">
        <f t="shared" ca="1" si="94"/>
        <v>0.97099999999999997</v>
      </c>
    </row>
    <row r="908" spans="1:7" x14ac:dyDescent="0.25">
      <c r="A908">
        <v>852</v>
      </c>
      <c r="B908" s="5">
        <f t="shared" ca="1" si="90"/>
        <v>68.989997089749295</v>
      </c>
      <c r="C908" s="5">
        <f t="shared" ca="1" si="91"/>
        <v>22.772211539983804</v>
      </c>
      <c r="D908" s="5">
        <f t="shared" ca="1" si="92"/>
        <v>149.34202077176872</v>
      </c>
      <c r="E908" s="5">
        <f t="shared" ca="1" si="95"/>
        <v>3.7558221597026584</v>
      </c>
      <c r="F908" s="5">
        <f t="shared" ca="1" si="93"/>
        <v>20.875932716846144</v>
      </c>
      <c r="G908">
        <f t="shared" ca="1" si="94"/>
        <v>0.91900000000000004</v>
      </c>
    </row>
    <row r="909" spans="1:7" x14ac:dyDescent="0.25">
      <c r="A909">
        <v>853</v>
      </c>
      <c r="B909" s="5">
        <f t="shared" ca="1" si="90"/>
        <v>68.49653716338274</v>
      </c>
      <c r="C909" s="5">
        <f t="shared" ca="1" si="91"/>
        <v>24.69887765687718</v>
      </c>
      <c r="D909" s="5">
        <f t="shared" ca="1" si="92"/>
        <v>147.22801239439178</v>
      </c>
      <c r="E909" s="5">
        <f t="shared" ca="1" si="95"/>
        <v>-1.8643778039720853</v>
      </c>
      <c r="F909" s="5">
        <f t="shared" ca="1" si="93"/>
        <v>15.255732753171399</v>
      </c>
      <c r="G909">
        <f t="shared" ca="1" si="94"/>
        <v>0.83</v>
      </c>
    </row>
    <row r="910" spans="1:7" x14ac:dyDescent="0.25">
      <c r="A910">
        <v>854</v>
      </c>
      <c r="B910" s="5">
        <f t="shared" ca="1" si="90"/>
        <v>69.687799166098529</v>
      </c>
      <c r="C910" s="5">
        <f t="shared" ca="1" si="91"/>
        <v>27.981457664712032</v>
      </c>
      <c r="D910" s="5">
        <f t="shared" ca="1" si="92"/>
        <v>150.27806872297023</v>
      </c>
      <c r="E910" s="5">
        <f t="shared" ca="1" si="95"/>
        <v>-9.3489818584286741</v>
      </c>
      <c r="F910" s="5">
        <f t="shared" ca="1" si="93"/>
        <v>7.7711286987148096</v>
      </c>
      <c r="G910">
        <f t="shared" ca="1" si="94"/>
        <v>0.66100000000000003</v>
      </c>
    </row>
    <row r="911" spans="1:7" x14ac:dyDescent="0.25">
      <c r="A911">
        <v>855</v>
      </c>
      <c r="B911" s="5">
        <f t="shared" ca="1" si="90"/>
        <v>72.233800502072029</v>
      </c>
      <c r="C911" s="5">
        <f t="shared" ca="1" si="91"/>
        <v>31.092832077522935</v>
      </c>
      <c r="D911" s="5">
        <f t="shared" ca="1" si="92"/>
        <v>148.95742499582394</v>
      </c>
      <c r="E911" s="5">
        <f t="shared" ca="1" si="95"/>
        <v>-10.216405001398323</v>
      </c>
      <c r="F911" s="5">
        <f t="shared" ca="1" si="93"/>
        <v>6.9037055557451605</v>
      </c>
      <c r="G911">
        <f t="shared" ca="1" si="94"/>
        <v>0.63500000000000001</v>
      </c>
    </row>
    <row r="912" spans="1:7" x14ac:dyDescent="0.25">
      <c r="A912">
        <v>856</v>
      </c>
      <c r="B912" s="5">
        <f t="shared" ca="1" si="90"/>
        <v>68.502544953993905</v>
      </c>
      <c r="C912" s="5">
        <f t="shared" ca="1" si="91"/>
        <v>30.13015130491149</v>
      </c>
      <c r="D912" s="5">
        <f t="shared" ca="1" si="92"/>
        <v>146.36692051251401</v>
      </c>
      <c r="E912" s="5">
        <f t="shared" ca="1" si="95"/>
        <v>-16.55304756353053</v>
      </c>
      <c r="F912" s="5">
        <f t="shared" ca="1" si="93"/>
        <v>0.56706299361295365</v>
      </c>
      <c r="G912">
        <f t="shared" ca="1" si="94"/>
        <v>0.44700000000000001</v>
      </c>
    </row>
    <row r="913" spans="1:7" x14ac:dyDescent="0.25">
      <c r="A913">
        <v>857</v>
      </c>
      <c r="B913" s="5">
        <f t="shared" ca="1" si="90"/>
        <v>65.760349434749756</v>
      </c>
      <c r="C913" s="5">
        <f t="shared" ca="1" si="91"/>
        <v>32.799037075409196</v>
      </c>
      <c r="D913" s="5">
        <f t="shared" ca="1" si="92"/>
        <v>149.65598738628472</v>
      </c>
      <c r="E913" s="5">
        <f t="shared" ca="1" si="95"/>
        <v>-33.43849646955595</v>
      </c>
      <c r="F913" s="5">
        <f t="shared" ca="1" si="93"/>
        <v>-16.318385912412467</v>
      </c>
      <c r="G913">
        <f t="shared" ca="1" si="94"/>
        <v>6.0999999999999999E-2</v>
      </c>
    </row>
    <row r="914" spans="1:7" x14ac:dyDescent="0.25">
      <c r="A914">
        <v>858</v>
      </c>
      <c r="B914" s="5">
        <f t="shared" ca="1" si="90"/>
        <v>73.059157972234075</v>
      </c>
      <c r="C914" s="5">
        <f t="shared" ca="1" si="91"/>
        <v>31.555642354637708</v>
      </c>
      <c r="D914" s="5">
        <f t="shared" ca="1" si="92"/>
        <v>162.05628365371544</v>
      </c>
      <c r="E914" s="5">
        <f t="shared" ca="1" si="95"/>
        <v>-16.262399286632061</v>
      </c>
      <c r="F914" s="5">
        <f t="shared" ca="1" si="93"/>
        <v>0.85771127051142315</v>
      </c>
      <c r="G914">
        <f t="shared" ca="1" si="94"/>
        <v>0.45900000000000002</v>
      </c>
    </row>
    <row r="915" spans="1:7" x14ac:dyDescent="0.25">
      <c r="A915">
        <v>859</v>
      </c>
      <c r="B915" s="5">
        <f t="shared" ca="1" si="90"/>
        <v>68.322743669456756</v>
      </c>
      <c r="C915" s="5">
        <f t="shared" ca="1" si="91"/>
        <v>33.392540678758564</v>
      </c>
      <c r="D915" s="5">
        <f t="shared" ca="1" si="92"/>
        <v>157.78330322726936</v>
      </c>
      <c r="E915" s="5">
        <f t="shared" ca="1" si="95"/>
        <v>-32.318981812702646</v>
      </c>
      <c r="F915" s="5">
        <f t="shared" ca="1" si="93"/>
        <v>-15.198871255559162</v>
      </c>
      <c r="G915">
        <f t="shared" ca="1" si="94"/>
        <v>7.1999999999999995E-2</v>
      </c>
    </row>
    <row r="916" spans="1:7" x14ac:dyDescent="0.25">
      <c r="A916">
        <v>860</v>
      </c>
      <c r="B916" s="5">
        <f t="shared" ca="1" si="90"/>
        <v>74.505948941526199</v>
      </c>
      <c r="C916" s="5">
        <f t="shared" ca="1" si="91"/>
        <v>32.222072039226404</v>
      </c>
      <c r="D916" s="5">
        <f t="shared" ca="1" si="92"/>
        <v>138.08285149103938</v>
      </c>
      <c r="E916" s="5">
        <f t="shared" ca="1" si="95"/>
        <v>-1.1642962829893593</v>
      </c>
      <c r="F916" s="5">
        <f t="shared" ca="1" si="93"/>
        <v>15.955814274154125</v>
      </c>
      <c r="G916">
        <f t="shared" ca="1" si="94"/>
        <v>0.84599999999999997</v>
      </c>
    </row>
    <row r="917" spans="1:7" x14ac:dyDescent="0.25">
      <c r="A917">
        <v>861</v>
      </c>
      <c r="B917" s="5">
        <f t="shared" ca="1" si="90"/>
        <v>69.874716348722728</v>
      </c>
      <c r="C917" s="5">
        <f t="shared" ca="1" si="91"/>
        <v>28.354940572710898</v>
      </c>
      <c r="D917" s="5">
        <f t="shared" ca="1" si="92"/>
        <v>143.56097235543794</v>
      </c>
      <c r="E917" s="5">
        <f t="shared" ca="1" si="95"/>
        <v>-6.2504147999982376</v>
      </c>
      <c r="F917" s="5">
        <f t="shared" ca="1" si="93"/>
        <v>10.869695757145246</v>
      </c>
      <c r="G917">
        <f t="shared" ca="1" si="94"/>
        <v>0.74399999999999999</v>
      </c>
    </row>
    <row r="918" spans="1:7" x14ac:dyDescent="0.25">
      <c r="A918">
        <v>862</v>
      </c>
      <c r="B918" s="5">
        <f t="shared" ca="1" si="90"/>
        <v>72.075243544678713</v>
      </c>
      <c r="C918" s="5">
        <f t="shared" ca="1" si="91"/>
        <v>34.055531816370674</v>
      </c>
      <c r="D918" s="5">
        <f t="shared" ca="1" si="92"/>
        <v>155.89823101367955</v>
      </c>
      <c r="E918" s="5">
        <f t="shared" ca="1" si="95"/>
        <v>-22.67422106492668</v>
      </c>
      <c r="F918" s="5">
        <f t="shared" ca="1" si="93"/>
        <v>-5.5541105077831965</v>
      </c>
      <c r="G918">
        <f t="shared" ca="1" si="94"/>
        <v>0.25900000000000001</v>
      </c>
    </row>
    <row r="919" spans="1:7" x14ac:dyDescent="0.25">
      <c r="A919">
        <v>863</v>
      </c>
      <c r="B919" s="5">
        <f t="shared" ca="1" si="90"/>
        <v>71.879336677813527</v>
      </c>
      <c r="C919" s="5">
        <f t="shared" ca="1" si="91"/>
        <v>29.022034512620134</v>
      </c>
      <c r="D919" s="5">
        <f t="shared" ca="1" si="92"/>
        <v>165.62592821943687</v>
      </c>
      <c r="E919" s="5">
        <f t="shared" ca="1" si="95"/>
        <v>-14.404868397724261</v>
      </c>
      <c r="F919" s="5">
        <f t="shared" ca="1" si="93"/>
        <v>2.7152421594192226</v>
      </c>
      <c r="G919">
        <f t="shared" ca="1" si="94"/>
        <v>0.505</v>
      </c>
    </row>
    <row r="920" spans="1:7" x14ac:dyDescent="0.25">
      <c r="A920">
        <v>864</v>
      </c>
      <c r="B920" s="5">
        <f t="shared" ca="1" si="90"/>
        <v>73.133724965530206</v>
      </c>
      <c r="C920" s="5">
        <f t="shared" ca="1" si="91"/>
        <v>31.050344633105038</v>
      </c>
      <c r="D920" s="5">
        <f t="shared" ca="1" si="92"/>
        <v>154.56085024670324</v>
      </c>
      <c r="E920" s="5">
        <f t="shared" ca="1" si="95"/>
        <v>-10.603780916002732</v>
      </c>
      <c r="F920" s="5">
        <f t="shared" ca="1" si="93"/>
        <v>6.5163296411407519</v>
      </c>
      <c r="G920">
        <f t="shared" ca="1" si="94"/>
        <v>0.627</v>
      </c>
    </row>
    <row r="921" spans="1:7" x14ac:dyDescent="0.25">
      <c r="A921">
        <v>865</v>
      </c>
      <c r="B921" s="5">
        <f t="shared" ca="1" si="90"/>
        <v>72.685787242075932</v>
      </c>
      <c r="C921" s="5">
        <f t="shared" ca="1" si="91"/>
        <v>25.190424037006963</v>
      </c>
      <c r="D921" s="5">
        <f t="shared" ca="1" si="92"/>
        <v>140.00176169538409</v>
      </c>
      <c r="E921" s="5">
        <f t="shared" ca="1" si="95"/>
        <v>12.357263719727353</v>
      </c>
      <c r="F921" s="5">
        <f t="shared" ca="1" si="93"/>
        <v>29.477374276870837</v>
      </c>
      <c r="G921">
        <f t="shared" ca="1" si="94"/>
        <v>0.97799999999999998</v>
      </c>
    </row>
    <row r="922" spans="1:7" x14ac:dyDescent="0.25">
      <c r="A922">
        <v>866</v>
      </c>
      <c r="B922" s="5">
        <f t="shared" ca="1" si="90"/>
        <v>74.828656471283935</v>
      </c>
      <c r="C922" s="5">
        <f t="shared" ca="1" si="91"/>
        <v>26.980840824237166</v>
      </c>
      <c r="D922" s="5">
        <f t="shared" ca="1" si="92"/>
        <v>145.73092976137821</v>
      </c>
      <c r="E922" s="5">
        <f t="shared" ca="1" si="95"/>
        <v>10.25438079552208</v>
      </c>
      <c r="F922" s="5">
        <f t="shared" ca="1" si="93"/>
        <v>27.374491352665565</v>
      </c>
      <c r="G922">
        <f t="shared" ca="1" si="94"/>
        <v>0.97</v>
      </c>
    </row>
    <row r="923" spans="1:7" x14ac:dyDescent="0.25">
      <c r="A923">
        <v>867</v>
      </c>
      <c r="B923" s="5">
        <f t="shared" ca="1" si="90"/>
        <v>74.231523670860213</v>
      </c>
      <c r="C923" s="5">
        <f t="shared" ca="1" si="91"/>
        <v>32.518796289087177</v>
      </c>
      <c r="D923" s="5">
        <f t="shared" ca="1" si="92"/>
        <v>153.33550125380992</v>
      </c>
      <c r="E923" s="5">
        <f t="shared" ca="1" si="95"/>
        <v>-10.978705140230261</v>
      </c>
      <c r="F923" s="5">
        <f t="shared" ca="1" si="93"/>
        <v>6.1414054169132228</v>
      </c>
      <c r="G923">
        <f t="shared" ca="1" si="94"/>
        <v>0.621</v>
      </c>
    </row>
    <row r="924" spans="1:7" x14ac:dyDescent="0.25">
      <c r="A924">
        <v>868</v>
      </c>
      <c r="B924" s="5">
        <f t="shared" ca="1" si="90"/>
        <v>67.283468444570616</v>
      </c>
      <c r="C924" s="5">
        <f t="shared" ca="1" si="91"/>
        <v>36.375361482116546</v>
      </c>
      <c r="D924" s="5">
        <f t="shared" ca="1" si="92"/>
        <v>155.74456525226643</v>
      </c>
      <c r="E924" s="5">
        <f t="shared" ca="1" si="95"/>
        <v>-42.454020960537569</v>
      </c>
      <c r="F924" s="5">
        <f t="shared" ca="1" si="93"/>
        <v>-25.333910403394086</v>
      </c>
      <c r="G924">
        <f t="shared" ca="1" si="94"/>
        <v>1.4999999999999999E-2</v>
      </c>
    </row>
    <row r="925" spans="1:7" x14ac:dyDescent="0.25">
      <c r="A925">
        <v>869</v>
      </c>
      <c r="B925" s="5">
        <f t="shared" ca="1" si="90"/>
        <v>72.549919296237363</v>
      </c>
      <c r="C925" s="5">
        <f t="shared" ca="1" si="91"/>
        <v>32.568591183994975</v>
      </c>
      <c r="D925" s="5">
        <f t="shared" ca="1" si="92"/>
        <v>159.87215465712632</v>
      </c>
      <c r="E925" s="5">
        <f t="shared" ca="1" si="95"/>
        <v>-19.336884435319465</v>
      </c>
      <c r="F925" s="5">
        <f t="shared" ca="1" si="93"/>
        <v>-2.2167738781759816</v>
      </c>
      <c r="G925">
        <f t="shared" ca="1" si="94"/>
        <v>0.36599999999999999</v>
      </c>
    </row>
    <row r="926" spans="1:7" x14ac:dyDescent="0.25">
      <c r="A926">
        <v>870</v>
      </c>
      <c r="B926" s="5">
        <f t="shared" ca="1" si="90"/>
        <v>69.476843639546232</v>
      </c>
      <c r="C926" s="5">
        <f t="shared" ca="1" si="91"/>
        <v>26.412517454172175</v>
      </c>
      <c r="D926" s="5">
        <f t="shared" ca="1" si="92"/>
        <v>152.37494304412556</v>
      </c>
      <c r="E926" s="5">
        <f t="shared" ca="1" si="95"/>
        <v>-6.6860937996561915</v>
      </c>
      <c r="F926" s="5">
        <f t="shared" ca="1" si="93"/>
        <v>10.434016757487292</v>
      </c>
      <c r="G926">
        <f t="shared" ca="1" si="94"/>
        <v>0.72699999999999998</v>
      </c>
    </row>
    <row r="927" spans="1:7" x14ac:dyDescent="0.25">
      <c r="A927">
        <v>871</v>
      </c>
      <c r="B927" s="5">
        <f t="shared" ca="1" si="90"/>
        <v>70.950166234515834</v>
      </c>
      <c r="C927" s="5">
        <f t="shared" ca="1" si="91"/>
        <v>32.739946929502445</v>
      </c>
      <c r="D927" s="5">
        <f t="shared" ca="1" si="92"/>
        <v>150.99019766847849</v>
      </c>
      <c r="E927" s="5">
        <f t="shared" ca="1" si="95"/>
        <v>-19.497343869675255</v>
      </c>
      <c r="F927" s="5">
        <f t="shared" ca="1" si="93"/>
        <v>-2.3772333125317715</v>
      </c>
      <c r="G927">
        <f t="shared" ca="1" si="94"/>
        <v>0.35599999999999998</v>
      </c>
    </row>
    <row r="928" spans="1:7" x14ac:dyDescent="0.25">
      <c r="A928">
        <v>872</v>
      </c>
      <c r="B928" s="5">
        <f t="shared" ca="1" si="90"/>
        <v>67.429563354688028</v>
      </c>
      <c r="C928" s="5">
        <f t="shared" ca="1" si="91"/>
        <v>35.866437454245919</v>
      </c>
      <c r="D928" s="5">
        <f t="shared" ca="1" si="92"/>
        <v>156.57817722546889</v>
      </c>
      <c r="E928" s="5">
        <f t="shared" ca="1" si="95"/>
        <v>-41.073771421530672</v>
      </c>
      <c r="F928" s="5">
        <f t="shared" ca="1" si="93"/>
        <v>-23.953660864387189</v>
      </c>
      <c r="G928">
        <f t="shared" ca="1" si="94"/>
        <v>0.02</v>
      </c>
    </row>
    <row r="929" spans="1:7" x14ac:dyDescent="0.25">
      <c r="A929">
        <v>873</v>
      </c>
      <c r="B929" s="5">
        <f t="shared" ca="1" si="90"/>
        <v>71.297301074567059</v>
      </c>
      <c r="C929" s="5">
        <f t="shared" ca="1" si="91"/>
        <v>31.269213598075023</v>
      </c>
      <c r="D929" s="5">
        <f t="shared" ca="1" si="92"/>
        <v>153.36803151499083</v>
      </c>
      <c r="E929" s="5">
        <f t="shared" ca="1" si="95"/>
        <v>-15.701408791871238</v>
      </c>
      <c r="F929" s="5">
        <f t="shared" ca="1" si="93"/>
        <v>1.418701765272246</v>
      </c>
      <c r="G929">
        <f t="shared" ca="1" si="94"/>
        <v>0.47599999999999998</v>
      </c>
    </row>
    <row r="930" spans="1:7" x14ac:dyDescent="0.25">
      <c r="A930">
        <v>874</v>
      </c>
      <c r="B930" s="5">
        <f t="shared" ca="1" si="90"/>
        <v>66.60647168109638</v>
      </c>
      <c r="C930" s="5">
        <f t="shared" ca="1" si="91"/>
        <v>30.143279787560008</v>
      </c>
      <c r="D930" s="5">
        <f t="shared" ca="1" si="92"/>
        <v>147.42242414362954</v>
      </c>
      <c r="E930" s="5">
        <f t="shared" ca="1" si="95"/>
        <v>-22.454198859649402</v>
      </c>
      <c r="F930" s="5">
        <f t="shared" ca="1" si="93"/>
        <v>-5.3340883025059185</v>
      </c>
      <c r="G930">
        <f t="shared" ca="1" si="94"/>
        <v>0.26600000000000001</v>
      </c>
    </row>
    <row r="931" spans="1:7" x14ac:dyDescent="0.25">
      <c r="A931">
        <v>875</v>
      </c>
      <c r="B931" s="5">
        <f t="shared" ca="1" si="90"/>
        <v>68.280698012132646</v>
      </c>
      <c r="C931" s="5">
        <f t="shared" ca="1" si="91"/>
        <v>27.652371139017184</v>
      </c>
      <c r="D931" s="5">
        <f t="shared" ca="1" si="92"/>
        <v>140.48296285349167</v>
      </c>
      <c r="E931" s="5">
        <f t="shared" ca="1" si="95"/>
        <v>-7.0815709923256787</v>
      </c>
      <c r="F931" s="5">
        <f t="shared" ca="1" si="93"/>
        <v>10.038539564817805</v>
      </c>
      <c r="G931">
        <f t="shared" ca="1" si="94"/>
        <v>0.71599999999999997</v>
      </c>
    </row>
    <row r="932" spans="1:7" x14ac:dyDescent="0.25">
      <c r="A932">
        <v>876</v>
      </c>
      <c r="B932" s="5">
        <f t="shared" ca="1" si="90"/>
        <v>68.092527783548192</v>
      </c>
      <c r="C932" s="5">
        <f t="shared" ca="1" si="91"/>
        <v>30.07792732666876</v>
      </c>
      <c r="D932" s="5">
        <f t="shared" ca="1" si="92"/>
        <v>142.24976271457973</v>
      </c>
      <c r="E932" s="5">
        <f t="shared" ca="1" si="95"/>
        <v>-15.333745396864117</v>
      </c>
      <c r="F932" s="5">
        <f t="shared" ca="1" si="93"/>
        <v>1.7863651602793666</v>
      </c>
      <c r="G932">
        <f t="shared" ca="1" si="94"/>
        <v>0.48599999999999999</v>
      </c>
    </row>
    <row r="933" spans="1:7" x14ac:dyDescent="0.25">
      <c r="A933">
        <v>877</v>
      </c>
      <c r="B933" s="5">
        <f t="shared" ca="1" si="90"/>
        <v>68.288540964380118</v>
      </c>
      <c r="C933" s="5">
        <f t="shared" ca="1" si="91"/>
        <v>30.971559494318978</v>
      </c>
      <c r="D933" s="5">
        <f t="shared" ca="1" si="92"/>
        <v>151.93079184001837</v>
      </c>
      <c r="E933" s="5">
        <f t="shared" ca="1" si="95"/>
        <v>-22.499001855126817</v>
      </c>
      <c r="F933" s="5">
        <f t="shared" ca="1" si="93"/>
        <v>-5.3788912979833334</v>
      </c>
      <c r="G933">
        <f t="shared" ca="1" si="94"/>
        <v>0.26500000000000001</v>
      </c>
    </row>
    <row r="934" spans="1:7" x14ac:dyDescent="0.25">
      <c r="A934">
        <v>878</v>
      </c>
      <c r="B934" s="5">
        <f t="shared" ca="1" si="90"/>
        <v>64.903818307895023</v>
      </c>
      <c r="C934" s="5">
        <f t="shared" ca="1" si="91"/>
        <v>30.736726825979563</v>
      </c>
      <c r="D934" s="5">
        <f t="shared" ca="1" si="92"/>
        <v>144.12129526515079</v>
      </c>
      <c r="E934" s="5">
        <f t="shared" ca="1" si="95"/>
        <v>-27.088293354525334</v>
      </c>
      <c r="F934" s="5">
        <f t="shared" ca="1" si="93"/>
        <v>-9.96818279738185</v>
      </c>
      <c r="G934">
        <f t="shared" ca="1" si="94"/>
        <v>0.153</v>
      </c>
    </row>
    <row r="935" spans="1:7" x14ac:dyDescent="0.25">
      <c r="A935">
        <v>879</v>
      </c>
      <c r="B935" s="5">
        <f t="shared" ca="1" si="90"/>
        <v>67.662286177812604</v>
      </c>
      <c r="C935" s="5">
        <f t="shared" ca="1" si="91"/>
        <v>28.472112766247527</v>
      </c>
      <c r="D935" s="5">
        <f t="shared" ca="1" si="92"/>
        <v>157.55519187878713</v>
      </c>
      <c r="E935" s="5">
        <f t="shared" ca="1" si="95"/>
        <v>-20.298025738674511</v>
      </c>
      <c r="F935" s="5">
        <f t="shared" ca="1" si="93"/>
        <v>-3.1779151815310271</v>
      </c>
      <c r="G935">
        <f t="shared" ca="1" si="94"/>
        <v>0.33200000000000002</v>
      </c>
    </row>
    <row r="936" spans="1:7" x14ac:dyDescent="0.25">
      <c r="A936">
        <v>880</v>
      </c>
      <c r="B936" s="5">
        <f t="shared" ca="1" si="90"/>
        <v>71.697591654883936</v>
      </c>
      <c r="C936" s="5">
        <f t="shared" ca="1" si="91"/>
        <v>24.875372860120549</v>
      </c>
      <c r="D936" s="5">
        <f t="shared" ca="1" si="92"/>
        <v>149.80757377555565</v>
      </c>
      <c r="E936" s="5">
        <f t="shared" ca="1" si="95"/>
        <v>5.1931225853815031</v>
      </c>
      <c r="F936" s="5">
        <f t="shared" ca="1" si="93"/>
        <v>22.313233142524986</v>
      </c>
      <c r="G936">
        <f t="shared" ca="1" si="94"/>
        <v>0.93700000000000006</v>
      </c>
    </row>
    <row r="937" spans="1:7" x14ac:dyDescent="0.25">
      <c r="A937">
        <v>881</v>
      </c>
      <c r="B937" s="5">
        <f t="shared" ca="1" si="90"/>
        <v>61.962838928555584</v>
      </c>
      <c r="C937" s="5">
        <f t="shared" ca="1" si="91"/>
        <v>29.452416920214592</v>
      </c>
      <c r="D937" s="5">
        <f t="shared" ca="1" si="92"/>
        <v>147.64599239689542</v>
      </c>
      <c r="E937" s="5">
        <f t="shared" ca="1" si="95"/>
        <v>-33.614700292656515</v>
      </c>
      <c r="F937" s="5">
        <f t="shared" ca="1" si="93"/>
        <v>-16.494589735513031</v>
      </c>
      <c r="G937">
        <f t="shared" ca="1" si="94"/>
        <v>5.8999999999999997E-2</v>
      </c>
    </row>
    <row r="938" spans="1:7" x14ac:dyDescent="0.25">
      <c r="A938">
        <v>882</v>
      </c>
      <c r="B938" s="5">
        <f t="shared" ca="1" si="90"/>
        <v>69.750055707135331</v>
      </c>
      <c r="C938" s="5">
        <f t="shared" ca="1" si="91"/>
        <v>34.26145917122345</v>
      </c>
      <c r="D938" s="5">
        <f t="shared" ca="1" si="92"/>
        <v>147.18913601105226</v>
      </c>
      <c r="E938" s="5">
        <f t="shared" ca="1" si="95"/>
        <v>-25.050517123845353</v>
      </c>
      <c r="F938" s="5">
        <f t="shared" ca="1" si="93"/>
        <v>-7.9304065667018691</v>
      </c>
      <c r="G938">
        <f t="shared" ca="1" si="94"/>
        <v>0.19700000000000001</v>
      </c>
    </row>
    <row r="939" spans="1:7" x14ac:dyDescent="0.25">
      <c r="A939">
        <v>883</v>
      </c>
      <c r="B939" s="5">
        <f t="shared" ca="1" si="90"/>
        <v>70.36456596594455</v>
      </c>
      <c r="C939" s="5">
        <f t="shared" ca="1" si="91"/>
        <v>26.034775214925055</v>
      </c>
      <c r="D939" s="5">
        <f t="shared" ca="1" si="92"/>
        <v>149.51612010671678</v>
      </c>
      <c r="E939" s="5">
        <f t="shared" ca="1" si="95"/>
        <v>-1.6111360086874509</v>
      </c>
      <c r="F939" s="5">
        <f t="shared" ca="1" si="93"/>
        <v>15.508974548456033</v>
      </c>
      <c r="G939">
        <f t="shared" ca="1" si="94"/>
        <v>0.83399999999999996</v>
      </c>
    </row>
    <row r="940" spans="1:7" x14ac:dyDescent="0.25">
      <c r="A940">
        <v>884</v>
      </c>
      <c r="B940" s="5">
        <f t="shared" ca="1" si="90"/>
        <v>71.638677675286871</v>
      </c>
      <c r="C940" s="5">
        <f t="shared" ca="1" si="91"/>
        <v>28.96407296018841</v>
      </c>
      <c r="D940" s="5">
        <f t="shared" ca="1" si="92"/>
        <v>149.04191326403978</v>
      </c>
      <c r="E940" s="5">
        <f t="shared" ca="1" si="95"/>
        <v>-5.9785099736466467</v>
      </c>
      <c r="F940" s="5">
        <f t="shared" ca="1" si="93"/>
        <v>11.141600583496837</v>
      </c>
      <c r="G940">
        <f t="shared" ca="1" si="94"/>
        <v>0.75</v>
      </c>
    </row>
    <row r="941" spans="1:7" x14ac:dyDescent="0.25">
      <c r="A941">
        <v>885</v>
      </c>
      <c r="B941" s="5">
        <f t="shared" ca="1" si="90"/>
        <v>64.63010671461268</v>
      </c>
      <c r="C941" s="5">
        <f t="shared" ca="1" si="91"/>
        <v>26.78662992542176</v>
      </c>
      <c r="D941" s="5">
        <f t="shared" ca="1" si="92"/>
        <v>149.20323083086657</v>
      </c>
      <c r="E941" s="5">
        <f t="shared" ca="1" si="95"/>
        <v>-19.558707248045238</v>
      </c>
      <c r="F941" s="5">
        <f t="shared" ca="1" si="93"/>
        <v>-2.438596690901754</v>
      </c>
      <c r="G941">
        <f t="shared" ca="1" si="94"/>
        <v>0.35399999999999998</v>
      </c>
    </row>
    <row r="942" spans="1:7" x14ac:dyDescent="0.25">
      <c r="A942">
        <v>886</v>
      </c>
      <c r="B942" s="5">
        <f t="shared" ca="1" si="90"/>
        <v>69.588923680600871</v>
      </c>
      <c r="C942" s="5">
        <f t="shared" ca="1" si="91"/>
        <v>26.17409364644033</v>
      </c>
      <c r="D942" s="5">
        <f t="shared" ca="1" si="92"/>
        <v>149.91592261497024</v>
      </c>
      <c r="E942" s="5">
        <f t="shared" ca="1" si="95"/>
        <v>-4.3820492249687932</v>
      </c>
      <c r="F942" s="5">
        <f t="shared" ca="1" si="93"/>
        <v>12.738061332174691</v>
      </c>
      <c r="G942">
        <f t="shared" ca="1" si="94"/>
        <v>0.78800000000000003</v>
      </c>
    </row>
    <row r="943" spans="1:7" x14ac:dyDescent="0.25">
      <c r="A943">
        <v>887</v>
      </c>
      <c r="B943" s="5">
        <f t="shared" ca="1" si="90"/>
        <v>70.324837447310784</v>
      </c>
      <c r="C943" s="5">
        <f t="shared" ca="1" si="91"/>
        <v>31.196845431428269</v>
      </c>
      <c r="D943" s="5">
        <f t="shared" ca="1" si="92"/>
        <v>150.22911259252032</v>
      </c>
      <c r="E943" s="5">
        <f t="shared" ca="1" si="95"/>
        <v>-16.523892425545803</v>
      </c>
      <c r="F943" s="5">
        <f t="shared" ca="1" si="93"/>
        <v>0.59621813159768067</v>
      </c>
      <c r="G943">
        <f t="shared" ca="1" si="94"/>
        <v>0.45100000000000001</v>
      </c>
    </row>
    <row r="944" spans="1:7" x14ac:dyDescent="0.25">
      <c r="A944">
        <v>888</v>
      </c>
      <c r="B944" s="5">
        <f t="shared" ca="1" si="90"/>
        <v>65.858709156486512</v>
      </c>
      <c r="C944" s="5">
        <f t="shared" ca="1" si="91"/>
        <v>32.974940437371032</v>
      </c>
      <c r="D944" s="5">
        <f t="shared" ca="1" si="92"/>
        <v>156.04698541310546</v>
      </c>
      <c r="E944" s="5">
        <f t="shared" ca="1" si="95"/>
        <v>-37.098992394182133</v>
      </c>
      <c r="F944" s="5">
        <f t="shared" ca="1" si="93"/>
        <v>-19.978881837038649</v>
      </c>
      <c r="G944">
        <f t="shared" ca="1" si="94"/>
        <v>3.4000000000000002E-2</v>
      </c>
    </row>
    <row r="945" spans="1:7" x14ac:dyDescent="0.25">
      <c r="A945">
        <v>889</v>
      </c>
      <c r="B945" s="5">
        <f t="shared" ca="1" si="90"/>
        <v>71.373008959523034</v>
      </c>
      <c r="C945" s="5">
        <f t="shared" ca="1" si="91"/>
        <v>32.49123958073578</v>
      </c>
      <c r="D945" s="5">
        <f t="shared" ca="1" si="92"/>
        <v>149.09573111075073</v>
      </c>
      <c r="E945" s="5">
        <f t="shared" ca="1" si="95"/>
        <v>-16.60084318569735</v>
      </c>
      <c r="F945" s="5">
        <f t="shared" ca="1" si="93"/>
        <v>0.51926737144613355</v>
      </c>
      <c r="G945">
        <f t="shared" ca="1" si="94"/>
        <v>0.44400000000000001</v>
      </c>
    </row>
    <row r="946" spans="1:7" x14ac:dyDescent="0.25">
      <c r="A946">
        <v>890</v>
      </c>
      <c r="B946" s="5">
        <f t="shared" ca="1" si="90"/>
        <v>72.87886265258571</v>
      </c>
      <c r="C946" s="5">
        <f t="shared" ca="1" si="91"/>
        <v>30.506823544755768</v>
      </c>
      <c r="D946" s="5">
        <f t="shared" ca="1" si="92"/>
        <v>142.57031680375619</v>
      </c>
      <c r="E946" s="5">
        <f t="shared" ca="1" si="95"/>
        <v>-3.336221408611368</v>
      </c>
      <c r="F946" s="5">
        <f t="shared" ca="1" si="93"/>
        <v>13.783889148532115</v>
      </c>
      <c r="G946">
        <f t="shared" ca="1" si="94"/>
        <v>0.80700000000000005</v>
      </c>
    </row>
    <row r="947" spans="1:7" x14ac:dyDescent="0.25">
      <c r="A947">
        <v>891</v>
      </c>
      <c r="B947" s="5">
        <f t="shared" ca="1" si="90"/>
        <v>71.258835125370311</v>
      </c>
      <c r="C947" s="5">
        <f t="shared" ca="1" si="91"/>
        <v>29.540319555621398</v>
      </c>
      <c r="D947" s="5">
        <f t="shared" ca="1" si="92"/>
        <v>149.58333019163899</v>
      </c>
      <c r="E947" s="5">
        <f t="shared" ca="1" si="95"/>
        <v>-8.9406060509824794</v>
      </c>
      <c r="F947" s="5">
        <f t="shared" ca="1" si="93"/>
        <v>8.1795045061610043</v>
      </c>
      <c r="G947">
        <f t="shared" ca="1" si="94"/>
        <v>0.66800000000000004</v>
      </c>
    </row>
    <row r="948" spans="1:7" x14ac:dyDescent="0.25">
      <c r="A948">
        <v>892</v>
      </c>
      <c r="B948" s="5">
        <f t="shared" ca="1" si="90"/>
        <v>72.726012038493579</v>
      </c>
      <c r="C948" s="5">
        <f t="shared" ca="1" si="91"/>
        <v>31.260124886323283</v>
      </c>
      <c r="D948" s="5">
        <f t="shared" ca="1" si="92"/>
        <v>147.15658138986646</v>
      </c>
      <c r="E948" s="5">
        <f t="shared" ca="1" si="95"/>
        <v>-8.3384910930756924</v>
      </c>
      <c r="F948" s="5">
        <f t="shared" ca="1" si="93"/>
        <v>8.7816194640677914</v>
      </c>
      <c r="G948">
        <f t="shared" ca="1" si="94"/>
        <v>0.68300000000000005</v>
      </c>
    </row>
    <row r="949" spans="1:7" x14ac:dyDescent="0.25">
      <c r="A949">
        <v>893</v>
      </c>
      <c r="B949" s="5">
        <f t="shared" ca="1" si="90"/>
        <v>61.800987944564326</v>
      </c>
      <c r="C949" s="5">
        <f t="shared" ca="1" si="91"/>
        <v>31.447560950561147</v>
      </c>
      <c r="D949" s="5">
        <f t="shared" ca="1" si="92"/>
        <v>152.40450684547471</v>
      </c>
      <c r="E949" s="5">
        <f t="shared" ca="1" si="95"/>
        <v>-42.203376236758572</v>
      </c>
      <c r="F949" s="5">
        <f t="shared" ca="1" si="93"/>
        <v>-25.083265679615089</v>
      </c>
      <c r="G949">
        <f t="shared" ca="1" si="94"/>
        <v>1.7000000000000001E-2</v>
      </c>
    </row>
    <row r="950" spans="1:7" x14ac:dyDescent="0.25">
      <c r="A950">
        <v>894</v>
      </c>
      <c r="B950" s="5">
        <f t="shared" ca="1" si="90"/>
        <v>74.932699392671111</v>
      </c>
      <c r="C950" s="5">
        <f t="shared" ca="1" si="91"/>
        <v>36.205238573389181</v>
      </c>
      <c r="D950" s="5">
        <f t="shared" ca="1" si="92"/>
        <v>142.58727144510573</v>
      </c>
      <c r="E950" s="5">
        <f t="shared" ca="1" si="95"/>
        <v>-13.524610424114256</v>
      </c>
      <c r="F950" s="5">
        <f t="shared" ca="1" si="93"/>
        <v>3.595500133029228</v>
      </c>
      <c r="G950">
        <f t="shared" ca="1" si="94"/>
        <v>0.53600000000000003</v>
      </c>
    </row>
    <row r="951" spans="1:7" x14ac:dyDescent="0.25">
      <c r="A951">
        <v>895</v>
      </c>
      <c r="B951" s="5">
        <f t="shared" ca="1" si="90"/>
        <v>73.949351902913349</v>
      </c>
      <c r="C951" s="5">
        <f t="shared" ca="1" si="91"/>
        <v>25.156845963113327</v>
      </c>
      <c r="D951" s="5">
        <f t="shared" ca="1" si="92"/>
        <v>146.08194820760889</v>
      </c>
      <c r="E951" s="5">
        <f t="shared" ca="1" si="95"/>
        <v>12.703733315681454</v>
      </c>
      <c r="F951" s="5">
        <f t="shared" ca="1" si="93"/>
        <v>29.823843872824938</v>
      </c>
      <c r="G951">
        <f t="shared" ca="1" si="94"/>
        <v>0.97899999999999998</v>
      </c>
    </row>
    <row r="952" spans="1:7" x14ac:dyDescent="0.25">
      <c r="A952">
        <v>896</v>
      </c>
      <c r="B952" s="5">
        <f t="shared" ca="1" si="90"/>
        <v>68.179154743458312</v>
      </c>
      <c r="C952" s="5">
        <f t="shared" ca="1" si="91"/>
        <v>27.800209412512892</v>
      </c>
      <c r="D952" s="5">
        <f t="shared" ca="1" si="92"/>
        <v>149.43213841038946</v>
      </c>
      <c r="E952" s="5">
        <f t="shared" ca="1" si="95"/>
        <v>-12.600532969646252</v>
      </c>
      <c r="F952" s="5">
        <f t="shared" ca="1" si="93"/>
        <v>4.5195775874972313</v>
      </c>
      <c r="G952">
        <f t="shared" ca="1" si="94"/>
        <v>0.56599999999999995</v>
      </c>
    </row>
    <row r="953" spans="1:7" x14ac:dyDescent="0.25">
      <c r="A953">
        <v>897</v>
      </c>
      <c r="B953" s="5">
        <f t="shared" ca="1" si="90"/>
        <v>75.897336516661341</v>
      </c>
      <c r="C953" s="5">
        <f t="shared" ca="1" si="91"/>
        <v>26.817931828160987</v>
      </c>
      <c r="D953" s="5">
        <f t="shared" ca="1" si="92"/>
        <v>154.19327711373444</v>
      </c>
      <c r="E953" s="5">
        <f t="shared" ca="1" si="95"/>
        <v>9.1340846743993822</v>
      </c>
      <c r="F953" s="5">
        <f t="shared" ca="1" si="93"/>
        <v>26.254195231542866</v>
      </c>
      <c r="G953">
        <f t="shared" ca="1" si="94"/>
        <v>0.95899999999999996</v>
      </c>
    </row>
    <row r="954" spans="1:7" x14ac:dyDescent="0.25">
      <c r="A954">
        <v>898</v>
      </c>
      <c r="B954" s="5">
        <f t="shared" ref="B954:B1017" ca="1" si="96">_xlfn.NORM.INV(RAND(),$B$52,$C$52)</f>
        <v>72.212502703442183</v>
      </c>
      <c r="C954" s="5">
        <f t="shared" ref="C954:C1017" ca="1" si="97">_xlfn.NORM.INV(RAND(),$B$53,$C$53)</f>
        <v>26.18615791418728</v>
      </c>
      <c r="D954" s="5">
        <f t="shared" ref="D954:D1017" ca="1" si="98">_xlfn.NORM.INV(RAND(),$B$54,$C$54)</f>
        <v>147.59264538601238</v>
      </c>
      <c r="E954" s="5">
        <f t="shared" ca="1" si="95"/>
        <v>4.1638170536831964</v>
      </c>
      <c r="F954" s="5">
        <f t="shared" ref="F954:F1017" ca="1" si="99">E954+$C$46</f>
        <v>21.28392761082668</v>
      </c>
      <c r="G954">
        <f t="shared" ref="G954:G1017" ca="1" si="100">COUNTIF($F$57:$F$1056,"&lt;"&amp;F954)/COUNT($F$57:$F$1056)</f>
        <v>0.92400000000000004</v>
      </c>
    </row>
    <row r="955" spans="1:7" x14ac:dyDescent="0.25">
      <c r="A955">
        <v>899</v>
      </c>
      <c r="B955" s="5">
        <f t="shared" ca="1" si="96"/>
        <v>72.215230108461995</v>
      </c>
      <c r="C955" s="5">
        <f t="shared" ca="1" si="97"/>
        <v>28.911487294593538</v>
      </c>
      <c r="D955" s="5">
        <f t="shared" ca="1" si="98"/>
        <v>149.68271625265783</v>
      </c>
      <c r="E955" s="5">
        <f t="shared" ca="1" si="95"/>
        <v>-4.5666462362781752</v>
      </c>
      <c r="F955" s="5">
        <f t="shared" ca="1" si="99"/>
        <v>12.553464320865309</v>
      </c>
      <c r="G955">
        <f t="shared" ca="1" si="100"/>
        <v>0.78</v>
      </c>
    </row>
    <row r="956" spans="1:7" x14ac:dyDescent="0.25">
      <c r="A956">
        <v>900</v>
      </c>
      <c r="B956" s="5">
        <f t="shared" ca="1" si="96"/>
        <v>71.447860275285692</v>
      </c>
      <c r="C956" s="5">
        <f t="shared" ca="1" si="97"/>
        <v>35.041677197967864</v>
      </c>
      <c r="D956" s="5">
        <f t="shared" ca="1" si="98"/>
        <v>155.3484135096349</v>
      </c>
      <c r="E956" s="5">
        <f t="shared" ca="1" si="95"/>
        <v>-26.884502252559844</v>
      </c>
      <c r="F956" s="5">
        <f t="shared" ca="1" si="99"/>
        <v>-9.7643916954163608</v>
      </c>
      <c r="G956">
        <f t="shared" ca="1" si="100"/>
        <v>0.157</v>
      </c>
    </row>
    <row r="957" spans="1:7" x14ac:dyDescent="0.25">
      <c r="A957">
        <v>901</v>
      </c>
      <c r="B957" s="5">
        <f t="shared" ca="1" si="96"/>
        <v>70.800991366838232</v>
      </c>
      <c r="C957" s="5">
        <f t="shared" ca="1" si="97"/>
        <v>29.775503749936764</v>
      </c>
      <c r="D957" s="5">
        <f t="shared" ca="1" si="98"/>
        <v>144.89285825701714</v>
      </c>
      <c r="E957" s="5">
        <f t="shared" ca="1" si="95"/>
        <v>-8.3486677166008221</v>
      </c>
      <c r="F957" s="5">
        <f t="shared" ca="1" si="99"/>
        <v>8.7714428405426617</v>
      </c>
      <c r="G957">
        <f t="shared" ca="1" si="100"/>
        <v>0.68200000000000005</v>
      </c>
    </row>
    <row r="958" spans="1:7" x14ac:dyDescent="0.25">
      <c r="A958">
        <v>902</v>
      </c>
      <c r="B958" s="5">
        <f t="shared" ca="1" si="96"/>
        <v>70.222001574132307</v>
      </c>
      <c r="C958" s="5">
        <f t="shared" ca="1" si="97"/>
        <v>34.466205644923278</v>
      </c>
      <c r="D958" s="5">
        <f t="shared" ca="1" si="98"/>
        <v>149.04567907110052</v>
      </c>
      <c r="E958" s="5">
        <f t="shared" ca="1" si="95"/>
        <v>-25.304668743734553</v>
      </c>
      <c r="F958" s="5">
        <f t="shared" ca="1" si="99"/>
        <v>-8.1845581865910688</v>
      </c>
      <c r="G958">
        <f t="shared" ca="1" si="100"/>
        <v>0.189</v>
      </c>
    </row>
    <row r="959" spans="1:7" x14ac:dyDescent="0.25">
      <c r="A959">
        <v>903</v>
      </c>
      <c r="B959" s="5">
        <f t="shared" ca="1" si="96"/>
        <v>70.171419413101248</v>
      </c>
      <c r="C959" s="5">
        <f t="shared" ca="1" si="97"/>
        <v>23.547559098937821</v>
      </c>
      <c r="D959" s="5">
        <f t="shared" ca="1" si="98"/>
        <v>149.56336080386842</v>
      </c>
      <c r="E959" s="5">
        <f t="shared" ca="1" si="95"/>
        <v>4.770709381517837</v>
      </c>
      <c r="F959" s="5">
        <f t="shared" ca="1" si="99"/>
        <v>21.89081993866132</v>
      </c>
      <c r="G959">
        <f t="shared" ca="1" si="100"/>
        <v>0.93100000000000005</v>
      </c>
    </row>
    <row r="960" spans="1:7" x14ac:dyDescent="0.25">
      <c r="A960">
        <v>904</v>
      </c>
      <c r="B960" s="5">
        <f t="shared" ca="1" si="96"/>
        <v>66.642591417237142</v>
      </c>
      <c r="C960" s="5">
        <f t="shared" ca="1" si="97"/>
        <v>28.681118822180231</v>
      </c>
      <c r="D960" s="5">
        <f t="shared" ca="1" si="98"/>
        <v>155.091633862447</v>
      </c>
      <c r="E960" s="5">
        <f t="shared" ca="1" si="95"/>
        <v>-22.402231011936792</v>
      </c>
      <c r="F960" s="5">
        <f t="shared" ca="1" si="99"/>
        <v>-5.2821204547933078</v>
      </c>
      <c r="G960">
        <f t="shared" ca="1" si="100"/>
        <v>0.26800000000000002</v>
      </c>
    </row>
    <row r="961" spans="1:7" x14ac:dyDescent="0.25">
      <c r="A961">
        <v>905</v>
      </c>
      <c r="B961" s="5">
        <f t="shared" ca="1" si="96"/>
        <v>70.459692951143396</v>
      </c>
      <c r="C961" s="5">
        <f t="shared" ca="1" si="97"/>
        <v>34.890972783856014</v>
      </c>
      <c r="D961" s="5">
        <f t="shared" ca="1" si="98"/>
        <v>149.31904543519579</v>
      </c>
      <c r="E961" s="5">
        <f t="shared" ca="1" si="95"/>
        <v>-25.974477507498548</v>
      </c>
      <c r="F961" s="5">
        <f t="shared" ca="1" si="99"/>
        <v>-8.8543669503550646</v>
      </c>
      <c r="G961">
        <f t="shared" ca="1" si="100"/>
        <v>0.17899999999999999</v>
      </c>
    </row>
    <row r="962" spans="1:7" x14ac:dyDescent="0.25">
      <c r="A962">
        <v>906</v>
      </c>
      <c r="B962" s="5">
        <f t="shared" ca="1" si="96"/>
        <v>71.936880158611956</v>
      </c>
      <c r="C962" s="5">
        <f t="shared" ca="1" si="97"/>
        <v>34.751602177055794</v>
      </c>
      <c r="D962" s="5">
        <f t="shared" ca="1" si="98"/>
        <v>145.53517771728755</v>
      </c>
      <c r="E962" s="5">
        <f t="shared" ca="1" si="95"/>
        <v>-19.420442556360886</v>
      </c>
      <c r="F962" s="5">
        <f t="shared" ca="1" si="99"/>
        <v>-2.3003319992174021</v>
      </c>
      <c r="G962">
        <f t="shared" ca="1" si="100"/>
        <v>0.36199999999999999</v>
      </c>
    </row>
    <row r="963" spans="1:7" x14ac:dyDescent="0.25">
      <c r="A963">
        <v>907</v>
      </c>
      <c r="B963" s="5">
        <f t="shared" ca="1" si="96"/>
        <v>72.58436950081645</v>
      </c>
      <c r="C963" s="5">
        <f t="shared" ca="1" si="97"/>
        <v>29.76389191950549</v>
      </c>
      <c r="D963" s="5">
        <f t="shared" ca="1" si="98"/>
        <v>152.13411637937108</v>
      </c>
      <c r="E963" s="5">
        <f t="shared" ca="1" si="95"/>
        <v>-7.237385017715396</v>
      </c>
      <c r="F963" s="5">
        <f t="shared" ca="1" si="99"/>
        <v>9.8827255394280868</v>
      </c>
      <c r="G963">
        <f t="shared" ca="1" si="100"/>
        <v>0.71099999999999997</v>
      </c>
    </row>
    <row r="964" spans="1:7" x14ac:dyDescent="0.25">
      <c r="A964">
        <v>908</v>
      </c>
      <c r="B964" s="5">
        <f t="shared" ca="1" si="96"/>
        <v>71.303750355825173</v>
      </c>
      <c r="C964" s="5">
        <f t="shared" ca="1" si="97"/>
        <v>31.118197144993506</v>
      </c>
      <c r="D964" s="5">
        <f t="shared" ca="1" si="98"/>
        <v>138.79017407015974</v>
      </c>
      <c r="E964" s="5">
        <f t="shared" ca="1" si="95"/>
        <v>-7.4060379627542039</v>
      </c>
      <c r="F964" s="5">
        <f t="shared" ca="1" si="99"/>
        <v>9.7140725943892789</v>
      </c>
      <c r="G964">
        <f t="shared" ca="1" si="100"/>
        <v>0.70799999999999996</v>
      </c>
    </row>
    <row r="965" spans="1:7" x14ac:dyDescent="0.25">
      <c r="A965">
        <v>909</v>
      </c>
      <c r="B965" s="5">
        <f t="shared" ca="1" si="96"/>
        <v>66.734703193100088</v>
      </c>
      <c r="C965" s="5">
        <f t="shared" ca="1" si="97"/>
        <v>32.556048513547942</v>
      </c>
      <c r="D965" s="5">
        <f t="shared" ca="1" si="98"/>
        <v>143.57208899151965</v>
      </c>
      <c r="E965" s="5">
        <f t="shared" ca="1" si="95"/>
        <v>-26.760046681028779</v>
      </c>
      <c r="F965" s="5">
        <f t="shared" ca="1" si="99"/>
        <v>-9.6399361238852954</v>
      </c>
      <c r="G965">
        <f t="shared" ca="1" si="100"/>
        <v>0.161</v>
      </c>
    </row>
    <row r="966" spans="1:7" x14ac:dyDescent="0.25">
      <c r="A966">
        <v>910</v>
      </c>
      <c r="B966" s="5">
        <f t="shared" ca="1" si="96"/>
        <v>70.63611740545069</v>
      </c>
      <c r="C966" s="5">
        <f t="shared" ca="1" si="97"/>
        <v>27.180599234239292</v>
      </c>
      <c r="D966" s="5">
        <f t="shared" ca="1" si="98"/>
        <v>146.34339449894259</v>
      </c>
      <c r="E966" s="5">
        <f t="shared" ref="E966:E1029" ca="1" si="101">$J$46*(B966-$B$46)+$J$47*(C966-$B$47)+$J$48*(D966-$B$48)</f>
        <v>-2.343279310754447</v>
      </c>
      <c r="F966" s="5">
        <f t="shared" ca="1" si="99"/>
        <v>14.776831246389037</v>
      </c>
      <c r="G966">
        <f t="shared" ca="1" si="100"/>
        <v>0.82199999999999995</v>
      </c>
    </row>
    <row r="967" spans="1:7" x14ac:dyDescent="0.25">
      <c r="A967">
        <v>911</v>
      </c>
      <c r="B967" s="5">
        <f t="shared" ca="1" si="96"/>
        <v>65.052658292883677</v>
      </c>
      <c r="C967" s="5">
        <f t="shared" ca="1" si="97"/>
        <v>31.739418679113477</v>
      </c>
      <c r="D967" s="5">
        <f t="shared" ca="1" si="98"/>
        <v>146.99520461651994</v>
      </c>
      <c r="E967" s="5">
        <f t="shared" ca="1" si="101"/>
        <v>-31.021752653073484</v>
      </c>
      <c r="F967" s="5">
        <f t="shared" ca="1" si="99"/>
        <v>-13.901642095930001</v>
      </c>
      <c r="G967">
        <f t="shared" ca="1" si="100"/>
        <v>8.6999999999999994E-2</v>
      </c>
    </row>
    <row r="968" spans="1:7" x14ac:dyDescent="0.25">
      <c r="A968">
        <v>912</v>
      </c>
      <c r="B968" s="5">
        <f t="shared" ca="1" si="96"/>
        <v>71.473475936437794</v>
      </c>
      <c r="C968" s="5">
        <f t="shared" ca="1" si="97"/>
        <v>32.420465636137465</v>
      </c>
      <c r="D968" s="5">
        <f t="shared" ca="1" si="98"/>
        <v>134.19704858851017</v>
      </c>
      <c r="E968" s="5">
        <f t="shared" ca="1" si="101"/>
        <v>-8.0941154256797496</v>
      </c>
      <c r="F968" s="5">
        <f t="shared" ca="1" si="99"/>
        <v>9.0259951314637341</v>
      </c>
      <c r="G968">
        <f t="shared" ca="1" si="100"/>
        <v>0.69</v>
      </c>
    </row>
    <row r="969" spans="1:7" x14ac:dyDescent="0.25">
      <c r="A969">
        <v>913</v>
      </c>
      <c r="B969" s="5">
        <f t="shared" ca="1" si="96"/>
        <v>71.017565632573437</v>
      </c>
      <c r="C969" s="5">
        <f t="shared" ca="1" si="97"/>
        <v>25.699042940892362</v>
      </c>
      <c r="D969" s="5">
        <f t="shared" ca="1" si="98"/>
        <v>158.30396636209093</v>
      </c>
      <c r="E969" s="5">
        <f t="shared" ca="1" si="101"/>
        <v>-3.5851300050627453</v>
      </c>
      <c r="F969" s="5">
        <f t="shared" ca="1" si="99"/>
        <v>13.534980552080739</v>
      </c>
      <c r="G969">
        <f t="shared" ca="1" si="100"/>
        <v>0.80500000000000005</v>
      </c>
    </row>
    <row r="970" spans="1:7" x14ac:dyDescent="0.25">
      <c r="A970">
        <v>914</v>
      </c>
      <c r="B970" s="5">
        <f t="shared" ca="1" si="96"/>
        <v>69.272131620159826</v>
      </c>
      <c r="C970" s="5">
        <f t="shared" ca="1" si="97"/>
        <v>30.541732077121466</v>
      </c>
      <c r="D970" s="5">
        <f t="shared" ca="1" si="98"/>
        <v>155.72250190127826</v>
      </c>
      <c r="E970" s="5">
        <f t="shared" ca="1" si="101"/>
        <v>-20.594585461527711</v>
      </c>
      <c r="F970" s="5">
        <f t="shared" ca="1" si="99"/>
        <v>-3.4744749043842269</v>
      </c>
      <c r="G970">
        <f t="shared" ca="1" si="100"/>
        <v>0.32100000000000001</v>
      </c>
    </row>
    <row r="971" spans="1:7" x14ac:dyDescent="0.25">
      <c r="A971">
        <v>915</v>
      </c>
      <c r="B971" s="5">
        <f t="shared" ca="1" si="96"/>
        <v>72.513101487581508</v>
      </c>
      <c r="C971" s="5">
        <f t="shared" ca="1" si="97"/>
        <v>31.182264734829214</v>
      </c>
      <c r="D971" s="5">
        <f t="shared" ca="1" si="98"/>
        <v>144.46579331340598</v>
      </c>
      <c r="E971" s="5">
        <f t="shared" ca="1" si="101"/>
        <v>-7.2656996201329003</v>
      </c>
      <c r="F971" s="5">
        <f t="shared" ca="1" si="99"/>
        <v>9.8544109370105843</v>
      </c>
      <c r="G971">
        <f t="shared" ca="1" si="100"/>
        <v>0.71</v>
      </c>
    </row>
    <row r="972" spans="1:7" x14ac:dyDescent="0.25">
      <c r="A972">
        <v>916</v>
      </c>
      <c r="B972" s="5">
        <f t="shared" ca="1" si="96"/>
        <v>70.716054382565886</v>
      </c>
      <c r="C972" s="5">
        <f t="shared" ca="1" si="97"/>
        <v>32.71140758308907</v>
      </c>
      <c r="D972" s="5">
        <f t="shared" ca="1" si="98"/>
        <v>144.69670356431007</v>
      </c>
      <c r="E972" s="5">
        <f t="shared" ca="1" si="101"/>
        <v>-16.680129054826139</v>
      </c>
      <c r="F972" s="5">
        <f t="shared" ca="1" si="99"/>
        <v>0.43998150231734456</v>
      </c>
      <c r="G972">
        <f t="shared" ca="1" si="100"/>
        <v>0.442</v>
      </c>
    </row>
    <row r="973" spans="1:7" x14ac:dyDescent="0.25">
      <c r="A973">
        <v>917</v>
      </c>
      <c r="B973" s="5">
        <f t="shared" ca="1" si="96"/>
        <v>71.257313023257339</v>
      </c>
      <c r="C973" s="5">
        <f t="shared" ca="1" si="97"/>
        <v>33.349247434229127</v>
      </c>
      <c r="D973" s="5">
        <f t="shared" ca="1" si="98"/>
        <v>147.06768269352008</v>
      </c>
      <c r="E973" s="5">
        <f t="shared" ca="1" si="101"/>
        <v>-18.227528673843068</v>
      </c>
      <c r="F973" s="5">
        <f t="shared" ca="1" si="99"/>
        <v>-1.1074181166995842</v>
      </c>
      <c r="G973">
        <f t="shared" ca="1" si="100"/>
        <v>0.39300000000000002</v>
      </c>
    </row>
    <row r="974" spans="1:7" x14ac:dyDescent="0.25">
      <c r="A974">
        <v>918</v>
      </c>
      <c r="B974" s="5">
        <f t="shared" ca="1" si="96"/>
        <v>76.299045671997519</v>
      </c>
      <c r="C974" s="5">
        <f t="shared" ca="1" si="97"/>
        <v>26.338697411716836</v>
      </c>
      <c r="D974" s="5">
        <f t="shared" ca="1" si="98"/>
        <v>151.014726546362</v>
      </c>
      <c r="E974" s="5">
        <f t="shared" ca="1" si="101"/>
        <v>13.307372736327055</v>
      </c>
      <c r="F974" s="5">
        <f t="shared" ca="1" si="99"/>
        <v>30.427483293470537</v>
      </c>
      <c r="G974">
        <f t="shared" ca="1" si="100"/>
        <v>0.98099999999999998</v>
      </c>
    </row>
    <row r="975" spans="1:7" x14ac:dyDescent="0.25">
      <c r="A975">
        <v>919</v>
      </c>
      <c r="B975" s="5">
        <f t="shared" ca="1" si="96"/>
        <v>70.68803825739117</v>
      </c>
      <c r="C975" s="5">
        <f t="shared" ca="1" si="97"/>
        <v>35.305224330248251</v>
      </c>
      <c r="D975" s="5">
        <f t="shared" ca="1" si="98"/>
        <v>153.29512344249218</v>
      </c>
      <c r="E975" s="5">
        <f t="shared" ca="1" si="101"/>
        <v>-28.636300379533907</v>
      </c>
      <c r="F975" s="5">
        <f t="shared" ca="1" si="99"/>
        <v>-11.516189822390423</v>
      </c>
      <c r="G975">
        <f t="shared" ca="1" si="100"/>
        <v>0.128</v>
      </c>
    </row>
    <row r="976" spans="1:7" x14ac:dyDescent="0.25">
      <c r="A976">
        <v>920</v>
      </c>
      <c r="B976" s="5">
        <f t="shared" ca="1" si="96"/>
        <v>67.925053745204892</v>
      </c>
      <c r="C976" s="5">
        <f t="shared" ca="1" si="97"/>
        <v>31.063907486873404</v>
      </c>
      <c r="D976" s="5">
        <f t="shared" ca="1" si="98"/>
        <v>159.01164477450584</v>
      </c>
      <c r="E976" s="5">
        <f t="shared" ca="1" si="101"/>
        <v>-27.587802660568556</v>
      </c>
      <c r="F976" s="5">
        <f t="shared" ca="1" si="99"/>
        <v>-10.467692103425073</v>
      </c>
      <c r="G976">
        <f t="shared" ca="1" si="100"/>
        <v>0.14299999999999999</v>
      </c>
    </row>
    <row r="977" spans="1:7" x14ac:dyDescent="0.25">
      <c r="A977">
        <v>921</v>
      </c>
      <c r="B977" s="5">
        <f t="shared" ca="1" si="96"/>
        <v>69.462890115269673</v>
      </c>
      <c r="C977" s="5">
        <f t="shared" ca="1" si="97"/>
        <v>31.548520284268079</v>
      </c>
      <c r="D977" s="5">
        <f t="shared" ca="1" si="98"/>
        <v>152.19493516578501</v>
      </c>
      <c r="E977" s="5">
        <f t="shared" ca="1" si="101"/>
        <v>-20.972844033491278</v>
      </c>
      <c r="F977" s="5">
        <f t="shared" ca="1" si="99"/>
        <v>-3.8527334763477938</v>
      </c>
      <c r="G977">
        <f t="shared" ca="1" si="100"/>
        <v>0.308</v>
      </c>
    </row>
    <row r="978" spans="1:7" x14ac:dyDescent="0.25">
      <c r="A978">
        <v>922</v>
      </c>
      <c r="B978" s="5">
        <f t="shared" ca="1" si="96"/>
        <v>65.645880636579932</v>
      </c>
      <c r="C978" s="5">
        <f t="shared" ca="1" si="97"/>
        <v>28.89708364186782</v>
      </c>
      <c r="D978" s="5">
        <f t="shared" ca="1" si="98"/>
        <v>149.81479763731468</v>
      </c>
      <c r="E978" s="5">
        <f t="shared" ca="1" si="101"/>
        <v>-22.945686607891655</v>
      </c>
      <c r="F978" s="5">
        <f t="shared" ca="1" si="99"/>
        <v>-5.8255760507481718</v>
      </c>
      <c r="G978">
        <f t="shared" ca="1" si="100"/>
        <v>0.251</v>
      </c>
    </row>
    <row r="979" spans="1:7" x14ac:dyDescent="0.25">
      <c r="A979">
        <v>923</v>
      </c>
      <c r="B979" s="5">
        <f t="shared" ca="1" si="96"/>
        <v>66.946456365864293</v>
      </c>
      <c r="C979" s="5">
        <f t="shared" ca="1" si="97"/>
        <v>31.239137467475249</v>
      </c>
      <c r="D979" s="5">
        <f t="shared" ca="1" si="98"/>
        <v>146.62974610545464</v>
      </c>
      <c r="E979" s="5">
        <f t="shared" ca="1" si="101"/>
        <v>-24.13819034568554</v>
      </c>
      <c r="F979" s="5">
        <f t="shared" ca="1" si="99"/>
        <v>-7.0180797885420567</v>
      </c>
      <c r="G979">
        <f t="shared" ca="1" si="100"/>
        <v>0.223</v>
      </c>
    </row>
    <row r="980" spans="1:7" x14ac:dyDescent="0.25">
      <c r="A980">
        <v>924</v>
      </c>
      <c r="B980" s="5">
        <f t="shared" ca="1" si="96"/>
        <v>71.293711978256738</v>
      </c>
      <c r="C980" s="5">
        <f t="shared" ca="1" si="97"/>
        <v>35.101696739099296</v>
      </c>
      <c r="D980" s="5">
        <f t="shared" ca="1" si="98"/>
        <v>147.26786733989928</v>
      </c>
      <c r="E980" s="5">
        <f t="shared" ca="1" si="101"/>
        <v>-23.128305161609823</v>
      </c>
      <c r="F980" s="5">
        <f t="shared" ca="1" si="99"/>
        <v>-6.0081946044663397</v>
      </c>
      <c r="G980">
        <f t="shared" ca="1" si="100"/>
        <v>0.24399999999999999</v>
      </c>
    </row>
    <row r="981" spans="1:7" x14ac:dyDescent="0.25">
      <c r="A981">
        <v>925</v>
      </c>
      <c r="B981" s="5">
        <f t="shared" ca="1" si="96"/>
        <v>73.246368009917333</v>
      </c>
      <c r="C981" s="5">
        <f t="shared" ca="1" si="97"/>
        <v>27.084885944600636</v>
      </c>
      <c r="D981" s="5">
        <f t="shared" ca="1" si="98"/>
        <v>156.06449945118518</v>
      </c>
      <c r="E981" s="5">
        <f t="shared" ca="1" si="101"/>
        <v>-2.3975337297501564E-2</v>
      </c>
      <c r="F981" s="5">
        <f t="shared" ca="1" si="99"/>
        <v>17.096135219845983</v>
      </c>
      <c r="G981">
        <f t="shared" ca="1" si="100"/>
        <v>0.85499999999999998</v>
      </c>
    </row>
    <row r="982" spans="1:7" x14ac:dyDescent="0.25">
      <c r="A982">
        <v>926</v>
      </c>
      <c r="B982" s="5">
        <f t="shared" ca="1" si="96"/>
        <v>65.4873874489369</v>
      </c>
      <c r="C982" s="5">
        <f t="shared" ca="1" si="97"/>
        <v>35.294529891941423</v>
      </c>
      <c r="D982" s="5">
        <f t="shared" ca="1" si="98"/>
        <v>150.15301609933903</v>
      </c>
      <c r="E982" s="5">
        <f t="shared" ca="1" si="101"/>
        <v>-41.438583247204207</v>
      </c>
      <c r="F982" s="5">
        <f t="shared" ca="1" si="99"/>
        <v>-24.318472690060723</v>
      </c>
      <c r="G982">
        <f t="shared" ca="1" si="100"/>
        <v>1.7999999999999999E-2</v>
      </c>
    </row>
    <row r="983" spans="1:7" x14ac:dyDescent="0.25">
      <c r="A983">
        <v>927</v>
      </c>
      <c r="B983" s="5">
        <f t="shared" ca="1" si="96"/>
        <v>74.084946551277071</v>
      </c>
      <c r="C983" s="5">
        <f t="shared" ca="1" si="97"/>
        <v>27.863745504932595</v>
      </c>
      <c r="D983" s="5">
        <f t="shared" ca="1" si="98"/>
        <v>151.86329124765291</v>
      </c>
      <c r="E983" s="5">
        <f t="shared" ca="1" si="101"/>
        <v>2.4067243364068194</v>
      </c>
      <c r="F983" s="5">
        <f t="shared" ca="1" si="99"/>
        <v>19.526834893550301</v>
      </c>
      <c r="G983">
        <f t="shared" ca="1" si="100"/>
        <v>0.9</v>
      </c>
    </row>
    <row r="984" spans="1:7" x14ac:dyDescent="0.25">
      <c r="A984">
        <v>928</v>
      </c>
      <c r="B984" s="5">
        <f t="shared" ca="1" si="96"/>
        <v>68.88053396597995</v>
      </c>
      <c r="C984" s="5">
        <f t="shared" ca="1" si="97"/>
        <v>26.023055556746364</v>
      </c>
      <c r="D984" s="5">
        <f t="shared" ca="1" si="98"/>
        <v>154.56082659744115</v>
      </c>
      <c r="E984" s="5">
        <f t="shared" ca="1" si="101"/>
        <v>-8.4417238178747862</v>
      </c>
      <c r="F984" s="5">
        <f t="shared" ca="1" si="99"/>
        <v>8.6783867392686975</v>
      </c>
      <c r="G984">
        <f t="shared" ca="1" si="100"/>
        <v>0.67800000000000005</v>
      </c>
    </row>
    <row r="985" spans="1:7" x14ac:dyDescent="0.25">
      <c r="A985">
        <v>929</v>
      </c>
      <c r="B985" s="5">
        <f t="shared" ca="1" si="96"/>
        <v>67.827830201628785</v>
      </c>
      <c r="C985" s="5">
        <f t="shared" ca="1" si="97"/>
        <v>31.205777700543862</v>
      </c>
      <c r="D985" s="5">
        <f t="shared" ca="1" si="98"/>
        <v>138.44350349474425</v>
      </c>
      <c r="E985" s="5">
        <f t="shared" ca="1" si="101"/>
        <v>-17.172031758795647</v>
      </c>
      <c r="F985" s="5">
        <f t="shared" ca="1" si="99"/>
        <v>-5.1921201652163518E-2</v>
      </c>
      <c r="G985">
        <f t="shared" ca="1" si="100"/>
        <v>0.43</v>
      </c>
    </row>
    <row r="986" spans="1:7" x14ac:dyDescent="0.25">
      <c r="A986">
        <v>930</v>
      </c>
      <c r="B986" s="5">
        <f t="shared" ca="1" si="96"/>
        <v>68.184345319115991</v>
      </c>
      <c r="C986" s="5">
        <f t="shared" ca="1" si="97"/>
        <v>27.410502660051151</v>
      </c>
      <c r="D986" s="5">
        <f t="shared" ca="1" si="98"/>
        <v>160.40149991784438</v>
      </c>
      <c r="E986" s="5">
        <f t="shared" ca="1" si="101"/>
        <v>-17.408651485211479</v>
      </c>
      <c r="F986" s="5">
        <f t="shared" ca="1" si="99"/>
        <v>-0.28854092806799514</v>
      </c>
      <c r="G986">
        <f t="shared" ca="1" si="100"/>
        <v>0.42199999999999999</v>
      </c>
    </row>
    <row r="987" spans="1:7" x14ac:dyDescent="0.25">
      <c r="A987">
        <v>931</v>
      </c>
      <c r="B987" s="5">
        <f t="shared" ca="1" si="96"/>
        <v>71.913520566951348</v>
      </c>
      <c r="C987" s="5">
        <f t="shared" ca="1" si="97"/>
        <v>27.974413100369315</v>
      </c>
      <c r="D987" s="5">
        <f t="shared" ca="1" si="98"/>
        <v>149.34798570228804</v>
      </c>
      <c r="E987" s="5">
        <f t="shared" ca="1" si="101"/>
        <v>-2.6117059786019228</v>
      </c>
      <c r="F987" s="5">
        <f t="shared" ca="1" si="99"/>
        <v>14.508404578541562</v>
      </c>
      <c r="G987">
        <f t="shared" ca="1" si="100"/>
        <v>0.81899999999999995</v>
      </c>
    </row>
    <row r="988" spans="1:7" x14ac:dyDescent="0.25">
      <c r="A988">
        <v>932</v>
      </c>
      <c r="B988" s="5">
        <f t="shared" ca="1" si="96"/>
        <v>66.635959851233395</v>
      </c>
      <c r="C988" s="5">
        <f t="shared" ca="1" si="97"/>
        <v>31.865454940183582</v>
      </c>
      <c r="D988" s="5">
        <f t="shared" ca="1" si="98"/>
        <v>143.88302184291726</v>
      </c>
      <c r="E988" s="5">
        <f t="shared" ca="1" si="101"/>
        <v>-25.274570248118867</v>
      </c>
      <c r="F988" s="5">
        <f t="shared" ca="1" si="99"/>
        <v>-8.1544596909753828</v>
      </c>
      <c r="G988">
        <f t="shared" ca="1" si="100"/>
        <v>0.191</v>
      </c>
    </row>
    <row r="989" spans="1:7" x14ac:dyDescent="0.25">
      <c r="A989">
        <v>933</v>
      </c>
      <c r="B989" s="5">
        <f t="shared" ca="1" si="96"/>
        <v>71.269226257121048</v>
      </c>
      <c r="C989" s="5">
        <f t="shared" ca="1" si="97"/>
        <v>31.846581340818897</v>
      </c>
      <c r="D989" s="5">
        <f t="shared" ca="1" si="98"/>
        <v>150.78747263187745</v>
      </c>
      <c r="E989" s="5">
        <f t="shared" ca="1" si="101"/>
        <v>-16.00181480628143</v>
      </c>
      <c r="F989" s="5">
        <f t="shared" ca="1" si="99"/>
        <v>1.1182957508620532</v>
      </c>
      <c r="G989">
        <f t="shared" ca="1" si="100"/>
        <v>0.46600000000000003</v>
      </c>
    </row>
    <row r="990" spans="1:7" x14ac:dyDescent="0.25">
      <c r="A990">
        <v>934</v>
      </c>
      <c r="B990" s="5">
        <f t="shared" ca="1" si="96"/>
        <v>70.53278539973175</v>
      </c>
      <c r="C990" s="5">
        <f t="shared" ca="1" si="97"/>
        <v>30.668315551732668</v>
      </c>
      <c r="D990" s="5">
        <f t="shared" ca="1" si="98"/>
        <v>149.43822429434843</v>
      </c>
      <c r="E990" s="5">
        <f t="shared" ca="1" si="101"/>
        <v>-14.040734801953196</v>
      </c>
      <c r="F990" s="5">
        <f t="shared" ca="1" si="99"/>
        <v>3.0793757551902878</v>
      </c>
      <c r="G990">
        <f t="shared" ca="1" si="100"/>
        <v>0.51700000000000002</v>
      </c>
    </row>
    <row r="991" spans="1:7" x14ac:dyDescent="0.25">
      <c r="A991">
        <v>935</v>
      </c>
      <c r="B991" s="5">
        <f t="shared" ca="1" si="96"/>
        <v>74.157801922698312</v>
      </c>
      <c r="C991" s="5">
        <f t="shared" ca="1" si="97"/>
        <v>28.080124393452355</v>
      </c>
      <c r="D991" s="5">
        <f t="shared" ca="1" si="98"/>
        <v>151.14479107213987</v>
      </c>
      <c r="E991" s="5">
        <f t="shared" ca="1" si="101"/>
        <v>2.3930435550379636</v>
      </c>
      <c r="F991" s="5">
        <f t="shared" ca="1" si="99"/>
        <v>19.513154112181446</v>
      </c>
      <c r="G991">
        <f t="shared" ca="1" si="100"/>
        <v>0.89900000000000002</v>
      </c>
    </row>
    <row r="992" spans="1:7" x14ac:dyDescent="0.25">
      <c r="A992">
        <v>936</v>
      </c>
      <c r="B992" s="5">
        <f t="shared" ca="1" si="96"/>
        <v>71.488373908197374</v>
      </c>
      <c r="C992" s="5">
        <f t="shared" ca="1" si="97"/>
        <v>35.791919718119573</v>
      </c>
      <c r="D992" s="5">
        <f t="shared" ca="1" si="98"/>
        <v>146.30857899017792</v>
      </c>
      <c r="E992" s="5">
        <f t="shared" ca="1" si="101"/>
        <v>-23.995467960481651</v>
      </c>
      <c r="F992" s="5">
        <f t="shared" ca="1" si="99"/>
        <v>-6.8753574033381675</v>
      </c>
      <c r="G992">
        <f t="shared" ca="1" si="100"/>
        <v>0.22700000000000001</v>
      </c>
    </row>
    <row r="993" spans="1:7" x14ac:dyDescent="0.25">
      <c r="A993">
        <v>937</v>
      </c>
      <c r="B993" s="5">
        <f t="shared" ca="1" si="96"/>
        <v>72.921004691844402</v>
      </c>
      <c r="C993" s="5">
        <f t="shared" ca="1" si="97"/>
        <v>31.48380767521618</v>
      </c>
      <c r="D993" s="5">
        <f t="shared" ca="1" si="98"/>
        <v>140.24436526645707</v>
      </c>
      <c r="E993" s="5">
        <f t="shared" ca="1" si="101"/>
        <v>-4.6938356719227992</v>
      </c>
      <c r="F993" s="5">
        <f t="shared" ca="1" si="99"/>
        <v>12.426274885220685</v>
      </c>
      <c r="G993">
        <f t="shared" ca="1" si="100"/>
        <v>0.77700000000000002</v>
      </c>
    </row>
    <row r="994" spans="1:7" x14ac:dyDescent="0.25">
      <c r="A994">
        <v>938</v>
      </c>
      <c r="B994" s="5">
        <f t="shared" ca="1" si="96"/>
        <v>65.012150420231649</v>
      </c>
      <c r="C994" s="5">
        <f t="shared" ca="1" si="97"/>
        <v>29.093357288772737</v>
      </c>
      <c r="D994" s="5">
        <f t="shared" ca="1" si="98"/>
        <v>154.59142833026965</v>
      </c>
      <c r="E994" s="5">
        <f t="shared" ca="1" si="101"/>
        <v>-27.837858410402731</v>
      </c>
      <c r="F994" s="5">
        <f t="shared" ca="1" si="99"/>
        <v>-10.717747853259247</v>
      </c>
      <c r="G994">
        <f t="shared" ca="1" si="100"/>
        <v>0.13800000000000001</v>
      </c>
    </row>
    <row r="995" spans="1:7" x14ac:dyDescent="0.25">
      <c r="A995">
        <v>939</v>
      </c>
      <c r="B995" s="5">
        <f t="shared" ca="1" si="96"/>
        <v>67.252342196127259</v>
      </c>
      <c r="C995" s="5">
        <f t="shared" ca="1" si="97"/>
        <v>31.931149663658523</v>
      </c>
      <c r="D995" s="5">
        <f t="shared" ca="1" si="98"/>
        <v>151.52640967616466</v>
      </c>
      <c r="E995" s="5">
        <f t="shared" ca="1" si="101"/>
        <v>-27.855301062901617</v>
      </c>
      <c r="F995" s="5">
        <f t="shared" ca="1" si="99"/>
        <v>-10.735190505758133</v>
      </c>
      <c r="G995">
        <f t="shared" ca="1" si="100"/>
        <v>0.13600000000000001</v>
      </c>
    </row>
    <row r="996" spans="1:7" x14ac:dyDescent="0.25">
      <c r="A996">
        <v>940</v>
      </c>
      <c r="B996" s="5">
        <f t="shared" ca="1" si="96"/>
        <v>68.81859472173268</v>
      </c>
      <c r="C996" s="5">
        <f t="shared" ca="1" si="97"/>
        <v>34.424798573171188</v>
      </c>
      <c r="D996" s="5">
        <f t="shared" ca="1" si="98"/>
        <v>139.99083044810808</v>
      </c>
      <c r="E996" s="5">
        <f t="shared" ca="1" si="101"/>
        <v>-24.229326652861609</v>
      </c>
      <c r="F996" s="5">
        <f t="shared" ca="1" si="99"/>
        <v>-7.109216095718125</v>
      </c>
      <c r="G996">
        <f t="shared" ca="1" si="100"/>
        <v>0.219</v>
      </c>
    </row>
    <row r="997" spans="1:7" x14ac:dyDescent="0.25">
      <c r="A997">
        <v>941</v>
      </c>
      <c r="B997" s="5">
        <f t="shared" ca="1" si="96"/>
        <v>74.900846588910355</v>
      </c>
      <c r="C997" s="5">
        <f t="shared" ca="1" si="97"/>
        <v>35.311037164454298</v>
      </c>
      <c r="D997" s="5">
        <f t="shared" ca="1" si="98"/>
        <v>150.21687169625895</v>
      </c>
      <c r="E997" s="5">
        <f t="shared" ca="1" si="101"/>
        <v>-15.227447055572648</v>
      </c>
      <c r="F997" s="5">
        <f t="shared" ca="1" si="99"/>
        <v>1.8926635015708353</v>
      </c>
      <c r="G997">
        <f t="shared" ca="1" si="100"/>
        <v>0.48699999999999999</v>
      </c>
    </row>
    <row r="998" spans="1:7" x14ac:dyDescent="0.25">
      <c r="A998">
        <v>942</v>
      </c>
      <c r="B998" s="5">
        <f t="shared" ca="1" si="96"/>
        <v>70.11074626032682</v>
      </c>
      <c r="C998" s="5">
        <f t="shared" ca="1" si="97"/>
        <v>32.190731440892463</v>
      </c>
      <c r="D998" s="5">
        <f t="shared" ca="1" si="98"/>
        <v>150.2070439979062</v>
      </c>
      <c r="E998" s="5">
        <f t="shared" ca="1" si="101"/>
        <v>-19.885862567990227</v>
      </c>
      <c r="F998" s="5">
        <f t="shared" ca="1" si="99"/>
        <v>-2.765752010846743</v>
      </c>
      <c r="G998">
        <f t="shared" ca="1" si="100"/>
        <v>0.34499999999999997</v>
      </c>
    </row>
    <row r="999" spans="1:7" x14ac:dyDescent="0.25">
      <c r="A999">
        <v>943</v>
      </c>
      <c r="B999" s="5">
        <f t="shared" ca="1" si="96"/>
        <v>69.542323685037303</v>
      </c>
      <c r="C999" s="5">
        <f t="shared" ca="1" si="97"/>
        <v>29.901788465632073</v>
      </c>
      <c r="D999" s="5">
        <f t="shared" ca="1" si="98"/>
        <v>148.01805780774072</v>
      </c>
      <c r="E999" s="5">
        <f t="shared" ca="1" si="101"/>
        <v>-13.900895625568698</v>
      </c>
      <c r="F999" s="5">
        <f t="shared" ca="1" si="99"/>
        <v>3.2192149315747862</v>
      </c>
      <c r="G999">
        <f t="shared" ca="1" si="100"/>
        <v>0.52200000000000002</v>
      </c>
    </row>
    <row r="1000" spans="1:7" x14ac:dyDescent="0.25">
      <c r="A1000">
        <v>944</v>
      </c>
      <c r="B1000" s="5">
        <f t="shared" ca="1" si="96"/>
        <v>73.945472238650098</v>
      </c>
      <c r="C1000" s="5">
        <f t="shared" ca="1" si="97"/>
        <v>26.997828295299378</v>
      </c>
      <c r="D1000" s="5">
        <f t="shared" ca="1" si="98"/>
        <v>149.26674889993609</v>
      </c>
      <c r="E1000" s="5">
        <f t="shared" ca="1" si="101"/>
        <v>5.8348675007042674</v>
      </c>
      <c r="F1000" s="5">
        <f t="shared" ca="1" si="99"/>
        <v>22.95497805784775</v>
      </c>
      <c r="G1000">
        <f t="shared" ca="1" si="100"/>
        <v>0.94499999999999995</v>
      </c>
    </row>
    <row r="1001" spans="1:7" x14ac:dyDescent="0.25">
      <c r="A1001">
        <v>945</v>
      </c>
      <c r="B1001" s="5">
        <f t="shared" ca="1" si="96"/>
        <v>72.992161355255675</v>
      </c>
      <c r="C1001" s="5">
        <f t="shared" ca="1" si="97"/>
        <v>28.679631927141411</v>
      </c>
      <c r="D1001" s="5">
        <f t="shared" ca="1" si="98"/>
        <v>157.02987278995312</v>
      </c>
      <c r="E1001" s="5">
        <f t="shared" ca="1" si="101"/>
        <v>-5.7082832277638138</v>
      </c>
      <c r="F1001" s="5">
        <f t="shared" ca="1" si="99"/>
        <v>11.411827329379669</v>
      </c>
      <c r="G1001">
        <f t="shared" ca="1" si="100"/>
        <v>0.755</v>
      </c>
    </row>
    <row r="1002" spans="1:7" x14ac:dyDescent="0.25">
      <c r="A1002">
        <v>946</v>
      </c>
      <c r="B1002" s="5">
        <f t="shared" ca="1" si="96"/>
        <v>72.450548777394218</v>
      </c>
      <c r="C1002" s="5">
        <f t="shared" ca="1" si="97"/>
        <v>30.611262434262052</v>
      </c>
      <c r="D1002" s="5">
        <f t="shared" ca="1" si="98"/>
        <v>148.83686550517601</v>
      </c>
      <c r="E1002" s="5">
        <f t="shared" ca="1" si="101"/>
        <v>-8.201047592153266</v>
      </c>
      <c r="F1002" s="5">
        <f t="shared" ca="1" si="99"/>
        <v>8.9190629649902178</v>
      </c>
      <c r="G1002">
        <f t="shared" ca="1" si="100"/>
        <v>0.68700000000000006</v>
      </c>
    </row>
    <row r="1003" spans="1:7" x14ac:dyDescent="0.25">
      <c r="A1003">
        <v>947</v>
      </c>
      <c r="B1003" s="5">
        <f t="shared" ca="1" si="96"/>
        <v>71.228554091670858</v>
      </c>
      <c r="C1003" s="5">
        <f t="shared" ca="1" si="97"/>
        <v>33.944975237342248</v>
      </c>
      <c r="D1003" s="5">
        <f t="shared" ca="1" si="98"/>
        <v>149.93978227895457</v>
      </c>
      <c r="E1003" s="5">
        <f t="shared" ca="1" si="101"/>
        <v>-21.519399355397741</v>
      </c>
      <c r="F1003" s="5">
        <f t="shared" ca="1" si="99"/>
        <v>-4.3992887982542577</v>
      </c>
      <c r="G1003">
        <f t="shared" ca="1" si="100"/>
        <v>0.29199999999999998</v>
      </c>
    </row>
    <row r="1004" spans="1:7" x14ac:dyDescent="0.25">
      <c r="A1004">
        <v>948</v>
      </c>
      <c r="B1004" s="5">
        <f t="shared" ca="1" si="96"/>
        <v>67.413084584077197</v>
      </c>
      <c r="C1004" s="5">
        <f t="shared" ca="1" si="97"/>
        <v>32.80006183764408</v>
      </c>
      <c r="D1004" s="5">
        <f t="shared" ca="1" si="98"/>
        <v>155.57655392386945</v>
      </c>
      <c r="E1004" s="5">
        <f t="shared" ca="1" si="101"/>
        <v>-32.015710291559991</v>
      </c>
      <c r="F1004" s="5">
        <f t="shared" ca="1" si="99"/>
        <v>-14.895599734416507</v>
      </c>
      <c r="G1004">
        <f t="shared" ca="1" si="100"/>
        <v>7.4999999999999997E-2</v>
      </c>
    </row>
    <row r="1005" spans="1:7" x14ac:dyDescent="0.25">
      <c r="A1005">
        <v>949</v>
      </c>
      <c r="B1005" s="5">
        <f t="shared" ca="1" si="96"/>
        <v>67.729020498248602</v>
      </c>
      <c r="C1005" s="5">
        <f t="shared" ca="1" si="97"/>
        <v>33.78947488787297</v>
      </c>
      <c r="D1005" s="5">
        <f t="shared" ca="1" si="98"/>
        <v>147.81718415839859</v>
      </c>
      <c r="E1005" s="5">
        <f t="shared" ca="1" si="101"/>
        <v>-29.715429560691764</v>
      </c>
      <c r="F1005" s="5">
        <f t="shared" ca="1" si="99"/>
        <v>-12.59531900354828</v>
      </c>
      <c r="G1005">
        <f t="shared" ca="1" si="100"/>
        <v>0.107</v>
      </c>
    </row>
    <row r="1006" spans="1:7" x14ac:dyDescent="0.25">
      <c r="A1006">
        <v>950</v>
      </c>
      <c r="B1006" s="5">
        <f t="shared" ca="1" si="96"/>
        <v>67.991158899327516</v>
      </c>
      <c r="C1006" s="5">
        <f t="shared" ca="1" si="97"/>
        <v>30.737671026882541</v>
      </c>
      <c r="D1006" s="5">
        <f t="shared" ca="1" si="98"/>
        <v>154.84531784902782</v>
      </c>
      <c r="E1006" s="5">
        <f t="shared" ca="1" si="101"/>
        <v>-24.246889423540015</v>
      </c>
      <c r="F1006" s="5">
        <f t="shared" ca="1" si="99"/>
        <v>-7.1267788663965312</v>
      </c>
      <c r="G1006">
        <f t="shared" ca="1" si="100"/>
        <v>0.217</v>
      </c>
    </row>
    <row r="1007" spans="1:7" x14ac:dyDescent="0.25">
      <c r="A1007">
        <v>951</v>
      </c>
      <c r="B1007" s="5">
        <f t="shared" ca="1" si="96"/>
        <v>72.98449227136345</v>
      </c>
      <c r="C1007" s="5">
        <f t="shared" ca="1" si="97"/>
        <v>32.936791101769032</v>
      </c>
      <c r="D1007" s="5">
        <f t="shared" ca="1" si="98"/>
        <v>145.92960230457231</v>
      </c>
      <c r="E1007" s="5">
        <f t="shared" ca="1" si="101"/>
        <v>-11.638281004759659</v>
      </c>
      <c r="F1007" s="5">
        <f t="shared" ca="1" si="99"/>
        <v>5.4818295523838252</v>
      </c>
      <c r="G1007">
        <f t="shared" ca="1" si="100"/>
        <v>0.60199999999999998</v>
      </c>
    </row>
    <row r="1008" spans="1:7" x14ac:dyDescent="0.25">
      <c r="A1008">
        <v>952</v>
      </c>
      <c r="B1008" s="5">
        <f t="shared" ca="1" si="96"/>
        <v>70.880885774428677</v>
      </c>
      <c r="C1008" s="5">
        <f t="shared" ca="1" si="97"/>
        <v>31.312963468423337</v>
      </c>
      <c r="D1008" s="5">
        <f t="shared" ca="1" si="98"/>
        <v>148.61088054232388</v>
      </c>
      <c r="E1008" s="5">
        <f t="shared" ca="1" si="101"/>
        <v>-14.423156848720247</v>
      </c>
      <c r="F1008" s="5">
        <f t="shared" ca="1" si="99"/>
        <v>2.6969537084232371</v>
      </c>
      <c r="G1008">
        <f t="shared" ca="1" si="100"/>
        <v>0.503</v>
      </c>
    </row>
    <row r="1009" spans="1:7" x14ac:dyDescent="0.25">
      <c r="A1009">
        <v>953</v>
      </c>
      <c r="B1009" s="5">
        <f t="shared" ca="1" si="96"/>
        <v>68.416597906876646</v>
      </c>
      <c r="C1009" s="5">
        <f t="shared" ca="1" si="97"/>
        <v>30.560600406982321</v>
      </c>
      <c r="D1009" s="5">
        <f t="shared" ca="1" si="98"/>
        <v>144.53585574503984</v>
      </c>
      <c r="E1009" s="5">
        <f t="shared" ca="1" si="101"/>
        <v>-17.008628246738919</v>
      </c>
      <c r="F1009" s="5">
        <f t="shared" ca="1" si="99"/>
        <v>0.1114823104045648</v>
      </c>
      <c r="G1009">
        <f t="shared" ca="1" si="100"/>
        <v>0.436</v>
      </c>
    </row>
    <row r="1010" spans="1:7" x14ac:dyDescent="0.25">
      <c r="A1010">
        <v>954</v>
      </c>
      <c r="B1010" s="5">
        <f t="shared" ca="1" si="96"/>
        <v>72.174763961273072</v>
      </c>
      <c r="C1010" s="5">
        <f t="shared" ca="1" si="97"/>
        <v>28.828511750648264</v>
      </c>
      <c r="D1010" s="5">
        <f t="shared" ca="1" si="98"/>
        <v>140.75178688164345</v>
      </c>
      <c r="E1010" s="5">
        <f t="shared" ca="1" si="101"/>
        <v>0.36469260817244376</v>
      </c>
      <c r="F1010" s="5">
        <f t="shared" ca="1" si="99"/>
        <v>17.484803165315927</v>
      </c>
      <c r="G1010">
        <f t="shared" ca="1" si="100"/>
        <v>0.86099999999999999</v>
      </c>
    </row>
    <row r="1011" spans="1:7" x14ac:dyDescent="0.25">
      <c r="A1011">
        <v>955</v>
      </c>
      <c r="B1011" s="5">
        <f t="shared" ca="1" si="96"/>
        <v>73.254215195542955</v>
      </c>
      <c r="C1011" s="5">
        <f t="shared" ca="1" si="97"/>
        <v>24.430296856739215</v>
      </c>
      <c r="D1011" s="5">
        <f t="shared" ca="1" si="98"/>
        <v>147.34733839083248</v>
      </c>
      <c r="E1011" s="5">
        <f t="shared" ca="1" si="101"/>
        <v>12.109586751532609</v>
      </c>
      <c r="F1011" s="5">
        <f t="shared" ca="1" si="99"/>
        <v>29.229697308676094</v>
      </c>
      <c r="G1011">
        <f t="shared" ca="1" si="100"/>
        <v>0.97699999999999998</v>
      </c>
    </row>
    <row r="1012" spans="1:7" x14ac:dyDescent="0.25">
      <c r="A1012">
        <v>956</v>
      </c>
      <c r="B1012" s="5">
        <f t="shared" ca="1" si="96"/>
        <v>72.592097214902978</v>
      </c>
      <c r="C1012" s="5">
        <f t="shared" ca="1" si="97"/>
        <v>31.275951216296768</v>
      </c>
      <c r="D1012" s="5">
        <f t="shared" ca="1" si="98"/>
        <v>142.59160730940644</v>
      </c>
      <c r="E1012" s="5">
        <f t="shared" ca="1" si="101"/>
        <v>-6.2967878917555939</v>
      </c>
      <c r="F1012" s="5">
        <f t="shared" ca="1" si="99"/>
        <v>10.82332266538789</v>
      </c>
      <c r="G1012">
        <f t="shared" ca="1" si="100"/>
        <v>0.74199999999999999</v>
      </c>
    </row>
    <row r="1013" spans="1:7" x14ac:dyDescent="0.25">
      <c r="A1013">
        <v>957</v>
      </c>
      <c r="B1013" s="5">
        <f t="shared" ca="1" si="96"/>
        <v>67.987739213877362</v>
      </c>
      <c r="C1013" s="5">
        <f t="shared" ca="1" si="97"/>
        <v>29.104917202994812</v>
      </c>
      <c r="D1013" s="5">
        <f t="shared" ca="1" si="98"/>
        <v>158.93836540448515</v>
      </c>
      <c r="E1013" s="5">
        <f t="shared" ca="1" si="101"/>
        <v>-21.901804450802938</v>
      </c>
      <c r="F1013" s="5">
        <f t="shared" ca="1" si="99"/>
        <v>-4.7816938936594546</v>
      </c>
      <c r="G1013">
        <f t="shared" ca="1" si="100"/>
        <v>0.27800000000000002</v>
      </c>
    </row>
    <row r="1014" spans="1:7" x14ac:dyDescent="0.25">
      <c r="A1014">
        <v>958</v>
      </c>
      <c r="B1014" s="5">
        <f t="shared" ca="1" si="96"/>
        <v>74.257409711034612</v>
      </c>
      <c r="C1014" s="5">
        <f t="shared" ca="1" si="97"/>
        <v>28.986557264514687</v>
      </c>
      <c r="D1014" s="5">
        <f t="shared" ca="1" si="98"/>
        <v>152.13029457336393</v>
      </c>
      <c r="E1014" s="5">
        <f t="shared" ca="1" si="101"/>
        <v>-0.39146520011907637</v>
      </c>
      <c r="F1014" s="5">
        <f t="shared" ca="1" si="99"/>
        <v>16.728645357024408</v>
      </c>
      <c r="G1014">
        <f t="shared" ca="1" si="100"/>
        <v>0.85199999999999998</v>
      </c>
    </row>
    <row r="1015" spans="1:7" x14ac:dyDescent="0.25">
      <c r="A1015">
        <v>959</v>
      </c>
      <c r="B1015" s="5">
        <f t="shared" ca="1" si="96"/>
        <v>68.313593947076583</v>
      </c>
      <c r="C1015" s="5">
        <f t="shared" ca="1" si="97"/>
        <v>33.328949868612717</v>
      </c>
      <c r="D1015" s="5">
        <f t="shared" ca="1" si="98"/>
        <v>147.24445099012769</v>
      </c>
      <c r="E1015" s="5">
        <f t="shared" ca="1" si="101"/>
        <v>-26.487856390307194</v>
      </c>
      <c r="F1015" s="5">
        <f t="shared" ca="1" si="99"/>
        <v>-9.3677458331637098</v>
      </c>
      <c r="G1015">
        <f t="shared" ca="1" si="100"/>
        <v>0.16800000000000001</v>
      </c>
    </row>
    <row r="1016" spans="1:7" x14ac:dyDescent="0.25">
      <c r="A1016">
        <v>960</v>
      </c>
      <c r="B1016" s="5">
        <f t="shared" ca="1" si="96"/>
        <v>65.665572566751564</v>
      </c>
      <c r="C1016" s="5">
        <f t="shared" ca="1" si="97"/>
        <v>29.287048066997741</v>
      </c>
      <c r="D1016" s="5">
        <f t="shared" ca="1" si="98"/>
        <v>150.858643946505</v>
      </c>
      <c r="E1016" s="5">
        <f t="shared" ca="1" si="101"/>
        <v>-24.542349707043527</v>
      </c>
      <c r="F1016" s="5">
        <f t="shared" ca="1" si="99"/>
        <v>-7.4222391499000437</v>
      </c>
      <c r="G1016">
        <f t="shared" ca="1" si="100"/>
        <v>0.21199999999999999</v>
      </c>
    </row>
    <row r="1017" spans="1:7" x14ac:dyDescent="0.25">
      <c r="A1017">
        <v>961</v>
      </c>
      <c r="B1017" s="5">
        <f t="shared" ca="1" si="96"/>
        <v>71.479078202300869</v>
      </c>
      <c r="C1017" s="5">
        <f t="shared" ca="1" si="97"/>
        <v>30.454127622086329</v>
      </c>
      <c r="D1017" s="5">
        <f t="shared" ca="1" si="98"/>
        <v>154.53038611378048</v>
      </c>
      <c r="E1017" s="5">
        <f t="shared" ca="1" si="101"/>
        <v>-13.543543178214456</v>
      </c>
      <c r="F1017" s="5">
        <f t="shared" ca="1" si="99"/>
        <v>3.5765673789290275</v>
      </c>
      <c r="G1017">
        <f t="shared" ca="1" si="100"/>
        <v>0.53500000000000003</v>
      </c>
    </row>
    <row r="1018" spans="1:7" x14ac:dyDescent="0.25">
      <c r="A1018">
        <v>962</v>
      </c>
      <c r="B1018" s="5">
        <f t="shared" ref="B1018:B1056" ca="1" si="102">_xlfn.NORM.INV(RAND(),$B$52,$C$52)</f>
        <v>75.171763603688674</v>
      </c>
      <c r="C1018" s="5">
        <f t="shared" ref="C1018:C1056" ca="1" si="103">_xlfn.NORM.INV(RAND(),$B$53,$C$53)</f>
        <v>34.274205814501748</v>
      </c>
      <c r="D1018" s="5">
        <f t="shared" ref="D1018:D1056" ca="1" si="104">_xlfn.NORM.INV(RAND(),$B$54,$C$54)</f>
        <v>146.53387286502877</v>
      </c>
      <c r="E1018" s="5">
        <f t="shared" ca="1" si="101"/>
        <v>-9.5902675059694804</v>
      </c>
      <c r="F1018" s="5">
        <f t="shared" ref="F1018:F1056" ca="1" si="105">E1018+$C$46</f>
        <v>7.5298430511740033</v>
      </c>
      <c r="G1018">
        <f t="shared" ref="G1018:G1056" ca="1" si="106">COUNTIF($F$57:$F$1056,"&lt;"&amp;F1018)/COUNT($F$57:$F$1056)</f>
        <v>0.65400000000000003</v>
      </c>
    </row>
    <row r="1019" spans="1:7" x14ac:dyDescent="0.25">
      <c r="A1019">
        <v>963</v>
      </c>
      <c r="B1019" s="5">
        <f t="shared" ca="1" si="102"/>
        <v>62.511945242099358</v>
      </c>
      <c r="C1019" s="5">
        <f t="shared" ca="1" si="103"/>
        <v>28.383507374224067</v>
      </c>
      <c r="D1019" s="5">
        <f t="shared" ca="1" si="104"/>
        <v>149.53338573420044</v>
      </c>
      <c r="E1019" s="5">
        <f t="shared" ca="1" si="101"/>
        <v>-30.11266601144321</v>
      </c>
      <c r="F1019" s="5">
        <f t="shared" ca="1" si="105"/>
        <v>-12.992555454299726</v>
      </c>
      <c r="G1019">
        <f t="shared" ca="1" si="106"/>
        <v>0.10100000000000001</v>
      </c>
    </row>
    <row r="1020" spans="1:7" x14ac:dyDescent="0.25">
      <c r="A1020">
        <v>964</v>
      </c>
      <c r="B1020" s="5">
        <f t="shared" ca="1" si="102"/>
        <v>73.308270415440802</v>
      </c>
      <c r="C1020" s="5">
        <f t="shared" ca="1" si="103"/>
        <v>23.56652581639824</v>
      </c>
      <c r="D1020" s="5">
        <f t="shared" ca="1" si="104"/>
        <v>144.97004485478584</v>
      </c>
      <c r="E1020" s="5">
        <f t="shared" ca="1" si="101"/>
        <v>15.954114160391901</v>
      </c>
      <c r="F1020" s="5">
        <f t="shared" ca="1" si="105"/>
        <v>33.074224717535387</v>
      </c>
      <c r="G1020">
        <f t="shared" ca="1" si="106"/>
        <v>0.98599999999999999</v>
      </c>
    </row>
    <row r="1021" spans="1:7" x14ac:dyDescent="0.25">
      <c r="A1021">
        <v>965</v>
      </c>
      <c r="B1021" s="5">
        <f t="shared" ca="1" si="102"/>
        <v>73.81787084082508</v>
      </c>
      <c r="C1021" s="5">
        <f t="shared" ca="1" si="103"/>
        <v>36.61239033890736</v>
      </c>
      <c r="D1021" s="5">
        <f t="shared" ca="1" si="104"/>
        <v>155.25014606226742</v>
      </c>
      <c r="E1021" s="5">
        <f t="shared" ca="1" si="101"/>
        <v>-24.599123108271549</v>
      </c>
      <c r="F1021" s="5">
        <f t="shared" ca="1" si="105"/>
        <v>-7.479012551128065</v>
      </c>
      <c r="G1021">
        <f t="shared" ca="1" si="106"/>
        <v>0.21099999999999999</v>
      </c>
    </row>
    <row r="1022" spans="1:7" x14ac:dyDescent="0.25">
      <c r="A1022">
        <v>966</v>
      </c>
      <c r="B1022" s="5">
        <f t="shared" ca="1" si="102"/>
        <v>76.237744039140821</v>
      </c>
      <c r="C1022" s="5">
        <f t="shared" ca="1" si="103"/>
        <v>30.771946384736147</v>
      </c>
      <c r="D1022" s="5">
        <f t="shared" ca="1" si="104"/>
        <v>148.46687602442182</v>
      </c>
      <c r="E1022" s="5">
        <f t="shared" ca="1" si="101"/>
        <v>2.1271205424681519</v>
      </c>
      <c r="F1022" s="5">
        <f t="shared" ca="1" si="105"/>
        <v>19.247231099611636</v>
      </c>
      <c r="G1022">
        <f t="shared" ca="1" si="106"/>
        <v>0.89300000000000002</v>
      </c>
    </row>
    <row r="1023" spans="1:7" x14ac:dyDescent="0.25">
      <c r="A1023">
        <v>967</v>
      </c>
      <c r="B1023" s="5">
        <f t="shared" ca="1" si="102"/>
        <v>66.423966990865225</v>
      </c>
      <c r="C1023" s="5">
        <f t="shared" ca="1" si="103"/>
        <v>25.597193609013004</v>
      </c>
      <c r="D1023" s="5">
        <f t="shared" ca="1" si="104"/>
        <v>151.63417077324064</v>
      </c>
      <c r="E1023" s="5">
        <f t="shared" ca="1" si="101"/>
        <v>-12.536365302089509</v>
      </c>
      <c r="F1023" s="5">
        <f t="shared" ca="1" si="105"/>
        <v>4.5837452550539748</v>
      </c>
      <c r="G1023">
        <f t="shared" ca="1" si="106"/>
        <v>0.56699999999999995</v>
      </c>
    </row>
    <row r="1024" spans="1:7" x14ac:dyDescent="0.25">
      <c r="A1024">
        <v>968</v>
      </c>
      <c r="B1024" s="5">
        <f t="shared" ca="1" si="102"/>
        <v>73.914090189428435</v>
      </c>
      <c r="C1024" s="5">
        <f t="shared" ca="1" si="103"/>
        <v>32.687484397410628</v>
      </c>
      <c r="D1024" s="5">
        <f t="shared" ca="1" si="104"/>
        <v>151.53629334225084</v>
      </c>
      <c r="E1024" s="5">
        <f t="shared" ca="1" si="101"/>
        <v>-11.366896138495331</v>
      </c>
      <c r="F1024" s="5">
        <f t="shared" ca="1" si="105"/>
        <v>5.7532144186481524</v>
      </c>
      <c r="G1024">
        <f t="shared" ca="1" si="106"/>
        <v>0.61</v>
      </c>
    </row>
    <row r="1025" spans="1:7" x14ac:dyDescent="0.25">
      <c r="A1025">
        <v>969</v>
      </c>
      <c r="B1025" s="5">
        <f t="shared" ca="1" si="102"/>
        <v>68.745560896245721</v>
      </c>
      <c r="C1025" s="5">
        <f t="shared" ca="1" si="103"/>
        <v>30.730024689132474</v>
      </c>
      <c r="D1025" s="5">
        <f t="shared" ca="1" si="104"/>
        <v>130.9943874230257</v>
      </c>
      <c r="E1025" s="5">
        <f t="shared" ca="1" si="101"/>
        <v>-9.2659467376854376</v>
      </c>
      <c r="F1025" s="5">
        <f t="shared" ca="1" si="105"/>
        <v>7.8541638194580461</v>
      </c>
      <c r="G1025">
        <f t="shared" ca="1" si="106"/>
        <v>0.66300000000000003</v>
      </c>
    </row>
    <row r="1026" spans="1:7" x14ac:dyDescent="0.25">
      <c r="A1026">
        <v>970</v>
      </c>
      <c r="B1026" s="5">
        <f t="shared" ca="1" si="102"/>
        <v>67.097194636843795</v>
      </c>
      <c r="C1026" s="5">
        <f t="shared" ca="1" si="103"/>
        <v>29.481158217993976</v>
      </c>
      <c r="D1026" s="5">
        <f t="shared" ca="1" si="104"/>
        <v>149.79352640869544</v>
      </c>
      <c r="E1026" s="5">
        <f t="shared" ca="1" si="101"/>
        <v>-20.512037434267143</v>
      </c>
      <c r="F1026" s="5">
        <f t="shared" ca="1" si="105"/>
        <v>-3.3919268771236588</v>
      </c>
      <c r="G1026">
        <f t="shared" ca="1" si="106"/>
        <v>0.32600000000000001</v>
      </c>
    </row>
    <row r="1027" spans="1:7" x14ac:dyDescent="0.25">
      <c r="A1027">
        <v>971</v>
      </c>
      <c r="B1027" s="5">
        <f t="shared" ca="1" si="102"/>
        <v>68.923716462426285</v>
      </c>
      <c r="C1027" s="5">
        <f t="shared" ca="1" si="103"/>
        <v>28.194648976258168</v>
      </c>
      <c r="D1027" s="5">
        <f t="shared" ca="1" si="104"/>
        <v>154.05388643117595</v>
      </c>
      <c r="E1027" s="5">
        <f t="shared" ca="1" si="101"/>
        <v>-14.113168807887678</v>
      </c>
      <c r="F1027" s="5">
        <f t="shared" ca="1" si="105"/>
        <v>3.0069417492558053</v>
      </c>
      <c r="G1027">
        <f t="shared" ca="1" si="106"/>
        <v>0.51100000000000001</v>
      </c>
    </row>
    <row r="1028" spans="1:7" x14ac:dyDescent="0.25">
      <c r="A1028">
        <v>972</v>
      </c>
      <c r="B1028" s="5">
        <f t="shared" ca="1" si="102"/>
        <v>71.687230849606976</v>
      </c>
      <c r="C1028" s="5">
        <f t="shared" ca="1" si="103"/>
        <v>26.356644955776446</v>
      </c>
      <c r="D1028" s="5">
        <f t="shared" ca="1" si="104"/>
        <v>154.69091380346646</v>
      </c>
      <c r="E1028" s="5">
        <f t="shared" ca="1" si="101"/>
        <v>-1.6044716959048935</v>
      </c>
      <c r="F1028" s="5">
        <f t="shared" ca="1" si="105"/>
        <v>15.515638861238591</v>
      </c>
      <c r="G1028">
        <f t="shared" ca="1" si="106"/>
        <v>0.83499999999999996</v>
      </c>
    </row>
    <row r="1029" spans="1:7" x14ac:dyDescent="0.25">
      <c r="A1029">
        <v>973</v>
      </c>
      <c r="B1029" s="5">
        <f t="shared" ca="1" si="102"/>
        <v>68.47981008847934</v>
      </c>
      <c r="C1029" s="5">
        <f t="shared" ca="1" si="103"/>
        <v>30.087889182899616</v>
      </c>
      <c r="D1029" s="5">
        <f t="shared" ca="1" si="104"/>
        <v>153.50352959668587</v>
      </c>
      <c r="E1029" s="5">
        <f t="shared" ca="1" si="101"/>
        <v>-20.344213424340733</v>
      </c>
      <c r="F1029" s="5">
        <f t="shared" ca="1" si="105"/>
        <v>-3.2241028671972494</v>
      </c>
      <c r="G1029">
        <f t="shared" ca="1" si="106"/>
        <v>0.33</v>
      </c>
    </row>
    <row r="1030" spans="1:7" x14ac:dyDescent="0.25">
      <c r="A1030">
        <v>974</v>
      </c>
      <c r="B1030" s="5">
        <f t="shared" ca="1" si="102"/>
        <v>72.866410575866468</v>
      </c>
      <c r="C1030" s="5">
        <f t="shared" ca="1" si="103"/>
        <v>27.576670421757548</v>
      </c>
      <c r="D1030" s="5">
        <f t="shared" ca="1" si="104"/>
        <v>154.0303216687945</v>
      </c>
      <c r="E1030" s="5">
        <f t="shared" ref="E1030:E1056" ca="1" si="107">$J$46*(B1030-$B$46)+$J$47*(C1030-$B$47)+$J$48*(D1030-$B$48)</f>
        <v>-1.3625798916089011</v>
      </c>
      <c r="F1030" s="5">
        <f t="shared" ca="1" si="105"/>
        <v>15.757530665534583</v>
      </c>
      <c r="G1030">
        <f t="shared" ca="1" si="106"/>
        <v>0.84199999999999997</v>
      </c>
    </row>
    <row r="1031" spans="1:7" x14ac:dyDescent="0.25">
      <c r="A1031">
        <v>975</v>
      </c>
      <c r="B1031" s="5">
        <f t="shared" ca="1" si="102"/>
        <v>74.590989635233967</v>
      </c>
      <c r="C1031" s="5">
        <f t="shared" ca="1" si="103"/>
        <v>33.141905002097104</v>
      </c>
      <c r="D1031" s="5">
        <f t="shared" ca="1" si="104"/>
        <v>148.70142591196864</v>
      </c>
      <c r="E1031" s="5">
        <f t="shared" ca="1" si="107"/>
        <v>-9.2178907877933636</v>
      </c>
      <c r="F1031" s="5">
        <f t="shared" ca="1" si="105"/>
        <v>7.9022197693501202</v>
      </c>
      <c r="G1031">
        <f t="shared" ca="1" si="106"/>
        <v>0.66400000000000003</v>
      </c>
    </row>
    <row r="1032" spans="1:7" x14ac:dyDescent="0.25">
      <c r="A1032">
        <v>976</v>
      </c>
      <c r="B1032" s="5">
        <f t="shared" ca="1" si="102"/>
        <v>76.329708651882456</v>
      </c>
      <c r="C1032" s="5">
        <f t="shared" ca="1" si="103"/>
        <v>38.137912701970002</v>
      </c>
      <c r="D1032" s="5">
        <f t="shared" ca="1" si="104"/>
        <v>150.13701044501749</v>
      </c>
      <c r="E1032" s="5">
        <f t="shared" ca="1" si="107"/>
        <v>-19.089042947110329</v>
      </c>
      <c r="F1032" s="5">
        <f t="shared" ca="1" si="105"/>
        <v>-1.9689323899668452</v>
      </c>
      <c r="G1032">
        <f t="shared" ca="1" si="106"/>
        <v>0.372</v>
      </c>
    </row>
    <row r="1033" spans="1:7" x14ac:dyDescent="0.25">
      <c r="A1033">
        <v>977</v>
      </c>
      <c r="B1033" s="5">
        <f t="shared" ca="1" si="102"/>
        <v>69.795192756650579</v>
      </c>
      <c r="C1033" s="5">
        <f t="shared" ca="1" si="103"/>
        <v>32.787988264497272</v>
      </c>
      <c r="D1033" s="5">
        <f t="shared" ca="1" si="104"/>
        <v>157.23382299784222</v>
      </c>
      <c r="E1033" s="5">
        <f t="shared" ca="1" si="107"/>
        <v>-26.221849212391483</v>
      </c>
      <c r="F1033" s="5">
        <f t="shared" ca="1" si="105"/>
        <v>-9.1017386552479991</v>
      </c>
      <c r="G1033">
        <f t="shared" ca="1" si="106"/>
        <v>0.17299999999999999</v>
      </c>
    </row>
    <row r="1034" spans="1:7" x14ac:dyDescent="0.25">
      <c r="A1034">
        <v>978</v>
      </c>
      <c r="B1034" s="5">
        <f t="shared" ca="1" si="102"/>
        <v>67.848979994227221</v>
      </c>
      <c r="C1034" s="5">
        <f t="shared" ca="1" si="103"/>
        <v>29.853946982592067</v>
      </c>
      <c r="D1034" s="5">
        <f t="shared" ca="1" si="104"/>
        <v>148.88398977482146</v>
      </c>
      <c r="E1034" s="5">
        <f t="shared" ca="1" si="107"/>
        <v>-18.963383527467457</v>
      </c>
      <c r="F1034" s="5">
        <f t="shared" ca="1" si="105"/>
        <v>-1.843272970323973</v>
      </c>
      <c r="G1034">
        <f t="shared" ca="1" si="106"/>
        <v>0.378</v>
      </c>
    </row>
    <row r="1035" spans="1:7" x14ac:dyDescent="0.25">
      <c r="A1035">
        <v>979</v>
      </c>
      <c r="B1035" s="5">
        <f t="shared" ca="1" si="102"/>
        <v>66.273446386948009</v>
      </c>
      <c r="C1035" s="5">
        <f t="shared" ca="1" si="103"/>
        <v>28.794627339567622</v>
      </c>
      <c r="D1035" s="5">
        <f t="shared" ca="1" si="104"/>
        <v>144.21866996491511</v>
      </c>
      <c r="E1035" s="5">
        <f t="shared" ca="1" si="107"/>
        <v>-17.891160094429083</v>
      </c>
      <c r="F1035" s="5">
        <f t="shared" ca="1" si="105"/>
        <v>-0.77104953728559877</v>
      </c>
      <c r="G1035">
        <f t="shared" ca="1" si="106"/>
        <v>0.40500000000000003</v>
      </c>
    </row>
    <row r="1036" spans="1:7" x14ac:dyDescent="0.25">
      <c r="A1036">
        <v>980</v>
      </c>
      <c r="B1036" s="5">
        <f t="shared" ca="1" si="102"/>
        <v>76.039054538328941</v>
      </c>
      <c r="C1036" s="5">
        <f t="shared" ca="1" si="103"/>
        <v>26.57851289103753</v>
      </c>
      <c r="D1036" s="5">
        <f t="shared" ca="1" si="104"/>
        <v>142.25554863021341</v>
      </c>
      <c r="E1036" s="5">
        <f t="shared" ca="1" si="107"/>
        <v>16.631479351896957</v>
      </c>
      <c r="F1036" s="5">
        <f t="shared" ca="1" si="105"/>
        <v>33.75158990904044</v>
      </c>
      <c r="G1036">
        <f t="shared" ca="1" si="106"/>
        <v>0.98899999999999999</v>
      </c>
    </row>
    <row r="1037" spans="1:7" x14ac:dyDescent="0.25">
      <c r="A1037">
        <v>981</v>
      </c>
      <c r="B1037" s="5">
        <f t="shared" ca="1" si="102"/>
        <v>69.602374770130453</v>
      </c>
      <c r="C1037" s="5">
        <f t="shared" ca="1" si="103"/>
        <v>27.379212929332549</v>
      </c>
      <c r="D1037" s="5">
        <f t="shared" ca="1" si="104"/>
        <v>158.53487270482739</v>
      </c>
      <c r="E1037" s="5">
        <f t="shared" ca="1" si="107"/>
        <v>-12.354855102125352</v>
      </c>
      <c r="F1037" s="5">
        <f t="shared" ca="1" si="105"/>
        <v>4.7652554550181314</v>
      </c>
      <c r="G1037">
        <f t="shared" ca="1" si="106"/>
        <v>0.57499999999999996</v>
      </c>
    </row>
    <row r="1038" spans="1:7" x14ac:dyDescent="0.25">
      <c r="A1038">
        <v>982</v>
      </c>
      <c r="B1038" s="5">
        <f t="shared" ca="1" si="102"/>
        <v>64.491920344155886</v>
      </c>
      <c r="C1038" s="5">
        <f t="shared" ca="1" si="103"/>
        <v>27.609920801216006</v>
      </c>
      <c r="D1038" s="5">
        <f t="shared" ca="1" si="104"/>
        <v>143.21379968555334</v>
      </c>
      <c r="E1038" s="5">
        <f t="shared" ca="1" si="107"/>
        <v>-19.016573506477666</v>
      </c>
      <c r="F1038" s="5">
        <f t="shared" ca="1" si="105"/>
        <v>-1.8964629493341825</v>
      </c>
      <c r="G1038">
        <f t="shared" ca="1" si="106"/>
        <v>0.375</v>
      </c>
    </row>
    <row r="1039" spans="1:7" x14ac:dyDescent="0.25">
      <c r="A1039">
        <v>983</v>
      </c>
      <c r="B1039" s="5">
        <f t="shared" ca="1" si="102"/>
        <v>67.824421893796341</v>
      </c>
      <c r="C1039" s="5">
        <f t="shared" ca="1" si="103"/>
        <v>28.36459150206591</v>
      </c>
      <c r="D1039" s="5">
        <f t="shared" ca="1" si="104"/>
        <v>152.24656914370613</v>
      </c>
      <c r="E1039" s="5">
        <f t="shared" ca="1" si="107"/>
        <v>-16.68421980147922</v>
      </c>
      <c r="F1039" s="5">
        <f t="shared" ca="1" si="105"/>
        <v>0.43589075566426416</v>
      </c>
      <c r="G1039">
        <f t="shared" ca="1" si="106"/>
        <v>0.441</v>
      </c>
    </row>
    <row r="1040" spans="1:7" x14ac:dyDescent="0.25">
      <c r="A1040">
        <v>984</v>
      </c>
      <c r="B1040" s="5">
        <f t="shared" ca="1" si="102"/>
        <v>69.797680626878261</v>
      </c>
      <c r="C1040" s="5">
        <f t="shared" ca="1" si="103"/>
        <v>30.040276403205066</v>
      </c>
      <c r="D1040" s="5">
        <f t="shared" ca="1" si="104"/>
        <v>151.74347300313045</v>
      </c>
      <c r="E1040" s="5">
        <f t="shared" ca="1" si="107"/>
        <v>-15.581997074440945</v>
      </c>
      <c r="F1040" s="5">
        <f t="shared" ca="1" si="105"/>
        <v>1.5381134827025384</v>
      </c>
      <c r="G1040">
        <f t="shared" ca="1" si="106"/>
        <v>0.47899999999999998</v>
      </c>
    </row>
    <row r="1041" spans="1:7" x14ac:dyDescent="0.25">
      <c r="A1041">
        <v>985</v>
      </c>
      <c r="B1041" s="5">
        <f t="shared" ca="1" si="102"/>
        <v>74.083651801482773</v>
      </c>
      <c r="C1041" s="5">
        <f t="shared" ca="1" si="103"/>
        <v>27.081197216583853</v>
      </c>
      <c r="D1041" s="5">
        <f t="shared" ca="1" si="104"/>
        <v>159.96889504983733</v>
      </c>
      <c r="E1041" s="5">
        <f t="shared" ca="1" si="107"/>
        <v>0.22088631890726251</v>
      </c>
      <c r="F1041" s="5">
        <f t="shared" ca="1" si="105"/>
        <v>17.340996876050745</v>
      </c>
      <c r="G1041">
        <f t="shared" ca="1" si="106"/>
        <v>0.85899999999999999</v>
      </c>
    </row>
    <row r="1042" spans="1:7" x14ac:dyDescent="0.25">
      <c r="A1042">
        <v>986</v>
      </c>
      <c r="B1042" s="5">
        <f t="shared" ca="1" si="102"/>
        <v>72.968440624251514</v>
      </c>
      <c r="C1042" s="5">
        <f t="shared" ca="1" si="103"/>
        <v>32.586786712890571</v>
      </c>
      <c r="D1042" s="5">
        <f t="shared" ca="1" si="104"/>
        <v>146.09739682475157</v>
      </c>
      <c r="E1042" s="5">
        <f t="shared" ca="1" si="107"/>
        <v>-10.795975438835695</v>
      </c>
      <c r="F1042" s="5">
        <f t="shared" ca="1" si="105"/>
        <v>6.3241351183077885</v>
      </c>
      <c r="G1042">
        <f t="shared" ca="1" si="106"/>
        <v>0.624</v>
      </c>
    </row>
    <row r="1043" spans="1:7" x14ac:dyDescent="0.25">
      <c r="A1043">
        <v>987</v>
      </c>
      <c r="B1043" s="5">
        <f t="shared" ca="1" si="102"/>
        <v>66.404930597876756</v>
      </c>
      <c r="C1043" s="5">
        <f t="shared" ca="1" si="103"/>
        <v>26.220595802270907</v>
      </c>
      <c r="D1043" s="5">
        <f t="shared" ca="1" si="104"/>
        <v>150.30328614761314</v>
      </c>
      <c r="E1043" s="5">
        <f t="shared" ca="1" si="107"/>
        <v>-13.613512746648507</v>
      </c>
      <c r="F1043" s="5">
        <f t="shared" ca="1" si="105"/>
        <v>3.5065978104949771</v>
      </c>
      <c r="G1043">
        <f t="shared" ca="1" si="106"/>
        <v>0.53100000000000003</v>
      </c>
    </row>
    <row r="1044" spans="1:7" x14ac:dyDescent="0.25">
      <c r="A1044">
        <v>988</v>
      </c>
      <c r="B1044" s="5">
        <f t="shared" ca="1" si="102"/>
        <v>63.244486985702572</v>
      </c>
      <c r="C1044" s="5">
        <f t="shared" ca="1" si="103"/>
        <v>32.483759012735028</v>
      </c>
      <c r="D1044" s="5">
        <f t="shared" ca="1" si="104"/>
        <v>152.70983272403112</v>
      </c>
      <c r="E1044" s="5">
        <f t="shared" ca="1" si="107"/>
        <v>-41.230321676829647</v>
      </c>
      <c r="F1044" s="5">
        <f t="shared" ca="1" si="105"/>
        <v>-24.110211119686163</v>
      </c>
      <c r="G1044">
        <f t="shared" ca="1" si="106"/>
        <v>1.9E-2</v>
      </c>
    </row>
    <row r="1045" spans="1:7" x14ac:dyDescent="0.25">
      <c r="A1045">
        <v>989</v>
      </c>
      <c r="B1045" s="5">
        <f t="shared" ca="1" si="102"/>
        <v>69.030695696979436</v>
      </c>
      <c r="C1045" s="5">
        <f t="shared" ca="1" si="103"/>
        <v>30.8401443655892</v>
      </c>
      <c r="D1045" s="5">
        <f t="shared" ca="1" si="104"/>
        <v>156.50836407634543</v>
      </c>
      <c r="E1045" s="5">
        <f t="shared" ca="1" si="107"/>
        <v>-22.525851067727096</v>
      </c>
      <c r="F1045" s="5">
        <f t="shared" ca="1" si="105"/>
        <v>-5.4057405105836125</v>
      </c>
      <c r="G1045">
        <f t="shared" ca="1" si="106"/>
        <v>0.26400000000000001</v>
      </c>
    </row>
    <row r="1046" spans="1:7" x14ac:dyDescent="0.25">
      <c r="A1046">
        <v>990</v>
      </c>
      <c r="B1046" s="5">
        <f t="shared" ca="1" si="102"/>
        <v>66.742218549565919</v>
      </c>
      <c r="C1046" s="5">
        <f t="shared" ca="1" si="103"/>
        <v>33.005854097434806</v>
      </c>
      <c r="D1046" s="5">
        <f t="shared" ca="1" si="104"/>
        <v>144.57671557211415</v>
      </c>
      <c r="E1046" s="5">
        <f t="shared" ca="1" si="107"/>
        <v>-28.53671989137311</v>
      </c>
      <c r="F1046" s="5">
        <f t="shared" ca="1" si="105"/>
        <v>-11.416609334229626</v>
      </c>
      <c r="G1046">
        <f t="shared" ca="1" si="106"/>
        <v>0.129</v>
      </c>
    </row>
    <row r="1047" spans="1:7" x14ac:dyDescent="0.25">
      <c r="A1047">
        <v>991</v>
      </c>
      <c r="B1047" s="5">
        <f t="shared" ca="1" si="102"/>
        <v>68.927628342033898</v>
      </c>
      <c r="C1047" s="5">
        <f t="shared" ca="1" si="103"/>
        <v>31.366453268754075</v>
      </c>
      <c r="D1047" s="5">
        <f t="shared" ca="1" si="104"/>
        <v>149.92252660293045</v>
      </c>
      <c r="E1047" s="5">
        <f t="shared" ca="1" si="107"/>
        <v>-20.734778698740033</v>
      </c>
      <c r="F1047" s="5">
        <f t="shared" ca="1" si="105"/>
        <v>-3.6146681415965496</v>
      </c>
      <c r="G1047">
        <f t="shared" ca="1" si="106"/>
        <v>0.318</v>
      </c>
    </row>
    <row r="1048" spans="1:7" x14ac:dyDescent="0.25">
      <c r="A1048">
        <v>992</v>
      </c>
      <c r="B1048" s="5">
        <f t="shared" ca="1" si="102"/>
        <v>72.165091986297213</v>
      </c>
      <c r="C1048" s="5">
        <f t="shared" ca="1" si="103"/>
        <v>33.467464657352032</v>
      </c>
      <c r="D1048" s="5">
        <f t="shared" ca="1" si="104"/>
        <v>152.55065778575548</v>
      </c>
      <c r="E1048" s="5">
        <f t="shared" ca="1" si="107"/>
        <v>-18.976905834037087</v>
      </c>
      <c r="F1048" s="5">
        <f t="shared" ca="1" si="105"/>
        <v>-1.8567952768936031</v>
      </c>
      <c r="G1048">
        <f t="shared" ca="1" si="106"/>
        <v>0.376</v>
      </c>
    </row>
    <row r="1049" spans="1:7" x14ac:dyDescent="0.25">
      <c r="A1049">
        <v>993</v>
      </c>
      <c r="B1049" s="5">
        <f t="shared" ca="1" si="102"/>
        <v>69.662131244052944</v>
      </c>
      <c r="C1049" s="5">
        <f t="shared" ca="1" si="103"/>
        <v>32.200190107821477</v>
      </c>
      <c r="D1049" s="5">
        <f t="shared" ca="1" si="104"/>
        <v>147.50684567011598</v>
      </c>
      <c r="E1049" s="5">
        <f t="shared" ca="1" si="107"/>
        <v>-19.710199393826798</v>
      </c>
      <c r="F1049" s="5">
        <f t="shared" ca="1" si="105"/>
        <v>-2.5900888366833144</v>
      </c>
      <c r="G1049">
        <f t="shared" ca="1" si="106"/>
        <v>0.34799999999999998</v>
      </c>
    </row>
    <row r="1050" spans="1:7" x14ac:dyDescent="0.25">
      <c r="A1050">
        <v>994</v>
      </c>
      <c r="B1050" s="5">
        <f t="shared" ca="1" si="102"/>
        <v>69.157897652222715</v>
      </c>
      <c r="C1050" s="5">
        <f t="shared" ca="1" si="103"/>
        <v>24.799890486363779</v>
      </c>
      <c r="D1050" s="5">
        <f t="shared" ca="1" si="104"/>
        <v>149.33002758262404</v>
      </c>
      <c r="E1050" s="5">
        <f t="shared" ca="1" si="107"/>
        <v>-1.4320482882884309</v>
      </c>
      <c r="F1050" s="5">
        <f t="shared" ca="1" si="105"/>
        <v>15.688062268855052</v>
      </c>
      <c r="G1050">
        <f t="shared" ca="1" si="106"/>
        <v>0.83799999999999997</v>
      </c>
    </row>
    <row r="1051" spans="1:7" x14ac:dyDescent="0.25">
      <c r="A1051">
        <v>995</v>
      </c>
      <c r="B1051" s="5">
        <f t="shared" ca="1" si="102"/>
        <v>73.672669358486303</v>
      </c>
      <c r="C1051" s="5">
        <f t="shared" ca="1" si="103"/>
        <v>25.897577436194766</v>
      </c>
      <c r="D1051" s="5">
        <f t="shared" ca="1" si="104"/>
        <v>156.26547403561071</v>
      </c>
      <c r="E1051" s="5">
        <f t="shared" ca="1" si="107"/>
        <v>4.3745136737464989</v>
      </c>
      <c r="F1051" s="5">
        <f t="shared" ca="1" si="105"/>
        <v>21.494624230889983</v>
      </c>
      <c r="G1051">
        <f t="shared" ca="1" si="106"/>
        <v>0.92800000000000005</v>
      </c>
    </row>
    <row r="1052" spans="1:7" x14ac:dyDescent="0.25">
      <c r="A1052">
        <v>996</v>
      </c>
      <c r="B1052" s="5">
        <f t="shared" ca="1" si="102"/>
        <v>69.88089827378063</v>
      </c>
      <c r="C1052" s="5">
        <f t="shared" ca="1" si="103"/>
        <v>33.984705608231138</v>
      </c>
      <c r="D1052" s="5">
        <f t="shared" ca="1" si="104"/>
        <v>152.3876634577187</v>
      </c>
      <c r="E1052" s="5">
        <f t="shared" ca="1" si="107"/>
        <v>-26.713438193382252</v>
      </c>
      <c r="F1052" s="5">
        <f t="shared" ca="1" si="105"/>
        <v>-9.5933276362387687</v>
      </c>
      <c r="G1052">
        <f t="shared" ca="1" si="106"/>
        <v>0.16200000000000001</v>
      </c>
    </row>
    <row r="1053" spans="1:7" x14ac:dyDescent="0.25">
      <c r="A1053">
        <v>997</v>
      </c>
      <c r="B1053" s="5">
        <f t="shared" ca="1" si="102"/>
        <v>65.362173122156406</v>
      </c>
      <c r="C1053" s="5">
        <f t="shared" ca="1" si="103"/>
        <v>29.288733419751139</v>
      </c>
      <c r="D1053" s="5">
        <f t="shared" ca="1" si="104"/>
        <v>144.2028621028399</v>
      </c>
      <c r="E1053" s="5">
        <f t="shared" ca="1" si="107"/>
        <v>-21.807845207683247</v>
      </c>
      <c r="F1053" s="5">
        <f t="shared" ca="1" si="105"/>
        <v>-4.6877346505397632</v>
      </c>
      <c r="G1053">
        <f t="shared" ca="1" si="106"/>
        <v>0.28000000000000003</v>
      </c>
    </row>
    <row r="1054" spans="1:7" x14ac:dyDescent="0.25">
      <c r="A1054">
        <v>998</v>
      </c>
      <c r="B1054" s="5">
        <f t="shared" ca="1" si="102"/>
        <v>72.6474010053103</v>
      </c>
      <c r="C1054" s="5">
        <f t="shared" ca="1" si="103"/>
        <v>25.110237593030647</v>
      </c>
      <c r="D1054" s="5">
        <f t="shared" ca="1" si="104"/>
        <v>152.41688212638547</v>
      </c>
      <c r="E1054" s="5">
        <f t="shared" ca="1" si="107"/>
        <v>5.7838739803115038</v>
      </c>
      <c r="F1054" s="5">
        <f t="shared" ca="1" si="105"/>
        <v>22.903984537454988</v>
      </c>
      <c r="G1054">
        <f t="shared" ca="1" si="106"/>
        <v>0.94399999999999995</v>
      </c>
    </row>
    <row r="1055" spans="1:7" x14ac:dyDescent="0.25">
      <c r="A1055">
        <v>999</v>
      </c>
      <c r="B1055" s="5">
        <f t="shared" ca="1" si="102"/>
        <v>62.200937047032603</v>
      </c>
      <c r="C1055" s="5">
        <f t="shared" ca="1" si="103"/>
        <v>24.9687265085715</v>
      </c>
      <c r="D1055" s="5">
        <f t="shared" ca="1" si="104"/>
        <v>152.10132420403616</v>
      </c>
      <c r="E1055" s="5">
        <f t="shared" ca="1" si="107"/>
        <v>-22.827660590341843</v>
      </c>
      <c r="F1055" s="5">
        <f t="shared" ca="1" si="105"/>
        <v>-5.7075500331983591</v>
      </c>
      <c r="G1055">
        <f t="shared" ca="1" si="106"/>
        <v>0.25700000000000001</v>
      </c>
    </row>
    <row r="1056" spans="1:7" x14ac:dyDescent="0.25">
      <c r="A1056">
        <v>1000</v>
      </c>
      <c r="B1056" s="5">
        <f t="shared" ca="1" si="102"/>
        <v>69.76956732462304</v>
      </c>
      <c r="C1056" s="5">
        <f t="shared" ca="1" si="103"/>
        <v>25.541204742758712</v>
      </c>
      <c r="D1056" s="5">
        <f t="shared" ca="1" si="104"/>
        <v>153.62083129465088</v>
      </c>
      <c r="E1056" s="5">
        <f t="shared" ca="1" si="107"/>
        <v>-4.1063294654910898</v>
      </c>
      <c r="F1056" s="5">
        <f t="shared" ca="1" si="105"/>
        <v>13.013781091652394</v>
      </c>
      <c r="G1056">
        <f t="shared" ca="1" si="106"/>
        <v>0.79500000000000004</v>
      </c>
    </row>
    <row r="1057" spans="2:6" x14ac:dyDescent="0.25">
      <c r="B1057" s="5"/>
      <c r="C1057" s="5"/>
      <c r="D1057" s="5"/>
      <c r="E1057" s="5"/>
      <c r="F1057" s="5"/>
    </row>
    <row r="1058" spans="2:6" x14ac:dyDescent="0.25">
      <c r="B1058" s="5"/>
      <c r="C1058" s="5"/>
      <c r="D1058" s="5"/>
      <c r="E1058" s="5"/>
      <c r="F1058" s="5"/>
    </row>
    <row r="1059" spans="2:6" x14ac:dyDescent="0.25">
      <c r="B1059" s="5"/>
      <c r="C1059" s="5"/>
      <c r="D1059" s="5"/>
      <c r="E1059" s="5"/>
      <c r="F1059" s="5"/>
    </row>
    <row r="1060" spans="2:6" x14ac:dyDescent="0.25">
      <c r="B1060" s="5"/>
      <c r="C1060" s="5"/>
      <c r="D1060" s="5"/>
      <c r="E1060" s="5"/>
      <c r="F1060" s="5"/>
    </row>
    <row r="1061" spans="2:6" x14ac:dyDescent="0.25">
      <c r="B1061" s="5"/>
      <c r="C1061" s="5"/>
      <c r="D1061" s="5"/>
      <c r="E1061" s="5"/>
      <c r="F1061" s="5"/>
    </row>
    <row r="1062" spans="2:6" x14ac:dyDescent="0.25">
      <c r="B1062" s="5"/>
      <c r="C1062" s="5"/>
      <c r="D1062" s="5"/>
      <c r="E1062" s="5"/>
      <c r="F1062" s="5"/>
    </row>
    <row r="1063" spans="2:6" x14ac:dyDescent="0.25">
      <c r="B1063" s="5"/>
      <c r="C1063" s="5"/>
      <c r="D1063" s="5"/>
      <c r="E1063" s="5"/>
      <c r="F1063" s="5"/>
    </row>
    <row r="1064" spans="2:6" x14ac:dyDescent="0.25">
      <c r="B1064" s="5"/>
      <c r="C1064" s="5"/>
      <c r="D1064" s="5"/>
      <c r="E1064" s="5"/>
      <c r="F1064" s="5"/>
    </row>
    <row r="1065" spans="2:6" x14ac:dyDescent="0.25">
      <c r="B1065" s="5"/>
      <c r="C1065" s="5"/>
      <c r="D1065" s="5"/>
      <c r="E1065" s="5"/>
      <c r="F1065" s="5"/>
    </row>
    <row r="1066" spans="2:6" x14ac:dyDescent="0.25">
      <c r="B1066" s="5"/>
      <c r="C1066" s="5"/>
      <c r="D1066" s="5"/>
      <c r="E1066" s="5"/>
      <c r="F1066" s="5"/>
    </row>
    <row r="1067" spans="2:6" x14ac:dyDescent="0.25">
      <c r="B1067" s="5"/>
      <c r="C1067" s="5"/>
      <c r="D1067" s="5"/>
      <c r="E1067" s="5"/>
      <c r="F1067" s="5"/>
    </row>
    <row r="1068" spans="2:6" x14ac:dyDescent="0.25">
      <c r="B1068" s="5"/>
      <c r="C1068" s="5"/>
      <c r="D1068" s="5"/>
      <c r="E1068" s="5"/>
      <c r="F1068" s="5"/>
    </row>
    <row r="1069" spans="2:6" x14ac:dyDescent="0.25">
      <c r="B1069" s="5"/>
      <c r="C1069" s="5"/>
      <c r="D1069" s="5"/>
      <c r="E1069" s="5"/>
      <c r="F1069" s="5"/>
    </row>
    <row r="1070" spans="2:6" x14ac:dyDescent="0.25">
      <c r="B1070" s="5"/>
      <c r="C1070" s="5"/>
      <c r="D1070" s="5"/>
      <c r="E1070" s="5"/>
      <c r="F107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 Non-discounted Crt</vt:lpstr>
      <vt:lpstr>Ex Discounted Crt</vt:lpstr>
      <vt:lpstr>Comparison of Projects</vt:lpstr>
      <vt:lpstr>Capitalized Cost Method</vt:lpstr>
      <vt:lpstr>Retrofitting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andrew kullman</cp:lastModifiedBy>
  <dcterms:created xsi:type="dcterms:W3CDTF">2019-10-15T19:09:07Z</dcterms:created>
  <dcterms:modified xsi:type="dcterms:W3CDTF">2020-03-15T00:51:04Z</dcterms:modified>
</cp:coreProperties>
</file>