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2919248295de1/Documents/College/CHEME_485/TeamA6/"/>
    </mc:Choice>
  </mc:AlternateContent>
  <xr:revisionPtr revIDLastSave="8" documentId="8_{E94000A3-ED91-48A6-8D9E-B9F2C963BA4E}" xr6:coauthVersionLast="45" xr6:coauthVersionMax="45" xr10:uidLastSave="{801AF2C4-C0E4-4C9F-8D41-D00E519C3918}"/>
  <bookViews>
    <workbookView xWindow="-108" yWindow="-108" windowWidth="23256" windowHeight="12576" firstSheet="1" activeTab="1" xr2:uid="{627F8701-85BA-46DC-BC65-458E2912990F}"/>
  </bookViews>
  <sheets>
    <sheet name="Ex Non-discounted Crt" sheetId="1" r:id="rId1"/>
    <sheet name="Ex Discounted Crt" sheetId="2" r:id="rId2"/>
    <sheet name="Comparison of Projects" sheetId="3" r:id="rId3"/>
    <sheet name="Capitalized Cost Method" sheetId="4" r:id="rId4"/>
    <sheet name="Retrofitting" sheetId="5" r:id="rId5"/>
    <sheet name="Sensitivity Analysis" sheetId="6" r:id="rId6"/>
  </sheets>
  <definedNames>
    <definedName name="solver_adj" localSheetId="2" hidden="1">'Comparison of Projects'!$B$10</definedName>
    <definedName name="solver_adj" localSheetId="1" hidden="1">'Ex Discounted Crt'!$C$15</definedName>
    <definedName name="solver_adj" localSheetId="5" hidden="1">'Sensitivity Analysis'!$C$15</definedName>
    <definedName name="solver_cvg" localSheetId="2" hidden="1">0.0001</definedName>
    <definedName name="solver_cvg" localSheetId="1" hidden="1">0.0001</definedName>
    <definedName name="solver_cvg" localSheetId="5" hidden="1">0.0001</definedName>
    <definedName name="solver_drv" localSheetId="2" hidden="1">1</definedName>
    <definedName name="solver_drv" localSheetId="1" hidden="1">1</definedName>
    <definedName name="solver_drv" localSheetId="5" hidden="1">1</definedName>
    <definedName name="solver_eng" localSheetId="2" hidden="1">1</definedName>
    <definedName name="solver_eng" localSheetId="1" hidden="1">1</definedName>
    <definedName name="solver_eng" localSheetId="5" hidden="1">1</definedName>
    <definedName name="solver_est" localSheetId="2" hidden="1">1</definedName>
    <definedName name="solver_est" localSheetId="1" hidden="1">1</definedName>
    <definedName name="solver_est" localSheetId="5" hidden="1">1</definedName>
    <definedName name="solver_itr" localSheetId="2" hidden="1">2147483647</definedName>
    <definedName name="solver_itr" localSheetId="1" hidden="1">2147483647</definedName>
    <definedName name="solver_itr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5" hidden="1">2147483647</definedName>
    <definedName name="solver_mni" localSheetId="2" hidden="1">30</definedName>
    <definedName name="solver_mni" localSheetId="1" hidden="1">30</definedName>
    <definedName name="solver_mni" localSheetId="5" hidden="1">30</definedName>
    <definedName name="solver_mrt" localSheetId="2" hidden="1">0.075</definedName>
    <definedName name="solver_mrt" localSheetId="1" hidden="1">0.075</definedName>
    <definedName name="solver_mrt" localSheetId="5" hidden="1">0.075</definedName>
    <definedName name="solver_msl" localSheetId="2" hidden="1">2</definedName>
    <definedName name="solver_msl" localSheetId="1" hidden="1">2</definedName>
    <definedName name="solver_msl" localSheetId="5" hidden="1">2</definedName>
    <definedName name="solver_neg" localSheetId="2" hidden="1">1</definedName>
    <definedName name="solver_neg" localSheetId="1" hidden="1">1</definedName>
    <definedName name="solver_neg" localSheetId="5" hidden="1">1</definedName>
    <definedName name="solver_nod" localSheetId="2" hidden="1">2147483647</definedName>
    <definedName name="solver_nod" localSheetId="1" hidden="1">2147483647</definedName>
    <definedName name="solver_nod" localSheetId="5" hidden="1">2147483647</definedName>
    <definedName name="solver_num" localSheetId="2" hidden="1">0</definedName>
    <definedName name="solver_num" localSheetId="1" hidden="1">0</definedName>
    <definedName name="solver_num" localSheetId="5" hidden="1">0</definedName>
    <definedName name="solver_nwt" localSheetId="2" hidden="1">1</definedName>
    <definedName name="solver_nwt" localSheetId="1" hidden="1">1</definedName>
    <definedName name="solver_nwt" localSheetId="5" hidden="1">1</definedName>
    <definedName name="solver_opt" localSheetId="2" hidden="1">'Comparison of Projects'!$K$7</definedName>
    <definedName name="solver_opt" localSheetId="1" hidden="1">'Ex Discounted Crt'!$C$40</definedName>
    <definedName name="solver_opt" localSheetId="5" hidden="1">'Sensitivity Analysis'!$C$38</definedName>
    <definedName name="solver_pre" localSheetId="2" hidden="1">0.000001</definedName>
    <definedName name="solver_pre" localSheetId="1" hidden="1">0.000001</definedName>
    <definedName name="solver_pre" localSheetId="5" hidden="1">0.000001</definedName>
    <definedName name="solver_rbv" localSheetId="2" hidden="1">1</definedName>
    <definedName name="solver_rbv" localSheetId="1" hidden="1">1</definedName>
    <definedName name="solver_rbv" localSheetId="5" hidden="1">1</definedName>
    <definedName name="solver_rlx" localSheetId="2" hidden="1">2</definedName>
    <definedName name="solver_rlx" localSheetId="1" hidden="1">2</definedName>
    <definedName name="solver_rlx" localSheetId="5" hidden="1">2</definedName>
    <definedName name="solver_rsd" localSheetId="2" hidden="1">0</definedName>
    <definedName name="solver_rsd" localSheetId="1" hidden="1">0</definedName>
    <definedName name="solver_rsd" localSheetId="5" hidden="1">0</definedName>
    <definedName name="solver_scl" localSheetId="2" hidden="1">1</definedName>
    <definedName name="solver_scl" localSheetId="1" hidden="1">1</definedName>
    <definedName name="solver_scl" localSheetId="5" hidden="1">1</definedName>
    <definedName name="solver_sho" localSheetId="2" hidden="1">2</definedName>
    <definedName name="solver_sho" localSheetId="1" hidden="1">2</definedName>
    <definedName name="solver_sho" localSheetId="5" hidden="1">2</definedName>
    <definedName name="solver_ssz" localSheetId="2" hidden="1">100</definedName>
    <definedName name="solver_ssz" localSheetId="1" hidden="1">100</definedName>
    <definedName name="solver_ssz" localSheetId="5" hidden="1">100</definedName>
    <definedName name="solver_tim" localSheetId="2" hidden="1">2147483647</definedName>
    <definedName name="solver_tim" localSheetId="1" hidden="1">2147483647</definedName>
    <definedName name="solver_tim" localSheetId="5" hidden="1">2147483647</definedName>
    <definedName name="solver_tol" localSheetId="2" hidden="1">0.01</definedName>
    <definedName name="solver_tol" localSheetId="1" hidden="1">0.01</definedName>
    <definedName name="solver_tol" localSheetId="5" hidden="1">0.01</definedName>
    <definedName name="solver_typ" localSheetId="2" hidden="1">3</definedName>
    <definedName name="solver_typ" localSheetId="1" hidden="1">3</definedName>
    <definedName name="solver_typ" localSheetId="5" hidden="1">3</definedName>
    <definedName name="solver_val" localSheetId="2" hidden="1">0</definedName>
    <definedName name="solver_val" localSheetId="1" hidden="1">0</definedName>
    <definedName name="solver_val" localSheetId="5" hidden="1">0</definedName>
    <definedName name="solver_ver" localSheetId="2" hidden="1">3</definedName>
    <definedName name="solver_ver" localSheetId="1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2" l="1"/>
  <c r="J32" i="2"/>
  <c r="J33" i="2"/>
  <c r="I33" i="2"/>
  <c r="I32" i="2"/>
  <c r="I31" i="2"/>
  <c r="I30" i="2"/>
  <c r="G31" i="2"/>
  <c r="G32" i="2"/>
  <c r="G33" i="2"/>
  <c r="E33" i="2"/>
  <c r="K31" i="2" l="1"/>
  <c r="L31" i="2" s="1"/>
  <c r="K32" i="2"/>
  <c r="L32" i="2" s="1"/>
  <c r="K33" i="2"/>
  <c r="L33" i="2" s="1"/>
  <c r="B9" i="4"/>
  <c r="B10" i="4"/>
  <c r="B11" i="4"/>
  <c r="B12" i="4"/>
  <c r="H6" i="3"/>
  <c r="H7" i="3"/>
  <c r="K6" i="3"/>
  <c r="J6" i="3"/>
  <c r="I6" i="3"/>
  <c r="C38" i="1"/>
  <c r="C37" i="1"/>
  <c r="E19" i="1"/>
  <c r="L19" i="1"/>
  <c r="H20" i="1"/>
  <c r="J22" i="1"/>
  <c r="H21" i="1"/>
  <c r="H23" i="1"/>
  <c r="C33" i="1"/>
  <c r="E17" i="1"/>
  <c r="B12" i="3" l="1"/>
  <c r="B16" i="3"/>
  <c r="D61" i="6" l="1"/>
  <c r="C61" i="6"/>
  <c r="B61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B80" i="6"/>
  <c r="C80" i="6"/>
  <c r="D80" i="6"/>
  <c r="B81" i="6"/>
  <c r="C81" i="6"/>
  <c r="D81" i="6"/>
  <c r="B82" i="6"/>
  <c r="C82" i="6"/>
  <c r="D82" i="6"/>
  <c r="B83" i="6"/>
  <c r="C83" i="6"/>
  <c r="D83" i="6"/>
  <c r="B84" i="6"/>
  <c r="C84" i="6"/>
  <c r="D84" i="6"/>
  <c r="B85" i="6"/>
  <c r="C85" i="6"/>
  <c r="D85" i="6"/>
  <c r="B86" i="6"/>
  <c r="C86" i="6"/>
  <c r="D86" i="6"/>
  <c r="B87" i="6"/>
  <c r="C87" i="6"/>
  <c r="D87" i="6"/>
  <c r="B88" i="6"/>
  <c r="C88" i="6"/>
  <c r="D88" i="6"/>
  <c r="B89" i="6"/>
  <c r="C89" i="6"/>
  <c r="D89" i="6"/>
  <c r="B90" i="6"/>
  <c r="C90" i="6"/>
  <c r="D90" i="6"/>
  <c r="B91" i="6"/>
  <c r="C91" i="6"/>
  <c r="D91" i="6"/>
  <c r="B92" i="6"/>
  <c r="C92" i="6"/>
  <c r="D92" i="6"/>
  <c r="B93" i="6"/>
  <c r="C93" i="6"/>
  <c r="D93" i="6"/>
  <c r="B94" i="6"/>
  <c r="C94" i="6"/>
  <c r="D94" i="6"/>
  <c r="B95" i="6"/>
  <c r="C95" i="6"/>
  <c r="D95" i="6"/>
  <c r="B96" i="6"/>
  <c r="C96" i="6"/>
  <c r="D96" i="6"/>
  <c r="B97" i="6"/>
  <c r="C97" i="6"/>
  <c r="D97" i="6"/>
  <c r="B98" i="6"/>
  <c r="C98" i="6"/>
  <c r="D98" i="6"/>
  <c r="B99" i="6"/>
  <c r="C99" i="6"/>
  <c r="D99" i="6"/>
  <c r="B100" i="6"/>
  <c r="C100" i="6"/>
  <c r="D100" i="6"/>
  <c r="B101" i="6"/>
  <c r="C101" i="6"/>
  <c r="D101" i="6"/>
  <c r="B102" i="6"/>
  <c r="C102" i="6"/>
  <c r="D102" i="6"/>
  <c r="B103" i="6"/>
  <c r="C103" i="6"/>
  <c r="D103" i="6"/>
  <c r="B104" i="6"/>
  <c r="C104" i="6"/>
  <c r="D104" i="6"/>
  <c r="B105" i="6"/>
  <c r="C105" i="6"/>
  <c r="D105" i="6"/>
  <c r="B106" i="6"/>
  <c r="C106" i="6"/>
  <c r="D106" i="6"/>
  <c r="B107" i="6"/>
  <c r="C107" i="6"/>
  <c r="D107" i="6"/>
  <c r="B108" i="6"/>
  <c r="C108" i="6"/>
  <c r="D108" i="6"/>
  <c r="B109" i="6"/>
  <c r="C109" i="6"/>
  <c r="D109" i="6"/>
  <c r="B110" i="6"/>
  <c r="C110" i="6"/>
  <c r="D110" i="6"/>
  <c r="B111" i="6"/>
  <c r="C111" i="6"/>
  <c r="D111" i="6"/>
  <c r="B112" i="6"/>
  <c r="C112" i="6"/>
  <c r="D112" i="6"/>
  <c r="B113" i="6"/>
  <c r="C113" i="6"/>
  <c r="D113" i="6"/>
  <c r="B114" i="6"/>
  <c r="C114" i="6"/>
  <c r="D114" i="6"/>
  <c r="B115" i="6"/>
  <c r="C115" i="6"/>
  <c r="D115" i="6"/>
  <c r="B116" i="6"/>
  <c r="C116" i="6"/>
  <c r="D116" i="6"/>
  <c r="B117" i="6"/>
  <c r="C117" i="6"/>
  <c r="D117" i="6"/>
  <c r="B118" i="6"/>
  <c r="C118" i="6"/>
  <c r="D118" i="6"/>
  <c r="B119" i="6"/>
  <c r="C119" i="6"/>
  <c r="D119" i="6"/>
  <c r="B120" i="6"/>
  <c r="C120" i="6"/>
  <c r="D120" i="6"/>
  <c r="B121" i="6"/>
  <c r="C121" i="6"/>
  <c r="D121" i="6"/>
  <c r="B122" i="6"/>
  <c r="C122" i="6"/>
  <c r="D122" i="6"/>
  <c r="B123" i="6"/>
  <c r="C123" i="6"/>
  <c r="D123" i="6"/>
  <c r="B124" i="6"/>
  <c r="C124" i="6"/>
  <c r="D124" i="6"/>
  <c r="B125" i="6"/>
  <c r="C125" i="6"/>
  <c r="D125" i="6"/>
  <c r="B126" i="6"/>
  <c r="C126" i="6"/>
  <c r="D126" i="6"/>
  <c r="B127" i="6"/>
  <c r="C127" i="6"/>
  <c r="D127" i="6"/>
  <c r="B128" i="6"/>
  <c r="C128" i="6"/>
  <c r="D128" i="6"/>
  <c r="B129" i="6"/>
  <c r="C129" i="6"/>
  <c r="D129" i="6"/>
  <c r="B130" i="6"/>
  <c r="C130" i="6"/>
  <c r="D130" i="6"/>
  <c r="B131" i="6"/>
  <c r="C131" i="6"/>
  <c r="D131" i="6"/>
  <c r="B132" i="6"/>
  <c r="C132" i="6"/>
  <c r="D132" i="6"/>
  <c r="B133" i="6"/>
  <c r="C133" i="6"/>
  <c r="D133" i="6"/>
  <c r="B134" i="6"/>
  <c r="C134" i="6"/>
  <c r="D134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B217" i="6"/>
  <c r="C217" i="6"/>
  <c r="D217" i="6"/>
  <c r="B218" i="6"/>
  <c r="C218" i="6"/>
  <c r="D218" i="6"/>
  <c r="B219" i="6"/>
  <c r="C219" i="6"/>
  <c r="D219" i="6"/>
  <c r="B220" i="6"/>
  <c r="C220" i="6"/>
  <c r="D220" i="6"/>
  <c r="B221" i="6"/>
  <c r="C221" i="6"/>
  <c r="D221" i="6"/>
  <c r="B222" i="6"/>
  <c r="C222" i="6"/>
  <c r="D222" i="6"/>
  <c r="B223" i="6"/>
  <c r="C223" i="6"/>
  <c r="D223" i="6"/>
  <c r="B224" i="6"/>
  <c r="C224" i="6"/>
  <c r="D224" i="6"/>
  <c r="B225" i="6"/>
  <c r="C225" i="6"/>
  <c r="D225" i="6"/>
  <c r="B226" i="6"/>
  <c r="C226" i="6"/>
  <c r="D226" i="6"/>
  <c r="B227" i="6"/>
  <c r="C227" i="6"/>
  <c r="D227" i="6"/>
  <c r="B228" i="6"/>
  <c r="C228" i="6"/>
  <c r="D228" i="6"/>
  <c r="B229" i="6"/>
  <c r="C229" i="6"/>
  <c r="D229" i="6"/>
  <c r="B230" i="6"/>
  <c r="C230" i="6"/>
  <c r="D230" i="6"/>
  <c r="B231" i="6"/>
  <c r="C231" i="6"/>
  <c r="D231" i="6"/>
  <c r="B232" i="6"/>
  <c r="C232" i="6"/>
  <c r="D232" i="6"/>
  <c r="B233" i="6"/>
  <c r="C233" i="6"/>
  <c r="D233" i="6"/>
  <c r="B234" i="6"/>
  <c r="C234" i="6"/>
  <c r="D234" i="6"/>
  <c r="B235" i="6"/>
  <c r="C235" i="6"/>
  <c r="D235" i="6"/>
  <c r="B236" i="6"/>
  <c r="C236" i="6"/>
  <c r="D236" i="6"/>
  <c r="B237" i="6"/>
  <c r="C237" i="6"/>
  <c r="D237" i="6"/>
  <c r="B238" i="6"/>
  <c r="C238" i="6"/>
  <c r="D238" i="6"/>
  <c r="B239" i="6"/>
  <c r="C239" i="6"/>
  <c r="D239" i="6"/>
  <c r="B240" i="6"/>
  <c r="C240" i="6"/>
  <c r="D240" i="6"/>
  <c r="B241" i="6"/>
  <c r="C241" i="6"/>
  <c r="D241" i="6"/>
  <c r="B242" i="6"/>
  <c r="C242" i="6"/>
  <c r="D242" i="6"/>
  <c r="B243" i="6"/>
  <c r="C243" i="6"/>
  <c r="D243" i="6"/>
  <c r="B244" i="6"/>
  <c r="C244" i="6"/>
  <c r="D244" i="6"/>
  <c r="B245" i="6"/>
  <c r="C245" i="6"/>
  <c r="D245" i="6"/>
  <c r="B246" i="6"/>
  <c r="C246" i="6"/>
  <c r="D246" i="6"/>
  <c r="B247" i="6"/>
  <c r="C247" i="6"/>
  <c r="D247" i="6"/>
  <c r="B248" i="6"/>
  <c r="C248" i="6"/>
  <c r="D248" i="6"/>
  <c r="B249" i="6"/>
  <c r="C249" i="6"/>
  <c r="D249" i="6"/>
  <c r="B250" i="6"/>
  <c r="C250" i="6"/>
  <c r="D250" i="6"/>
  <c r="B251" i="6"/>
  <c r="C251" i="6"/>
  <c r="D251" i="6"/>
  <c r="B252" i="6"/>
  <c r="C252" i="6"/>
  <c r="D252" i="6"/>
  <c r="B253" i="6"/>
  <c r="C253" i="6"/>
  <c r="D253" i="6"/>
  <c r="B254" i="6"/>
  <c r="C254" i="6"/>
  <c r="D254" i="6"/>
  <c r="B255" i="6"/>
  <c r="C255" i="6"/>
  <c r="D255" i="6"/>
  <c r="B256" i="6"/>
  <c r="C256" i="6"/>
  <c r="D256" i="6"/>
  <c r="B257" i="6"/>
  <c r="C257" i="6"/>
  <c r="D257" i="6"/>
  <c r="B258" i="6"/>
  <c r="C258" i="6"/>
  <c r="D258" i="6"/>
  <c r="B259" i="6"/>
  <c r="C259" i="6"/>
  <c r="D259" i="6"/>
  <c r="B260" i="6"/>
  <c r="C260" i="6"/>
  <c r="D260" i="6"/>
  <c r="B261" i="6"/>
  <c r="C261" i="6"/>
  <c r="D261" i="6"/>
  <c r="B262" i="6"/>
  <c r="C262" i="6"/>
  <c r="D262" i="6"/>
  <c r="B263" i="6"/>
  <c r="C263" i="6"/>
  <c r="D263" i="6"/>
  <c r="B264" i="6"/>
  <c r="C264" i="6"/>
  <c r="D264" i="6"/>
  <c r="B265" i="6"/>
  <c r="C265" i="6"/>
  <c r="D265" i="6"/>
  <c r="B266" i="6"/>
  <c r="C266" i="6"/>
  <c r="D266" i="6"/>
  <c r="B267" i="6"/>
  <c r="C267" i="6"/>
  <c r="D267" i="6"/>
  <c r="B268" i="6"/>
  <c r="C268" i="6"/>
  <c r="D268" i="6"/>
  <c r="B269" i="6"/>
  <c r="C269" i="6"/>
  <c r="D269" i="6"/>
  <c r="B270" i="6"/>
  <c r="C270" i="6"/>
  <c r="D270" i="6"/>
  <c r="B271" i="6"/>
  <c r="C271" i="6"/>
  <c r="D271" i="6"/>
  <c r="B272" i="6"/>
  <c r="C272" i="6"/>
  <c r="D272" i="6"/>
  <c r="B273" i="6"/>
  <c r="C273" i="6"/>
  <c r="D273" i="6"/>
  <c r="B274" i="6"/>
  <c r="C274" i="6"/>
  <c r="D274" i="6"/>
  <c r="B275" i="6"/>
  <c r="C275" i="6"/>
  <c r="D275" i="6"/>
  <c r="B276" i="6"/>
  <c r="C276" i="6"/>
  <c r="D276" i="6"/>
  <c r="B277" i="6"/>
  <c r="C277" i="6"/>
  <c r="D277" i="6"/>
  <c r="B278" i="6"/>
  <c r="C278" i="6"/>
  <c r="D278" i="6"/>
  <c r="B279" i="6"/>
  <c r="C279" i="6"/>
  <c r="D279" i="6"/>
  <c r="B280" i="6"/>
  <c r="C280" i="6"/>
  <c r="D280" i="6"/>
  <c r="B281" i="6"/>
  <c r="C281" i="6"/>
  <c r="D281" i="6"/>
  <c r="B282" i="6"/>
  <c r="C282" i="6"/>
  <c r="D282" i="6"/>
  <c r="B283" i="6"/>
  <c r="C283" i="6"/>
  <c r="D283" i="6"/>
  <c r="B284" i="6"/>
  <c r="C284" i="6"/>
  <c r="D284" i="6"/>
  <c r="B285" i="6"/>
  <c r="C285" i="6"/>
  <c r="D285" i="6"/>
  <c r="B286" i="6"/>
  <c r="C286" i="6"/>
  <c r="D286" i="6"/>
  <c r="B287" i="6"/>
  <c r="C287" i="6"/>
  <c r="D287" i="6"/>
  <c r="B288" i="6"/>
  <c r="C288" i="6"/>
  <c r="D288" i="6"/>
  <c r="B289" i="6"/>
  <c r="C289" i="6"/>
  <c r="D289" i="6"/>
  <c r="B290" i="6"/>
  <c r="C290" i="6"/>
  <c r="D290" i="6"/>
  <c r="B291" i="6"/>
  <c r="C291" i="6"/>
  <c r="D291" i="6"/>
  <c r="B292" i="6"/>
  <c r="C292" i="6"/>
  <c r="D292" i="6"/>
  <c r="B293" i="6"/>
  <c r="C293" i="6"/>
  <c r="D293" i="6"/>
  <c r="B294" i="6"/>
  <c r="C294" i="6"/>
  <c r="D294" i="6"/>
  <c r="B295" i="6"/>
  <c r="C295" i="6"/>
  <c r="D295" i="6"/>
  <c r="B296" i="6"/>
  <c r="C296" i="6"/>
  <c r="D296" i="6"/>
  <c r="B297" i="6"/>
  <c r="C297" i="6"/>
  <c r="D297" i="6"/>
  <c r="B298" i="6"/>
  <c r="C298" i="6"/>
  <c r="D298" i="6"/>
  <c r="B299" i="6"/>
  <c r="C299" i="6"/>
  <c r="D299" i="6"/>
  <c r="B300" i="6"/>
  <c r="C300" i="6"/>
  <c r="D300" i="6"/>
  <c r="B301" i="6"/>
  <c r="C301" i="6"/>
  <c r="D301" i="6"/>
  <c r="B302" i="6"/>
  <c r="C302" i="6"/>
  <c r="D302" i="6"/>
  <c r="B303" i="6"/>
  <c r="C303" i="6"/>
  <c r="D303" i="6"/>
  <c r="B304" i="6"/>
  <c r="C304" i="6"/>
  <c r="D304" i="6"/>
  <c r="B305" i="6"/>
  <c r="C305" i="6"/>
  <c r="D305" i="6"/>
  <c r="B306" i="6"/>
  <c r="C306" i="6"/>
  <c r="D306" i="6"/>
  <c r="B307" i="6"/>
  <c r="C307" i="6"/>
  <c r="D307" i="6"/>
  <c r="B308" i="6"/>
  <c r="C308" i="6"/>
  <c r="D308" i="6"/>
  <c r="B309" i="6"/>
  <c r="C309" i="6"/>
  <c r="D309" i="6"/>
  <c r="B310" i="6"/>
  <c r="C310" i="6"/>
  <c r="D310" i="6"/>
  <c r="B311" i="6"/>
  <c r="C311" i="6"/>
  <c r="D311" i="6"/>
  <c r="B312" i="6"/>
  <c r="C312" i="6"/>
  <c r="D312" i="6"/>
  <c r="B313" i="6"/>
  <c r="C313" i="6"/>
  <c r="D313" i="6"/>
  <c r="B314" i="6"/>
  <c r="C314" i="6"/>
  <c r="D314" i="6"/>
  <c r="B315" i="6"/>
  <c r="C315" i="6"/>
  <c r="D315" i="6"/>
  <c r="B316" i="6"/>
  <c r="C316" i="6"/>
  <c r="D316" i="6"/>
  <c r="B317" i="6"/>
  <c r="C317" i="6"/>
  <c r="D317" i="6"/>
  <c r="B318" i="6"/>
  <c r="C318" i="6"/>
  <c r="D318" i="6"/>
  <c r="B319" i="6"/>
  <c r="C319" i="6"/>
  <c r="D319" i="6"/>
  <c r="B320" i="6"/>
  <c r="C320" i="6"/>
  <c r="D320" i="6"/>
  <c r="B321" i="6"/>
  <c r="C321" i="6"/>
  <c r="D321" i="6"/>
  <c r="B322" i="6"/>
  <c r="C322" i="6"/>
  <c r="D322" i="6"/>
  <c r="B323" i="6"/>
  <c r="C323" i="6"/>
  <c r="D323" i="6"/>
  <c r="B324" i="6"/>
  <c r="C324" i="6"/>
  <c r="D324" i="6"/>
  <c r="B325" i="6"/>
  <c r="C325" i="6"/>
  <c r="D325" i="6"/>
  <c r="B326" i="6"/>
  <c r="C326" i="6"/>
  <c r="D326" i="6"/>
  <c r="B327" i="6"/>
  <c r="C327" i="6"/>
  <c r="D327" i="6"/>
  <c r="B328" i="6"/>
  <c r="C328" i="6"/>
  <c r="D328" i="6"/>
  <c r="B329" i="6"/>
  <c r="C329" i="6"/>
  <c r="D329" i="6"/>
  <c r="B330" i="6"/>
  <c r="C330" i="6"/>
  <c r="D330" i="6"/>
  <c r="B331" i="6"/>
  <c r="C331" i="6"/>
  <c r="D331" i="6"/>
  <c r="B332" i="6"/>
  <c r="C332" i="6"/>
  <c r="D332" i="6"/>
  <c r="B333" i="6"/>
  <c r="C333" i="6"/>
  <c r="D333" i="6"/>
  <c r="B334" i="6"/>
  <c r="C334" i="6"/>
  <c r="D334" i="6"/>
  <c r="B335" i="6"/>
  <c r="C335" i="6"/>
  <c r="D335" i="6"/>
  <c r="B336" i="6"/>
  <c r="C336" i="6"/>
  <c r="D336" i="6"/>
  <c r="B337" i="6"/>
  <c r="C337" i="6"/>
  <c r="D337" i="6"/>
  <c r="B338" i="6"/>
  <c r="C338" i="6"/>
  <c r="D338" i="6"/>
  <c r="B339" i="6"/>
  <c r="C339" i="6"/>
  <c r="D339" i="6"/>
  <c r="B340" i="6"/>
  <c r="C340" i="6"/>
  <c r="D340" i="6"/>
  <c r="B341" i="6"/>
  <c r="C341" i="6"/>
  <c r="D341" i="6"/>
  <c r="B342" i="6"/>
  <c r="C342" i="6"/>
  <c r="D342" i="6"/>
  <c r="B343" i="6"/>
  <c r="C343" i="6"/>
  <c r="D343" i="6"/>
  <c r="B344" i="6"/>
  <c r="C344" i="6"/>
  <c r="D344" i="6"/>
  <c r="B345" i="6"/>
  <c r="C345" i="6"/>
  <c r="D345" i="6"/>
  <c r="B346" i="6"/>
  <c r="C346" i="6"/>
  <c r="D346" i="6"/>
  <c r="B347" i="6"/>
  <c r="C347" i="6"/>
  <c r="D347" i="6"/>
  <c r="B348" i="6"/>
  <c r="C348" i="6"/>
  <c r="D348" i="6"/>
  <c r="B349" i="6"/>
  <c r="C349" i="6"/>
  <c r="D349" i="6"/>
  <c r="B350" i="6"/>
  <c r="C350" i="6"/>
  <c r="D350" i="6"/>
  <c r="B351" i="6"/>
  <c r="C351" i="6"/>
  <c r="D351" i="6"/>
  <c r="B352" i="6"/>
  <c r="C352" i="6"/>
  <c r="D352" i="6"/>
  <c r="B353" i="6"/>
  <c r="C353" i="6"/>
  <c r="D353" i="6"/>
  <c r="B354" i="6"/>
  <c r="C354" i="6"/>
  <c r="D354" i="6"/>
  <c r="B355" i="6"/>
  <c r="C355" i="6"/>
  <c r="D355" i="6"/>
  <c r="B356" i="6"/>
  <c r="C356" i="6"/>
  <c r="D356" i="6"/>
  <c r="B357" i="6"/>
  <c r="C357" i="6"/>
  <c r="D357" i="6"/>
  <c r="B358" i="6"/>
  <c r="C358" i="6"/>
  <c r="D358" i="6"/>
  <c r="B359" i="6"/>
  <c r="C359" i="6"/>
  <c r="D359" i="6"/>
  <c r="B360" i="6"/>
  <c r="C360" i="6"/>
  <c r="D360" i="6"/>
  <c r="B361" i="6"/>
  <c r="C361" i="6"/>
  <c r="D361" i="6"/>
  <c r="B362" i="6"/>
  <c r="C362" i="6"/>
  <c r="D362" i="6"/>
  <c r="B363" i="6"/>
  <c r="C363" i="6"/>
  <c r="D363" i="6"/>
  <c r="B364" i="6"/>
  <c r="C364" i="6"/>
  <c r="D364" i="6"/>
  <c r="B365" i="6"/>
  <c r="C365" i="6"/>
  <c r="D365" i="6"/>
  <c r="B366" i="6"/>
  <c r="C366" i="6"/>
  <c r="D366" i="6"/>
  <c r="B367" i="6"/>
  <c r="C367" i="6"/>
  <c r="D367" i="6"/>
  <c r="B368" i="6"/>
  <c r="C368" i="6"/>
  <c r="D368" i="6"/>
  <c r="B369" i="6"/>
  <c r="C369" i="6"/>
  <c r="D369" i="6"/>
  <c r="B370" i="6"/>
  <c r="C370" i="6"/>
  <c r="D370" i="6"/>
  <c r="B371" i="6"/>
  <c r="C371" i="6"/>
  <c r="D371" i="6"/>
  <c r="B372" i="6"/>
  <c r="C372" i="6"/>
  <c r="D372" i="6"/>
  <c r="B373" i="6"/>
  <c r="C373" i="6"/>
  <c r="D373" i="6"/>
  <c r="B374" i="6"/>
  <c r="C374" i="6"/>
  <c r="D374" i="6"/>
  <c r="B375" i="6"/>
  <c r="C375" i="6"/>
  <c r="D375" i="6"/>
  <c r="B376" i="6"/>
  <c r="C376" i="6"/>
  <c r="D376" i="6"/>
  <c r="B377" i="6"/>
  <c r="C377" i="6"/>
  <c r="D377" i="6"/>
  <c r="B378" i="6"/>
  <c r="C378" i="6"/>
  <c r="D378" i="6"/>
  <c r="B379" i="6"/>
  <c r="C379" i="6"/>
  <c r="D379" i="6"/>
  <c r="B380" i="6"/>
  <c r="C380" i="6"/>
  <c r="D380" i="6"/>
  <c r="B381" i="6"/>
  <c r="C381" i="6"/>
  <c r="D381" i="6"/>
  <c r="B382" i="6"/>
  <c r="C382" i="6"/>
  <c r="D382" i="6"/>
  <c r="B383" i="6"/>
  <c r="C383" i="6"/>
  <c r="D383" i="6"/>
  <c r="B384" i="6"/>
  <c r="C384" i="6"/>
  <c r="D384" i="6"/>
  <c r="B385" i="6"/>
  <c r="C385" i="6"/>
  <c r="D385" i="6"/>
  <c r="B386" i="6"/>
  <c r="C386" i="6"/>
  <c r="D386" i="6"/>
  <c r="B387" i="6"/>
  <c r="C387" i="6"/>
  <c r="D387" i="6"/>
  <c r="B388" i="6"/>
  <c r="C388" i="6"/>
  <c r="D388" i="6"/>
  <c r="B389" i="6"/>
  <c r="C389" i="6"/>
  <c r="D389" i="6"/>
  <c r="B390" i="6"/>
  <c r="C390" i="6"/>
  <c r="D390" i="6"/>
  <c r="B391" i="6"/>
  <c r="C391" i="6"/>
  <c r="D391" i="6"/>
  <c r="B392" i="6"/>
  <c r="C392" i="6"/>
  <c r="D392" i="6"/>
  <c r="B393" i="6"/>
  <c r="C393" i="6"/>
  <c r="D393" i="6"/>
  <c r="B394" i="6"/>
  <c r="C394" i="6"/>
  <c r="D394" i="6"/>
  <c r="B395" i="6"/>
  <c r="C395" i="6"/>
  <c r="D395" i="6"/>
  <c r="B396" i="6"/>
  <c r="C396" i="6"/>
  <c r="D396" i="6"/>
  <c r="B397" i="6"/>
  <c r="C397" i="6"/>
  <c r="D397" i="6"/>
  <c r="B398" i="6"/>
  <c r="C398" i="6"/>
  <c r="D398" i="6"/>
  <c r="B399" i="6"/>
  <c r="C399" i="6"/>
  <c r="D399" i="6"/>
  <c r="B400" i="6"/>
  <c r="C400" i="6"/>
  <c r="D400" i="6"/>
  <c r="B401" i="6"/>
  <c r="C401" i="6"/>
  <c r="D401" i="6"/>
  <c r="B402" i="6"/>
  <c r="C402" i="6"/>
  <c r="D402" i="6"/>
  <c r="B403" i="6"/>
  <c r="C403" i="6"/>
  <c r="D403" i="6"/>
  <c r="B404" i="6"/>
  <c r="C404" i="6"/>
  <c r="D404" i="6"/>
  <c r="B405" i="6"/>
  <c r="C405" i="6"/>
  <c r="D405" i="6"/>
  <c r="B406" i="6"/>
  <c r="C406" i="6"/>
  <c r="D406" i="6"/>
  <c r="B407" i="6"/>
  <c r="C407" i="6"/>
  <c r="D407" i="6"/>
  <c r="B408" i="6"/>
  <c r="C408" i="6"/>
  <c r="D408" i="6"/>
  <c r="B409" i="6"/>
  <c r="C409" i="6"/>
  <c r="D409" i="6"/>
  <c r="B410" i="6"/>
  <c r="C410" i="6"/>
  <c r="D410" i="6"/>
  <c r="B411" i="6"/>
  <c r="C411" i="6"/>
  <c r="D411" i="6"/>
  <c r="B412" i="6"/>
  <c r="C412" i="6"/>
  <c r="D412" i="6"/>
  <c r="B413" i="6"/>
  <c r="C413" i="6"/>
  <c r="D413" i="6"/>
  <c r="B414" i="6"/>
  <c r="C414" i="6"/>
  <c r="D414" i="6"/>
  <c r="B415" i="6"/>
  <c r="C415" i="6"/>
  <c r="D415" i="6"/>
  <c r="B416" i="6"/>
  <c r="C416" i="6"/>
  <c r="D416" i="6"/>
  <c r="B417" i="6"/>
  <c r="C417" i="6"/>
  <c r="D417" i="6"/>
  <c r="B418" i="6"/>
  <c r="C418" i="6"/>
  <c r="D418" i="6"/>
  <c r="B419" i="6"/>
  <c r="C419" i="6"/>
  <c r="D419" i="6"/>
  <c r="B420" i="6"/>
  <c r="C420" i="6"/>
  <c r="D420" i="6"/>
  <c r="B421" i="6"/>
  <c r="C421" i="6"/>
  <c r="D421" i="6"/>
  <c r="B422" i="6"/>
  <c r="C422" i="6"/>
  <c r="D422" i="6"/>
  <c r="B423" i="6"/>
  <c r="C423" i="6"/>
  <c r="D423" i="6"/>
  <c r="B424" i="6"/>
  <c r="C424" i="6"/>
  <c r="D424" i="6"/>
  <c r="B425" i="6"/>
  <c r="C425" i="6"/>
  <c r="D425" i="6"/>
  <c r="B426" i="6"/>
  <c r="C426" i="6"/>
  <c r="D426" i="6"/>
  <c r="B427" i="6"/>
  <c r="C427" i="6"/>
  <c r="D427" i="6"/>
  <c r="B428" i="6"/>
  <c r="C428" i="6"/>
  <c r="D428" i="6"/>
  <c r="B429" i="6"/>
  <c r="C429" i="6"/>
  <c r="D429" i="6"/>
  <c r="B430" i="6"/>
  <c r="C430" i="6"/>
  <c r="D430" i="6"/>
  <c r="B431" i="6"/>
  <c r="C431" i="6"/>
  <c r="D431" i="6"/>
  <c r="B432" i="6"/>
  <c r="C432" i="6"/>
  <c r="D432" i="6"/>
  <c r="B433" i="6"/>
  <c r="C433" i="6"/>
  <c r="D433" i="6"/>
  <c r="B434" i="6"/>
  <c r="C434" i="6"/>
  <c r="D434" i="6"/>
  <c r="B435" i="6"/>
  <c r="C435" i="6"/>
  <c r="D435" i="6"/>
  <c r="B436" i="6"/>
  <c r="C436" i="6"/>
  <c r="D436" i="6"/>
  <c r="B437" i="6"/>
  <c r="C437" i="6"/>
  <c r="D437" i="6"/>
  <c r="B438" i="6"/>
  <c r="C438" i="6"/>
  <c r="D438" i="6"/>
  <c r="B439" i="6"/>
  <c r="C439" i="6"/>
  <c r="D439" i="6"/>
  <c r="B440" i="6"/>
  <c r="C440" i="6"/>
  <c r="D440" i="6"/>
  <c r="B441" i="6"/>
  <c r="C441" i="6"/>
  <c r="D441" i="6"/>
  <c r="B442" i="6"/>
  <c r="C442" i="6"/>
  <c r="D442" i="6"/>
  <c r="B443" i="6"/>
  <c r="C443" i="6"/>
  <c r="D443" i="6"/>
  <c r="B444" i="6"/>
  <c r="C444" i="6"/>
  <c r="D444" i="6"/>
  <c r="B445" i="6"/>
  <c r="C445" i="6"/>
  <c r="D445" i="6"/>
  <c r="B446" i="6"/>
  <c r="C446" i="6"/>
  <c r="D446" i="6"/>
  <c r="B447" i="6"/>
  <c r="C447" i="6"/>
  <c r="D447" i="6"/>
  <c r="B448" i="6"/>
  <c r="C448" i="6"/>
  <c r="D448" i="6"/>
  <c r="B449" i="6"/>
  <c r="C449" i="6"/>
  <c r="D449" i="6"/>
  <c r="B450" i="6"/>
  <c r="C450" i="6"/>
  <c r="D450" i="6"/>
  <c r="B451" i="6"/>
  <c r="C451" i="6"/>
  <c r="D451" i="6"/>
  <c r="B452" i="6"/>
  <c r="C452" i="6"/>
  <c r="D452" i="6"/>
  <c r="B453" i="6"/>
  <c r="C453" i="6"/>
  <c r="D453" i="6"/>
  <c r="B454" i="6"/>
  <c r="C454" i="6"/>
  <c r="D454" i="6"/>
  <c r="B455" i="6"/>
  <c r="C455" i="6"/>
  <c r="D455" i="6"/>
  <c r="B456" i="6"/>
  <c r="C456" i="6"/>
  <c r="D456" i="6"/>
  <c r="B457" i="6"/>
  <c r="C457" i="6"/>
  <c r="D457" i="6"/>
  <c r="B458" i="6"/>
  <c r="C458" i="6"/>
  <c r="D458" i="6"/>
  <c r="B459" i="6"/>
  <c r="C459" i="6"/>
  <c r="D459" i="6"/>
  <c r="B460" i="6"/>
  <c r="C460" i="6"/>
  <c r="D460" i="6"/>
  <c r="B461" i="6"/>
  <c r="C461" i="6"/>
  <c r="D461" i="6"/>
  <c r="B462" i="6"/>
  <c r="C462" i="6"/>
  <c r="D462" i="6"/>
  <c r="B463" i="6"/>
  <c r="C463" i="6"/>
  <c r="D463" i="6"/>
  <c r="B464" i="6"/>
  <c r="C464" i="6"/>
  <c r="D464" i="6"/>
  <c r="B465" i="6"/>
  <c r="C465" i="6"/>
  <c r="D465" i="6"/>
  <c r="B466" i="6"/>
  <c r="C466" i="6"/>
  <c r="D466" i="6"/>
  <c r="B467" i="6"/>
  <c r="C467" i="6"/>
  <c r="D467" i="6"/>
  <c r="B468" i="6"/>
  <c r="C468" i="6"/>
  <c r="D468" i="6"/>
  <c r="B469" i="6"/>
  <c r="C469" i="6"/>
  <c r="D469" i="6"/>
  <c r="B470" i="6"/>
  <c r="C470" i="6"/>
  <c r="D470" i="6"/>
  <c r="B471" i="6"/>
  <c r="C471" i="6"/>
  <c r="D471" i="6"/>
  <c r="B472" i="6"/>
  <c r="C472" i="6"/>
  <c r="D472" i="6"/>
  <c r="B473" i="6"/>
  <c r="C473" i="6"/>
  <c r="D473" i="6"/>
  <c r="B474" i="6"/>
  <c r="C474" i="6"/>
  <c r="D474" i="6"/>
  <c r="B475" i="6"/>
  <c r="C475" i="6"/>
  <c r="D475" i="6"/>
  <c r="B476" i="6"/>
  <c r="C476" i="6"/>
  <c r="D476" i="6"/>
  <c r="B477" i="6"/>
  <c r="C477" i="6"/>
  <c r="D477" i="6"/>
  <c r="B478" i="6"/>
  <c r="C478" i="6"/>
  <c r="D478" i="6"/>
  <c r="B479" i="6"/>
  <c r="C479" i="6"/>
  <c r="D479" i="6"/>
  <c r="B480" i="6"/>
  <c r="C480" i="6"/>
  <c r="D480" i="6"/>
  <c r="B481" i="6"/>
  <c r="C481" i="6"/>
  <c r="D481" i="6"/>
  <c r="B482" i="6"/>
  <c r="C482" i="6"/>
  <c r="D482" i="6"/>
  <c r="B483" i="6"/>
  <c r="C483" i="6"/>
  <c r="D483" i="6"/>
  <c r="B484" i="6"/>
  <c r="C484" i="6"/>
  <c r="D484" i="6"/>
  <c r="B485" i="6"/>
  <c r="C485" i="6"/>
  <c r="D485" i="6"/>
  <c r="B486" i="6"/>
  <c r="C486" i="6"/>
  <c r="D486" i="6"/>
  <c r="B487" i="6"/>
  <c r="C487" i="6"/>
  <c r="D487" i="6"/>
  <c r="B488" i="6"/>
  <c r="C488" i="6"/>
  <c r="D488" i="6"/>
  <c r="B489" i="6"/>
  <c r="C489" i="6"/>
  <c r="D489" i="6"/>
  <c r="B490" i="6"/>
  <c r="C490" i="6"/>
  <c r="D490" i="6"/>
  <c r="B491" i="6"/>
  <c r="C491" i="6"/>
  <c r="D491" i="6"/>
  <c r="B492" i="6"/>
  <c r="C492" i="6"/>
  <c r="D492" i="6"/>
  <c r="B493" i="6"/>
  <c r="C493" i="6"/>
  <c r="D493" i="6"/>
  <c r="B494" i="6"/>
  <c r="C494" i="6"/>
  <c r="D494" i="6"/>
  <c r="B495" i="6"/>
  <c r="C495" i="6"/>
  <c r="D495" i="6"/>
  <c r="B496" i="6"/>
  <c r="C496" i="6"/>
  <c r="D496" i="6"/>
  <c r="B497" i="6"/>
  <c r="C497" i="6"/>
  <c r="D497" i="6"/>
  <c r="B498" i="6"/>
  <c r="C498" i="6"/>
  <c r="D498" i="6"/>
  <c r="B499" i="6"/>
  <c r="C499" i="6"/>
  <c r="D499" i="6"/>
  <c r="B500" i="6"/>
  <c r="C500" i="6"/>
  <c r="D500" i="6"/>
  <c r="B501" i="6"/>
  <c r="C501" i="6"/>
  <c r="D501" i="6"/>
  <c r="B502" i="6"/>
  <c r="C502" i="6"/>
  <c r="D502" i="6"/>
  <c r="B503" i="6"/>
  <c r="C503" i="6"/>
  <c r="D503" i="6"/>
  <c r="B504" i="6"/>
  <c r="C504" i="6"/>
  <c r="D504" i="6"/>
  <c r="B505" i="6"/>
  <c r="C505" i="6"/>
  <c r="D505" i="6"/>
  <c r="B506" i="6"/>
  <c r="C506" i="6"/>
  <c r="D506" i="6"/>
  <c r="B507" i="6"/>
  <c r="C507" i="6"/>
  <c r="D507" i="6"/>
  <c r="B508" i="6"/>
  <c r="C508" i="6"/>
  <c r="D508" i="6"/>
  <c r="B509" i="6"/>
  <c r="C509" i="6"/>
  <c r="D509" i="6"/>
  <c r="B510" i="6"/>
  <c r="C510" i="6"/>
  <c r="D510" i="6"/>
  <c r="B511" i="6"/>
  <c r="C511" i="6"/>
  <c r="D511" i="6"/>
  <c r="B512" i="6"/>
  <c r="C512" i="6"/>
  <c r="D512" i="6"/>
  <c r="B513" i="6"/>
  <c r="C513" i="6"/>
  <c r="D513" i="6"/>
  <c r="B514" i="6"/>
  <c r="C514" i="6"/>
  <c r="D514" i="6"/>
  <c r="B515" i="6"/>
  <c r="C515" i="6"/>
  <c r="D515" i="6"/>
  <c r="B516" i="6"/>
  <c r="C516" i="6"/>
  <c r="D516" i="6"/>
  <c r="B517" i="6"/>
  <c r="C517" i="6"/>
  <c r="D517" i="6"/>
  <c r="B518" i="6"/>
  <c r="C518" i="6"/>
  <c r="D518" i="6"/>
  <c r="B519" i="6"/>
  <c r="C519" i="6"/>
  <c r="D519" i="6"/>
  <c r="B520" i="6"/>
  <c r="C520" i="6"/>
  <c r="D520" i="6"/>
  <c r="B521" i="6"/>
  <c r="C521" i="6"/>
  <c r="D521" i="6"/>
  <c r="B522" i="6"/>
  <c r="C522" i="6"/>
  <c r="D522" i="6"/>
  <c r="B523" i="6"/>
  <c r="C523" i="6"/>
  <c r="D523" i="6"/>
  <c r="B524" i="6"/>
  <c r="C524" i="6"/>
  <c r="D524" i="6"/>
  <c r="B525" i="6"/>
  <c r="C525" i="6"/>
  <c r="D525" i="6"/>
  <c r="B526" i="6"/>
  <c r="C526" i="6"/>
  <c r="D526" i="6"/>
  <c r="B527" i="6"/>
  <c r="C527" i="6"/>
  <c r="D527" i="6"/>
  <c r="B528" i="6"/>
  <c r="C528" i="6"/>
  <c r="D528" i="6"/>
  <c r="B529" i="6"/>
  <c r="C529" i="6"/>
  <c r="D529" i="6"/>
  <c r="B530" i="6"/>
  <c r="C530" i="6"/>
  <c r="D530" i="6"/>
  <c r="B531" i="6"/>
  <c r="C531" i="6"/>
  <c r="D531" i="6"/>
  <c r="B532" i="6"/>
  <c r="C532" i="6"/>
  <c r="D532" i="6"/>
  <c r="B533" i="6"/>
  <c r="C533" i="6"/>
  <c r="D533" i="6"/>
  <c r="B534" i="6"/>
  <c r="C534" i="6"/>
  <c r="D534" i="6"/>
  <c r="B535" i="6"/>
  <c r="C535" i="6"/>
  <c r="D535" i="6"/>
  <c r="B536" i="6"/>
  <c r="C536" i="6"/>
  <c r="D536" i="6"/>
  <c r="B537" i="6"/>
  <c r="C537" i="6"/>
  <c r="D537" i="6"/>
  <c r="B538" i="6"/>
  <c r="C538" i="6"/>
  <c r="D538" i="6"/>
  <c r="B539" i="6"/>
  <c r="C539" i="6"/>
  <c r="D539" i="6"/>
  <c r="B540" i="6"/>
  <c r="C540" i="6"/>
  <c r="D540" i="6"/>
  <c r="B541" i="6"/>
  <c r="C541" i="6"/>
  <c r="D541" i="6"/>
  <c r="B542" i="6"/>
  <c r="C542" i="6"/>
  <c r="D542" i="6"/>
  <c r="B543" i="6"/>
  <c r="C543" i="6"/>
  <c r="D543" i="6"/>
  <c r="B544" i="6"/>
  <c r="C544" i="6"/>
  <c r="D544" i="6"/>
  <c r="B545" i="6"/>
  <c r="C545" i="6"/>
  <c r="D545" i="6"/>
  <c r="B546" i="6"/>
  <c r="C546" i="6"/>
  <c r="D546" i="6"/>
  <c r="B547" i="6"/>
  <c r="C547" i="6"/>
  <c r="D547" i="6"/>
  <c r="B548" i="6"/>
  <c r="C548" i="6"/>
  <c r="D548" i="6"/>
  <c r="B549" i="6"/>
  <c r="C549" i="6"/>
  <c r="D549" i="6"/>
  <c r="B550" i="6"/>
  <c r="C550" i="6"/>
  <c r="D550" i="6"/>
  <c r="B551" i="6"/>
  <c r="C551" i="6"/>
  <c r="D551" i="6"/>
  <c r="B552" i="6"/>
  <c r="C552" i="6"/>
  <c r="D552" i="6"/>
  <c r="B553" i="6"/>
  <c r="C553" i="6"/>
  <c r="D553" i="6"/>
  <c r="B554" i="6"/>
  <c r="C554" i="6"/>
  <c r="D554" i="6"/>
  <c r="B555" i="6"/>
  <c r="C555" i="6"/>
  <c r="D555" i="6"/>
  <c r="B556" i="6"/>
  <c r="C556" i="6"/>
  <c r="D556" i="6"/>
  <c r="B557" i="6"/>
  <c r="C557" i="6"/>
  <c r="D557" i="6"/>
  <c r="B558" i="6"/>
  <c r="C558" i="6"/>
  <c r="D558" i="6"/>
  <c r="B559" i="6"/>
  <c r="C559" i="6"/>
  <c r="D559" i="6"/>
  <c r="B560" i="6"/>
  <c r="C560" i="6"/>
  <c r="D560" i="6"/>
  <c r="B561" i="6"/>
  <c r="C561" i="6"/>
  <c r="D561" i="6"/>
  <c r="B562" i="6"/>
  <c r="C562" i="6"/>
  <c r="D562" i="6"/>
  <c r="B563" i="6"/>
  <c r="C563" i="6"/>
  <c r="D563" i="6"/>
  <c r="B564" i="6"/>
  <c r="C564" i="6"/>
  <c r="D564" i="6"/>
  <c r="B565" i="6"/>
  <c r="C565" i="6"/>
  <c r="D565" i="6"/>
  <c r="B566" i="6"/>
  <c r="C566" i="6"/>
  <c r="D566" i="6"/>
  <c r="B567" i="6"/>
  <c r="C567" i="6"/>
  <c r="D567" i="6"/>
  <c r="B568" i="6"/>
  <c r="C568" i="6"/>
  <c r="D568" i="6"/>
  <c r="B569" i="6"/>
  <c r="C569" i="6"/>
  <c r="D569" i="6"/>
  <c r="B570" i="6"/>
  <c r="C570" i="6"/>
  <c r="D570" i="6"/>
  <c r="B571" i="6"/>
  <c r="C571" i="6"/>
  <c r="D571" i="6"/>
  <c r="B572" i="6"/>
  <c r="C572" i="6"/>
  <c r="D572" i="6"/>
  <c r="B573" i="6"/>
  <c r="C573" i="6"/>
  <c r="D573" i="6"/>
  <c r="B574" i="6"/>
  <c r="C574" i="6"/>
  <c r="D574" i="6"/>
  <c r="B575" i="6"/>
  <c r="C575" i="6"/>
  <c r="D575" i="6"/>
  <c r="B576" i="6"/>
  <c r="C576" i="6"/>
  <c r="D576" i="6"/>
  <c r="B577" i="6"/>
  <c r="C577" i="6"/>
  <c r="D577" i="6"/>
  <c r="B578" i="6"/>
  <c r="C578" i="6"/>
  <c r="D578" i="6"/>
  <c r="B579" i="6"/>
  <c r="C579" i="6"/>
  <c r="D579" i="6"/>
  <c r="B580" i="6"/>
  <c r="C580" i="6"/>
  <c r="D580" i="6"/>
  <c r="B581" i="6"/>
  <c r="C581" i="6"/>
  <c r="D581" i="6"/>
  <c r="B582" i="6"/>
  <c r="C582" i="6"/>
  <c r="D582" i="6"/>
  <c r="B583" i="6"/>
  <c r="C583" i="6"/>
  <c r="D583" i="6"/>
  <c r="B584" i="6"/>
  <c r="C584" i="6"/>
  <c r="D584" i="6"/>
  <c r="B585" i="6"/>
  <c r="C585" i="6"/>
  <c r="D585" i="6"/>
  <c r="B586" i="6"/>
  <c r="C586" i="6"/>
  <c r="D586" i="6"/>
  <c r="B587" i="6"/>
  <c r="C587" i="6"/>
  <c r="D587" i="6"/>
  <c r="B588" i="6"/>
  <c r="C588" i="6"/>
  <c r="D588" i="6"/>
  <c r="B589" i="6"/>
  <c r="C589" i="6"/>
  <c r="D589" i="6"/>
  <c r="B590" i="6"/>
  <c r="C590" i="6"/>
  <c r="D590" i="6"/>
  <c r="B591" i="6"/>
  <c r="C591" i="6"/>
  <c r="D591" i="6"/>
  <c r="B592" i="6"/>
  <c r="C592" i="6"/>
  <c r="D592" i="6"/>
  <c r="B593" i="6"/>
  <c r="C593" i="6"/>
  <c r="D593" i="6"/>
  <c r="B594" i="6"/>
  <c r="C594" i="6"/>
  <c r="D594" i="6"/>
  <c r="B595" i="6"/>
  <c r="C595" i="6"/>
  <c r="D595" i="6"/>
  <c r="B596" i="6"/>
  <c r="C596" i="6"/>
  <c r="D596" i="6"/>
  <c r="B597" i="6"/>
  <c r="C597" i="6"/>
  <c r="D597" i="6"/>
  <c r="B598" i="6"/>
  <c r="C598" i="6"/>
  <c r="D598" i="6"/>
  <c r="B599" i="6"/>
  <c r="C599" i="6"/>
  <c r="D599" i="6"/>
  <c r="B600" i="6"/>
  <c r="C600" i="6"/>
  <c r="D600" i="6"/>
  <c r="B601" i="6"/>
  <c r="C601" i="6"/>
  <c r="D601" i="6"/>
  <c r="B602" i="6"/>
  <c r="C602" i="6"/>
  <c r="D602" i="6"/>
  <c r="B603" i="6"/>
  <c r="C603" i="6"/>
  <c r="D603" i="6"/>
  <c r="B604" i="6"/>
  <c r="C604" i="6"/>
  <c r="D604" i="6"/>
  <c r="B605" i="6"/>
  <c r="C605" i="6"/>
  <c r="D605" i="6"/>
  <c r="B606" i="6"/>
  <c r="C606" i="6"/>
  <c r="D606" i="6"/>
  <c r="B607" i="6"/>
  <c r="C607" i="6"/>
  <c r="D607" i="6"/>
  <c r="B608" i="6"/>
  <c r="C608" i="6"/>
  <c r="D608" i="6"/>
  <c r="B609" i="6"/>
  <c r="C609" i="6"/>
  <c r="D609" i="6"/>
  <c r="B610" i="6"/>
  <c r="C610" i="6"/>
  <c r="D610" i="6"/>
  <c r="B611" i="6"/>
  <c r="C611" i="6"/>
  <c r="D611" i="6"/>
  <c r="B612" i="6"/>
  <c r="C612" i="6"/>
  <c r="D612" i="6"/>
  <c r="B613" i="6"/>
  <c r="C613" i="6"/>
  <c r="D613" i="6"/>
  <c r="B614" i="6"/>
  <c r="C614" i="6"/>
  <c r="D614" i="6"/>
  <c r="B615" i="6"/>
  <c r="C615" i="6"/>
  <c r="D615" i="6"/>
  <c r="B616" i="6"/>
  <c r="C616" i="6"/>
  <c r="D616" i="6"/>
  <c r="B617" i="6"/>
  <c r="C617" i="6"/>
  <c r="D617" i="6"/>
  <c r="B618" i="6"/>
  <c r="C618" i="6"/>
  <c r="D618" i="6"/>
  <c r="B619" i="6"/>
  <c r="C619" i="6"/>
  <c r="D619" i="6"/>
  <c r="B620" i="6"/>
  <c r="C620" i="6"/>
  <c r="D620" i="6"/>
  <c r="B621" i="6"/>
  <c r="C621" i="6"/>
  <c r="D621" i="6"/>
  <c r="B622" i="6"/>
  <c r="C622" i="6"/>
  <c r="D622" i="6"/>
  <c r="B623" i="6"/>
  <c r="C623" i="6"/>
  <c r="D623" i="6"/>
  <c r="B624" i="6"/>
  <c r="C624" i="6"/>
  <c r="D624" i="6"/>
  <c r="B625" i="6"/>
  <c r="C625" i="6"/>
  <c r="D625" i="6"/>
  <c r="B626" i="6"/>
  <c r="C626" i="6"/>
  <c r="D626" i="6"/>
  <c r="B627" i="6"/>
  <c r="C627" i="6"/>
  <c r="D627" i="6"/>
  <c r="B628" i="6"/>
  <c r="C628" i="6"/>
  <c r="D628" i="6"/>
  <c r="B629" i="6"/>
  <c r="C629" i="6"/>
  <c r="D629" i="6"/>
  <c r="B630" i="6"/>
  <c r="C630" i="6"/>
  <c r="D630" i="6"/>
  <c r="B631" i="6"/>
  <c r="C631" i="6"/>
  <c r="D631" i="6"/>
  <c r="B632" i="6"/>
  <c r="C632" i="6"/>
  <c r="D632" i="6"/>
  <c r="B633" i="6"/>
  <c r="C633" i="6"/>
  <c r="D633" i="6"/>
  <c r="B634" i="6"/>
  <c r="C634" i="6"/>
  <c r="D634" i="6"/>
  <c r="B635" i="6"/>
  <c r="C635" i="6"/>
  <c r="D635" i="6"/>
  <c r="B636" i="6"/>
  <c r="C636" i="6"/>
  <c r="D636" i="6"/>
  <c r="B637" i="6"/>
  <c r="C637" i="6"/>
  <c r="D637" i="6"/>
  <c r="B638" i="6"/>
  <c r="C638" i="6"/>
  <c r="D638" i="6"/>
  <c r="B639" i="6"/>
  <c r="C639" i="6"/>
  <c r="D639" i="6"/>
  <c r="B640" i="6"/>
  <c r="C640" i="6"/>
  <c r="D640" i="6"/>
  <c r="B641" i="6"/>
  <c r="C641" i="6"/>
  <c r="D641" i="6"/>
  <c r="B642" i="6"/>
  <c r="C642" i="6"/>
  <c r="D642" i="6"/>
  <c r="B643" i="6"/>
  <c r="C643" i="6"/>
  <c r="D643" i="6"/>
  <c r="B644" i="6"/>
  <c r="C644" i="6"/>
  <c r="D644" i="6"/>
  <c r="B645" i="6"/>
  <c r="C645" i="6"/>
  <c r="D645" i="6"/>
  <c r="B646" i="6"/>
  <c r="C646" i="6"/>
  <c r="D646" i="6"/>
  <c r="B647" i="6"/>
  <c r="C647" i="6"/>
  <c r="D647" i="6"/>
  <c r="B648" i="6"/>
  <c r="C648" i="6"/>
  <c r="D648" i="6"/>
  <c r="B649" i="6"/>
  <c r="C649" i="6"/>
  <c r="D649" i="6"/>
  <c r="B650" i="6"/>
  <c r="C650" i="6"/>
  <c r="D650" i="6"/>
  <c r="B651" i="6"/>
  <c r="C651" i="6"/>
  <c r="D651" i="6"/>
  <c r="B652" i="6"/>
  <c r="C652" i="6"/>
  <c r="D652" i="6"/>
  <c r="B653" i="6"/>
  <c r="C653" i="6"/>
  <c r="D653" i="6"/>
  <c r="B654" i="6"/>
  <c r="C654" i="6"/>
  <c r="D654" i="6"/>
  <c r="B655" i="6"/>
  <c r="C655" i="6"/>
  <c r="D655" i="6"/>
  <c r="B656" i="6"/>
  <c r="C656" i="6"/>
  <c r="D656" i="6"/>
  <c r="B657" i="6"/>
  <c r="C657" i="6"/>
  <c r="D657" i="6"/>
  <c r="B658" i="6"/>
  <c r="C658" i="6"/>
  <c r="D658" i="6"/>
  <c r="B659" i="6"/>
  <c r="C659" i="6"/>
  <c r="D659" i="6"/>
  <c r="B660" i="6"/>
  <c r="C660" i="6"/>
  <c r="D660" i="6"/>
  <c r="B661" i="6"/>
  <c r="C661" i="6"/>
  <c r="D661" i="6"/>
  <c r="B662" i="6"/>
  <c r="C662" i="6"/>
  <c r="D662" i="6"/>
  <c r="B663" i="6"/>
  <c r="C663" i="6"/>
  <c r="D663" i="6"/>
  <c r="B664" i="6"/>
  <c r="C664" i="6"/>
  <c r="D664" i="6"/>
  <c r="B665" i="6"/>
  <c r="C665" i="6"/>
  <c r="D665" i="6"/>
  <c r="B666" i="6"/>
  <c r="C666" i="6"/>
  <c r="D666" i="6"/>
  <c r="B667" i="6"/>
  <c r="C667" i="6"/>
  <c r="D667" i="6"/>
  <c r="B668" i="6"/>
  <c r="C668" i="6"/>
  <c r="D668" i="6"/>
  <c r="B669" i="6"/>
  <c r="C669" i="6"/>
  <c r="D669" i="6"/>
  <c r="B670" i="6"/>
  <c r="C670" i="6"/>
  <c r="D670" i="6"/>
  <c r="B671" i="6"/>
  <c r="C671" i="6"/>
  <c r="D671" i="6"/>
  <c r="B672" i="6"/>
  <c r="C672" i="6"/>
  <c r="D672" i="6"/>
  <c r="B673" i="6"/>
  <c r="C673" i="6"/>
  <c r="D673" i="6"/>
  <c r="B674" i="6"/>
  <c r="C674" i="6"/>
  <c r="D674" i="6"/>
  <c r="B675" i="6"/>
  <c r="C675" i="6"/>
  <c r="D675" i="6"/>
  <c r="B676" i="6"/>
  <c r="C676" i="6"/>
  <c r="D676" i="6"/>
  <c r="B677" i="6"/>
  <c r="C677" i="6"/>
  <c r="D677" i="6"/>
  <c r="B678" i="6"/>
  <c r="C678" i="6"/>
  <c r="D678" i="6"/>
  <c r="B679" i="6"/>
  <c r="C679" i="6"/>
  <c r="D679" i="6"/>
  <c r="B680" i="6"/>
  <c r="C680" i="6"/>
  <c r="D680" i="6"/>
  <c r="B681" i="6"/>
  <c r="C681" i="6"/>
  <c r="D681" i="6"/>
  <c r="B682" i="6"/>
  <c r="C682" i="6"/>
  <c r="D682" i="6"/>
  <c r="B683" i="6"/>
  <c r="C683" i="6"/>
  <c r="D683" i="6"/>
  <c r="B684" i="6"/>
  <c r="C684" i="6"/>
  <c r="D684" i="6"/>
  <c r="B685" i="6"/>
  <c r="C685" i="6"/>
  <c r="D685" i="6"/>
  <c r="B686" i="6"/>
  <c r="C686" i="6"/>
  <c r="D686" i="6"/>
  <c r="B687" i="6"/>
  <c r="C687" i="6"/>
  <c r="D687" i="6"/>
  <c r="B688" i="6"/>
  <c r="C688" i="6"/>
  <c r="D688" i="6"/>
  <c r="B689" i="6"/>
  <c r="C689" i="6"/>
  <c r="D689" i="6"/>
  <c r="B690" i="6"/>
  <c r="C690" i="6"/>
  <c r="D690" i="6"/>
  <c r="B691" i="6"/>
  <c r="C691" i="6"/>
  <c r="D691" i="6"/>
  <c r="B692" i="6"/>
  <c r="C692" i="6"/>
  <c r="D692" i="6"/>
  <c r="B693" i="6"/>
  <c r="C693" i="6"/>
  <c r="D693" i="6"/>
  <c r="B694" i="6"/>
  <c r="C694" i="6"/>
  <c r="D694" i="6"/>
  <c r="B695" i="6"/>
  <c r="C695" i="6"/>
  <c r="D695" i="6"/>
  <c r="B696" i="6"/>
  <c r="C696" i="6"/>
  <c r="D696" i="6"/>
  <c r="B697" i="6"/>
  <c r="C697" i="6"/>
  <c r="D697" i="6"/>
  <c r="B698" i="6"/>
  <c r="C698" i="6"/>
  <c r="D698" i="6"/>
  <c r="B699" i="6"/>
  <c r="C699" i="6"/>
  <c r="D699" i="6"/>
  <c r="B700" i="6"/>
  <c r="C700" i="6"/>
  <c r="D700" i="6"/>
  <c r="B701" i="6"/>
  <c r="C701" i="6"/>
  <c r="D701" i="6"/>
  <c r="B702" i="6"/>
  <c r="C702" i="6"/>
  <c r="D702" i="6"/>
  <c r="B703" i="6"/>
  <c r="C703" i="6"/>
  <c r="D703" i="6"/>
  <c r="B704" i="6"/>
  <c r="C704" i="6"/>
  <c r="D704" i="6"/>
  <c r="B705" i="6"/>
  <c r="C705" i="6"/>
  <c r="D705" i="6"/>
  <c r="B706" i="6"/>
  <c r="C706" i="6"/>
  <c r="D706" i="6"/>
  <c r="B707" i="6"/>
  <c r="C707" i="6"/>
  <c r="D707" i="6"/>
  <c r="B708" i="6"/>
  <c r="C708" i="6"/>
  <c r="D708" i="6"/>
  <c r="B709" i="6"/>
  <c r="C709" i="6"/>
  <c r="D709" i="6"/>
  <c r="B710" i="6"/>
  <c r="C710" i="6"/>
  <c r="D710" i="6"/>
  <c r="B711" i="6"/>
  <c r="C711" i="6"/>
  <c r="D711" i="6"/>
  <c r="B712" i="6"/>
  <c r="C712" i="6"/>
  <c r="D712" i="6"/>
  <c r="B713" i="6"/>
  <c r="C713" i="6"/>
  <c r="D713" i="6"/>
  <c r="B714" i="6"/>
  <c r="C714" i="6"/>
  <c r="D714" i="6"/>
  <c r="B715" i="6"/>
  <c r="C715" i="6"/>
  <c r="D715" i="6"/>
  <c r="B716" i="6"/>
  <c r="C716" i="6"/>
  <c r="D716" i="6"/>
  <c r="B717" i="6"/>
  <c r="C717" i="6"/>
  <c r="D717" i="6"/>
  <c r="B718" i="6"/>
  <c r="C718" i="6"/>
  <c r="D718" i="6"/>
  <c r="B719" i="6"/>
  <c r="C719" i="6"/>
  <c r="D719" i="6"/>
  <c r="B720" i="6"/>
  <c r="C720" i="6"/>
  <c r="D720" i="6"/>
  <c r="B721" i="6"/>
  <c r="C721" i="6"/>
  <c r="D721" i="6"/>
  <c r="B722" i="6"/>
  <c r="C722" i="6"/>
  <c r="D722" i="6"/>
  <c r="B723" i="6"/>
  <c r="C723" i="6"/>
  <c r="D723" i="6"/>
  <c r="B724" i="6"/>
  <c r="C724" i="6"/>
  <c r="D724" i="6"/>
  <c r="B725" i="6"/>
  <c r="C725" i="6"/>
  <c r="D725" i="6"/>
  <c r="B726" i="6"/>
  <c r="C726" i="6"/>
  <c r="D726" i="6"/>
  <c r="B727" i="6"/>
  <c r="C727" i="6"/>
  <c r="D727" i="6"/>
  <c r="B728" i="6"/>
  <c r="C728" i="6"/>
  <c r="D728" i="6"/>
  <c r="B729" i="6"/>
  <c r="C729" i="6"/>
  <c r="D729" i="6"/>
  <c r="B730" i="6"/>
  <c r="C730" i="6"/>
  <c r="D730" i="6"/>
  <c r="B731" i="6"/>
  <c r="C731" i="6"/>
  <c r="D731" i="6"/>
  <c r="B732" i="6"/>
  <c r="C732" i="6"/>
  <c r="D732" i="6"/>
  <c r="B733" i="6"/>
  <c r="C733" i="6"/>
  <c r="D733" i="6"/>
  <c r="B734" i="6"/>
  <c r="C734" i="6"/>
  <c r="D734" i="6"/>
  <c r="B735" i="6"/>
  <c r="C735" i="6"/>
  <c r="D735" i="6"/>
  <c r="B736" i="6"/>
  <c r="C736" i="6"/>
  <c r="D736" i="6"/>
  <c r="B737" i="6"/>
  <c r="C737" i="6"/>
  <c r="D737" i="6"/>
  <c r="B738" i="6"/>
  <c r="C738" i="6"/>
  <c r="D738" i="6"/>
  <c r="B739" i="6"/>
  <c r="C739" i="6"/>
  <c r="D739" i="6"/>
  <c r="B740" i="6"/>
  <c r="C740" i="6"/>
  <c r="D740" i="6"/>
  <c r="B741" i="6"/>
  <c r="C741" i="6"/>
  <c r="D741" i="6"/>
  <c r="B742" i="6"/>
  <c r="C742" i="6"/>
  <c r="D742" i="6"/>
  <c r="B743" i="6"/>
  <c r="C743" i="6"/>
  <c r="D743" i="6"/>
  <c r="B744" i="6"/>
  <c r="C744" i="6"/>
  <c r="D744" i="6"/>
  <c r="B745" i="6"/>
  <c r="C745" i="6"/>
  <c r="D745" i="6"/>
  <c r="B746" i="6"/>
  <c r="C746" i="6"/>
  <c r="D746" i="6"/>
  <c r="B747" i="6"/>
  <c r="C747" i="6"/>
  <c r="D747" i="6"/>
  <c r="B748" i="6"/>
  <c r="C748" i="6"/>
  <c r="D748" i="6"/>
  <c r="B749" i="6"/>
  <c r="C749" i="6"/>
  <c r="D749" i="6"/>
  <c r="B750" i="6"/>
  <c r="C750" i="6"/>
  <c r="D750" i="6"/>
  <c r="B751" i="6"/>
  <c r="C751" i="6"/>
  <c r="D751" i="6"/>
  <c r="B752" i="6"/>
  <c r="C752" i="6"/>
  <c r="D752" i="6"/>
  <c r="B753" i="6"/>
  <c r="C753" i="6"/>
  <c r="D753" i="6"/>
  <c r="B754" i="6"/>
  <c r="C754" i="6"/>
  <c r="D754" i="6"/>
  <c r="B755" i="6"/>
  <c r="C755" i="6"/>
  <c r="D755" i="6"/>
  <c r="B756" i="6"/>
  <c r="C756" i="6"/>
  <c r="D756" i="6"/>
  <c r="B757" i="6"/>
  <c r="C757" i="6"/>
  <c r="D757" i="6"/>
  <c r="B758" i="6"/>
  <c r="C758" i="6"/>
  <c r="D758" i="6"/>
  <c r="B759" i="6"/>
  <c r="C759" i="6"/>
  <c r="D759" i="6"/>
  <c r="B760" i="6"/>
  <c r="C760" i="6"/>
  <c r="D760" i="6"/>
  <c r="B761" i="6"/>
  <c r="C761" i="6"/>
  <c r="D761" i="6"/>
  <c r="B762" i="6"/>
  <c r="C762" i="6"/>
  <c r="D762" i="6"/>
  <c r="B763" i="6"/>
  <c r="C763" i="6"/>
  <c r="D763" i="6"/>
  <c r="B764" i="6"/>
  <c r="C764" i="6"/>
  <c r="D764" i="6"/>
  <c r="B765" i="6"/>
  <c r="C765" i="6"/>
  <c r="D765" i="6"/>
  <c r="B766" i="6"/>
  <c r="C766" i="6"/>
  <c r="D766" i="6"/>
  <c r="B767" i="6"/>
  <c r="C767" i="6"/>
  <c r="D767" i="6"/>
  <c r="B768" i="6"/>
  <c r="C768" i="6"/>
  <c r="D768" i="6"/>
  <c r="B769" i="6"/>
  <c r="C769" i="6"/>
  <c r="D769" i="6"/>
  <c r="B770" i="6"/>
  <c r="C770" i="6"/>
  <c r="D770" i="6"/>
  <c r="B771" i="6"/>
  <c r="C771" i="6"/>
  <c r="D771" i="6"/>
  <c r="B772" i="6"/>
  <c r="C772" i="6"/>
  <c r="D772" i="6"/>
  <c r="B773" i="6"/>
  <c r="C773" i="6"/>
  <c r="D773" i="6"/>
  <c r="B774" i="6"/>
  <c r="C774" i="6"/>
  <c r="D774" i="6"/>
  <c r="B775" i="6"/>
  <c r="C775" i="6"/>
  <c r="D775" i="6"/>
  <c r="B776" i="6"/>
  <c r="C776" i="6"/>
  <c r="D776" i="6"/>
  <c r="B777" i="6"/>
  <c r="C777" i="6"/>
  <c r="D777" i="6"/>
  <c r="B778" i="6"/>
  <c r="C778" i="6"/>
  <c r="D778" i="6"/>
  <c r="B779" i="6"/>
  <c r="C779" i="6"/>
  <c r="D779" i="6"/>
  <c r="B780" i="6"/>
  <c r="C780" i="6"/>
  <c r="D780" i="6"/>
  <c r="B781" i="6"/>
  <c r="C781" i="6"/>
  <c r="D781" i="6"/>
  <c r="B782" i="6"/>
  <c r="C782" i="6"/>
  <c r="D782" i="6"/>
  <c r="B783" i="6"/>
  <c r="C783" i="6"/>
  <c r="D783" i="6"/>
  <c r="B784" i="6"/>
  <c r="C784" i="6"/>
  <c r="D784" i="6"/>
  <c r="B785" i="6"/>
  <c r="C785" i="6"/>
  <c r="D785" i="6"/>
  <c r="B786" i="6"/>
  <c r="C786" i="6"/>
  <c r="D786" i="6"/>
  <c r="B787" i="6"/>
  <c r="C787" i="6"/>
  <c r="D787" i="6"/>
  <c r="B788" i="6"/>
  <c r="C788" i="6"/>
  <c r="D788" i="6"/>
  <c r="B789" i="6"/>
  <c r="C789" i="6"/>
  <c r="D789" i="6"/>
  <c r="B790" i="6"/>
  <c r="C790" i="6"/>
  <c r="D790" i="6"/>
  <c r="B791" i="6"/>
  <c r="C791" i="6"/>
  <c r="D791" i="6"/>
  <c r="B792" i="6"/>
  <c r="C792" i="6"/>
  <c r="D792" i="6"/>
  <c r="B793" i="6"/>
  <c r="C793" i="6"/>
  <c r="D793" i="6"/>
  <c r="B794" i="6"/>
  <c r="C794" i="6"/>
  <c r="D794" i="6"/>
  <c r="B795" i="6"/>
  <c r="C795" i="6"/>
  <c r="D795" i="6"/>
  <c r="B796" i="6"/>
  <c r="C796" i="6"/>
  <c r="D796" i="6"/>
  <c r="B797" i="6"/>
  <c r="C797" i="6"/>
  <c r="D797" i="6"/>
  <c r="B798" i="6"/>
  <c r="C798" i="6"/>
  <c r="D798" i="6"/>
  <c r="B799" i="6"/>
  <c r="C799" i="6"/>
  <c r="D799" i="6"/>
  <c r="B800" i="6"/>
  <c r="C800" i="6"/>
  <c r="D800" i="6"/>
  <c r="B801" i="6"/>
  <c r="C801" i="6"/>
  <c r="D801" i="6"/>
  <c r="B802" i="6"/>
  <c r="C802" i="6"/>
  <c r="D802" i="6"/>
  <c r="B803" i="6"/>
  <c r="C803" i="6"/>
  <c r="D803" i="6"/>
  <c r="B804" i="6"/>
  <c r="C804" i="6"/>
  <c r="D804" i="6"/>
  <c r="B805" i="6"/>
  <c r="C805" i="6"/>
  <c r="D805" i="6"/>
  <c r="B806" i="6"/>
  <c r="C806" i="6"/>
  <c r="D806" i="6"/>
  <c r="B807" i="6"/>
  <c r="C807" i="6"/>
  <c r="D807" i="6"/>
  <c r="B808" i="6"/>
  <c r="C808" i="6"/>
  <c r="D808" i="6"/>
  <c r="B809" i="6"/>
  <c r="C809" i="6"/>
  <c r="D809" i="6"/>
  <c r="B810" i="6"/>
  <c r="C810" i="6"/>
  <c r="D810" i="6"/>
  <c r="B811" i="6"/>
  <c r="C811" i="6"/>
  <c r="D811" i="6"/>
  <c r="B812" i="6"/>
  <c r="C812" i="6"/>
  <c r="D812" i="6"/>
  <c r="B813" i="6"/>
  <c r="C813" i="6"/>
  <c r="D813" i="6"/>
  <c r="B814" i="6"/>
  <c r="C814" i="6"/>
  <c r="D814" i="6"/>
  <c r="B815" i="6"/>
  <c r="C815" i="6"/>
  <c r="D815" i="6"/>
  <c r="B816" i="6"/>
  <c r="C816" i="6"/>
  <c r="D816" i="6"/>
  <c r="B817" i="6"/>
  <c r="C817" i="6"/>
  <c r="D817" i="6"/>
  <c r="B818" i="6"/>
  <c r="C818" i="6"/>
  <c r="D818" i="6"/>
  <c r="B819" i="6"/>
  <c r="C819" i="6"/>
  <c r="D819" i="6"/>
  <c r="B820" i="6"/>
  <c r="C820" i="6"/>
  <c r="D820" i="6"/>
  <c r="B821" i="6"/>
  <c r="C821" i="6"/>
  <c r="D821" i="6"/>
  <c r="B822" i="6"/>
  <c r="C822" i="6"/>
  <c r="D822" i="6"/>
  <c r="B823" i="6"/>
  <c r="C823" i="6"/>
  <c r="D823" i="6"/>
  <c r="B824" i="6"/>
  <c r="C824" i="6"/>
  <c r="D824" i="6"/>
  <c r="B825" i="6"/>
  <c r="C825" i="6"/>
  <c r="D825" i="6"/>
  <c r="B826" i="6"/>
  <c r="C826" i="6"/>
  <c r="D826" i="6"/>
  <c r="B827" i="6"/>
  <c r="C827" i="6"/>
  <c r="D827" i="6"/>
  <c r="B828" i="6"/>
  <c r="C828" i="6"/>
  <c r="D828" i="6"/>
  <c r="B829" i="6"/>
  <c r="C829" i="6"/>
  <c r="D829" i="6"/>
  <c r="B830" i="6"/>
  <c r="C830" i="6"/>
  <c r="D830" i="6"/>
  <c r="B831" i="6"/>
  <c r="C831" i="6"/>
  <c r="D831" i="6"/>
  <c r="B832" i="6"/>
  <c r="C832" i="6"/>
  <c r="D832" i="6"/>
  <c r="B833" i="6"/>
  <c r="C833" i="6"/>
  <c r="D833" i="6"/>
  <c r="B834" i="6"/>
  <c r="C834" i="6"/>
  <c r="D834" i="6"/>
  <c r="B835" i="6"/>
  <c r="C835" i="6"/>
  <c r="D835" i="6"/>
  <c r="B836" i="6"/>
  <c r="C836" i="6"/>
  <c r="D836" i="6"/>
  <c r="B837" i="6"/>
  <c r="C837" i="6"/>
  <c r="D837" i="6"/>
  <c r="B838" i="6"/>
  <c r="C838" i="6"/>
  <c r="D838" i="6"/>
  <c r="B839" i="6"/>
  <c r="C839" i="6"/>
  <c r="D839" i="6"/>
  <c r="B840" i="6"/>
  <c r="C840" i="6"/>
  <c r="D840" i="6"/>
  <c r="B841" i="6"/>
  <c r="C841" i="6"/>
  <c r="D841" i="6"/>
  <c r="B842" i="6"/>
  <c r="C842" i="6"/>
  <c r="D842" i="6"/>
  <c r="B843" i="6"/>
  <c r="C843" i="6"/>
  <c r="D843" i="6"/>
  <c r="B844" i="6"/>
  <c r="C844" i="6"/>
  <c r="D844" i="6"/>
  <c r="B845" i="6"/>
  <c r="C845" i="6"/>
  <c r="D845" i="6"/>
  <c r="B846" i="6"/>
  <c r="C846" i="6"/>
  <c r="D846" i="6"/>
  <c r="B847" i="6"/>
  <c r="C847" i="6"/>
  <c r="D847" i="6"/>
  <c r="B848" i="6"/>
  <c r="C848" i="6"/>
  <c r="D848" i="6"/>
  <c r="B849" i="6"/>
  <c r="C849" i="6"/>
  <c r="D849" i="6"/>
  <c r="B850" i="6"/>
  <c r="C850" i="6"/>
  <c r="D850" i="6"/>
  <c r="B851" i="6"/>
  <c r="C851" i="6"/>
  <c r="D851" i="6"/>
  <c r="B852" i="6"/>
  <c r="C852" i="6"/>
  <c r="D852" i="6"/>
  <c r="B853" i="6"/>
  <c r="C853" i="6"/>
  <c r="D853" i="6"/>
  <c r="B854" i="6"/>
  <c r="C854" i="6"/>
  <c r="D854" i="6"/>
  <c r="B855" i="6"/>
  <c r="C855" i="6"/>
  <c r="D855" i="6"/>
  <c r="B856" i="6"/>
  <c r="C856" i="6"/>
  <c r="D856" i="6"/>
  <c r="B857" i="6"/>
  <c r="C857" i="6"/>
  <c r="D857" i="6"/>
  <c r="B858" i="6"/>
  <c r="C858" i="6"/>
  <c r="D858" i="6"/>
  <c r="B859" i="6"/>
  <c r="C859" i="6"/>
  <c r="D859" i="6"/>
  <c r="B860" i="6"/>
  <c r="C860" i="6"/>
  <c r="D860" i="6"/>
  <c r="B861" i="6"/>
  <c r="C861" i="6"/>
  <c r="D861" i="6"/>
  <c r="B862" i="6"/>
  <c r="C862" i="6"/>
  <c r="D862" i="6"/>
  <c r="B863" i="6"/>
  <c r="C863" i="6"/>
  <c r="D863" i="6"/>
  <c r="B864" i="6"/>
  <c r="C864" i="6"/>
  <c r="D864" i="6"/>
  <c r="B865" i="6"/>
  <c r="C865" i="6"/>
  <c r="D865" i="6"/>
  <c r="B866" i="6"/>
  <c r="C866" i="6"/>
  <c r="D866" i="6"/>
  <c r="B867" i="6"/>
  <c r="C867" i="6"/>
  <c r="D867" i="6"/>
  <c r="B868" i="6"/>
  <c r="C868" i="6"/>
  <c r="D868" i="6"/>
  <c r="B869" i="6"/>
  <c r="C869" i="6"/>
  <c r="D869" i="6"/>
  <c r="B870" i="6"/>
  <c r="C870" i="6"/>
  <c r="D870" i="6"/>
  <c r="B871" i="6"/>
  <c r="C871" i="6"/>
  <c r="D871" i="6"/>
  <c r="B872" i="6"/>
  <c r="C872" i="6"/>
  <c r="D872" i="6"/>
  <c r="B873" i="6"/>
  <c r="C873" i="6"/>
  <c r="D873" i="6"/>
  <c r="B874" i="6"/>
  <c r="C874" i="6"/>
  <c r="D874" i="6"/>
  <c r="B875" i="6"/>
  <c r="C875" i="6"/>
  <c r="D875" i="6"/>
  <c r="B876" i="6"/>
  <c r="C876" i="6"/>
  <c r="D876" i="6"/>
  <c r="B877" i="6"/>
  <c r="C877" i="6"/>
  <c r="D877" i="6"/>
  <c r="B878" i="6"/>
  <c r="C878" i="6"/>
  <c r="D878" i="6"/>
  <c r="B879" i="6"/>
  <c r="C879" i="6"/>
  <c r="D879" i="6"/>
  <c r="B880" i="6"/>
  <c r="C880" i="6"/>
  <c r="D880" i="6"/>
  <c r="B881" i="6"/>
  <c r="C881" i="6"/>
  <c r="D881" i="6"/>
  <c r="B882" i="6"/>
  <c r="C882" i="6"/>
  <c r="D882" i="6"/>
  <c r="B883" i="6"/>
  <c r="C883" i="6"/>
  <c r="D883" i="6"/>
  <c r="B884" i="6"/>
  <c r="C884" i="6"/>
  <c r="D884" i="6"/>
  <c r="B885" i="6"/>
  <c r="C885" i="6"/>
  <c r="D885" i="6"/>
  <c r="B886" i="6"/>
  <c r="C886" i="6"/>
  <c r="D886" i="6"/>
  <c r="B887" i="6"/>
  <c r="C887" i="6"/>
  <c r="D887" i="6"/>
  <c r="B888" i="6"/>
  <c r="C888" i="6"/>
  <c r="D888" i="6"/>
  <c r="B889" i="6"/>
  <c r="C889" i="6"/>
  <c r="D889" i="6"/>
  <c r="B890" i="6"/>
  <c r="C890" i="6"/>
  <c r="D890" i="6"/>
  <c r="B891" i="6"/>
  <c r="C891" i="6"/>
  <c r="D891" i="6"/>
  <c r="B892" i="6"/>
  <c r="C892" i="6"/>
  <c r="D892" i="6"/>
  <c r="B893" i="6"/>
  <c r="C893" i="6"/>
  <c r="D893" i="6"/>
  <c r="B894" i="6"/>
  <c r="C894" i="6"/>
  <c r="D894" i="6"/>
  <c r="B895" i="6"/>
  <c r="C895" i="6"/>
  <c r="D895" i="6"/>
  <c r="B896" i="6"/>
  <c r="C896" i="6"/>
  <c r="D896" i="6"/>
  <c r="B897" i="6"/>
  <c r="C897" i="6"/>
  <c r="D897" i="6"/>
  <c r="B898" i="6"/>
  <c r="C898" i="6"/>
  <c r="D898" i="6"/>
  <c r="B899" i="6"/>
  <c r="C899" i="6"/>
  <c r="D899" i="6"/>
  <c r="B900" i="6"/>
  <c r="C900" i="6"/>
  <c r="D900" i="6"/>
  <c r="B901" i="6"/>
  <c r="C901" i="6"/>
  <c r="D901" i="6"/>
  <c r="B902" i="6"/>
  <c r="C902" i="6"/>
  <c r="D902" i="6"/>
  <c r="B903" i="6"/>
  <c r="C903" i="6"/>
  <c r="D903" i="6"/>
  <c r="B904" i="6"/>
  <c r="C904" i="6"/>
  <c r="D904" i="6"/>
  <c r="B905" i="6"/>
  <c r="C905" i="6"/>
  <c r="D905" i="6"/>
  <c r="B906" i="6"/>
  <c r="C906" i="6"/>
  <c r="D906" i="6"/>
  <c r="B907" i="6"/>
  <c r="C907" i="6"/>
  <c r="D907" i="6"/>
  <c r="B908" i="6"/>
  <c r="C908" i="6"/>
  <c r="D908" i="6"/>
  <c r="B909" i="6"/>
  <c r="C909" i="6"/>
  <c r="D909" i="6"/>
  <c r="B910" i="6"/>
  <c r="C910" i="6"/>
  <c r="D910" i="6"/>
  <c r="B911" i="6"/>
  <c r="C911" i="6"/>
  <c r="D911" i="6"/>
  <c r="B912" i="6"/>
  <c r="C912" i="6"/>
  <c r="D912" i="6"/>
  <c r="B913" i="6"/>
  <c r="C913" i="6"/>
  <c r="D913" i="6"/>
  <c r="B914" i="6"/>
  <c r="C914" i="6"/>
  <c r="D914" i="6"/>
  <c r="B915" i="6"/>
  <c r="C915" i="6"/>
  <c r="D915" i="6"/>
  <c r="B916" i="6"/>
  <c r="C916" i="6"/>
  <c r="D916" i="6"/>
  <c r="B917" i="6"/>
  <c r="C917" i="6"/>
  <c r="D917" i="6"/>
  <c r="B918" i="6"/>
  <c r="C918" i="6"/>
  <c r="D918" i="6"/>
  <c r="B919" i="6"/>
  <c r="C919" i="6"/>
  <c r="D919" i="6"/>
  <c r="B920" i="6"/>
  <c r="C920" i="6"/>
  <c r="D920" i="6"/>
  <c r="B921" i="6"/>
  <c r="C921" i="6"/>
  <c r="D921" i="6"/>
  <c r="B922" i="6"/>
  <c r="C922" i="6"/>
  <c r="D922" i="6"/>
  <c r="B923" i="6"/>
  <c r="C923" i="6"/>
  <c r="D923" i="6"/>
  <c r="B924" i="6"/>
  <c r="C924" i="6"/>
  <c r="D924" i="6"/>
  <c r="B925" i="6"/>
  <c r="C925" i="6"/>
  <c r="D925" i="6"/>
  <c r="B926" i="6"/>
  <c r="C926" i="6"/>
  <c r="D926" i="6"/>
  <c r="B927" i="6"/>
  <c r="C927" i="6"/>
  <c r="D927" i="6"/>
  <c r="B928" i="6"/>
  <c r="C928" i="6"/>
  <c r="D928" i="6"/>
  <c r="B929" i="6"/>
  <c r="C929" i="6"/>
  <c r="D929" i="6"/>
  <c r="B930" i="6"/>
  <c r="C930" i="6"/>
  <c r="D930" i="6"/>
  <c r="B931" i="6"/>
  <c r="C931" i="6"/>
  <c r="D931" i="6"/>
  <c r="B932" i="6"/>
  <c r="C932" i="6"/>
  <c r="D932" i="6"/>
  <c r="B933" i="6"/>
  <c r="C933" i="6"/>
  <c r="D933" i="6"/>
  <c r="B934" i="6"/>
  <c r="C934" i="6"/>
  <c r="D934" i="6"/>
  <c r="B935" i="6"/>
  <c r="C935" i="6"/>
  <c r="D935" i="6"/>
  <c r="B936" i="6"/>
  <c r="C936" i="6"/>
  <c r="D936" i="6"/>
  <c r="B937" i="6"/>
  <c r="C937" i="6"/>
  <c r="D937" i="6"/>
  <c r="B938" i="6"/>
  <c r="C938" i="6"/>
  <c r="D938" i="6"/>
  <c r="B939" i="6"/>
  <c r="C939" i="6"/>
  <c r="D939" i="6"/>
  <c r="B940" i="6"/>
  <c r="C940" i="6"/>
  <c r="D940" i="6"/>
  <c r="B941" i="6"/>
  <c r="C941" i="6"/>
  <c r="D941" i="6"/>
  <c r="B942" i="6"/>
  <c r="C942" i="6"/>
  <c r="D942" i="6"/>
  <c r="B943" i="6"/>
  <c r="C943" i="6"/>
  <c r="D943" i="6"/>
  <c r="B944" i="6"/>
  <c r="C944" i="6"/>
  <c r="D944" i="6"/>
  <c r="B945" i="6"/>
  <c r="C945" i="6"/>
  <c r="D945" i="6"/>
  <c r="B946" i="6"/>
  <c r="C946" i="6"/>
  <c r="D946" i="6"/>
  <c r="B947" i="6"/>
  <c r="C947" i="6"/>
  <c r="D947" i="6"/>
  <c r="B948" i="6"/>
  <c r="C948" i="6"/>
  <c r="D948" i="6"/>
  <c r="B949" i="6"/>
  <c r="C949" i="6"/>
  <c r="D949" i="6"/>
  <c r="B950" i="6"/>
  <c r="C950" i="6"/>
  <c r="D950" i="6"/>
  <c r="B951" i="6"/>
  <c r="C951" i="6"/>
  <c r="D951" i="6"/>
  <c r="B952" i="6"/>
  <c r="C952" i="6"/>
  <c r="D952" i="6"/>
  <c r="B953" i="6"/>
  <c r="C953" i="6"/>
  <c r="D953" i="6"/>
  <c r="B954" i="6"/>
  <c r="C954" i="6"/>
  <c r="D954" i="6"/>
  <c r="B955" i="6"/>
  <c r="C955" i="6"/>
  <c r="D955" i="6"/>
  <c r="B956" i="6"/>
  <c r="C956" i="6"/>
  <c r="D956" i="6"/>
  <c r="B957" i="6"/>
  <c r="C957" i="6"/>
  <c r="D957" i="6"/>
  <c r="B958" i="6"/>
  <c r="C958" i="6"/>
  <c r="D958" i="6"/>
  <c r="B959" i="6"/>
  <c r="C959" i="6"/>
  <c r="D959" i="6"/>
  <c r="B960" i="6"/>
  <c r="C960" i="6"/>
  <c r="D960" i="6"/>
  <c r="B961" i="6"/>
  <c r="C961" i="6"/>
  <c r="D961" i="6"/>
  <c r="B962" i="6"/>
  <c r="C962" i="6"/>
  <c r="D962" i="6"/>
  <c r="B963" i="6"/>
  <c r="C963" i="6"/>
  <c r="D963" i="6"/>
  <c r="B964" i="6"/>
  <c r="C964" i="6"/>
  <c r="D964" i="6"/>
  <c r="B965" i="6"/>
  <c r="C965" i="6"/>
  <c r="D965" i="6"/>
  <c r="B966" i="6"/>
  <c r="C966" i="6"/>
  <c r="D966" i="6"/>
  <c r="B967" i="6"/>
  <c r="C967" i="6"/>
  <c r="D967" i="6"/>
  <c r="B968" i="6"/>
  <c r="C968" i="6"/>
  <c r="D968" i="6"/>
  <c r="B969" i="6"/>
  <c r="C969" i="6"/>
  <c r="D969" i="6"/>
  <c r="B970" i="6"/>
  <c r="C970" i="6"/>
  <c r="D970" i="6"/>
  <c r="B971" i="6"/>
  <c r="C971" i="6"/>
  <c r="D971" i="6"/>
  <c r="B972" i="6"/>
  <c r="C972" i="6"/>
  <c r="D972" i="6"/>
  <c r="B973" i="6"/>
  <c r="C973" i="6"/>
  <c r="D973" i="6"/>
  <c r="B974" i="6"/>
  <c r="C974" i="6"/>
  <c r="D974" i="6"/>
  <c r="B975" i="6"/>
  <c r="C975" i="6"/>
  <c r="D975" i="6"/>
  <c r="B976" i="6"/>
  <c r="C976" i="6"/>
  <c r="D976" i="6"/>
  <c r="B977" i="6"/>
  <c r="C977" i="6"/>
  <c r="D977" i="6"/>
  <c r="B978" i="6"/>
  <c r="C978" i="6"/>
  <c r="D978" i="6"/>
  <c r="B979" i="6"/>
  <c r="C979" i="6"/>
  <c r="D979" i="6"/>
  <c r="B980" i="6"/>
  <c r="C980" i="6"/>
  <c r="D980" i="6"/>
  <c r="B981" i="6"/>
  <c r="C981" i="6"/>
  <c r="D981" i="6"/>
  <c r="B982" i="6"/>
  <c r="C982" i="6"/>
  <c r="D982" i="6"/>
  <c r="B983" i="6"/>
  <c r="C983" i="6"/>
  <c r="D983" i="6"/>
  <c r="B984" i="6"/>
  <c r="C984" i="6"/>
  <c r="D984" i="6"/>
  <c r="B985" i="6"/>
  <c r="C985" i="6"/>
  <c r="D985" i="6"/>
  <c r="B986" i="6"/>
  <c r="C986" i="6"/>
  <c r="D986" i="6"/>
  <c r="B987" i="6"/>
  <c r="C987" i="6"/>
  <c r="D987" i="6"/>
  <c r="B988" i="6"/>
  <c r="C988" i="6"/>
  <c r="D988" i="6"/>
  <c r="B989" i="6"/>
  <c r="C989" i="6"/>
  <c r="D989" i="6"/>
  <c r="B990" i="6"/>
  <c r="C990" i="6"/>
  <c r="D990" i="6"/>
  <c r="B991" i="6"/>
  <c r="C991" i="6"/>
  <c r="D991" i="6"/>
  <c r="B992" i="6"/>
  <c r="C992" i="6"/>
  <c r="D992" i="6"/>
  <c r="B993" i="6"/>
  <c r="C993" i="6"/>
  <c r="D993" i="6"/>
  <c r="B994" i="6"/>
  <c r="C994" i="6"/>
  <c r="D994" i="6"/>
  <c r="B995" i="6"/>
  <c r="C995" i="6"/>
  <c r="D995" i="6"/>
  <c r="B996" i="6"/>
  <c r="C996" i="6"/>
  <c r="D996" i="6"/>
  <c r="B997" i="6"/>
  <c r="C997" i="6"/>
  <c r="D997" i="6"/>
  <c r="B998" i="6"/>
  <c r="C998" i="6"/>
  <c r="D998" i="6"/>
  <c r="B999" i="6"/>
  <c r="C999" i="6"/>
  <c r="D999" i="6"/>
  <c r="B1000" i="6"/>
  <c r="C1000" i="6"/>
  <c r="D1000" i="6"/>
  <c r="B1001" i="6"/>
  <c r="C1001" i="6"/>
  <c r="D1001" i="6"/>
  <c r="B1002" i="6"/>
  <c r="C1002" i="6"/>
  <c r="D1002" i="6"/>
  <c r="B1003" i="6"/>
  <c r="C1003" i="6"/>
  <c r="D1003" i="6"/>
  <c r="B1004" i="6"/>
  <c r="C1004" i="6"/>
  <c r="D1004" i="6"/>
  <c r="B1005" i="6"/>
  <c r="C1005" i="6"/>
  <c r="D1005" i="6"/>
  <c r="B1006" i="6"/>
  <c r="C1006" i="6"/>
  <c r="D1006" i="6"/>
  <c r="B1007" i="6"/>
  <c r="C1007" i="6"/>
  <c r="D1007" i="6"/>
  <c r="B1008" i="6"/>
  <c r="C1008" i="6"/>
  <c r="D1008" i="6"/>
  <c r="B1009" i="6"/>
  <c r="C1009" i="6"/>
  <c r="D1009" i="6"/>
  <c r="B1010" i="6"/>
  <c r="C1010" i="6"/>
  <c r="D1010" i="6"/>
  <c r="B1011" i="6"/>
  <c r="C1011" i="6"/>
  <c r="D1011" i="6"/>
  <c r="B1012" i="6"/>
  <c r="C1012" i="6"/>
  <c r="D1012" i="6"/>
  <c r="B1013" i="6"/>
  <c r="C1013" i="6"/>
  <c r="D1013" i="6"/>
  <c r="B1014" i="6"/>
  <c r="C1014" i="6"/>
  <c r="D1014" i="6"/>
  <c r="B1015" i="6"/>
  <c r="C1015" i="6"/>
  <c r="D1015" i="6"/>
  <c r="B1016" i="6"/>
  <c r="C1016" i="6"/>
  <c r="D1016" i="6"/>
  <c r="B1017" i="6"/>
  <c r="C1017" i="6"/>
  <c r="D1017" i="6"/>
  <c r="B1018" i="6"/>
  <c r="C1018" i="6"/>
  <c r="D1018" i="6"/>
  <c r="B1019" i="6"/>
  <c r="C1019" i="6"/>
  <c r="D1019" i="6"/>
  <c r="B1020" i="6"/>
  <c r="C1020" i="6"/>
  <c r="D1020" i="6"/>
  <c r="B1021" i="6"/>
  <c r="C1021" i="6"/>
  <c r="D1021" i="6"/>
  <c r="B1022" i="6"/>
  <c r="C1022" i="6"/>
  <c r="D1022" i="6"/>
  <c r="B1023" i="6"/>
  <c r="C1023" i="6"/>
  <c r="D1023" i="6"/>
  <c r="B1024" i="6"/>
  <c r="C1024" i="6"/>
  <c r="D1024" i="6"/>
  <c r="B1025" i="6"/>
  <c r="C1025" i="6"/>
  <c r="D1025" i="6"/>
  <c r="B1026" i="6"/>
  <c r="C1026" i="6"/>
  <c r="D1026" i="6"/>
  <c r="B1027" i="6"/>
  <c r="C1027" i="6"/>
  <c r="D1027" i="6"/>
  <c r="B1028" i="6"/>
  <c r="C1028" i="6"/>
  <c r="D1028" i="6"/>
  <c r="B1029" i="6"/>
  <c r="C1029" i="6"/>
  <c r="D1029" i="6"/>
  <c r="B1030" i="6"/>
  <c r="C1030" i="6"/>
  <c r="D1030" i="6"/>
  <c r="B1031" i="6"/>
  <c r="C1031" i="6"/>
  <c r="D1031" i="6"/>
  <c r="B1032" i="6"/>
  <c r="C1032" i="6"/>
  <c r="D1032" i="6"/>
  <c r="B1033" i="6"/>
  <c r="C1033" i="6"/>
  <c r="D1033" i="6"/>
  <c r="B1034" i="6"/>
  <c r="C1034" i="6"/>
  <c r="D1034" i="6"/>
  <c r="B1035" i="6"/>
  <c r="C1035" i="6"/>
  <c r="D1035" i="6"/>
  <c r="B1036" i="6"/>
  <c r="C1036" i="6"/>
  <c r="D1036" i="6"/>
  <c r="B1037" i="6"/>
  <c r="C1037" i="6"/>
  <c r="D1037" i="6"/>
  <c r="B1038" i="6"/>
  <c r="C1038" i="6"/>
  <c r="D1038" i="6"/>
  <c r="B1039" i="6"/>
  <c r="C1039" i="6"/>
  <c r="D1039" i="6"/>
  <c r="B1040" i="6"/>
  <c r="C1040" i="6"/>
  <c r="D1040" i="6"/>
  <c r="B1041" i="6"/>
  <c r="C1041" i="6"/>
  <c r="D1041" i="6"/>
  <c r="B1042" i="6"/>
  <c r="C1042" i="6"/>
  <c r="D1042" i="6"/>
  <c r="B1043" i="6"/>
  <c r="C1043" i="6"/>
  <c r="D1043" i="6"/>
  <c r="B1044" i="6"/>
  <c r="C1044" i="6"/>
  <c r="D1044" i="6"/>
  <c r="B1045" i="6"/>
  <c r="C1045" i="6"/>
  <c r="D1045" i="6"/>
  <c r="B1046" i="6"/>
  <c r="C1046" i="6"/>
  <c r="D1046" i="6"/>
  <c r="B1047" i="6"/>
  <c r="C1047" i="6"/>
  <c r="D1047" i="6"/>
  <c r="B1048" i="6"/>
  <c r="C1048" i="6"/>
  <c r="D1048" i="6"/>
  <c r="B1049" i="6"/>
  <c r="C1049" i="6"/>
  <c r="D1049" i="6"/>
  <c r="B1050" i="6"/>
  <c r="C1050" i="6"/>
  <c r="D1050" i="6"/>
  <c r="B1051" i="6"/>
  <c r="C1051" i="6"/>
  <c r="D1051" i="6"/>
  <c r="B1052" i="6"/>
  <c r="C1052" i="6"/>
  <c r="D1052" i="6"/>
  <c r="B1053" i="6"/>
  <c r="C1053" i="6"/>
  <c r="D1053" i="6"/>
  <c r="B1054" i="6"/>
  <c r="C1054" i="6"/>
  <c r="D1054" i="6"/>
  <c r="B1055" i="6"/>
  <c r="C1055" i="6"/>
  <c r="D1055" i="6"/>
  <c r="B1056" i="6"/>
  <c r="C1056" i="6"/>
  <c r="D1056" i="6"/>
  <c r="B60" i="6"/>
  <c r="C60" i="6"/>
  <c r="D60" i="6"/>
  <c r="B62" i="6"/>
  <c r="C62" i="6"/>
  <c r="D62" i="6"/>
  <c r="B63" i="6"/>
  <c r="C63" i="6"/>
  <c r="D63" i="6"/>
  <c r="B64" i="6"/>
  <c r="C64" i="6"/>
  <c r="D64" i="6"/>
  <c r="B65" i="6"/>
  <c r="C65" i="6"/>
  <c r="D65" i="6"/>
  <c r="B58" i="6"/>
  <c r="B59" i="6"/>
  <c r="B57" i="6"/>
  <c r="C58" i="6"/>
  <c r="D58" i="6"/>
  <c r="C59" i="6"/>
  <c r="D59" i="6"/>
  <c r="C57" i="6"/>
  <c r="D57" i="6"/>
  <c r="D48" i="6"/>
  <c r="E48" i="6" s="1"/>
  <c r="J48" i="6" s="1"/>
  <c r="H48" i="6"/>
  <c r="D47" i="6"/>
  <c r="E47" i="6" s="1"/>
  <c r="H47" i="6"/>
  <c r="J47" i="6" s="1"/>
  <c r="H46" i="6"/>
  <c r="D46" i="6"/>
  <c r="E46" i="6" s="1"/>
  <c r="J46" i="6" s="1"/>
  <c r="C34" i="6"/>
  <c r="J30" i="6"/>
  <c r="I30" i="6"/>
  <c r="G30" i="6"/>
  <c r="E30" i="6"/>
  <c r="J29" i="6"/>
  <c r="I29" i="6"/>
  <c r="G29" i="6"/>
  <c r="J28" i="6"/>
  <c r="I28" i="6"/>
  <c r="G28" i="6"/>
  <c r="J27" i="6"/>
  <c r="I27" i="6"/>
  <c r="G27" i="6"/>
  <c r="J26" i="6"/>
  <c r="I26" i="6"/>
  <c r="G26" i="6"/>
  <c r="J25" i="6"/>
  <c r="I25" i="6"/>
  <c r="G25" i="6"/>
  <c r="J24" i="6"/>
  <c r="I24" i="6"/>
  <c r="G24" i="6"/>
  <c r="J23" i="6"/>
  <c r="I23" i="6"/>
  <c r="G23" i="6"/>
  <c r="J22" i="6"/>
  <c r="I22" i="6"/>
  <c r="G22" i="6"/>
  <c r="J21" i="6"/>
  <c r="I21" i="6"/>
  <c r="G21" i="6"/>
  <c r="H21" i="6" s="1"/>
  <c r="G20" i="6"/>
  <c r="G19" i="6"/>
  <c r="E19" i="6"/>
  <c r="L19" i="6" s="1"/>
  <c r="G18" i="6"/>
  <c r="E18" i="6"/>
  <c r="L18" i="6" s="1"/>
  <c r="M18" i="6" s="1"/>
  <c r="C6" i="6"/>
  <c r="E20" i="6" s="1"/>
  <c r="L20" i="6" s="1"/>
  <c r="C6" i="2"/>
  <c r="N8" i="5"/>
  <c r="B17" i="5"/>
  <c r="B16" i="5" s="1"/>
  <c r="L7" i="5"/>
  <c r="J8" i="5"/>
  <c r="J7" i="5"/>
  <c r="K7" i="5"/>
  <c r="K8" i="5"/>
  <c r="L8" i="5" s="1"/>
  <c r="H6" i="5"/>
  <c r="I6" i="5" s="1"/>
  <c r="H7" i="5"/>
  <c r="I7" i="5" s="1"/>
  <c r="H8" i="5"/>
  <c r="I8" i="5" s="1"/>
  <c r="G7" i="5"/>
  <c r="G8" i="5"/>
  <c r="G6" i="5"/>
  <c r="E6" i="5"/>
  <c r="F6" i="5" s="1"/>
  <c r="E7" i="5"/>
  <c r="F7" i="5" s="1"/>
  <c r="E8" i="5"/>
  <c r="F8" i="5" s="1"/>
  <c r="E5" i="5"/>
  <c r="F5" i="5" s="1"/>
  <c r="N7" i="5" l="1"/>
  <c r="N6" i="5"/>
  <c r="N5" i="5"/>
  <c r="E61" i="6"/>
  <c r="F61" i="6" s="1"/>
  <c r="E224" i="6"/>
  <c r="F224" i="6" s="1"/>
  <c r="E176" i="6"/>
  <c r="F176" i="6" s="1"/>
  <c r="E164" i="6"/>
  <c r="F164" i="6" s="1"/>
  <c r="E160" i="6"/>
  <c r="F160" i="6" s="1"/>
  <c r="E88" i="6"/>
  <c r="F88" i="6" s="1"/>
  <c r="E212" i="6"/>
  <c r="F212" i="6" s="1"/>
  <c r="E204" i="6"/>
  <c r="F204" i="6" s="1"/>
  <c r="E188" i="6"/>
  <c r="F188" i="6" s="1"/>
  <c r="E180" i="6"/>
  <c r="F180" i="6" s="1"/>
  <c r="E609" i="6"/>
  <c r="F609" i="6" s="1"/>
  <c r="E434" i="6"/>
  <c r="F434" i="6" s="1"/>
  <c r="E422" i="6"/>
  <c r="F422" i="6" s="1"/>
  <c r="E393" i="6"/>
  <c r="F393" i="6" s="1"/>
  <c r="E389" i="6"/>
  <c r="F389" i="6" s="1"/>
  <c r="E350" i="6"/>
  <c r="F350" i="6" s="1"/>
  <c r="E285" i="6"/>
  <c r="F285" i="6" s="1"/>
  <c r="E966" i="6"/>
  <c r="F966" i="6" s="1"/>
  <c r="E66" i="6"/>
  <c r="F66" i="6" s="1"/>
  <c r="E968" i="6"/>
  <c r="F968" i="6" s="1"/>
  <c r="E916" i="6"/>
  <c r="F916" i="6" s="1"/>
  <c r="E907" i="6"/>
  <c r="F907" i="6" s="1"/>
  <c r="E903" i="6"/>
  <c r="F903" i="6" s="1"/>
  <c r="E900" i="6"/>
  <c r="F900" i="6" s="1"/>
  <c r="E687" i="6"/>
  <c r="F687" i="6" s="1"/>
  <c r="E683" i="6"/>
  <c r="F683" i="6" s="1"/>
  <c r="E613" i="6"/>
  <c r="F613" i="6" s="1"/>
  <c r="E611" i="6"/>
  <c r="F611" i="6" s="1"/>
  <c r="E554" i="6"/>
  <c r="F554" i="6" s="1"/>
  <c r="E518" i="6"/>
  <c r="F518" i="6" s="1"/>
  <c r="E486" i="6"/>
  <c r="F486" i="6" s="1"/>
  <c r="E235" i="6"/>
  <c r="F235" i="6" s="1"/>
  <c r="E218" i="6"/>
  <c r="F218" i="6" s="1"/>
  <c r="E214" i="6"/>
  <c r="F214" i="6" s="1"/>
  <c r="E172" i="6"/>
  <c r="F172" i="6" s="1"/>
  <c r="E68" i="6"/>
  <c r="F68" i="6" s="1"/>
  <c r="E1053" i="6"/>
  <c r="F1053" i="6" s="1"/>
  <c r="E1050" i="6"/>
  <c r="F1050" i="6" s="1"/>
  <c r="E432" i="6"/>
  <c r="F432" i="6" s="1"/>
  <c r="E428" i="6"/>
  <c r="F428" i="6" s="1"/>
  <c r="E228" i="6"/>
  <c r="F228" i="6" s="1"/>
  <c r="E186" i="6"/>
  <c r="F186" i="6" s="1"/>
  <c r="E182" i="6"/>
  <c r="F182" i="6" s="1"/>
  <c r="E90" i="6"/>
  <c r="F90" i="6" s="1"/>
  <c r="E86" i="6"/>
  <c r="F86" i="6" s="1"/>
  <c r="E82" i="6"/>
  <c r="F82" i="6" s="1"/>
  <c r="E78" i="6"/>
  <c r="F78" i="6" s="1"/>
  <c r="E1030" i="6"/>
  <c r="F1030" i="6" s="1"/>
  <c r="E1007" i="6"/>
  <c r="F1007" i="6" s="1"/>
  <c r="E975" i="6"/>
  <c r="F975" i="6" s="1"/>
  <c r="E954" i="6"/>
  <c r="F954" i="6" s="1"/>
  <c r="E934" i="6"/>
  <c r="F934" i="6" s="1"/>
  <c r="E922" i="6"/>
  <c r="F922" i="6" s="1"/>
  <c r="E349" i="6"/>
  <c r="F349" i="6" s="1"/>
  <c r="E345" i="6"/>
  <c r="F345" i="6" s="1"/>
  <c r="E333" i="6"/>
  <c r="F333" i="6" s="1"/>
  <c r="E317" i="6"/>
  <c r="F317" i="6" s="1"/>
  <c r="E313" i="6"/>
  <c r="F313" i="6" s="1"/>
  <c r="E301" i="6"/>
  <c r="F301" i="6" s="1"/>
  <c r="E272" i="6"/>
  <c r="F272" i="6" s="1"/>
  <c r="E256" i="6"/>
  <c r="F256" i="6" s="1"/>
  <c r="E252" i="6"/>
  <c r="F252" i="6" s="1"/>
  <c r="E220" i="6"/>
  <c r="F220" i="6" s="1"/>
  <c r="E208" i="6"/>
  <c r="F208" i="6" s="1"/>
  <c r="E196" i="6"/>
  <c r="F196" i="6" s="1"/>
  <c r="E192" i="6"/>
  <c r="F192" i="6" s="1"/>
  <c r="E166" i="6"/>
  <c r="F166" i="6" s="1"/>
  <c r="E74" i="6"/>
  <c r="F74" i="6" s="1"/>
  <c r="E1014" i="6"/>
  <c r="F1014" i="6" s="1"/>
  <c r="E1010" i="6"/>
  <c r="F1010" i="6" s="1"/>
  <c r="E1032" i="6"/>
  <c r="F1032" i="6" s="1"/>
  <c r="E950" i="6"/>
  <c r="F950" i="6" s="1"/>
  <c r="E946" i="6"/>
  <c r="F946" i="6" s="1"/>
  <c r="E943" i="6"/>
  <c r="F943" i="6" s="1"/>
  <c r="E942" i="6"/>
  <c r="F942" i="6" s="1"/>
  <c r="E810" i="6"/>
  <c r="F810" i="6" s="1"/>
  <c r="E698" i="6"/>
  <c r="F698" i="6" s="1"/>
  <c r="E695" i="6"/>
  <c r="F695" i="6" s="1"/>
  <c r="E694" i="6"/>
  <c r="F694" i="6" s="1"/>
  <c r="E671" i="6"/>
  <c r="F671" i="6" s="1"/>
  <c r="E666" i="6"/>
  <c r="F666" i="6" s="1"/>
  <c r="E663" i="6"/>
  <c r="F663" i="6" s="1"/>
  <c r="E662" i="6"/>
  <c r="F662" i="6" s="1"/>
  <c r="E542" i="6"/>
  <c r="F542" i="6" s="1"/>
  <c r="E534" i="6"/>
  <c r="F534" i="6" s="1"/>
  <c r="E533" i="6"/>
  <c r="F533" i="6" s="1"/>
  <c r="E526" i="6"/>
  <c r="F526" i="6" s="1"/>
  <c r="E525" i="6"/>
  <c r="F525" i="6" s="1"/>
  <c r="E510" i="6"/>
  <c r="F510" i="6" s="1"/>
  <c r="E502" i="6"/>
  <c r="F502" i="6" s="1"/>
  <c r="E501" i="6"/>
  <c r="F501" i="6" s="1"/>
  <c r="E494" i="6"/>
  <c r="F494" i="6" s="1"/>
  <c r="E478" i="6"/>
  <c r="F478" i="6" s="1"/>
  <c r="E470" i="6"/>
  <c r="F470" i="6" s="1"/>
  <c r="E469" i="6"/>
  <c r="F469" i="6" s="1"/>
  <c r="E462" i="6"/>
  <c r="F462" i="6" s="1"/>
  <c r="E461" i="6"/>
  <c r="F461" i="6" s="1"/>
  <c r="E401" i="6"/>
  <c r="F401" i="6" s="1"/>
  <c r="E381" i="6"/>
  <c r="F381" i="6" s="1"/>
  <c r="E377" i="6"/>
  <c r="F377" i="6" s="1"/>
  <c r="E376" i="6"/>
  <c r="F376" i="6" s="1"/>
  <c r="E365" i="6"/>
  <c r="F365" i="6" s="1"/>
  <c r="E287" i="6"/>
  <c r="F287" i="6" s="1"/>
  <c r="E270" i="6"/>
  <c r="F270" i="6" s="1"/>
  <c r="E262" i="6"/>
  <c r="F262" i="6" s="1"/>
  <c r="E238" i="6"/>
  <c r="F238" i="6" s="1"/>
  <c r="E234" i="6"/>
  <c r="F234" i="6" s="1"/>
  <c r="E216" i="6"/>
  <c r="F216" i="6" s="1"/>
  <c r="E210" i="6"/>
  <c r="F210" i="6" s="1"/>
  <c r="E206" i="6"/>
  <c r="F206" i="6" s="1"/>
  <c r="E184" i="6"/>
  <c r="F184" i="6" s="1"/>
  <c r="E178" i="6"/>
  <c r="F178" i="6" s="1"/>
  <c r="E174" i="6"/>
  <c r="F174" i="6" s="1"/>
  <c r="E80" i="6"/>
  <c r="F80" i="6" s="1"/>
  <c r="E76" i="6"/>
  <c r="F76" i="6" s="1"/>
  <c r="E312" i="6"/>
  <c r="F312" i="6" s="1"/>
  <c r="E230" i="6"/>
  <c r="F230" i="6" s="1"/>
  <c r="E198" i="6"/>
  <c r="F198" i="6" s="1"/>
  <c r="E1046" i="6"/>
  <c r="F1046" i="6" s="1"/>
  <c r="E1039" i="6"/>
  <c r="F1039" i="6" s="1"/>
  <c r="E1018" i="6"/>
  <c r="F1018" i="6" s="1"/>
  <c r="E998" i="6"/>
  <c r="F998" i="6" s="1"/>
  <c r="E989" i="6"/>
  <c r="F989" i="6" s="1"/>
  <c r="E986" i="6"/>
  <c r="F986" i="6" s="1"/>
  <c r="E912" i="6"/>
  <c r="F912" i="6" s="1"/>
  <c r="E896" i="6"/>
  <c r="F896" i="6" s="1"/>
  <c r="E709" i="6"/>
  <c r="F709" i="6" s="1"/>
  <c r="E705" i="6"/>
  <c r="F705" i="6" s="1"/>
  <c r="E701" i="6"/>
  <c r="F701" i="6" s="1"/>
  <c r="E669" i="6"/>
  <c r="F669" i="6" s="1"/>
  <c r="E621" i="6"/>
  <c r="F621" i="6" s="1"/>
  <c r="E540" i="6"/>
  <c r="F540" i="6" s="1"/>
  <c r="E532" i="6"/>
  <c r="F532" i="6" s="1"/>
  <c r="E524" i="6"/>
  <c r="F524" i="6" s="1"/>
  <c r="E508" i="6"/>
  <c r="F508" i="6" s="1"/>
  <c r="E500" i="6"/>
  <c r="F500" i="6" s="1"/>
  <c r="E492" i="6"/>
  <c r="F492" i="6" s="1"/>
  <c r="E476" i="6"/>
  <c r="F476" i="6" s="1"/>
  <c r="E468" i="6"/>
  <c r="F468" i="6" s="1"/>
  <c r="E460" i="6"/>
  <c r="F460" i="6" s="1"/>
  <c r="E418" i="6"/>
  <c r="F418" i="6" s="1"/>
  <c r="E410" i="6"/>
  <c r="F410" i="6" s="1"/>
  <c r="E329" i="6"/>
  <c r="F329" i="6" s="1"/>
  <c r="E325" i="6"/>
  <c r="F325" i="6" s="1"/>
  <c r="E321" i="6"/>
  <c r="F321" i="6" s="1"/>
  <c r="E318" i="6"/>
  <c r="F318" i="6" s="1"/>
  <c r="E286" i="6"/>
  <c r="F286" i="6" s="1"/>
  <c r="E281" i="6"/>
  <c r="F281" i="6" s="1"/>
  <c r="E264" i="6"/>
  <c r="F264" i="6" s="1"/>
  <c r="E240" i="6"/>
  <c r="F240" i="6" s="1"/>
  <c r="E232" i="6"/>
  <c r="F232" i="6" s="1"/>
  <c r="E222" i="6"/>
  <c r="F222" i="6" s="1"/>
  <c r="E200" i="6"/>
  <c r="F200" i="6" s="1"/>
  <c r="E190" i="6"/>
  <c r="F190" i="6" s="1"/>
  <c r="E168" i="6"/>
  <c r="F168" i="6" s="1"/>
  <c r="E70" i="6"/>
  <c r="F70" i="6" s="1"/>
  <c r="E1006" i="6"/>
  <c r="F1006" i="6" s="1"/>
  <c r="E982" i="6"/>
  <c r="F982" i="6" s="1"/>
  <c r="E925" i="6"/>
  <c r="F925" i="6" s="1"/>
  <c r="E643" i="6"/>
  <c r="F643" i="6" s="1"/>
  <c r="E633" i="6"/>
  <c r="F633" i="6" s="1"/>
  <c r="E427" i="6"/>
  <c r="F427" i="6" s="1"/>
  <c r="E351" i="6"/>
  <c r="F351" i="6" s="1"/>
  <c r="E119" i="6"/>
  <c r="F119" i="6" s="1"/>
  <c r="E115" i="6"/>
  <c r="F115" i="6" s="1"/>
  <c r="E111" i="6"/>
  <c r="F111" i="6" s="1"/>
  <c r="E84" i="6"/>
  <c r="F84" i="6" s="1"/>
  <c r="E1055" i="6"/>
  <c r="F1055" i="6" s="1"/>
  <c r="E1054" i="6"/>
  <c r="F1054" i="6" s="1"/>
  <c r="E1037" i="6"/>
  <c r="F1037" i="6" s="1"/>
  <c r="E1034" i="6"/>
  <c r="F1034" i="6" s="1"/>
  <c r="E1016" i="6"/>
  <c r="F1016" i="6" s="1"/>
  <c r="E994" i="6"/>
  <c r="F994" i="6" s="1"/>
  <c r="E991" i="6"/>
  <c r="F991" i="6" s="1"/>
  <c r="E990" i="6"/>
  <c r="F990" i="6" s="1"/>
  <c r="E973" i="6"/>
  <c r="F973" i="6" s="1"/>
  <c r="E970" i="6"/>
  <c r="F970" i="6" s="1"/>
  <c r="E952" i="6"/>
  <c r="F952" i="6" s="1"/>
  <c r="E930" i="6"/>
  <c r="F930" i="6" s="1"/>
  <c r="E927" i="6"/>
  <c r="F927" i="6" s="1"/>
  <c r="E926" i="6"/>
  <c r="F926" i="6" s="1"/>
  <c r="E914" i="6"/>
  <c r="F914" i="6" s="1"/>
  <c r="E910" i="6"/>
  <c r="F910" i="6" s="1"/>
  <c r="E904" i="6"/>
  <c r="F904" i="6" s="1"/>
  <c r="E64" i="6"/>
  <c r="F64" i="6" s="1"/>
  <c r="E1038" i="6"/>
  <c r="F1038" i="6" s="1"/>
  <c r="E1021" i="6"/>
  <c r="F1021" i="6" s="1"/>
  <c r="E1000" i="6"/>
  <c r="F1000" i="6" s="1"/>
  <c r="E974" i="6"/>
  <c r="F974" i="6" s="1"/>
  <c r="E957" i="6"/>
  <c r="F957" i="6" s="1"/>
  <c r="E897" i="6"/>
  <c r="F897" i="6" s="1"/>
  <c r="E814" i="6"/>
  <c r="F814" i="6" s="1"/>
  <c r="E700" i="6"/>
  <c r="F700" i="6" s="1"/>
  <c r="E655" i="6"/>
  <c r="F655" i="6" s="1"/>
  <c r="E651" i="6"/>
  <c r="F651" i="6" s="1"/>
  <c r="E637" i="6"/>
  <c r="F637" i="6" s="1"/>
  <c r="E627" i="6"/>
  <c r="F627" i="6" s="1"/>
  <c r="E625" i="6"/>
  <c r="F625" i="6" s="1"/>
  <c r="E546" i="6"/>
  <c r="F546" i="6" s="1"/>
  <c r="E539" i="6"/>
  <c r="F539" i="6" s="1"/>
  <c r="E454" i="6"/>
  <c r="F454" i="6" s="1"/>
  <c r="E361" i="6"/>
  <c r="F361" i="6" s="1"/>
  <c r="E202" i="6"/>
  <c r="F202" i="6" s="1"/>
  <c r="E170" i="6"/>
  <c r="F170" i="6" s="1"/>
  <c r="E72" i="6"/>
  <c r="F72" i="6" s="1"/>
  <c r="E1042" i="6"/>
  <c r="F1042" i="6" s="1"/>
  <c r="E978" i="6"/>
  <c r="F978" i="6" s="1"/>
  <c r="E936" i="6"/>
  <c r="F936" i="6" s="1"/>
  <c r="E919" i="6"/>
  <c r="F919" i="6" s="1"/>
  <c r="E915" i="6"/>
  <c r="F915" i="6" s="1"/>
  <c r="E1048" i="6"/>
  <c r="F1048" i="6" s="1"/>
  <c r="E1026" i="6"/>
  <c r="F1026" i="6" s="1"/>
  <c r="E1023" i="6"/>
  <c r="F1023" i="6" s="1"/>
  <c r="E1022" i="6"/>
  <c r="F1022" i="6" s="1"/>
  <c r="E1005" i="6"/>
  <c r="F1005" i="6" s="1"/>
  <c r="E1002" i="6"/>
  <c r="F1002" i="6" s="1"/>
  <c r="E984" i="6"/>
  <c r="F984" i="6" s="1"/>
  <c r="E962" i="6"/>
  <c r="F962" i="6" s="1"/>
  <c r="E959" i="6"/>
  <c r="F959" i="6" s="1"/>
  <c r="E958" i="6"/>
  <c r="F958" i="6" s="1"/>
  <c r="E941" i="6"/>
  <c r="F941" i="6" s="1"/>
  <c r="E938" i="6"/>
  <c r="F938" i="6" s="1"/>
  <c r="E920" i="6"/>
  <c r="F920" i="6" s="1"/>
  <c r="E899" i="6"/>
  <c r="F899" i="6" s="1"/>
  <c r="E898" i="6"/>
  <c r="F898" i="6" s="1"/>
  <c r="E894" i="6"/>
  <c r="F894" i="6" s="1"/>
  <c r="E890" i="6"/>
  <c r="F890" i="6" s="1"/>
  <c r="E886" i="6"/>
  <c r="F886" i="6" s="1"/>
  <c r="E882" i="6"/>
  <c r="F882" i="6" s="1"/>
  <c r="E878" i="6"/>
  <c r="F878" i="6" s="1"/>
  <c r="E874" i="6"/>
  <c r="F874" i="6" s="1"/>
  <c r="E870" i="6"/>
  <c r="F870" i="6" s="1"/>
  <c r="E866" i="6"/>
  <c r="F866" i="6" s="1"/>
  <c r="E862" i="6"/>
  <c r="F862" i="6" s="1"/>
  <c r="E675" i="6"/>
  <c r="F675" i="6" s="1"/>
  <c r="E668" i="6"/>
  <c r="F668" i="6" s="1"/>
  <c r="E507" i="6"/>
  <c r="F507" i="6" s="1"/>
  <c r="E297" i="6"/>
  <c r="F297" i="6" s="1"/>
  <c r="E226" i="6"/>
  <c r="F226" i="6" s="1"/>
  <c r="E194" i="6"/>
  <c r="F194" i="6" s="1"/>
  <c r="E162" i="6"/>
  <c r="F162" i="6" s="1"/>
  <c r="E493" i="6"/>
  <c r="F493" i="6" s="1"/>
  <c r="E475" i="6"/>
  <c r="F475" i="6" s="1"/>
  <c r="E446" i="6"/>
  <c r="F446" i="6" s="1"/>
  <c r="E442" i="6"/>
  <c r="F442" i="6" s="1"/>
  <c r="E400" i="6"/>
  <c r="F400" i="6" s="1"/>
  <c r="E357" i="6"/>
  <c r="F357" i="6" s="1"/>
  <c r="E344" i="6"/>
  <c r="F344" i="6" s="1"/>
  <c r="E319" i="6"/>
  <c r="F319" i="6" s="1"/>
  <c r="E293" i="6"/>
  <c r="F293" i="6" s="1"/>
  <c r="E289" i="6"/>
  <c r="F289" i="6" s="1"/>
  <c r="E280" i="6"/>
  <c r="F280" i="6" s="1"/>
  <c r="E263" i="6"/>
  <c r="F263" i="6" s="1"/>
  <c r="E261" i="6"/>
  <c r="F261" i="6" s="1"/>
  <c r="E117" i="6"/>
  <c r="F117" i="6" s="1"/>
  <c r="E113" i="6"/>
  <c r="F113" i="6" s="1"/>
  <c r="E109" i="6"/>
  <c r="F109" i="6" s="1"/>
  <c r="E699" i="6"/>
  <c r="F699" i="6" s="1"/>
  <c r="E682" i="6"/>
  <c r="F682" i="6" s="1"/>
  <c r="E679" i="6"/>
  <c r="F679" i="6" s="1"/>
  <c r="E678" i="6"/>
  <c r="F678" i="6" s="1"/>
  <c r="E659" i="6"/>
  <c r="F659" i="6" s="1"/>
  <c r="E653" i="6"/>
  <c r="F653" i="6" s="1"/>
  <c r="E652" i="6"/>
  <c r="F652" i="6" s="1"/>
  <c r="E641" i="6"/>
  <c r="F641" i="6" s="1"/>
  <c r="E640" i="6"/>
  <c r="F640" i="6" s="1"/>
  <c r="E632" i="6"/>
  <c r="F632" i="6" s="1"/>
  <c r="E629" i="6"/>
  <c r="F629" i="6" s="1"/>
  <c r="E628" i="6"/>
  <c r="F628" i="6" s="1"/>
  <c r="E626" i="6"/>
  <c r="F626" i="6" s="1"/>
  <c r="E557" i="6"/>
  <c r="F557" i="6" s="1"/>
  <c r="E553" i="6"/>
  <c r="F553" i="6" s="1"/>
  <c r="E550" i="6"/>
  <c r="F550" i="6" s="1"/>
  <c r="E549" i="6"/>
  <c r="F549" i="6" s="1"/>
  <c r="E516" i="6"/>
  <c r="F516" i="6" s="1"/>
  <c r="E515" i="6"/>
  <c r="F515" i="6" s="1"/>
  <c r="E506" i="6"/>
  <c r="F506" i="6" s="1"/>
  <c r="E498" i="6"/>
  <c r="F498" i="6" s="1"/>
  <c r="E448" i="6"/>
  <c r="F448" i="6" s="1"/>
  <c r="E444" i="6"/>
  <c r="F444" i="6" s="1"/>
  <c r="E430" i="6"/>
  <c r="F430" i="6" s="1"/>
  <c r="E426" i="6"/>
  <c r="F426" i="6" s="1"/>
  <c r="E405" i="6"/>
  <c r="F405" i="6" s="1"/>
  <c r="E388" i="6"/>
  <c r="F388" i="6" s="1"/>
  <c r="E386" i="6"/>
  <c r="F386" i="6" s="1"/>
  <c r="E363" i="6"/>
  <c r="F363" i="6" s="1"/>
  <c r="E346" i="6"/>
  <c r="F346" i="6" s="1"/>
  <c r="E341" i="6"/>
  <c r="F341" i="6" s="1"/>
  <c r="E337" i="6"/>
  <c r="F337" i="6" s="1"/>
  <c r="E334" i="6"/>
  <c r="F334" i="6" s="1"/>
  <c r="E330" i="6"/>
  <c r="F330" i="6" s="1"/>
  <c r="E324" i="6"/>
  <c r="F324" i="6" s="1"/>
  <c r="E299" i="6"/>
  <c r="F299" i="6" s="1"/>
  <c r="E282" i="6"/>
  <c r="F282" i="6" s="1"/>
  <c r="E268" i="6"/>
  <c r="F268" i="6" s="1"/>
  <c r="E248" i="6"/>
  <c r="F248" i="6" s="1"/>
  <c r="E247" i="6"/>
  <c r="F247" i="6" s="1"/>
  <c r="E245" i="6"/>
  <c r="F245" i="6" s="1"/>
  <c r="E142" i="6"/>
  <c r="F142" i="6" s="1"/>
  <c r="E138" i="6"/>
  <c r="F138" i="6" s="1"/>
  <c r="E134" i="6"/>
  <c r="F134" i="6" s="1"/>
  <c r="E130" i="6"/>
  <c r="F130" i="6" s="1"/>
  <c r="E126" i="6"/>
  <c r="F126" i="6" s="1"/>
  <c r="E122" i="6"/>
  <c r="F122" i="6" s="1"/>
  <c r="E118" i="6"/>
  <c r="F118" i="6" s="1"/>
  <c r="E114" i="6"/>
  <c r="F114" i="6" s="1"/>
  <c r="E110" i="6"/>
  <c r="F110" i="6" s="1"/>
  <c r="E106" i="6"/>
  <c r="F106" i="6" s="1"/>
  <c r="E102" i="6"/>
  <c r="F102" i="6" s="1"/>
  <c r="E98" i="6"/>
  <c r="F98" i="6" s="1"/>
  <c r="E94" i="6"/>
  <c r="F94" i="6" s="1"/>
  <c r="E858" i="6"/>
  <c r="F858" i="6" s="1"/>
  <c r="E854" i="6"/>
  <c r="F854" i="6" s="1"/>
  <c r="E850" i="6"/>
  <c r="F850" i="6" s="1"/>
  <c r="E846" i="6"/>
  <c r="F846" i="6" s="1"/>
  <c r="E842" i="6"/>
  <c r="F842" i="6" s="1"/>
  <c r="E838" i="6"/>
  <c r="F838" i="6" s="1"/>
  <c r="E834" i="6"/>
  <c r="F834" i="6" s="1"/>
  <c r="E830" i="6"/>
  <c r="F830" i="6" s="1"/>
  <c r="E826" i="6"/>
  <c r="F826" i="6" s="1"/>
  <c r="E822" i="6"/>
  <c r="F822" i="6" s="1"/>
  <c r="E818" i="6"/>
  <c r="F818" i="6" s="1"/>
  <c r="E809" i="6"/>
  <c r="F809" i="6" s="1"/>
  <c r="E691" i="6"/>
  <c r="F691" i="6" s="1"/>
  <c r="E685" i="6"/>
  <c r="F685" i="6" s="1"/>
  <c r="E684" i="6"/>
  <c r="F684" i="6" s="1"/>
  <c r="E667" i="6"/>
  <c r="F667" i="6" s="1"/>
  <c r="E650" i="6"/>
  <c r="F650" i="6" s="1"/>
  <c r="E647" i="6"/>
  <c r="F647" i="6" s="1"/>
  <c r="E646" i="6"/>
  <c r="F646" i="6" s="1"/>
  <c r="E620" i="6"/>
  <c r="F620" i="6" s="1"/>
  <c r="E617" i="6"/>
  <c r="F617" i="6" s="1"/>
  <c r="E616" i="6"/>
  <c r="F616" i="6" s="1"/>
  <c r="E538" i="6"/>
  <c r="F538" i="6" s="1"/>
  <c r="E530" i="6"/>
  <c r="F530" i="6" s="1"/>
  <c r="E484" i="6"/>
  <c r="F484" i="6" s="1"/>
  <c r="E483" i="6"/>
  <c r="F483" i="6" s="1"/>
  <c r="E474" i="6"/>
  <c r="F474" i="6" s="1"/>
  <c r="E466" i="6"/>
  <c r="F466" i="6" s="1"/>
  <c r="E450" i="6"/>
  <c r="F450" i="6" s="1"/>
  <c r="E449" i="6"/>
  <c r="F449" i="6" s="1"/>
  <c r="E445" i="6"/>
  <c r="F445" i="6" s="1"/>
  <c r="E438" i="6"/>
  <c r="F438" i="6" s="1"/>
  <c r="E416" i="6"/>
  <c r="F416" i="6" s="1"/>
  <c r="E412" i="6"/>
  <c r="F412" i="6" s="1"/>
  <c r="E411" i="6"/>
  <c r="F411" i="6" s="1"/>
  <c r="E395" i="6"/>
  <c r="F395" i="6" s="1"/>
  <c r="E378" i="6"/>
  <c r="F378" i="6" s="1"/>
  <c r="E373" i="6"/>
  <c r="F373" i="6" s="1"/>
  <c r="E369" i="6"/>
  <c r="F369" i="6" s="1"/>
  <c r="E366" i="6"/>
  <c r="F366" i="6" s="1"/>
  <c r="E362" i="6"/>
  <c r="F362" i="6" s="1"/>
  <c r="E356" i="6"/>
  <c r="F356" i="6" s="1"/>
  <c r="E331" i="6"/>
  <c r="F331" i="6" s="1"/>
  <c r="E314" i="6"/>
  <c r="F314" i="6" s="1"/>
  <c r="E305" i="6"/>
  <c r="F305" i="6" s="1"/>
  <c r="E302" i="6"/>
  <c r="F302" i="6" s="1"/>
  <c r="E298" i="6"/>
  <c r="F298" i="6" s="1"/>
  <c r="E292" i="6"/>
  <c r="F292" i="6" s="1"/>
  <c r="E254" i="6"/>
  <c r="F254" i="6" s="1"/>
  <c r="E246" i="6"/>
  <c r="F246" i="6" s="1"/>
  <c r="E233" i="6"/>
  <c r="F233" i="6" s="1"/>
  <c r="E156" i="6"/>
  <c r="F156" i="6" s="1"/>
  <c r="E152" i="6"/>
  <c r="F152" i="6" s="1"/>
  <c r="E148" i="6"/>
  <c r="F148" i="6" s="1"/>
  <c r="E144" i="6"/>
  <c r="F144" i="6" s="1"/>
  <c r="E140" i="6"/>
  <c r="F140" i="6" s="1"/>
  <c r="E136" i="6"/>
  <c r="F136" i="6" s="1"/>
  <c r="E132" i="6"/>
  <c r="F132" i="6" s="1"/>
  <c r="E128" i="6"/>
  <c r="F128" i="6" s="1"/>
  <c r="E124" i="6"/>
  <c r="F124" i="6" s="1"/>
  <c r="E120" i="6"/>
  <c r="F120" i="6" s="1"/>
  <c r="E116" i="6"/>
  <c r="F116" i="6" s="1"/>
  <c r="E112" i="6"/>
  <c r="F112" i="6" s="1"/>
  <c r="E108" i="6"/>
  <c r="F108" i="6" s="1"/>
  <c r="E104" i="6"/>
  <c r="F104" i="6" s="1"/>
  <c r="E100" i="6"/>
  <c r="F100" i="6" s="1"/>
  <c r="E96" i="6"/>
  <c r="F96" i="6" s="1"/>
  <c r="E92" i="6"/>
  <c r="F92" i="6" s="1"/>
  <c r="E1051" i="6"/>
  <c r="F1051" i="6" s="1"/>
  <c r="E1035" i="6"/>
  <c r="F1035" i="6" s="1"/>
  <c r="E996" i="6"/>
  <c r="F996" i="6" s="1"/>
  <c r="E985" i="6"/>
  <c r="F985" i="6" s="1"/>
  <c r="E948" i="6"/>
  <c r="F948" i="6" s="1"/>
  <c r="E923" i="6"/>
  <c r="F923" i="6" s="1"/>
  <c r="E800" i="6"/>
  <c r="F800" i="6" s="1"/>
  <c r="E796" i="6"/>
  <c r="F796" i="6" s="1"/>
  <c r="E788" i="6"/>
  <c r="F788" i="6" s="1"/>
  <c r="E784" i="6"/>
  <c r="F784" i="6" s="1"/>
  <c r="E781" i="6"/>
  <c r="F781" i="6" s="1"/>
  <c r="E776" i="6"/>
  <c r="F776" i="6" s="1"/>
  <c r="E773" i="6"/>
  <c r="F773" i="6" s="1"/>
  <c r="E768" i="6"/>
  <c r="F768" i="6" s="1"/>
  <c r="E765" i="6"/>
  <c r="F765" i="6" s="1"/>
  <c r="E761" i="6"/>
  <c r="F761" i="6" s="1"/>
  <c r="E757" i="6"/>
  <c r="F757" i="6" s="1"/>
  <c r="E752" i="6"/>
  <c r="F752" i="6" s="1"/>
  <c r="E725" i="6"/>
  <c r="F725" i="6" s="1"/>
  <c r="E721" i="6"/>
  <c r="F721" i="6" s="1"/>
  <c r="E717" i="6"/>
  <c r="F717" i="6" s="1"/>
  <c r="E713" i="6"/>
  <c r="F713" i="6" s="1"/>
  <c r="E1028" i="6"/>
  <c r="F1028" i="6" s="1"/>
  <c r="E1019" i="6"/>
  <c r="F1019" i="6" s="1"/>
  <c r="E1001" i="6"/>
  <c r="F1001" i="6" s="1"/>
  <c r="E987" i="6"/>
  <c r="F987" i="6" s="1"/>
  <c r="E971" i="6"/>
  <c r="F971" i="6" s="1"/>
  <c r="E955" i="6"/>
  <c r="F955" i="6" s="1"/>
  <c r="E937" i="6"/>
  <c r="F937" i="6" s="1"/>
  <c r="E932" i="6"/>
  <c r="F932" i="6" s="1"/>
  <c r="E921" i="6"/>
  <c r="F921" i="6" s="1"/>
  <c r="E905" i="6"/>
  <c r="F905" i="6" s="1"/>
  <c r="E804" i="6"/>
  <c r="F804" i="6" s="1"/>
  <c r="E801" i="6"/>
  <c r="F801" i="6" s="1"/>
  <c r="E797" i="6"/>
  <c r="F797" i="6" s="1"/>
  <c r="E793" i="6"/>
  <c r="F793" i="6" s="1"/>
  <c r="E792" i="6"/>
  <c r="F792" i="6" s="1"/>
  <c r="E789" i="6"/>
  <c r="F789" i="6" s="1"/>
  <c r="E785" i="6"/>
  <c r="F785" i="6" s="1"/>
  <c r="E780" i="6"/>
  <c r="F780" i="6" s="1"/>
  <c r="E777" i="6"/>
  <c r="F777" i="6" s="1"/>
  <c r="E772" i="6"/>
  <c r="F772" i="6" s="1"/>
  <c r="E769" i="6"/>
  <c r="F769" i="6" s="1"/>
  <c r="E764" i="6"/>
  <c r="F764" i="6" s="1"/>
  <c r="E760" i="6"/>
  <c r="F760" i="6" s="1"/>
  <c r="E756" i="6"/>
  <c r="F756" i="6" s="1"/>
  <c r="E753" i="6"/>
  <c r="F753" i="6" s="1"/>
  <c r="E749" i="6"/>
  <c r="F749" i="6" s="1"/>
  <c r="E745" i="6"/>
  <c r="F745" i="6" s="1"/>
  <c r="E741" i="6"/>
  <c r="F741" i="6" s="1"/>
  <c r="E737" i="6"/>
  <c r="F737" i="6" s="1"/>
  <c r="E733" i="6"/>
  <c r="F733" i="6" s="1"/>
  <c r="E729" i="6"/>
  <c r="F729" i="6" s="1"/>
  <c r="E1056" i="6"/>
  <c r="F1056" i="6" s="1"/>
  <c r="E1047" i="6"/>
  <c r="F1047" i="6" s="1"/>
  <c r="E1045" i="6"/>
  <c r="F1045" i="6" s="1"/>
  <c r="E1040" i="6"/>
  <c r="F1040" i="6" s="1"/>
  <c r="E1031" i="6"/>
  <c r="F1031" i="6" s="1"/>
  <c r="E1029" i="6"/>
  <c r="F1029" i="6" s="1"/>
  <c r="E1024" i="6"/>
  <c r="F1024" i="6" s="1"/>
  <c r="E1015" i="6"/>
  <c r="F1015" i="6" s="1"/>
  <c r="E1013" i="6"/>
  <c r="F1013" i="6" s="1"/>
  <c r="E1008" i="6"/>
  <c r="F1008" i="6" s="1"/>
  <c r="E999" i="6"/>
  <c r="F999" i="6" s="1"/>
  <c r="E997" i="6"/>
  <c r="F997" i="6" s="1"/>
  <c r="E992" i="6"/>
  <c r="F992" i="6" s="1"/>
  <c r="E983" i="6"/>
  <c r="F983" i="6" s="1"/>
  <c r="E981" i="6"/>
  <c r="F981" i="6" s="1"/>
  <c r="E976" i="6"/>
  <c r="F976" i="6" s="1"/>
  <c r="E967" i="6"/>
  <c r="F967" i="6" s="1"/>
  <c r="E965" i="6"/>
  <c r="F965" i="6" s="1"/>
  <c r="E960" i="6"/>
  <c r="F960" i="6" s="1"/>
  <c r="E951" i="6"/>
  <c r="F951" i="6" s="1"/>
  <c r="E949" i="6"/>
  <c r="F949" i="6" s="1"/>
  <c r="E944" i="6"/>
  <c r="F944" i="6" s="1"/>
  <c r="E935" i="6"/>
  <c r="F935" i="6" s="1"/>
  <c r="E933" i="6"/>
  <c r="F933" i="6" s="1"/>
  <c r="E928" i="6"/>
  <c r="F928" i="6" s="1"/>
  <c r="E918" i="6"/>
  <c r="F918" i="6" s="1"/>
  <c r="E911" i="6"/>
  <c r="F911" i="6" s="1"/>
  <c r="E908" i="6"/>
  <c r="F908" i="6" s="1"/>
  <c r="E906" i="6"/>
  <c r="F906" i="6" s="1"/>
  <c r="E902" i="6"/>
  <c r="F902" i="6" s="1"/>
  <c r="E895" i="6"/>
  <c r="F895" i="6" s="1"/>
  <c r="E892" i="6"/>
  <c r="F892" i="6" s="1"/>
  <c r="E888" i="6"/>
  <c r="F888" i="6" s="1"/>
  <c r="E884" i="6"/>
  <c r="F884" i="6" s="1"/>
  <c r="E880" i="6"/>
  <c r="F880" i="6" s="1"/>
  <c r="E876" i="6"/>
  <c r="F876" i="6" s="1"/>
  <c r="E872" i="6"/>
  <c r="F872" i="6" s="1"/>
  <c r="E868" i="6"/>
  <c r="F868" i="6" s="1"/>
  <c r="E864" i="6"/>
  <c r="F864" i="6" s="1"/>
  <c r="E860" i="6"/>
  <c r="F860" i="6" s="1"/>
  <c r="E856" i="6"/>
  <c r="F856" i="6" s="1"/>
  <c r="E807" i="6"/>
  <c r="F807" i="6" s="1"/>
  <c r="E806" i="6"/>
  <c r="F806" i="6" s="1"/>
  <c r="E1049" i="6"/>
  <c r="F1049" i="6" s="1"/>
  <c r="E1044" i="6"/>
  <c r="F1044" i="6" s="1"/>
  <c r="E1033" i="6"/>
  <c r="F1033" i="6" s="1"/>
  <c r="E1017" i="6"/>
  <c r="F1017" i="6" s="1"/>
  <c r="E1012" i="6"/>
  <c r="F1012" i="6" s="1"/>
  <c r="E1003" i="6"/>
  <c r="F1003" i="6" s="1"/>
  <c r="E980" i="6"/>
  <c r="F980" i="6" s="1"/>
  <c r="E969" i="6"/>
  <c r="F969" i="6" s="1"/>
  <c r="E964" i="6"/>
  <c r="F964" i="6" s="1"/>
  <c r="E953" i="6"/>
  <c r="F953" i="6" s="1"/>
  <c r="E939" i="6"/>
  <c r="F939" i="6" s="1"/>
  <c r="E60" i="6"/>
  <c r="F60" i="6" s="1"/>
  <c r="E1052" i="6"/>
  <c r="F1052" i="6" s="1"/>
  <c r="E1043" i="6"/>
  <c r="F1043" i="6" s="1"/>
  <c r="E1041" i="6"/>
  <c r="F1041" i="6" s="1"/>
  <c r="E1036" i="6"/>
  <c r="F1036" i="6" s="1"/>
  <c r="E1027" i="6"/>
  <c r="F1027" i="6" s="1"/>
  <c r="E1025" i="6"/>
  <c r="F1025" i="6" s="1"/>
  <c r="E1020" i="6"/>
  <c r="F1020" i="6" s="1"/>
  <c r="E1011" i="6"/>
  <c r="F1011" i="6" s="1"/>
  <c r="E1009" i="6"/>
  <c r="F1009" i="6" s="1"/>
  <c r="E1004" i="6"/>
  <c r="F1004" i="6" s="1"/>
  <c r="E995" i="6"/>
  <c r="F995" i="6" s="1"/>
  <c r="E993" i="6"/>
  <c r="F993" i="6" s="1"/>
  <c r="E988" i="6"/>
  <c r="F988" i="6" s="1"/>
  <c r="E979" i="6"/>
  <c r="F979" i="6" s="1"/>
  <c r="E977" i="6"/>
  <c r="F977" i="6" s="1"/>
  <c r="E972" i="6"/>
  <c r="F972" i="6" s="1"/>
  <c r="E963" i="6"/>
  <c r="F963" i="6" s="1"/>
  <c r="E961" i="6"/>
  <c r="F961" i="6" s="1"/>
  <c r="E956" i="6"/>
  <c r="F956" i="6" s="1"/>
  <c r="E947" i="6"/>
  <c r="F947" i="6" s="1"/>
  <c r="E945" i="6"/>
  <c r="F945" i="6" s="1"/>
  <c r="E940" i="6"/>
  <c r="F940" i="6" s="1"/>
  <c r="E931" i="6"/>
  <c r="F931" i="6" s="1"/>
  <c r="E929" i="6"/>
  <c r="F929" i="6" s="1"/>
  <c r="E924" i="6"/>
  <c r="F924" i="6" s="1"/>
  <c r="E913" i="6"/>
  <c r="F913" i="6" s="1"/>
  <c r="E811" i="6"/>
  <c r="F811" i="6" s="1"/>
  <c r="E812" i="6"/>
  <c r="F812" i="6" s="1"/>
  <c r="E805" i="6"/>
  <c r="F805" i="6" s="1"/>
  <c r="E697" i="6"/>
  <c r="F697" i="6" s="1"/>
  <c r="E690" i="6"/>
  <c r="F690" i="6" s="1"/>
  <c r="E681" i="6"/>
  <c r="F681" i="6" s="1"/>
  <c r="E674" i="6"/>
  <c r="F674" i="6" s="1"/>
  <c r="E665" i="6"/>
  <c r="F665" i="6" s="1"/>
  <c r="E658" i="6"/>
  <c r="F658" i="6" s="1"/>
  <c r="E649" i="6"/>
  <c r="F649" i="6" s="1"/>
  <c r="E638" i="6"/>
  <c r="F638" i="6" s="1"/>
  <c r="E635" i="6"/>
  <c r="F635" i="6" s="1"/>
  <c r="E624" i="6"/>
  <c r="F624" i="6" s="1"/>
  <c r="E612" i="6"/>
  <c r="F612" i="6" s="1"/>
  <c r="E610" i="6"/>
  <c r="F610" i="6" s="1"/>
  <c r="E604" i="6"/>
  <c r="F604" i="6" s="1"/>
  <c r="E600" i="6"/>
  <c r="F600" i="6" s="1"/>
  <c r="E596" i="6"/>
  <c r="F596" i="6" s="1"/>
  <c r="E592" i="6"/>
  <c r="F592" i="6" s="1"/>
  <c r="E588" i="6"/>
  <c r="F588" i="6" s="1"/>
  <c r="E584" i="6"/>
  <c r="F584" i="6" s="1"/>
  <c r="E580" i="6"/>
  <c r="F580" i="6" s="1"/>
  <c r="E576" i="6"/>
  <c r="F576" i="6" s="1"/>
  <c r="E572" i="6"/>
  <c r="F572" i="6" s="1"/>
  <c r="E568" i="6"/>
  <c r="F568" i="6" s="1"/>
  <c r="E564" i="6"/>
  <c r="F564" i="6" s="1"/>
  <c r="E560" i="6"/>
  <c r="F560" i="6" s="1"/>
  <c r="E556" i="6"/>
  <c r="F556" i="6" s="1"/>
  <c r="E555" i="6"/>
  <c r="F555" i="6" s="1"/>
  <c r="E531" i="6"/>
  <c r="F531" i="6" s="1"/>
  <c r="E522" i="6"/>
  <c r="F522" i="6" s="1"/>
  <c r="E517" i="6"/>
  <c r="F517" i="6" s="1"/>
  <c r="E499" i="6"/>
  <c r="F499" i="6" s="1"/>
  <c r="E490" i="6"/>
  <c r="F490" i="6" s="1"/>
  <c r="E485" i="6"/>
  <c r="F485" i="6" s="1"/>
  <c r="E467" i="6"/>
  <c r="F467" i="6" s="1"/>
  <c r="E458" i="6"/>
  <c r="F458" i="6" s="1"/>
  <c r="E443" i="6"/>
  <c r="F443" i="6" s="1"/>
  <c r="E417" i="6"/>
  <c r="F417" i="6" s="1"/>
  <c r="E413" i="6"/>
  <c r="F413" i="6" s="1"/>
  <c r="E397" i="6"/>
  <c r="F397" i="6" s="1"/>
  <c r="E353" i="6"/>
  <c r="F353" i="6" s="1"/>
  <c r="E277" i="6"/>
  <c r="F277" i="6" s="1"/>
  <c r="E260" i="6"/>
  <c r="F260" i="6" s="1"/>
  <c r="E852" i="6"/>
  <c r="F852" i="6" s="1"/>
  <c r="E848" i="6"/>
  <c r="F848" i="6" s="1"/>
  <c r="E844" i="6"/>
  <c r="F844" i="6" s="1"/>
  <c r="E840" i="6"/>
  <c r="F840" i="6" s="1"/>
  <c r="E836" i="6"/>
  <c r="F836" i="6" s="1"/>
  <c r="E832" i="6"/>
  <c r="F832" i="6" s="1"/>
  <c r="E828" i="6"/>
  <c r="F828" i="6" s="1"/>
  <c r="E824" i="6"/>
  <c r="F824" i="6" s="1"/>
  <c r="E820" i="6"/>
  <c r="F820" i="6" s="1"/>
  <c r="E816" i="6"/>
  <c r="F816" i="6" s="1"/>
  <c r="E813" i="6"/>
  <c r="F813" i="6" s="1"/>
  <c r="E803" i="6"/>
  <c r="F803" i="6" s="1"/>
  <c r="E799" i="6"/>
  <c r="F799" i="6" s="1"/>
  <c r="E795" i="6"/>
  <c r="F795" i="6" s="1"/>
  <c r="E791" i="6"/>
  <c r="F791" i="6" s="1"/>
  <c r="E787" i="6"/>
  <c r="F787" i="6" s="1"/>
  <c r="E783" i="6"/>
  <c r="F783" i="6" s="1"/>
  <c r="E779" i="6"/>
  <c r="F779" i="6" s="1"/>
  <c r="E775" i="6"/>
  <c r="F775" i="6" s="1"/>
  <c r="E771" i="6"/>
  <c r="F771" i="6" s="1"/>
  <c r="E767" i="6"/>
  <c r="F767" i="6" s="1"/>
  <c r="E763" i="6"/>
  <c r="F763" i="6" s="1"/>
  <c r="E759" i="6"/>
  <c r="F759" i="6" s="1"/>
  <c r="E755" i="6"/>
  <c r="F755" i="6" s="1"/>
  <c r="E751" i="6"/>
  <c r="F751" i="6" s="1"/>
  <c r="E747" i="6"/>
  <c r="F747" i="6" s="1"/>
  <c r="E743" i="6"/>
  <c r="F743" i="6" s="1"/>
  <c r="E739" i="6"/>
  <c r="F739" i="6" s="1"/>
  <c r="E735" i="6"/>
  <c r="F735" i="6" s="1"/>
  <c r="E731" i="6"/>
  <c r="F731" i="6" s="1"/>
  <c r="E727" i="6"/>
  <c r="F727" i="6" s="1"/>
  <c r="E723" i="6"/>
  <c r="F723" i="6" s="1"/>
  <c r="E719" i="6"/>
  <c r="F719" i="6" s="1"/>
  <c r="E715" i="6"/>
  <c r="F715" i="6" s="1"/>
  <c r="E711" i="6"/>
  <c r="F711" i="6" s="1"/>
  <c r="E707" i="6"/>
  <c r="F707" i="6" s="1"/>
  <c r="E703" i="6"/>
  <c r="F703" i="6" s="1"/>
  <c r="E693" i="6"/>
  <c r="F693" i="6" s="1"/>
  <c r="E692" i="6"/>
  <c r="F692" i="6" s="1"/>
  <c r="E686" i="6"/>
  <c r="F686" i="6" s="1"/>
  <c r="E677" i="6"/>
  <c r="F677" i="6" s="1"/>
  <c r="E676" i="6"/>
  <c r="F676" i="6" s="1"/>
  <c r="E670" i="6"/>
  <c r="F670" i="6" s="1"/>
  <c r="E661" i="6"/>
  <c r="F661" i="6" s="1"/>
  <c r="E660" i="6"/>
  <c r="F660" i="6" s="1"/>
  <c r="E654" i="6"/>
  <c r="F654" i="6" s="1"/>
  <c r="E645" i="6"/>
  <c r="F645" i="6" s="1"/>
  <c r="E644" i="6"/>
  <c r="F644" i="6" s="1"/>
  <c r="E636" i="6"/>
  <c r="F636" i="6" s="1"/>
  <c r="E634" i="6"/>
  <c r="F634" i="6" s="1"/>
  <c r="E622" i="6"/>
  <c r="F622" i="6" s="1"/>
  <c r="E619" i="6"/>
  <c r="F619" i="6" s="1"/>
  <c r="E608" i="6"/>
  <c r="F608" i="6" s="1"/>
  <c r="E548" i="6"/>
  <c r="F548" i="6" s="1"/>
  <c r="E547" i="6"/>
  <c r="F547" i="6" s="1"/>
  <c r="E541" i="6"/>
  <c r="F541" i="6" s="1"/>
  <c r="E523" i="6"/>
  <c r="F523" i="6" s="1"/>
  <c r="E514" i="6"/>
  <c r="F514" i="6" s="1"/>
  <c r="E509" i="6"/>
  <c r="F509" i="6" s="1"/>
  <c r="E491" i="6"/>
  <c r="F491" i="6" s="1"/>
  <c r="E482" i="6"/>
  <c r="F482" i="6" s="1"/>
  <c r="E477" i="6"/>
  <c r="F477" i="6" s="1"/>
  <c r="E459" i="6"/>
  <c r="F459" i="6" s="1"/>
  <c r="E433" i="6"/>
  <c r="F433" i="6" s="1"/>
  <c r="E429" i="6"/>
  <c r="F429" i="6" s="1"/>
  <c r="E414" i="6"/>
  <c r="F414" i="6" s="1"/>
  <c r="E385" i="6"/>
  <c r="F385" i="6" s="1"/>
  <c r="E309" i="6"/>
  <c r="F309" i="6" s="1"/>
  <c r="E244" i="6"/>
  <c r="F244" i="6" s="1"/>
  <c r="E689" i="6"/>
  <c r="F689" i="6" s="1"/>
  <c r="E673" i="6"/>
  <c r="F673" i="6" s="1"/>
  <c r="E657" i="6"/>
  <c r="F657" i="6" s="1"/>
  <c r="E642" i="6"/>
  <c r="F642" i="6" s="1"/>
  <c r="E618" i="6"/>
  <c r="F618" i="6" s="1"/>
  <c r="E606" i="6"/>
  <c r="F606" i="6" s="1"/>
  <c r="E602" i="6"/>
  <c r="F602" i="6" s="1"/>
  <c r="E598" i="6"/>
  <c r="F598" i="6" s="1"/>
  <c r="E594" i="6"/>
  <c r="F594" i="6" s="1"/>
  <c r="E590" i="6"/>
  <c r="F590" i="6" s="1"/>
  <c r="E586" i="6"/>
  <c r="F586" i="6" s="1"/>
  <c r="E582" i="6"/>
  <c r="F582" i="6" s="1"/>
  <c r="E578" i="6"/>
  <c r="F578" i="6" s="1"/>
  <c r="E574" i="6"/>
  <c r="F574" i="6" s="1"/>
  <c r="E570" i="6"/>
  <c r="F570" i="6" s="1"/>
  <c r="E566" i="6"/>
  <c r="F566" i="6" s="1"/>
  <c r="E562" i="6"/>
  <c r="F562" i="6" s="1"/>
  <c r="E558" i="6"/>
  <c r="F558" i="6" s="1"/>
  <c r="E544" i="6"/>
  <c r="F544" i="6" s="1"/>
  <c r="E537" i="6"/>
  <c r="F537" i="6" s="1"/>
  <c r="E528" i="6"/>
  <c r="F528" i="6" s="1"/>
  <c r="E521" i="6"/>
  <c r="F521" i="6" s="1"/>
  <c r="E512" i="6"/>
  <c r="F512" i="6" s="1"/>
  <c r="E505" i="6"/>
  <c r="F505" i="6" s="1"/>
  <c r="E496" i="6"/>
  <c r="F496" i="6" s="1"/>
  <c r="E489" i="6"/>
  <c r="F489" i="6" s="1"/>
  <c r="E480" i="6"/>
  <c r="F480" i="6" s="1"/>
  <c r="E473" i="6"/>
  <c r="F473" i="6" s="1"/>
  <c r="E464" i="6"/>
  <c r="F464" i="6" s="1"/>
  <c r="E457" i="6"/>
  <c r="F457" i="6" s="1"/>
  <c r="E452" i="6"/>
  <c r="F452" i="6" s="1"/>
  <c r="E451" i="6"/>
  <c r="F451" i="6" s="1"/>
  <c r="E440" i="6"/>
  <c r="F440" i="6" s="1"/>
  <c r="E437" i="6"/>
  <c r="F437" i="6" s="1"/>
  <c r="E425" i="6"/>
  <c r="F425" i="6" s="1"/>
  <c r="E420" i="6"/>
  <c r="F420" i="6" s="1"/>
  <c r="E419" i="6"/>
  <c r="F419" i="6" s="1"/>
  <c r="E408" i="6"/>
  <c r="F408" i="6" s="1"/>
  <c r="E398" i="6"/>
  <c r="F398" i="6" s="1"/>
  <c r="E396" i="6"/>
  <c r="F396" i="6" s="1"/>
  <c r="E394" i="6"/>
  <c r="F394" i="6" s="1"/>
  <c r="E384" i="6"/>
  <c r="F384" i="6" s="1"/>
  <c r="E374" i="6"/>
  <c r="F374" i="6" s="1"/>
  <c r="E371" i="6"/>
  <c r="F371" i="6" s="1"/>
  <c r="E364" i="6"/>
  <c r="F364" i="6" s="1"/>
  <c r="E359" i="6"/>
  <c r="F359" i="6" s="1"/>
  <c r="E354" i="6"/>
  <c r="F354" i="6" s="1"/>
  <c r="E352" i="6"/>
  <c r="F352" i="6" s="1"/>
  <c r="E342" i="6"/>
  <c r="F342" i="6" s="1"/>
  <c r="E339" i="6"/>
  <c r="F339" i="6" s="1"/>
  <c r="E332" i="6"/>
  <c r="F332" i="6" s="1"/>
  <c r="E327" i="6"/>
  <c r="F327" i="6" s="1"/>
  <c r="E322" i="6"/>
  <c r="F322" i="6" s="1"/>
  <c r="E320" i="6"/>
  <c r="F320" i="6" s="1"/>
  <c r="E310" i="6"/>
  <c r="F310" i="6" s="1"/>
  <c r="E307" i="6"/>
  <c r="F307" i="6" s="1"/>
  <c r="E300" i="6"/>
  <c r="F300" i="6" s="1"/>
  <c r="E295" i="6"/>
  <c r="F295" i="6" s="1"/>
  <c r="E290" i="6"/>
  <c r="F290" i="6" s="1"/>
  <c r="E288" i="6"/>
  <c r="F288" i="6" s="1"/>
  <c r="E278" i="6"/>
  <c r="F278" i="6" s="1"/>
  <c r="E275" i="6"/>
  <c r="F275" i="6" s="1"/>
  <c r="E273" i="6"/>
  <c r="F273" i="6" s="1"/>
  <c r="E266" i="6"/>
  <c r="F266" i="6" s="1"/>
  <c r="E259" i="6"/>
  <c r="F259" i="6" s="1"/>
  <c r="E257" i="6"/>
  <c r="F257" i="6" s="1"/>
  <c r="E250" i="6"/>
  <c r="F250" i="6" s="1"/>
  <c r="E243" i="6"/>
  <c r="F243" i="6" s="1"/>
  <c r="E241" i="6"/>
  <c r="F241" i="6" s="1"/>
  <c r="E236" i="6"/>
  <c r="F236" i="6" s="1"/>
  <c r="E157" i="6"/>
  <c r="F157" i="6" s="1"/>
  <c r="E153" i="6"/>
  <c r="F153" i="6" s="1"/>
  <c r="E149" i="6"/>
  <c r="F149" i="6" s="1"/>
  <c r="E145" i="6"/>
  <c r="F145" i="6" s="1"/>
  <c r="E141" i="6"/>
  <c r="F141" i="6" s="1"/>
  <c r="E137" i="6"/>
  <c r="F137" i="6" s="1"/>
  <c r="E133" i="6"/>
  <c r="F133" i="6" s="1"/>
  <c r="E129" i="6"/>
  <c r="F129" i="6" s="1"/>
  <c r="E125" i="6"/>
  <c r="F125" i="6" s="1"/>
  <c r="E121" i="6"/>
  <c r="F121" i="6" s="1"/>
  <c r="E403" i="6"/>
  <c r="F403" i="6" s="1"/>
  <c r="E392" i="6"/>
  <c r="F392" i="6" s="1"/>
  <c r="E379" i="6"/>
  <c r="F379" i="6" s="1"/>
  <c r="E372" i="6"/>
  <c r="F372" i="6" s="1"/>
  <c r="E367" i="6"/>
  <c r="F367" i="6" s="1"/>
  <c r="E360" i="6"/>
  <c r="F360" i="6" s="1"/>
  <c r="E347" i="6"/>
  <c r="F347" i="6" s="1"/>
  <c r="E340" i="6"/>
  <c r="F340" i="6" s="1"/>
  <c r="E335" i="6"/>
  <c r="F335" i="6" s="1"/>
  <c r="E328" i="6"/>
  <c r="F328" i="6" s="1"/>
  <c r="E315" i="6"/>
  <c r="F315" i="6" s="1"/>
  <c r="E308" i="6"/>
  <c r="F308" i="6" s="1"/>
  <c r="E303" i="6"/>
  <c r="F303" i="6" s="1"/>
  <c r="E296" i="6"/>
  <c r="F296" i="6" s="1"/>
  <c r="E283" i="6"/>
  <c r="F283" i="6" s="1"/>
  <c r="E276" i="6"/>
  <c r="F276" i="6" s="1"/>
  <c r="E271" i="6"/>
  <c r="F271" i="6" s="1"/>
  <c r="E269" i="6"/>
  <c r="F269" i="6" s="1"/>
  <c r="E255" i="6"/>
  <c r="F255" i="6" s="1"/>
  <c r="E253" i="6"/>
  <c r="F253" i="6" s="1"/>
  <c r="E239" i="6"/>
  <c r="F239" i="6" s="1"/>
  <c r="E237" i="6"/>
  <c r="F237" i="6" s="1"/>
  <c r="E158" i="6"/>
  <c r="F158" i="6" s="1"/>
  <c r="E154" i="6"/>
  <c r="F154" i="6" s="1"/>
  <c r="E150" i="6"/>
  <c r="F150" i="6" s="1"/>
  <c r="E146" i="6"/>
  <c r="F146" i="6" s="1"/>
  <c r="E552" i="6"/>
  <c r="F552" i="6" s="1"/>
  <c r="E545" i="6"/>
  <c r="F545" i="6" s="1"/>
  <c r="E536" i="6"/>
  <c r="F536" i="6" s="1"/>
  <c r="E529" i="6"/>
  <c r="F529" i="6" s="1"/>
  <c r="E520" i="6"/>
  <c r="F520" i="6" s="1"/>
  <c r="E513" i="6"/>
  <c r="F513" i="6" s="1"/>
  <c r="E504" i="6"/>
  <c r="F504" i="6" s="1"/>
  <c r="E497" i="6"/>
  <c r="F497" i="6" s="1"/>
  <c r="E488" i="6"/>
  <c r="F488" i="6" s="1"/>
  <c r="E481" i="6"/>
  <c r="F481" i="6" s="1"/>
  <c r="E472" i="6"/>
  <c r="F472" i="6" s="1"/>
  <c r="E465" i="6"/>
  <c r="F465" i="6" s="1"/>
  <c r="E456" i="6"/>
  <c r="F456" i="6" s="1"/>
  <c r="E453" i="6"/>
  <c r="F453" i="6" s="1"/>
  <c r="E441" i="6"/>
  <c r="F441" i="6" s="1"/>
  <c r="E436" i="6"/>
  <c r="F436" i="6" s="1"/>
  <c r="E435" i="6"/>
  <c r="F435" i="6" s="1"/>
  <c r="E424" i="6"/>
  <c r="F424" i="6" s="1"/>
  <c r="E421" i="6"/>
  <c r="F421" i="6" s="1"/>
  <c r="E409" i="6"/>
  <c r="F409" i="6" s="1"/>
  <c r="E406" i="6"/>
  <c r="F406" i="6" s="1"/>
  <c r="E404" i="6"/>
  <c r="F404" i="6" s="1"/>
  <c r="E402" i="6"/>
  <c r="F402" i="6" s="1"/>
  <c r="E387" i="6"/>
  <c r="F387" i="6" s="1"/>
  <c r="E380" i="6"/>
  <c r="F380" i="6" s="1"/>
  <c r="E375" i="6"/>
  <c r="F375" i="6" s="1"/>
  <c r="E370" i="6"/>
  <c r="F370" i="6" s="1"/>
  <c r="E368" i="6"/>
  <c r="F368" i="6" s="1"/>
  <c r="E358" i="6"/>
  <c r="F358" i="6" s="1"/>
  <c r="E355" i="6"/>
  <c r="F355" i="6" s="1"/>
  <c r="E348" i="6"/>
  <c r="F348" i="6" s="1"/>
  <c r="E343" i="6"/>
  <c r="F343" i="6" s="1"/>
  <c r="E338" i="6"/>
  <c r="F338" i="6" s="1"/>
  <c r="E336" i="6"/>
  <c r="F336" i="6" s="1"/>
  <c r="E326" i="6"/>
  <c r="F326" i="6" s="1"/>
  <c r="E323" i="6"/>
  <c r="F323" i="6" s="1"/>
  <c r="E316" i="6"/>
  <c r="F316" i="6" s="1"/>
  <c r="E311" i="6"/>
  <c r="F311" i="6" s="1"/>
  <c r="E306" i="6"/>
  <c r="F306" i="6" s="1"/>
  <c r="E304" i="6"/>
  <c r="F304" i="6" s="1"/>
  <c r="E294" i="6"/>
  <c r="F294" i="6" s="1"/>
  <c r="E291" i="6"/>
  <c r="F291" i="6" s="1"/>
  <c r="E284" i="6"/>
  <c r="F284" i="6" s="1"/>
  <c r="E279" i="6"/>
  <c r="F279" i="6" s="1"/>
  <c r="E274" i="6"/>
  <c r="F274" i="6" s="1"/>
  <c r="E267" i="6"/>
  <c r="F267" i="6" s="1"/>
  <c r="E265" i="6"/>
  <c r="F265" i="6" s="1"/>
  <c r="E258" i="6"/>
  <c r="F258" i="6" s="1"/>
  <c r="E251" i="6"/>
  <c r="F251" i="6" s="1"/>
  <c r="E249" i="6"/>
  <c r="F249" i="6" s="1"/>
  <c r="E242" i="6"/>
  <c r="F242" i="6" s="1"/>
  <c r="E231" i="6"/>
  <c r="F231" i="6" s="1"/>
  <c r="E229" i="6"/>
  <c r="F229" i="6" s="1"/>
  <c r="E227" i="6"/>
  <c r="F227" i="6" s="1"/>
  <c r="E225" i="6"/>
  <c r="F225" i="6" s="1"/>
  <c r="E223" i="6"/>
  <c r="F223" i="6" s="1"/>
  <c r="E221" i="6"/>
  <c r="F221" i="6" s="1"/>
  <c r="E219" i="6"/>
  <c r="F219" i="6" s="1"/>
  <c r="E217" i="6"/>
  <c r="F217" i="6" s="1"/>
  <c r="E215" i="6"/>
  <c r="F215" i="6" s="1"/>
  <c r="E213" i="6"/>
  <c r="F213" i="6" s="1"/>
  <c r="E211" i="6"/>
  <c r="F211" i="6" s="1"/>
  <c r="E209" i="6"/>
  <c r="F209" i="6" s="1"/>
  <c r="E207" i="6"/>
  <c r="F207" i="6" s="1"/>
  <c r="E205" i="6"/>
  <c r="F205" i="6" s="1"/>
  <c r="E203" i="6"/>
  <c r="F203" i="6" s="1"/>
  <c r="E201" i="6"/>
  <c r="F201" i="6" s="1"/>
  <c r="E199" i="6"/>
  <c r="F199" i="6" s="1"/>
  <c r="E197" i="6"/>
  <c r="F197" i="6" s="1"/>
  <c r="E195" i="6"/>
  <c r="F195" i="6" s="1"/>
  <c r="E193" i="6"/>
  <c r="F193" i="6" s="1"/>
  <c r="E191" i="6"/>
  <c r="F191" i="6" s="1"/>
  <c r="E189" i="6"/>
  <c r="F189" i="6" s="1"/>
  <c r="E187" i="6"/>
  <c r="F187" i="6" s="1"/>
  <c r="E185" i="6"/>
  <c r="F185" i="6" s="1"/>
  <c r="E183" i="6"/>
  <c r="F183" i="6" s="1"/>
  <c r="E181" i="6"/>
  <c r="F181" i="6" s="1"/>
  <c r="E179" i="6"/>
  <c r="F179" i="6" s="1"/>
  <c r="E177" i="6"/>
  <c r="F177" i="6" s="1"/>
  <c r="E175" i="6"/>
  <c r="F175" i="6" s="1"/>
  <c r="E173" i="6"/>
  <c r="F173" i="6" s="1"/>
  <c r="E171" i="6"/>
  <c r="F171" i="6" s="1"/>
  <c r="E169" i="6"/>
  <c r="F169" i="6" s="1"/>
  <c r="E167" i="6"/>
  <c r="F167" i="6" s="1"/>
  <c r="E165" i="6"/>
  <c r="F165" i="6" s="1"/>
  <c r="E163" i="6"/>
  <c r="F163" i="6" s="1"/>
  <c r="E161" i="6"/>
  <c r="F161" i="6" s="1"/>
  <c r="E159" i="6"/>
  <c r="F159" i="6" s="1"/>
  <c r="E155" i="6"/>
  <c r="F155" i="6" s="1"/>
  <c r="E151" i="6"/>
  <c r="F151" i="6" s="1"/>
  <c r="E147" i="6"/>
  <c r="F147" i="6" s="1"/>
  <c r="E143" i="6"/>
  <c r="F143" i="6" s="1"/>
  <c r="E139" i="6"/>
  <c r="F139" i="6" s="1"/>
  <c r="E135" i="6"/>
  <c r="F135" i="6" s="1"/>
  <c r="E131" i="6"/>
  <c r="F131" i="6" s="1"/>
  <c r="E127" i="6"/>
  <c r="F127" i="6" s="1"/>
  <c r="E123" i="6"/>
  <c r="F123" i="6" s="1"/>
  <c r="E107" i="6"/>
  <c r="F107" i="6" s="1"/>
  <c r="E105" i="6"/>
  <c r="F105" i="6" s="1"/>
  <c r="E103" i="6"/>
  <c r="F103" i="6" s="1"/>
  <c r="E101" i="6"/>
  <c r="F101" i="6" s="1"/>
  <c r="E99" i="6"/>
  <c r="F99" i="6" s="1"/>
  <c r="E97" i="6"/>
  <c r="F97" i="6" s="1"/>
  <c r="E95" i="6"/>
  <c r="F95" i="6" s="1"/>
  <c r="E93" i="6"/>
  <c r="F93" i="6" s="1"/>
  <c r="E91" i="6"/>
  <c r="F91" i="6" s="1"/>
  <c r="E89" i="6"/>
  <c r="F89" i="6" s="1"/>
  <c r="E87" i="6"/>
  <c r="F87" i="6" s="1"/>
  <c r="E85" i="6"/>
  <c r="F85" i="6" s="1"/>
  <c r="E83" i="6"/>
  <c r="F83" i="6" s="1"/>
  <c r="E81" i="6"/>
  <c r="F81" i="6" s="1"/>
  <c r="E79" i="6"/>
  <c r="F79" i="6" s="1"/>
  <c r="E77" i="6"/>
  <c r="F77" i="6" s="1"/>
  <c r="E75" i="6"/>
  <c r="F75" i="6" s="1"/>
  <c r="E73" i="6"/>
  <c r="F73" i="6" s="1"/>
  <c r="E71" i="6"/>
  <c r="F71" i="6" s="1"/>
  <c r="E69" i="6"/>
  <c r="F69" i="6" s="1"/>
  <c r="E67" i="6"/>
  <c r="F67" i="6" s="1"/>
  <c r="E65" i="6"/>
  <c r="F65" i="6" s="1"/>
  <c r="E63" i="6"/>
  <c r="F63" i="6" s="1"/>
  <c r="E917" i="6"/>
  <c r="F917" i="6" s="1"/>
  <c r="E909" i="6"/>
  <c r="F909" i="6" s="1"/>
  <c r="E901" i="6"/>
  <c r="F901" i="6" s="1"/>
  <c r="E893" i="6"/>
  <c r="F893" i="6" s="1"/>
  <c r="E891" i="6"/>
  <c r="F891" i="6" s="1"/>
  <c r="E889" i="6"/>
  <c r="F889" i="6" s="1"/>
  <c r="E887" i="6"/>
  <c r="F887" i="6" s="1"/>
  <c r="E885" i="6"/>
  <c r="F885" i="6" s="1"/>
  <c r="E883" i="6"/>
  <c r="F883" i="6" s="1"/>
  <c r="E881" i="6"/>
  <c r="F881" i="6" s="1"/>
  <c r="E879" i="6"/>
  <c r="F879" i="6" s="1"/>
  <c r="E877" i="6"/>
  <c r="F877" i="6" s="1"/>
  <c r="E875" i="6"/>
  <c r="F875" i="6" s="1"/>
  <c r="E873" i="6"/>
  <c r="F873" i="6" s="1"/>
  <c r="E871" i="6"/>
  <c r="F871" i="6" s="1"/>
  <c r="E869" i="6"/>
  <c r="F869" i="6" s="1"/>
  <c r="E867" i="6"/>
  <c r="F867" i="6" s="1"/>
  <c r="E865" i="6"/>
  <c r="F865" i="6" s="1"/>
  <c r="E863" i="6"/>
  <c r="F863" i="6" s="1"/>
  <c r="E861" i="6"/>
  <c r="F861" i="6" s="1"/>
  <c r="E859" i="6"/>
  <c r="F859" i="6" s="1"/>
  <c r="E857" i="6"/>
  <c r="F857" i="6" s="1"/>
  <c r="E855" i="6"/>
  <c r="F855" i="6" s="1"/>
  <c r="E853" i="6"/>
  <c r="F853" i="6" s="1"/>
  <c r="E851" i="6"/>
  <c r="F851" i="6" s="1"/>
  <c r="E849" i="6"/>
  <c r="F849" i="6" s="1"/>
  <c r="E847" i="6"/>
  <c r="F847" i="6" s="1"/>
  <c r="E845" i="6"/>
  <c r="F845" i="6" s="1"/>
  <c r="E843" i="6"/>
  <c r="F843" i="6" s="1"/>
  <c r="E841" i="6"/>
  <c r="F841" i="6" s="1"/>
  <c r="E839" i="6"/>
  <c r="F839" i="6" s="1"/>
  <c r="E837" i="6"/>
  <c r="F837" i="6" s="1"/>
  <c r="E835" i="6"/>
  <c r="F835" i="6" s="1"/>
  <c r="E833" i="6"/>
  <c r="F833" i="6" s="1"/>
  <c r="E831" i="6"/>
  <c r="F831" i="6" s="1"/>
  <c r="E829" i="6"/>
  <c r="F829" i="6" s="1"/>
  <c r="E827" i="6"/>
  <c r="F827" i="6" s="1"/>
  <c r="E825" i="6"/>
  <c r="F825" i="6" s="1"/>
  <c r="E823" i="6"/>
  <c r="F823" i="6" s="1"/>
  <c r="E821" i="6"/>
  <c r="F821" i="6" s="1"/>
  <c r="E819" i="6"/>
  <c r="F819" i="6" s="1"/>
  <c r="E817" i="6"/>
  <c r="F817" i="6" s="1"/>
  <c r="E815" i="6"/>
  <c r="F815" i="6" s="1"/>
  <c r="E62" i="6"/>
  <c r="F62" i="6" s="1"/>
  <c r="E808" i="6"/>
  <c r="F808" i="6" s="1"/>
  <c r="E802" i="6"/>
  <c r="F802" i="6" s="1"/>
  <c r="E798" i="6"/>
  <c r="F798" i="6" s="1"/>
  <c r="E794" i="6"/>
  <c r="F794" i="6" s="1"/>
  <c r="E790" i="6"/>
  <c r="F790" i="6" s="1"/>
  <c r="E786" i="6"/>
  <c r="F786" i="6" s="1"/>
  <c r="E782" i="6"/>
  <c r="F782" i="6" s="1"/>
  <c r="E778" i="6"/>
  <c r="F778" i="6" s="1"/>
  <c r="E774" i="6"/>
  <c r="F774" i="6" s="1"/>
  <c r="E770" i="6"/>
  <c r="F770" i="6" s="1"/>
  <c r="E766" i="6"/>
  <c r="F766" i="6" s="1"/>
  <c r="E762" i="6"/>
  <c r="F762" i="6" s="1"/>
  <c r="E758" i="6"/>
  <c r="F758" i="6" s="1"/>
  <c r="E754" i="6"/>
  <c r="F754" i="6" s="1"/>
  <c r="E750" i="6"/>
  <c r="F750" i="6" s="1"/>
  <c r="E614" i="6"/>
  <c r="F614" i="6" s="1"/>
  <c r="E748" i="6"/>
  <c r="F748" i="6" s="1"/>
  <c r="E746" i="6"/>
  <c r="F746" i="6" s="1"/>
  <c r="E744" i="6"/>
  <c r="F744" i="6" s="1"/>
  <c r="E742" i="6"/>
  <c r="F742" i="6" s="1"/>
  <c r="E740" i="6"/>
  <c r="F740" i="6" s="1"/>
  <c r="E738" i="6"/>
  <c r="F738" i="6" s="1"/>
  <c r="E736" i="6"/>
  <c r="F736" i="6" s="1"/>
  <c r="E734" i="6"/>
  <c r="F734" i="6" s="1"/>
  <c r="E732" i="6"/>
  <c r="F732" i="6" s="1"/>
  <c r="E730" i="6"/>
  <c r="F730" i="6" s="1"/>
  <c r="E728" i="6"/>
  <c r="F728" i="6" s="1"/>
  <c r="E726" i="6"/>
  <c r="F726" i="6" s="1"/>
  <c r="E724" i="6"/>
  <c r="F724" i="6" s="1"/>
  <c r="E722" i="6"/>
  <c r="F722" i="6" s="1"/>
  <c r="E720" i="6"/>
  <c r="F720" i="6" s="1"/>
  <c r="E718" i="6"/>
  <c r="F718" i="6" s="1"/>
  <c r="E716" i="6"/>
  <c r="F716" i="6" s="1"/>
  <c r="E714" i="6"/>
  <c r="F714" i="6" s="1"/>
  <c r="E712" i="6"/>
  <c r="F712" i="6" s="1"/>
  <c r="E710" i="6"/>
  <c r="F710" i="6" s="1"/>
  <c r="E708" i="6"/>
  <c r="F708" i="6" s="1"/>
  <c r="E706" i="6"/>
  <c r="F706" i="6" s="1"/>
  <c r="E704" i="6"/>
  <c r="F704" i="6" s="1"/>
  <c r="E702" i="6"/>
  <c r="F702" i="6" s="1"/>
  <c r="E696" i="6"/>
  <c r="F696" i="6" s="1"/>
  <c r="E688" i="6"/>
  <c r="F688" i="6" s="1"/>
  <c r="E680" i="6"/>
  <c r="F680" i="6" s="1"/>
  <c r="E672" i="6"/>
  <c r="F672" i="6" s="1"/>
  <c r="E664" i="6"/>
  <c r="F664" i="6" s="1"/>
  <c r="E656" i="6"/>
  <c r="F656" i="6" s="1"/>
  <c r="E648" i="6"/>
  <c r="F648" i="6" s="1"/>
  <c r="E630" i="6"/>
  <c r="F630" i="6" s="1"/>
  <c r="E382" i="6"/>
  <c r="F382" i="6" s="1"/>
  <c r="E639" i="6"/>
  <c r="F639" i="6" s="1"/>
  <c r="E631" i="6"/>
  <c r="F631" i="6" s="1"/>
  <c r="E623" i="6"/>
  <c r="F623" i="6" s="1"/>
  <c r="E615" i="6"/>
  <c r="F615" i="6" s="1"/>
  <c r="E607" i="6"/>
  <c r="F607" i="6" s="1"/>
  <c r="E605" i="6"/>
  <c r="F605" i="6" s="1"/>
  <c r="E603" i="6"/>
  <c r="F603" i="6" s="1"/>
  <c r="E601" i="6"/>
  <c r="F601" i="6" s="1"/>
  <c r="E599" i="6"/>
  <c r="F599" i="6" s="1"/>
  <c r="E597" i="6"/>
  <c r="F597" i="6" s="1"/>
  <c r="E595" i="6"/>
  <c r="F595" i="6" s="1"/>
  <c r="E593" i="6"/>
  <c r="F593" i="6" s="1"/>
  <c r="E591" i="6"/>
  <c r="F591" i="6" s="1"/>
  <c r="E589" i="6"/>
  <c r="F589" i="6" s="1"/>
  <c r="E587" i="6"/>
  <c r="F587" i="6" s="1"/>
  <c r="E585" i="6"/>
  <c r="F585" i="6" s="1"/>
  <c r="E583" i="6"/>
  <c r="F583" i="6" s="1"/>
  <c r="E581" i="6"/>
  <c r="F581" i="6" s="1"/>
  <c r="E579" i="6"/>
  <c r="F579" i="6" s="1"/>
  <c r="E577" i="6"/>
  <c r="F577" i="6" s="1"/>
  <c r="E575" i="6"/>
  <c r="F575" i="6" s="1"/>
  <c r="E573" i="6"/>
  <c r="F573" i="6" s="1"/>
  <c r="E571" i="6"/>
  <c r="F571" i="6" s="1"/>
  <c r="E569" i="6"/>
  <c r="F569" i="6" s="1"/>
  <c r="E567" i="6"/>
  <c r="F567" i="6" s="1"/>
  <c r="E565" i="6"/>
  <c r="F565" i="6" s="1"/>
  <c r="E563" i="6"/>
  <c r="F563" i="6" s="1"/>
  <c r="E561" i="6"/>
  <c r="F561" i="6" s="1"/>
  <c r="E559" i="6"/>
  <c r="F559" i="6" s="1"/>
  <c r="E551" i="6"/>
  <c r="F551" i="6" s="1"/>
  <c r="E543" i="6"/>
  <c r="F543" i="6" s="1"/>
  <c r="E535" i="6"/>
  <c r="F535" i="6" s="1"/>
  <c r="E527" i="6"/>
  <c r="F527" i="6" s="1"/>
  <c r="E519" i="6"/>
  <c r="F519" i="6" s="1"/>
  <c r="E511" i="6"/>
  <c r="F511" i="6" s="1"/>
  <c r="E503" i="6"/>
  <c r="F503" i="6" s="1"/>
  <c r="E495" i="6"/>
  <c r="F495" i="6" s="1"/>
  <c r="E487" i="6"/>
  <c r="F487" i="6" s="1"/>
  <c r="E479" i="6"/>
  <c r="F479" i="6" s="1"/>
  <c r="E471" i="6"/>
  <c r="F471" i="6" s="1"/>
  <c r="E463" i="6"/>
  <c r="F463" i="6" s="1"/>
  <c r="E455" i="6"/>
  <c r="F455" i="6" s="1"/>
  <c r="E447" i="6"/>
  <c r="F447" i="6" s="1"/>
  <c r="E439" i="6"/>
  <c r="F439" i="6" s="1"/>
  <c r="E431" i="6"/>
  <c r="F431" i="6" s="1"/>
  <c r="E423" i="6"/>
  <c r="F423" i="6" s="1"/>
  <c r="E415" i="6"/>
  <c r="F415" i="6" s="1"/>
  <c r="E407" i="6"/>
  <c r="F407" i="6" s="1"/>
  <c r="E390" i="6"/>
  <c r="F390" i="6" s="1"/>
  <c r="E399" i="6"/>
  <c r="F399" i="6" s="1"/>
  <c r="E391" i="6"/>
  <c r="F391" i="6" s="1"/>
  <c r="E383" i="6"/>
  <c r="F383" i="6" s="1"/>
  <c r="E57" i="6"/>
  <c r="F57" i="6" s="1"/>
  <c r="E58" i="6"/>
  <c r="F58" i="6" s="1"/>
  <c r="E59" i="6"/>
  <c r="F59" i="6" s="1"/>
  <c r="K23" i="6"/>
  <c r="L23" i="6" s="1"/>
  <c r="K27" i="6"/>
  <c r="L27" i="6" s="1"/>
  <c r="H22" i="6"/>
  <c r="H23" i="6" s="1"/>
  <c r="H24" i="6" s="1"/>
  <c r="H25" i="6" s="1"/>
  <c r="H26" i="6" s="1"/>
  <c r="H27" i="6" s="1"/>
  <c r="H28" i="6" s="1"/>
  <c r="H29" i="6" s="1"/>
  <c r="H30" i="6" s="1"/>
  <c r="K22" i="6"/>
  <c r="L22" i="6" s="1"/>
  <c r="K26" i="6"/>
  <c r="L26" i="6" s="1"/>
  <c r="K24" i="6"/>
  <c r="L24" i="6" s="1"/>
  <c r="K28" i="6"/>
  <c r="L28" i="6" s="1"/>
  <c r="K30" i="6"/>
  <c r="L30" i="6" s="1"/>
  <c r="K21" i="6"/>
  <c r="L21" i="6" s="1"/>
  <c r="K25" i="6"/>
  <c r="L25" i="6" s="1"/>
  <c r="K29" i="6"/>
  <c r="L29" i="6" s="1"/>
  <c r="P19" i="6"/>
  <c r="M19" i="6"/>
  <c r="M8" i="5"/>
  <c r="M5" i="5"/>
  <c r="M7" i="5"/>
  <c r="M6" i="5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C12" i="4"/>
  <c r="G18" i="4" s="1"/>
  <c r="D18" i="4"/>
  <c r="C8" i="4"/>
  <c r="C11" i="4" s="1"/>
  <c r="B8" i="4"/>
  <c r="B14" i="3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16" i="4"/>
  <c r="B16" i="4"/>
  <c r="C7" i="4"/>
  <c r="C9" i="4" s="1"/>
  <c r="C10" i="4" s="1"/>
  <c r="F16" i="4" s="1"/>
  <c r="F17" i="4" s="1"/>
  <c r="F18" i="4" s="1"/>
  <c r="F19" i="4" s="1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7" i="4"/>
  <c r="D53" i="4" l="1"/>
  <c r="D49" i="4"/>
  <c r="D45" i="4"/>
  <c r="D41" i="4"/>
  <c r="D37" i="4"/>
  <c r="D33" i="4"/>
  <c r="D29" i="4"/>
  <c r="D25" i="4"/>
  <c r="D21" i="4"/>
  <c r="G17" i="4"/>
  <c r="G52" i="4"/>
  <c r="G48" i="4"/>
  <c r="G44" i="4"/>
  <c r="G40" i="4"/>
  <c r="G36" i="4"/>
  <c r="G32" i="4"/>
  <c r="G28" i="4"/>
  <c r="G24" i="4"/>
  <c r="G20" i="4"/>
  <c r="D17" i="4"/>
  <c r="D52" i="4"/>
  <c r="D48" i="4"/>
  <c r="D44" i="4"/>
  <c r="D40" i="4"/>
  <c r="D36" i="4"/>
  <c r="D32" i="4"/>
  <c r="D28" i="4"/>
  <c r="D24" i="4"/>
  <c r="D20" i="4"/>
  <c r="D55" i="4"/>
  <c r="D51" i="4"/>
  <c r="D47" i="4"/>
  <c r="D43" i="4"/>
  <c r="D39" i="4"/>
  <c r="D35" i="4"/>
  <c r="D31" i="4"/>
  <c r="D27" i="4"/>
  <c r="D23" i="4"/>
  <c r="D19" i="4"/>
  <c r="G54" i="4"/>
  <c r="G50" i="4"/>
  <c r="G46" i="4"/>
  <c r="G42" i="4"/>
  <c r="G38" i="4"/>
  <c r="G34" i="4"/>
  <c r="G30" i="4"/>
  <c r="G26" i="4"/>
  <c r="G22" i="4"/>
  <c r="D54" i="4"/>
  <c r="D50" i="4"/>
  <c r="D46" i="4"/>
  <c r="D42" i="4"/>
  <c r="D38" i="4"/>
  <c r="D34" i="4"/>
  <c r="D30" i="4"/>
  <c r="D26" i="4"/>
  <c r="D22" i="4"/>
  <c r="I71" i="6" a="1"/>
  <c r="I71" i="6" s="1"/>
  <c r="I68" i="6" a="1"/>
  <c r="I68" i="6" s="1"/>
  <c r="J65" i="6"/>
  <c r="I65" i="6"/>
  <c r="G58" i="6"/>
  <c r="G164" i="6"/>
  <c r="G399" i="6"/>
  <c r="G487" i="6"/>
  <c r="G565" i="6"/>
  <c r="G589" i="6"/>
  <c r="G605" i="6"/>
  <c r="G680" i="6"/>
  <c r="G720" i="6"/>
  <c r="G744" i="6"/>
  <c r="G766" i="6"/>
  <c r="G821" i="6"/>
  <c r="G845" i="6"/>
  <c r="G869" i="6"/>
  <c r="G893" i="6"/>
  <c r="G79" i="6"/>
  <c r="G103" i="6"/>
  <c r="G127" i="6"/>
  <c r="G167" i="6"/>
  <c r="G191" i="6"/>
  <c r="G215" i="6"/>
  <c r="G231" i="6"/>
  <c r="G304" i="6"/>
  <c r="G368" i="6"/>
  <c r="G409" i="6"/>
  <c r="G529" i="6"/>
  <c r="G269" i="6"/>
  <c r="G360" i="6"/>
  <c r="G129" i="6"/>
  <c r="G257" i="6"/>
  <c r="G320" i="6"/>
  <c r="G359" i="6"/>
  <c r="G437" i="6"/>
  <c r="G489" i="6"/>
  <c r="G590" i="6"/>
  <c r="G385" i="6"/>
  <c r="G509" i="6"/>
  <c r="G645" i="6"/>
  <c r="G711" i="6"/>
  <c r="G743" i="6"/>
  <c r="G775" i="6"/>
  <c r="G844" i="6"/>
  <c r="G485" i="6"/>
  <c r="G576" i="6"/>
  <c r="G638" i="6"/>
  <c r="G805" i="6"/>
  <c r="G963" i="6"/>
  <c r="G1027" i="6"/>
  <c r="G1012" i="6"/>
  <c r="G876" i="6"/>
  <c r="G908" i="6"/>
  <c r="G976" i="6"/>
  <c r="G997" i="6"/>
  <c r="G729" i="6"/>
  <c r="G777" i="6"/>
  <c r="G937" i="6"/>
  <c r="G717" i="6"/>
  <c r="G788" i="6"/>
  <c r="G104" i="6"/>
  <c r="G254" i="6"/>
  <c r="G362" i="6"/>
  <c r="G416" i="6"/>
  <c r="G617" i="6"/>
  <c r="G826" i="6"/>
  <c r="G106" i="6"/>
  <c r="G248" i="6"/>
  <c r="G388" i="6"/>
  <c r="G553" i="6"/>
  <c r="G679" i="6"/>
  <c r="G344" i="6"/>
  <c r="G194" i="6"/>
  <c r="G886" i="6"/>
  <c r="G958" i="6"/>
  <c r="G936" i="6"/>
  <c r="G814" i="6"/>
  <c r="G904" i="6"/>
  <c r="G1016" i="6"/>
  <c r="G643" i="6"/>
  <c r="G281" i="6"/>
  <c r="G460" i="6"/>
  <c r="G705" i="6"/>
  <c r="G312" i="6"/>
  <c r="G270" i="6"/>
  <c r="G462" i="6"/>
  <c r="G542" i="6"/>
  <c r="G950" i="6"/>
  <c r="G208" i="6"/>
  <c r="G934" i="6"/>
  <c r="G90" i="6"/>
  <c r="G428" i="6"/>
  <c r="G611" i="6"/>
  <c r="G900" i="6"/>
  <c r="G204" i="6"/>
  <c r="G431" i="6"/>
  <c r="G527" i="6"/>
  <c r="G567" i="6"/>
  <c r="G591" i="6"/>
  <c r="G639" i="6"/>
  <c r="G714" i="6"/>
  <c r="G730" i="6"/>
  <c r="G754" i="6"/>
  <c r="G802" i="6"/>
  <c r="G823" i="6"/>
  <c r="G847" i="6"/>
  <c r="G863" i="6"/>
  <c r="G887" i="6"/>
  <c r="G73" i="6"/>
  <c r="G89" i="6"/>
  <c r="G131" i="6"/>
  <c r="G147" i="6"/>
  <c r="G169" i="6"/>
  <c r="G177" i="6"/>
  <c r="G185" i="6"/>
  <c r="G193" i="6"/>
  <c r="G201" i="6"/>
  <c r="G209" i="6"/>
  <c r="G217" i="6"/>
  <c r="G225" i="6"/>
  <c r="G242" i="6"/>
  <c r="G265" i="6"/>
  <c r="G284" i="6"/>
  <c r="G306" i="6"/>
  <c r="G326" i="6"/>
  <c r="G348" i="6"/>
  <c r="G370" i="6"/>
  <c r="G402" i="6"/>
  <c r="G421" i="6"/>
  <c r="G441" i="6"/>
  <c r="G472" i="6"/>
  <c r="G504" i="6"/>
  <c r="G536" i="6"/>
  <c r="G150" i="6"/>
  <c r="G239" i="6"/>
  <c r="G271" i="6"/>
  <c r="G303" i="6"/>
  <c r="G335" i="6"/>
  <c r="G367" i="6"/>
  <c r="G403" i="6"/>
  <c r="G133" i="6"/>
  <c r="G149" i="6"/>
  <c r="G241" i="6"/>
  <c r="G259" i="6"/>
  <c r="G278" i="6"/>
  <c r="G455" i="6"/>
  <c r="G551" i="6"/>
  <c r="G573" i="6"/>
  <c r="G597" i="6"/>
  <c r="G648" i="6"/>
  <c r="G712" i="6"/>
  <c r="G728" i="6"/>
  <c r="G750" i="6"/>
  <c r="G798" i="6"/>
  <c r="G837" i="6"/>
  <c r="G861" i="6"/>
  <c r="G885" i="6"/>
  <c r="G71" i="6"/>
  <c r="G95" i="6"/>
  <c r="G159" i="6"/>
  <c r="G175" i="6"/>
  <c r="G199" i="6"/>
  <c r="G223" i="6"/>
  <c r="G258" i="6"/>
  <c r="G323" i="6"/>
  <c r="G387" i="6"/>
  <c r="G436" i="6"/>
  <c r="G497" i="6"/>
  <c r="G237" i="6"/>
  <c r="G328" i="6"/>
  <c r="G392" i="6"/>
  <c r="G236" i="6"/>
  <c r="G295" i="6"/>
  <c r="G339" i="6"/>
  <c r="G408" i="6"/>
  <c r="G521" i="6"/>
  <c r="G574" i="6"/>
  <c r="G673" i="6"/>
  <c r="G459" i="6"/>
  <c r="G622" i="6"/>
  <c r="G692" i="6"/>
  <c r="G759" i="6"/>
  <c r="G791" i="6"/>
  <c r="G828" i="6"/>
  <c r="G417" i="6"/>
  <c r="G560" i="6"/>
  <c r="G592" i="6"/>
  <c r="G674" i="6"/>
  <c r="G945" i="6"/>
  <c r="G1009" i="6"/>
  <c r="G1052" i="6"/>
  <c r="G1049" i="6"/>
  <c r="G892" i="6"/>
  <c r="G951" i="6"/>
  <c r="G1015" i="6"/>
  <c r="G745" i="6"/>
  <c r="G792" i="6"/>
  <c r="G1001" i="6"/>
  <c r="G757" i="6"/>
  <c r="G948" i="6"/>
  <c r="G120" i="6"/>
  <c r="G152" i="6"/>
  <c r="G378" i="6"/>
  <c r="G450" i="6"/>
  <c r="G650" i="6"/>
  <c r="G842" i="6"/>
  <c r="G122" i="6"/>
  <c r="G324" i="6"/>
  <c r="G341" i="6"/>
  <c r="G515" i="6"/>
  <c r="G652" i="6"/>
  <c r="G280" i="6"/>
  <c r="G446" i="6"/>
  <c r="G668" i="6"/>
  <c r="G899" i="6"/>
  <c r="G1002" i="6"/>
  <c r="G170" i="6"/>
  <c r="G539" i="6"/>
  <c r="G1000" i="6"/>
  <c r="G973" i="6"/>
  <c r="G119" i="6"/>
  <c r="G70" i="6"/>
  <c r="G325" i="6"/>
  <c r="G540" i="6"/>
  <c r="G986" i="6"/>
  <c r="G178" i="6"/>
  <c r="G377" i="6"/>
  <c r="G525" i="6"/>
  <c r="G810" i="6"/>
  <c r="G74" i="6"/>
  <c r="G333" i="6"/>
  <c r="G1030" i="6"/>
  <c r="G68" i="6"/>
  <c r="G235" i="6"/>
  <c r="G968" i="6"/>
  <c r="G434" i="6"/>
  <c r="G463" i="6"/>
  <c r="G559" i="6"/>
  <c r="G575" i="6"/>
  <c r="G599" i="6"/>
  <c r="G656" i="6"/>
  <c r="G706" i="6"/>
  <c r="G738" i="6"/>
  <c r="G746" i="6"/>
  <c r="G786" i="6"/>
  <c r="G831" i="6"/>
  <c r="G855" i="6"/>
  <c r="G871" i="6"/>
  <c r="G901" i="6"/>
  <c r="G81" i="6"/>
  <c r="G97" i="6"/>
  <c r="G161" i="6"/>
  <c r="G383" i="6"/>
  <c r="G407" i="6"/>
  <c r="G439" i="6"/>
  <c r="G471" i="6"/>
  <c r="G503" i="6"/>
  <c r="G535" i="6"/>
  <c r="G561" i="6"/>
  <c r="G569" i="6"/>
  <c r="G577" i="6"/>
  <c r="G585" i="6"/>
  <c r="G593" i="6"/>
  <c r="G601" i="6"/>
  <c r="G615" i="6"/>
  <c r="G382" i="6"/>
  <c r="G664" i="6"/>
  <c r="G696" i="6"/>
  <c r="G708" i="6"/>
  <c r="G716" i="6"/>
  <c r="G724" i="6"/>
  <c r="G732" i="6"/>
  <c r="G740" i="6"/>
  <c r="G748" i="6"/>
  <c r="G758" i="6"/>
  <c r="G774" i="6"/>
  <c r="G790" i="6"/>
  <c r="G808" i="6"/>
  <c r="G817" i="6"/>
  <c r="G423" i="6"/>
  <c r="G519" i="6"/>
  <c r="G581" i="6"/>
  <c r="G631" i="6"/>
  <c r="G704" i="6"/>
  <c r="G736" i="6"/>
  <c r="G782" i="6"/>
  <c r="G829" i="6"/>
  <c r="G853" i="6"/>
  <c r="G877" i="6"/>
  <c r="G87" i="6"/>
  <c r="G143" i="6"/>
  <c r="G183" i="6"/>
  <c r="G207" i="6"/>
  <c r="G279" i="6"/>
  <c r="G343" i="6"/>
  <c r="G465" i="6"/>
  <c r="G146" i="6"/>
  <c r="G296" i="6"/>
  <c r="G145" i="6"/>
  <c r="G275" i="6"/>
  <c r="G384" i="6"/>
  <c r="G457" i="6"/>
  <c r="G558" i="6"/>
  <c r="G606" i="6"/>
  <c r="G547" i="6"/>
  <c r="G670" i="6"/>
  <c r="G727" i="6"/>
  <c r="G813" i="6"/>
  <c r="G277" i="6"/>
  <c r="G522" i="6"/>
  <c r="G610" i="6"/>
  <c r="G924" i="6"/>
  <c r="G988" i="6"/>
  <c r="G964" i="6"/>
  <c r="G860" i="6"/>
  <c r="G933" i="6"/>
  <c r="G1040" i="6"/>
  <c r="G760" i="6"/>
  <c r="G804" i="6"/>
  <c r="G773" i="6"/>
  <c r="G1051" i="6"/>
  <c r="G136" i="6"/>
  <c r="G305" i="6"/>
  <c r="G484" i="6"/>
  <c r="G691" i="6"/>
  <c r="G858" i="6"/>
  <c r="G138" i="6"/>
  <c r="G444" i="6"/>
  <c r="G629" i="6"/>
  <c r="G113" i="6"/>
  <c r="G870" i="6"/>
  <c r="G1026" i="6"/>
  <c r="G637" i="6"/>
  <c r="G927" i="6"/>
  <c r="G1055" i="6"/>
  <c r="G222" i="6"/>
  <c r="G500" i="6"/>
  <c r="G1039" i="6"/>
  <c r="G216" i="6"/>
  <c r="G494" i="6"/>
  <c r="G671" i="6"/>
  <c r="G272" i="6"/>
  <c r="G350" i="6"/>
  <c r="G390" i="6"/>
  <c r="G495" i="6"/>
  <c r="G583" i="6"/>
  <c r="G607" i="6"/>
  <c r="G688" i="6"/>
  <c r="G722" i="6"/>
  <c r="G770" i="6"/>
  <c r="G815" i="6"/>
  <c r="G839" i="6"/>
  <c r="G879" i="6"/>
  <c r="G65" i="6"/>
  <c r="G105" i="6"/>
  <c r="G391" i="6"/>
  <c r="G415" i="6"/>
  <c r="G447" i="6"/>
  <c r="G479" i="6"/>
  <c r="G511" i="6"/>
  <c r="G543" i="6"/>
  <c r="G563" i="6"/>
  <c r="G571" i="6"/>
  <c r="G579" i="6"/>
  <c r="G587" i="6"/>
  <c r="G595" i="6"/>
  <c r="G603" i="6"/>
  <c r="G623" i="6"/>
  <c r="G630" i="6"/>
  <c r="G672" i="6"/>
  <c r="G702" i="6"/>
  <c r="G710" i="6"/>
  <c r="G718" i="6"/>
  <c r="G726" i="6"/>
  <c r="G734" i="6"/>
  <c r="G742" i="6"/>
  <c r="G614" i="6"/>
  <c r="G762" i="6"/>
  <c r="G778" i="6"/>
  <c r="G794" i="6"/>
  <c r="G819" i="6"/>
  <c r="G300" i="6"/>
  <c r="G322" i="6"/>
  <c r="G342" i="6"/>
  <c r="G364" i="6"/>
  <c r="G394" i="6"/>
  <c r="G419" i="6"/>
  <c r="G440" i="6"/>
  <c r="G464" i="6"/>
  <c r="G496" i="6"/>
  <c r="G528" i="6"/>
  <c r="G562" i="6"/>
  <c r="G578" i="6"/>
  <c r="G594" i="6"/>
  <c r="G618" i="6"/>
  <c r="G689" i="6"/>
  <c r="G414" i="6"/>
  <c r="G477" i="6"/>
  <c r="G514" i="6"/>
  <c r="G548" i="6"/>
  <c r="G634" i="6"/>
  <c r="G654" i="6"/>
  <c r="G676" i="6"/>
  <c r="G693" i="6"/>
  <c r="G715" i="6"/>
  <c r="G731" i="6"/>
  <c r="G747" i="6"/>
  <c r="G763" i="6"/>
  <c r="G779" i="6"/>
  <c r="G795" i="6"/>
  <c r="G816" i="6"/>
  <c r="G832" i="6"/>
  <c r="G848" i="6"/>
  <c r="G353" i="6"/>
  <c r="G443" i="6"/>
  <c r="G490" i="6"/>
  <c r="G531" i="6"/>
  <c r="G564" i="6"/>
  <c r="G580" i="6"/>
  <c r="G596" i="6"/>
  <c r="G612" i="6"/>
  <c r="G649" i="6"/>
  <c r="G681" i="6"/>
  <c r="G812" i="6"/>
  <c r="G929" i="6"/>
  <c r="G947" i="6"/>
  <c r="G972" i="6"/>
  <c r="G993" i="6"/>
  <c r="G1011" i="6"/>
  <c r="G1036" i="6"/>
  <c r="G969" i="6"/>
  <c r="G1017" i="6"/>
  <c r="G806" i="6"/>
  <c r="G864" i="6"/>
  <c r="G880" i="6"/>
  <c r="G895" i="6"/>
  <c r="G911" i="6"/>
  <c r="G935" i="6"/>
  <c r="G960" i="6"/>
  <c r="G981" i="6"/>
  <c r="G999" i="6"/>
  <c r="G1024" i="6"/>
  <c r="G1045" i="6"/>
  <c r="G733" i="6"/>
  <c r="G749" i="6"/>
  <c r="G764" i="6"/>
  <c r="G780" i="6"/>
  <c r="G793" i="6"/>
  <c r="G905" i="6"/>
  <c r="G955" i="6"/>
  <c r="G1019" i="6"/>
  <c r="G721" i="6"/>
  <c r="G761" i="6"/>
  <c r="G776" i="6"/>
  <c r="G796" i="6"/>
  <c r="G985" i="6"/>
  <c r="G92" i="6"/>
  <c r="G108" i="6"/>
  <c r="G124" i="6"/>
  <c r="G140" i="6"/>
  <c r="G156" i="6"/>
  <c r="G292" i="6"/>
  <c r="G314" i="6"/>
  <c r="G366" i="6"/>
  <c r="G395" i="6"/>
  <c r="G438" i="6"/>
  <c r="G466" i="6"/>
  <c r="G530" i="6"/>
  <c r="G620" i="6"/>
  <c r="G667" i="6"/>
  <c r="G809" i="6"/>
  <c r="G830" i="6"/>
  <c r="G846" i="6"/>
  <c r="G94" i="6"/>
  <c r="G110" i="6"/>
  <c r="G126" i="6"/>
  <c r="G142" i="6"/>
  <c r="G268" i="6"/>
  <c r="G330" i="6"/>
  <c r="G346" i="6"/>
  <c r="G405" i="6"/>
  <c r="G448" i="6"/>
  <c r="G516" i="6"/>
  <c r="G557" i="6"/>
  <c r="G632" i="6"/>
  <c r="G653" i="6"/>
  <c r="G682" i="6"/>
  <c r="G117" i="6"/>
  <c r="G289" i="6"/>
  <c r="G357" i="6"/>
  <c r="G475" i="6"/>
  <c r="G226" i="6"/>
  <c r="G675" i="6"/>
  <c r="G874" i="6"/>
  <c r="G890" i="6"/>
  <c r="G920" i="6"/>
  <c r="G959" i="6"/>
  <c r="G1005" i="6"/>
  <c r="G1048" i="6"/>
  <c r="G978" i="6"/>
  <c r="G202" i="6"/>
  <c r="G546" i="6"/>
  <c r="G651" i="6"/>
  <c r="G897" i="6"/>
  <c r="G1021" i="6"/>
  <c r="G910" i="6"/>
  <c r="G930" i="6"/>
  <c r="G990" i="6"/>
  <c r="G1034" i="6"/>
  <c r="G84" i="6"/>
  <c r="G351" i="6"/>
  <c r="G925" i="6"/>
  <c r="G168" i="6"/>
  <c r="G232" i="6"/>
  <c r="G286" i="6"/>
  <c r="G329" i="6"/>
  <c r="G468" i="6"/>
  <c r="G508" i="6"/>
  <c r="G621" i="6"/>
  <c r="G709" i="6"/>
  <c r="G989" i="6"/>
  <c r="G1046" i="6"/>
  <c r="G76" i="6"/>
  <c r="G184" i="6"/>
  <c r="G234" i="6"/>
  <c r="G287" i="6"/>
  <c r="G381" i="6"/>
  <c r="G469" i="6"/>
  <c r="G501" i="6"/>
  <c r="G526" i="6"/>
  <c r="G662" i="6"/>
  <c r="G694" i="6"/>
  <c r="G942" i="6"/>
  <c r="G1032" i="6"/>
  <c r="G166" i="6"/>
  <c r="G220" i="6"/>
  <c r="G301" i="6"/>
  <c r="G345" i="6"/>
  <c r="G954" i="6"/>
  <c r="G78" i="6"/>
  <c r="G182" i="6"/>
  <c r="G432" i="6"/>
  <c r="G172" i="6"/>
  <c r="G486" i="6"/>
  <c r="G613" i="6"/>
  <c r="G903" i="6"/>
  <c r="G66" i="6"/>
  <c r="G389" i="6"/>
  <c r="G609" i="6"/>
  <c r="G212" i="6"/>
  <c r="G176" i="6"/>
  <c r="G825" i="6"/>
  <c r="G833" i="6"/>
  <c r="G841" i="6"/>
  <c r="G849" i="6"/>
  <c r="G857" i="6"/>
  <c r="G865" i="6"/>
  <c r="G873" i="6"/>
  <c r="G881" i="6"/>
  <c r="G889" i="6"/>
  <c r="G909" i="6"/>
  <c r="G67" i="6"/>
  <c r="G75" i="6"/>
  <c r="G83" i="6"/>
  <c r="G91" i="6"/>
  <c r="G99" i="6"/>
  <c r="G107" i="6"/>
  <c r="G135" i="6"/>
  <c r="G151" i="6"/>
  <c r="G163" i="6"/>
  <c r="G171" i="6"/>
  <c r="G179" i="6"/>
  <c r="G187" i="6"/>
  <c r="G195" i="6"/>
  <c r="G203" i="6"/>
  <c r="G211" i="6"/>
  <c r="G219" i="6"/>
  <c r="G227" i="6"/>
  <c r="G249" i="6"/>
  <c r="G267" i="6"/>
  <c r="G291" i="6"/>
  <c r="G311" i="6"/>
  <c r="G336" i="6"/>
  <c r="G355" i="6"/>
  <c r="G375" i="6"/>
  <c r="G404" i="6"/>
  <c r="G424" i="6"/>
  <c r="G453" i="6"/>
  <c r="G481" i="6"/>
  <c r="G513" i="6"/>
  <c r="G545" i="6"/>
  <c r="G154" i="6"/>
  <c r="G253" i="6"/>
  <c r="G276" i="6"/>
  <c r="G308" i="6"/>
  <c r="G340" i="6"/>
  <c r="G372" i="6"/>
  <c r="G121" i="6"/>
  <c r="G137" i="6"/>
  <c r="G153" i="6"/>
  <c r="G243" i="6"/>
  <c r="G266" i="6"/>
  <c r="G288" i="6"/>
  <c r="G307" i="6"/>
  <c r="G327" i="6"/>
  <c r="G352" i="6"/>
  <c r="G371" i="6"/>
  <c r="G396" i="6"/>
  <c r="G420" i="6"/>
  <c r="G451" i="6"/>
  <c r="G473" i="6"/>
  <c r="G505" i="6"/>
  <c r="G537" i="6"/>
  <c r="G566" i="6"/>
  <c r="G582" i="6"/>
  <c r="G598" i="6"/>
  <c r="G642" i="6"/>
  <c r="G244" i="6"/>
  <c r="G429" i="6"/>
  <c r="G482" i="6"/>
  <c r="G523" i="6"/>
  <c r="G608" i="6"/>
  <c r="G636" i="6"/>
  <c r="G660" i="6"/>
  <c r="G677" i="6"/>
  <c r="G703" i="6"/>
  <c r="G719" i="6"/>
  <c r="G735" i="6"/>
  <c r="G751" i="6"/>
  <c r="G767" i="6"/>
  <c r="G783" i="6"/>
  <c r="G799" i="6"/>
  <c r="G820" i="6"/>
  <c r="G836" i="6"/>
  <c r="G852" i="6"/>
  <c r="G397" i="6"/>
  <c r="G458" i="6"/>
  <c r="G499" i="6"/>
  <c r="G555" i="6"/>
  <c r="G568" i="6"/>
  <c r="G584" i="6"/>
  <c r="G600" i="6"/>
  <c r="G624" i="6"/>
  <c r="G658" i="6"/>
  <c r="G690" i="6"/>
  <c r="G811" i="6"/>
  <c r="G931" i="6"/>
  <c r="G956" i="6"/>
  <c r="G977" i="6"/>
  <c r="G995" i="6"/>
  <c r="G1020" i="6"/>
  <c r="G1041" i="6"/>
  <c r="G939" i="6"/>
  <c r="G980" i="6"/>
  <c r="G1033" i="6"/>
  <c r="G807" i="6"/>
  <c r="G868" i="6"/>
  <c r="G884" i="6"/>
  <c r="G902" i="6"/>
  <c r="G918" i="6"/>
  <c r="G944" i="6"/>
  <c r="G965" i="6"/>
  <c r="G983" i="6"/>
  <c r="G1008" i="6"/>
  <c r="G1029" i="6"/>
  <c r="G1047" i="6"/>
  <c r="G737" i="6"/>
  <c r="G753" i="6"/>
  <c r="G769" i="6"/>
  <c r="G785" i="6"/>
  <c r="G797" i="6"/>
  <c r="G921" i="6"/>
  <c r="G971" i="6"/>
  <c r="G1028" i="6"/>
  <c r="G725" i="6"/>
  <c r="G765" i="6"/>
  <c r="G781" i="6"/>
  <c r="G800" i="6"/>
  <c r="G996" i="6"/>
  <c r="G96" i="6"/>
  <c r="G112" i="6"/>
  <c r="G128" i="6"/>
  <c r="G144" i="6"/>
  <c r="G233" i="6"/>
  <c r="G298" i="6"/>
  <c r="G331" i="6"/>
  <c r="G369" i="6"/>
  <c r="G411" i="6"/>
  <c r="G445" i="6"/>
  <c r="G474" i="6"/>
  <c r="G538" i="6"/>
  <c r="G646" i="6"/>
  <c r="G684" i="6"/>
  <c r="G818" i="6"/>
  <c r="G834" i="6"/>
  <c r="G850" i="6"/>
  <c r="G98" i="6"/>
  <c r="G114" i="6"/>
  <c r="G130" i="6"/>
  <c r="G245" i="6"/>
  <c r="G282" i="6"/>
  <c r="G334" i="6"/>
  <c r="G363" i="6"/>
  <c r="G426" i="6"/>
  <c r="G498" i="6"/>
  <c r="G549" i="6"/>
  <c r="G626" i="6"/>
  <c r="G640" i="6"/>
  <c r="G659" i="6"/>
  <c r="G699" i="6"/>
  <c r="G261" i="6"/>
  <c r="G293" i="6"/>
  <c r="G400" i="6"/>
  <c r="G493" i="6"/>
  <c r="G297" i="6"/>
  <c r="G862" i="6"/>
  <c r="G878" i="6"/>
  <c r="G894" i="6"/>
  <c r="G938" i="6"/>
  <c r="G962" i="6"/>
  <c r="G1022" i="6"/>
  <c r="G915" i="6"/>
  <c r="G1042" i="6"/>
  <c r="G361" i="6"/>
  <c r="G625" i="6"/>
  <c r="G655" i="6"/>
  <c r="G957" i="6"/>
  <c r="G1038" i="6"/>
  <c r="G914" i="6"/>
  <c r="G952" i="6"/>
  <c r="G991" i="6"/>
  <c r="G1037" i="6"/>
  <c r="G111" i="6"/>
  <c r="G427" i="6"/>
  <c r="G982" i="6"/>
  <c r="G190" i="6"/>
  <c r="G240" i="6"/>
  <c r="G318" i="6"/>
  <c r="G410" i="6"/>
  <c r="G476" i="6"/>
  <c r="G524" i="6"/>
  <c r="G669" i="6"/>
  <c r="G896" i="6"/>
  <c r="G998" i="6"/>
  <c r="G198" i="6"/>
  <c r="G80" i="6"/>
  <c r="G206" i="6"/>
  <c r="G238" i="6"/>
  <c r="G365" i="6"/>
  <c r="G401" i="6"/>
  <c r="G470" i="6"/>
  <c r="G502" i="6"/>
  <c r="G533" i="6"/>
  <c r="G663" i="6"/>
  <c r="G695" i="6"/>
  <c r="G943" i="6"/>
  <c r="G1010" i="6"/>
  <c r="G192" i="6"/>
  <c r="G252" i="6"/>
  <c r="G313" i="6"/>
  <c r="G349" i="6"/>
  <c r="G975" i="6"/>
  <c r="G82" i="6"/>
  <c r="G186" i="6"/>
  <c r="G1050" i="6"/>
  <c r="G214" i="6"/>
  <c r="G518" i="6"/>
  <c r="G683" i="6"/>
  <c r="G907" i="6"/>
  <c r="G966" i="6"/>
  <c r="G393" i="6"/>
  <c r="G180" i="6"/>
  <c r="G88" i="6"/>
  <c r="G224" i="6"/>
  <c r="G827" i="6"/>
  <c r="G835" i="6"/>
  <c r="G843" i="6"/>
  <c r="G851" i="6"/>
  <c r="G859" i="6"/>
  <c r="G867" i="6"/>
  <c r="G875" i="6"/>
  <c r="G883" i="6"/>
  <c r="G891" i="6"/>
  <c r="G917" i="6"/>
  <c r="G69" i="6"/>
  <c r="G77" i="6"/>
  <c r="G85" i="6"/>
  <c r="G93" i="6"/>
  <c r="G101" i="6"/>
  <c r="G123" i="6"/>
  <c r="G139" i="6"/>
  <c r="G155" i="6"/>
  <c r="G165" i="6"/>
  <c r="G173" i="6"/>
  <c r="G181" i="6"/>
  <c r="G189" i="6"/>
  <c r="G197" i="6"/>
  <c r="G205" i="6"/>
  <c r="G213" i="6"/>
  <c r="G221" i="6"/>
  <c r="G229" i="6"/>
  <c r="G251" i="6"/>
  <c r="G274" i="6"/>
  <c r="G294" i="6"/>
  <c r="G316" i="6"/>
  <c r="G338" i="6"/>
  <c r="G358" i="6"/>
  <c r="G380" i="6"/>
  <c r="G406" i="6"/>
  <c r="G435" i="6"/>
  <c r="G456" i="6"/>
  <c r="G488" i="6"/>
  <c r="G520" i="6"/>
  <c r="G552" i="6"/>
  <c r="G158" i="6"/>
  <c r="G255" i="6"/>
  <c r="G283" i="6"/>
  <c r="G315" i="6"/>
  <c r="G347" i="6"/>
  <c r="G379" i="6"/>
  <c r="G125" i="6"/>
  <c r="G141" i="6"/>
  <c r="G157" i="6"/>
  <c r="G250" i="6"/>
  <c r="G273" i="6"/>
  <c r="G290" i="6"/>
  <c r="G310" i="6"/>
  <c r="G332" i="6"/>
  <c r="G354" i="6"/>
  <c r="G374" i="6"/>
  <c r="G398" i="6"/>
  <c r="G425" i="6"/>
  <c r="G452" i="6"/>
  <c r="G480" i="6"/>
  <c r="G512" i="6"/>
  <c r="G544" i="6"/>
  <c r="G570" i="6"/>
  <c r="G586" i="6"/>
  <c r="G602" i="6"/>
  <c r="G657" i="6"/>
  <c r="G309" i="6"/>
  <c r="G433" i="6"/>
  <c r="G491" i="6"/>
  <c r="G541" i="6"/>
  <c r="G619" i="6"/>
  <c r="G644" i="6"/>
  <c r="G661" i="6"/>
  <c r="G686" i="6"/>
  <c r="G707" i="6"/>
  <c r="G723" i="6"/>
  <c r="G739" i="6"/>
  <c r="G755" i="6"/>
  <c r="G771" i="6"/>
  <c r="G787" i="6"/>
  <c r="G803" i="6"/>
  <c r="G824" i="6"/>
  <c r="G840" i="6"/>
  <c r="G260" i="6"/>
  <c r="G413" i="6"/>
  <c r="G467" i="6"/>
  <c r="G517" i="6"/>
  <c r="G556" i="6"/>
  <c r="G572" i="6"/>
  <c r="G588" i="6"/>
  <c r="G604" i="6"/>
  <c r="G635" i="6"/>
  <c r="G665" i="6"/>
  <c r="G697" i="6"/>
  <c r="G913" i="6"/>
  <c r="G940" i="6"/>
  <c r="G961" i="6"/>
  <c r="G979" i="6"/>
  <c r="G1004" i="6"/>
  <c r="G1025" i="6"/>
  <c r="G1043" i="6"/>
  <c r="G953" i="6"/>
  <c r="G1003" i="6"/>
  <c r="G1044" i="6"/>
  <c r="G856" i="6"/>
  <c r="G872" i="6"/>
  <c r="G888" i="6"/>
  <c r="G906" i="6"/>
  <c r="G928" i="6"/>
  <c r="G949" i="6"/>
  <c r="G967" i="6"/>
  <c r="G992" i="6"/>
  <c r="G1013" i="6"/>
  <c r="G1031" i="6"/>
  <c r="G1056" i="6"/>
  <c r="G741" i="6"/>
  <c r="G756" i="6"/>
  <c r="G772" i="6"/>
  <c r="G789" i="6"/>
  <c r="G801" i="6"/>
  <c r="G932" i="6"/>
  <c r="G987" i="6"/>
  <c r="G713" i="6"/>
  <c r="G752" i="6"/>
  <c r="G768" i="6"/>
  <c r="G784" i="6"/>
  <c r="G923" i="6"/>
  <c r="G1035" i="6"/>
  <c r="G100" i="6"/>
  <c r="G116" i="6"/>
  <c r="G132" i="6"/>
  <c r="G148" i="6"/>
  <c r="G246" i="6"/>
  <c r="G302" i="6"/>
  <c r="G356" i="6"/>
  <c r="G373" i="6"/>
  <c r="G412" i="6"/>
  <c r="G449" i="6"/>
  <c r="G483" i="6"/>
  <c r="G616" i="6"/>
  <c r="G647" i="6"/>
  <c r="G685" i="6"/>
  <c r="G822" i="6"/>
  <c r="G838" i="6"/>
  <c r="G854" i="6"/>
  <c r="G102" i="6"/>
  <c r="G118" i="6"/>
  <c r="G134" i="6"/>
  <c r="G247" i="6"/>
  <c r="G299" i="6"/>
  <c r="G337" i="6"/>
  <c r="G386" i="6"/>
  <c r="G430" i="6"/>
  <c r="G506" i="6"/>
  <c r="G550" i="6"/>
  <c r="G628" i="6"/>
  <c r="G641" i="6"/>
  <c r="G678" i="6"/>
  <c r="G109" i="6"/>
  <c r="G263" i="6"/>
  <c r="G319" i="6"/>
  <c r="G442" i="6"/>
  <c r="G162" i="6"/>
  <c r="G507" i="6"/>
  <c r="G866" i="6"/>
  <c r="G882" i="6"/>
  <c r="G898" i="6"/>
  <c r="G941" i="6"/>
  <c r="G984" i="6"/>
  <c r="G1023" i="6"/>
  <c r="G919" i="6"/>
  <c r="G72" i="6"/>
  <c r="G454" i="6"/>
  <c r="G627" i="6"/>
  <c r="G700" i="6"/>
  <c r="G974" i="6"/>
  <c r="G64" i="6"/>
  <c r="G926" i="6"/>
  <c r="G970" i="6"/>
  <c r="G994" i="6"/>
  <c r="G1054" i="6"/>
  <c r="G115" i="6"/>
  <c r="G633" i="6"/>
  <c r="G1006" i="6"/>
  <c r="G200" i="6"/>
  <c r="G264" i="6"/>
  <c r="G321" i="6"/>
  <c r="G418" i="6"/>
  <c r="G492" i="6"/>
  <c r="G532" i="6"/>
  <c r="G701" i="6"/>
  <c r="G912" i="6"/>
  <c r="G1018" i="6"/>
  <c r="G230" i="6"/>
  <c r="G174" i="6"/>
  <c r="G210" i="6"/>
  <c r="G262" i="6"/>
  <c r="G376" i="6"/>
  <c r="G461" i="6"/>
  <c r="G478" i="6"/>
  <c r="G510" i="6"/>
  <c r="G534" i="6"/>
  <c r="G666" i="6"/>
  <c r="G698" i="6"/>
  <c r="G946" i="6"/>
  <c r="G1014" i="6"/>
  <c r="G196" i="6"/>
  <c r="G256" i="6"/>
  <c r="G317" i="6"/>
  <c r="G922" i="6"/>
  <c r="G1007" i="6"/>
  <c r="G86" i="6"/>
  <c r="G228" i="6"/>
  <c r="G1053" i="6"/>
  <c r="G218" i="6"/>
  <c r="G554" i="6"/>
  <c r="G687" i="6"/>
  <c r="G916" i="6"/>
  <c r="G285" i="6"/>
  <c r="G422" i="6"/>
  <c r="G188" i="6"/>
  <c r="G160" i="6"/>
  <c r="G63" i="6"/>
  <c r="G60" i="6"/>
  <c r="G62" i="6"/>
  <c r="G59" i="6"/>
  <c r="G61" i="6"/>
  <c r="G57" i="6"/>
  <c r="C39" i="6"/>
  <c r="M20" i="6"/>
  <c r="P20" i="6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C16" i="4"/>
  <c r="C17" i="4" s="1"/>
  <c r="J71" i="6" l="1"/>
  <c r="I57" i="6" a="1"/>
  <c r="I57" i="6" s="1"/>
  <c r="J57" i="6" s="1"/>
  <c r="J68" i="6"/>
  <c r="I61" i="6" a="1"/>
  <c r="I61" i="6" s="1"/>
  <c r="J61" i="6" s="1"/>
  <c r="I62" i="6" a="1"/>
  <c r="I62" i="6" s="1"/>
  <c r="J62" i="6" s="1"/>
  <c r="I58" i="6" a="1"/>
  <c r="I58" i="6" s="1"/>
  <c r="J58" i="6" s="1"/>
  <c r="M21" i="6"/>
  <c r="P22" i="6"/>
  <c r="C18" i="4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P21" i="6" l="1"/>
  <c r="M22" i="6"/>
  <c r="P23" i="6"/>
  <c r="I7" i="3"/>
  <c r="J7" i="3"/>
  <c r="C10" i="3"/>
  <c r="C16" i="3" s="1"/>
  <c r="C17" i="3" s="1"/>
  <c r="B17" i="3"/>
  <c r="B15" i="3"/>
  <c r="B13" i="3"/>
  <c r="C36" i="2"/>
  <c r="J30" i="2"/>
  <c r="G30" i="2"/>
  <c r="J29" i="2"/>
  <c r="I29" i="2"/>
  <c r="G29" i="2"/>
  <c r="J28" i="2"/>
  <c r="I28" i="2"/>
  <c r="G28" i="2"/>
  <c r="J27" i="2"/>
  <c r="I27" i="2"/>
  <c r="G27" i="2"/>
  <c r="J26" i="2"/>
  <c r="I26" i="2"/>
  <c r="G26" i="2"/>
  <c r="J25" i="2"/>
  <c r="I25" i="2"/>
  <c r="G25" i="2"/>
  <c r="J24" i="2"/>
  <c r="I24" i="2"/>
  <c r="G24" i="2"/>
  <c r="J23" i="2"/>
  <c r="I23" i="2"/>
  <c r="G23" i="2"/>
  <c r="J22" i="2"/>
  <c r="I22" i="2"/>
  <c r="G22" i="2"/>
  <c r="J21" i="2"/>
  <c r="I21" i="2"/>
  <c r="G21" i="2"/>
  <c r="H21" i="2" s="1"/>
  <c r="G20" i="2"/>
  <c r="G19" i="2"/>
  <c r="E19" i="2"/>
  <c r="L19" i="2" s="1"/>
  <c r="G18" i="2"/>
  <c r="E18" i="2"/>
  <c r="L18" i="2" s="1"/>
  <c r="M18" i="2" s="1"/>
  <c r="E20" i="2"/>
  <c r="L20" i="2" s="1"/>
  <c r="C6" i="1"/>
  <c r="I29" i="1"/>
  <c r="H22" i="1"/>
  <c r="H24" i="1" s="1"/>
  <c r="H25" i="1" s="1"/>
  <c r="H26" i="1" s="1"/>
  <c r="H27" i="1" s="1"/>
  <c r="H28" i="1" s="1"/>
  <c r="G21" i="1"/>
  <c r="G22" i="1"/>
  <c r="G23" i="1"/>
  <c r="G24" i="1"/>
  <c r="G25" i="1"/>
  <c r="G26" i="1"/>
  <c r="G27" i="1"/>
  <c r="G28" i="1"/>
  <c r="G29" i="1"/>
  <c r="G20" i="1"/>
  <c r="E29" i="1"/>
  <c r="J21" i="1"/>
  <c r="J23" i="1"/>
  <c r="J24" i="1"/>
  <c r="J25" i="1"/>
  <c r="J26" i="1"/>
  <c r="J27" i="1"/>
  <c r="J28" i="1"/>
  <c r="J29" i="1"/>
  <c r="J20" i="1"/>
  <c r="I21" i="1"/>
  <c r="I22" i="1"/>
  <c r="K22" i="1" s="1"/>
  <c r="L22" i="1" s="1"/>
  <c r="I23" i="1"/>
  <c r="I24" i="1"/>
  <c r="I25" i="1"/>
  <c r="I26" i="1"/>
  <c r="K26" i="1" s="1"/>
  <c r="L26" i="1" s="1"/>
  <c r="I27" i="1"/>
  <c r="I28" i="1"/>
  <c r="I20" i="1"/>
  <c r="K20" i="1" l="1"/>
  <c r="L20" i="1" s="1"/>
  <c r="K25" i="1"/>
  <c r="L25" i="1" s="1"/>
  <c r="K21" i="1"/>
  <c r="L21" i="1" s="1"/>
  <c r="K27" i="1"/>
  <c r="L27" i="1" s="1"/>
  <c r="K29" i="1"/>
  <c r="L29" i="1" s="1"/>
  <c r="P24" i="6"/>
  <c r="M23" i="6"/>
  <c r="H22" i="2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K23" i="2"/>
  <c r="L23" i="2" s="1"/>
  <c r="K27" i="2"/>
  <c r="L27" i="2" s="1"/>
  <c r="K7" i="3"/>
  <c r="C12" i="3"/>
  <c r="C13" i="3" s="1"/>
  <c r="E6" i="3"/>
  <c r="C14" i="3"/>
  <c r="C15" i="3" s="1"/>
  <c r="E7" i="3"/>
  <c r="E8" i="3"/>
  <c r="K25" i="2"/>
  <c r="L25" i="2" s="1"/>
  <c r="K29" i="2"/>
  <c r="L29" i="2" s="1"/>
  <c r="K24" i="2"/>
  <c r="L24" i="2" s="1"/>
  <c r="K28" i="2"/>
  <c r="L28" i="2" s="1"/>
  <c r="K30" i="2"/>
  <c r="L30" i="2" s="1"/>
  <c r="K22" i="2"/>
  <c r="L22" i="2" s="1"/>
  <c r="K26" i="2"/>
  <c r="L26" i="2" s="1"/>
  <c r="P19" i="2"/>
  <c r="M19" i="2"/>
  <c r="P20" i="2" s="1"/>
  <c r="K21" i="2"/>
  <c r="L21" i="2" s="1"/>
  <c r="K23" i="1"/>
  <c r="L23" i="1" s="1"/>
  <c r="K28" i="1"/>
  <c r="L28" i="1" s="1"/>
  <c r="K24" i="1"/>
  <c r="L24" i="1" s="1"/>
  <c r="H29" i="1"/>
  <c r="G19" i="1"/>
  <c r="G18" i="1"/>
  <c r="G17" i="1"/>
  <c r="E18" i="1"/>
  <c r="L18" i="1" s="1"/>
  <c r="L17" i="1"/>
  <c r="M17" i="1" s="1"/>
  <c r="C41" i="2" l="1"/>
  <c r="M18" i="1"/>
  <c r="P19" i="1" s="1"/>
  <c r="P18" i="1"/>
  <c r="P25" i="6"/>
  <c r="M24" i="6"/>
  <c r="M20" i="2"/>
  <c r="M19" i="1" l="1"/>
  <c r="P26" i="6"/>
  <c r="M25" i="6"/>
  <c r="P22" i="2"/>
  <c r="P21" i="2" s="1"/>
  <c r="M21" i="2"/>
  <c r="M20" i="1" l="1"/>
  <c r="P21" i="1"/>
  <c r="P20" i="1" s="1"/>
  <c r="M26" i="6"/>
  <c r="P27" i="6"/>
  <c r="M22" i="2"/>
  <c r="P23" i="2"/>
  <c r="P22" i="1" l="1"/>
  <c r="M21" i="1"/>
  <c r="M27" i="6"/>
  <c r="P28" i="6"/>
  <c r="M23" i="2"/>
  <c r="P24" i="2"/>
  <c r="M22" i="1" l="1"/>
  <c r="P23" i="1"/>
  <c r="P29" i="6"/>
  <c r="M28" i="6"/>
  <c r="P25" i="2"/>
  <c r="M24" i="2"/>
  <c r="P24" i="1" l="1"/>
  <c r="M23" i="1"/>
  <c r="P30" i="6"/>
  <c r="M29" i="6"/>
  <c r="P26" i="2"/>
  <c r="M25" i="2"/>
  <c r="P25" i="1" l="1"/>
  <c r="M24" i="1"/>
  <c r="P31" i="6"/>
  <c r="M30" i="6"/>
  <c r="M26" i="2"/>
  <c r="P27" i="2"/>
  <c r="P26" i="1" l="1"/>
  <c r="M25" i="1"/>
  <c r="P33" i="6"/>
  <c r="P32" i="6" s="1"/>
  <c r="P35" i="6" s="1"/>
  <c r="C38" i="6"/>
  <c r="C35" i="6" a="1"/>
  <c r="C35" i="6" s="1"/>
  <c r="C36" i="6" a="1"/>
  <c r="C36" i="6" s="1"/>
  <c r="D36" i="6" s="1"/>
  <c r="M27" i="2"/>
  <c r="P28" i="2"/>
  <c r="M26" i="1" l="1"/>
  <c r="P27" i="1"/>
  <c r="D35" i="6"/>
  <c r="C37" i="6" s="1"/>
  <c r="P36" i="6"/>
  <c r="Q29" i="6" s="1"/>
  <c r="P29" i="2"/>
  <c r="M28" i="2"/>
  <c r="P28" i="1" l="1"/>
  <c r="M27" i="1"/>
  <c r="Q26" i="6"/>
  <c r="Q30" i="6"/>
  <c r="Q24" i="6"/>
  <c r="Q32" i="6"/>
  <c r="Q22" i="6"/>
  <c r="Q31" i="6"/>
  <c r="Q23" i="6"/>
  <c r="Q25" i="6"/>
  <c r="Q28" i="6"/>
  <c r="Q27" i="6"/>
  <c r="M29" i="2"/>
  <c r="M30" i="2" s="1"/>
  <c r="P32" i="2" s="1"/>
  <c r="P30" i="2"/>
  <c r="C40" i="2" l="1"/>
  <c r="M31" i="2"/>
  <c r="M32" i="2" s="1"/>
  <c r="M28" i="1"/>
  <c r="P29" i="1"/>
  <c r="C37" i="2" a="1"/>
  <c r="C37" i="2" s="1"/>
  <c r="D37" i="2" s="1"/>
  <c r="P31" i="2"/>
  <c r="C38" i="2" a="1"/>
  <c r="C38" i="2" s="1"/>
  <c r="D38" i="2" s="1"/>
  <c r="M33" i="2" l="1"/>
  <c r="P35" i="2" s="1"/>
  <c r="P34" i="2" s="1"/>
  <c r="P33" i="2"/>
  <c r="P30" i="1"/>
  <c r="M29" i="1"/>
  <c r="P37" i="2"/>
  <c r="C39" i="2"/>
  <c r="P38" i="2" l="1"/>
  <c r="Q29" i="2" s="1"/>
  <c r="C35" i="1" a="1"/>
  <c r="C35" i="1" s="1"/>
  <c r="D35" i="1" s="1"/>
  <c r="C34" i="1" a="1"/>
  <c r="C34" i="1" s="1"/>
  <c r="P32" i="1"/>
  <c r="P31" i="1" s="1"/>
  <c r="P34" i="1" s="1"/>
  <c r="C39" i="1" s="1"/>
  <c r="Q32" i="2" l="1"/>
  <c r="Q26" i="2"/>
  <c r="Q23" i="2"/>
  <c r="Q30" i="2"/>
  <c r="Q31" i="2"/>
  <c r="Q25" i="2"/>
  <c r="Q22" i="2"/>
  <c r="Q33" i="2"/>
  <c r="Q35" i="2"/>
  <c r="Q28" i="2"/>
  <c r="Q27" i="2"/>
  <c r="Q24" i="2"/>
  <c r="Q34" i="2"/>
  <c r="D34" i="1"/>
  <c r="C36" i="1" s="1"/>
  <c r="P35" i="1"/>
  <c r="Q22" i="1" s="1"/>
  <c r="Q28" i="1"/>
  <c r="Q29" i="1" l="1"/>
  <c r="Q25" i="1"/>
  <c r="Q31" i="1"/>
  <c r="Q24" i="1"/>
  <c r="Q30" i="1"/>
  <c r="Q23" i="1"/>
  <c r="Q26" i="1"/>
  <c r="Q21" i="1"/>
  <c r="Q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<sst xmlns="http://schemas.openxmlformats.org/spreadsheetml/2006/main" count="250" uniqueCount="123">
  <si>
    <t>Example 10.1: Non-Discounted Profitability Criteria</t>
  </si>
  <si>
    <t>Cost of Land</t>
  </si>
  <si>
    <t>L</t>
  </si>
  <si>
    <t>FCI(L)</t>
  </si>
  <si>
    <t>Total Fixed Capital Investment</t>
  </si>
  <si>
    <t>Fixed capital investment during Y1</t>
  </si>
  <si>
    <t>Fixed capital investment during Y2</t>
  </si>
  <si>
    <t>Working capital (Y2)</t>
  </si>
  <si>
    <t>Sale Revenue</t>
  </si>
  <si>
    <t>R</t>
  </si>
  <si>
    <t>Cost of manufacturing</t>
  </si>
  <si>
    <t>COM(d)</t>
  </si>
  <si>
    <t>Taxation Rate</t>
  </si>
  <si>
    <t>t</t>
  </si>
  <si>
    <t>Salvage Value</t>
  </si>
  <si>
    <t>S</t>
  </si>
  <si>
    <t>Depreciation (MACRS)</t>
  </si>
  <si>
    <t>Life (years)</t>
  </si>
  <si>
    <t>End of Year</t>
  </si>
  <si>
    <t>dj</t>
  </si>
  <si>
    <t>dk</t>
  </si>
  <si>
    <t>FCI(L) - dk</t>
  </si>
  <si>
    <t>(R-COM-dk)*(1-t)+dk</t>
  </si>
  <si>
    <t>Cash Flow</t>
  </si>
  <si>
    <t>CCF</t>
  </si>
  <si>
    <t>Investment</t>
  </si>
  <si>
    <t>Cumulative Cash Ratio</t>
  </si>
  <si>
    <t>Payback Period</t>
  </si>
  <si>
    <t>PBP</t>
  </si>
  <si>
    <t>Y</t>
  </si>
  <si>
    <t>Slope</t>
  </si>
  <si>
    <t>Intercept</t>
  </si>
  <si>
    <t>CCF when FCI paid off</t>
  </si>
  <si>
    <t>Lower Bounding CCF when paid off</t>
  </si>
  <si>
    <t>Upper Bounding CCF when paid off</t>
  </si>
  <si>
    <t>Cumulative Cash Position</t>
  </si>
  <si>
    <t>CCP</t>
  </si>
  <si>
    <t>CCR</t>
  </si>
  <si>
    <t>Rate of Return on Investment</t>
  </si>
  <si>
    <t>ROROI</t>
  </si>
  <si>
    <t>Discount Rate</t>
  </si>
  <si>
    <t>Discounted Payack Period</t>
  </si>
  <si>
    <t>Net Present Value</t>
  </si>
  <si>
    <t>Discounted Cash Flow Rate of Return</t>
  </si>
  <si>
    <t>DCFROR</t>
  </si>
  <si>
    <t>Project</t>
  </si>
  <si>
    <t>A</t>
  </si>
  <si>
    <t>B</t>
  </si>
  <si>
    <t>C</t>
  </si>
  <si>
    <t>Initial Investment</t>
  </si>
  <si>
    <t>After-Tax Cash i=1</t>
  </si>
  <si>
    <t>Flow in Year I, i=2-10</t>
  </si>
  <si>
    <t>i</t>
  </si>
  <si>
    <t>F/P</t>
  </si>
  <si>
    <t>n</t>
  </si>
  <si>
    <t>P/F</t>
  </si>
  <si>
    <t>F/A</t>
  </si>
  <si>
    <t>A/F</t>
  </si>
  <si>
    <t>A/P</t>
  </si>
  <si>
    <t>P/A</t>
  </si>
  <si>
    <t>NPV</t>
  </si>
  <si>
    <t>To be Invested</t>
  </si>
  <si>
    <t>Incremental Investment</t>
  </si>
  <si>
    <t>A to C</t>
  </si>
  <si>
    <t>C to B</t>
  </si>
  <si>
    <t>Incremental Investment, i</t>
  </si>
  <si>
    <t>Incremental Investment, 2-10</t>
  </si>
  <si>
    <t>Examples 10.4 and 10.5</t>
  </si>
  <si>
    <t>P</t>
  </si>
  <si>
    <t>n(eq)</t>
  </si>
  <si>
    <t>Capitalized Cost</t>
  </si>
  <si>
    <t>Equipment Replacement</t>
  </si>
  <si>
    <t>Year</t>
  </si>
  <si>
    <t>Fund</t>
  </si>
  <si>
    <t>Option 1</t>
  </si>
  <si>
    <t>Option 2</t>
  </si>
  <si>
    <t>Equivalent Cap Cost</t>
  </si>
  <si>
    <t>YOP</t>
  </si>
  <si>
    <t>EAOC</t>
  </si>
  <si>
    <t>Example 10.10</t>
  </si>
  <si>
    <t>Option #</t>
  </si>
  <si>
    <t>Alternative Insulation</t>
  </si>
  <si>
    <t>Project Cost (PC)</t>
  </si>
  <si>
    <t>Savings Generated (YS)</t>
  </si>
  <si>
    <t>No insulation</t>
  </si>
  <si>
    <t>B-1" Thick</t>
  </si>
  <si>
    <t>B-2" Thick</t>
  </si>
  <si>
    <t>A-1" Thick</t>
  </si>
  <si>
    <t>A-2" Thick</t>
  </si>
  <si>
    <t>ROROII</t>
  </si>
  <si>
    <t>IPBP</t>
  </si>
  <si>
    <t>Compare to #2</t>
  </si>
  <si>
    <t>Incremental Savings</t>
  </si>
  <si>
    <t>Compare to #3</t>
  </si>
  <si>
    <t>Acceptable ROROII</t>
  </si>
  <si>
    <t>Example 10.13</t>
  </si>
  <si>
    <t>INVP</t>
  </si>
  <si>
    <t>Sensitivity Analysis</t>
  </si>
  <si>
    <t>Parameter</t>
  </si>
  <si>
    <t>% Change</t>
  </si>
  <si>
    <t>Value</t>
  </si>
  <si>
    <t>Si</t>
  </si>
  <si>
    <t>Base Case</t>
  </si>
  <si>
    <t>Monte Carlo Simulation</t>
  </si>
  <si>
    <t>Std Dev</t>
  </si>
  <si>
    <t>D(NPV)</t>
  </si>
  <si>
    <t>CDF</t>
  </si>
  <si>
    <t>95% CI</t>
  </si>
  <si>
    <t>90% CI</t>
  </si>
  <si>
    <t>Mean</t>
  </si>
  <si>
    <t>Chance Not Profitable</t>
  </si>
  <si>
    <t>Median</t>
  </si>
  <si>
    <t>Chance &gt; Base Case</t>
  </si>
  <si>
    <t>Guesses</t>
  </si>
  <si>
    <t>Given</t>
  </si>
  <si>
    <t>Calculated</t>
  </si>
  <si>
    <t>Construction</t>
  </si>
  <si>
    <t>MACRS Year 1</t>
  </si>
  <si>
    <t>MACRS Year 6</t>
  </si>
  <si>
    <t>MACRS Year 2</t>
  </si>
  <si>
    <t>MACRS Year 3</t>
  </si>
  <si>
    <t>MACRS Year 4</t>
  </si>
  <si>
    <t>MACRS 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</si>
</sst>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"/>
    <numFmt numFmtId="166" formatCode="&quot;$&quot;#,##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/>
    <xf numFmtId="165" fontId="0" fillId="2" borderId="0" xfId="0" applyNumberFormat="1" applyFill="1"/>
    <xf numFmtId="16" fontId="0" fillId="0" borderId="0" xfId="0" quotePrefix="1" applyNumberFormat="1" applyFont="1"/>
    <xf numFmtId="0" fontId="0" fillId="0" borderId="0" xfId="0" quotePrefix="1"/>
    <xf numFmtId="38" fontId="0" fillId="0" borderId="0" xfId="0" applyNumberFormat="1"/>
    <xf numFmtId="38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Non-discounted Crt'!$D$17:$D$29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'Ex Non-discounted Crt'!$L$17:$L$29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-90</c:v>
                </c:pt>
                <c:pt idx="2">
                  <c:v>-90</c:v>
                </c:pt>
                <c:pt idx="3">
                  <c:v>38.25</c:v>
                </c:pt>
                <c:pt idx="4">
                  <c:v>46.35</c:v>
                </c:pt>
                <c:pt idx="5">
                  <c:v>37.71</c:v>
                </c:pt>
                <c:pt idx="6">
                  <c:v>32.526000000000003</c:v>
                </c:pt>
                <c:pt idx="7">
                  <c:v>32.526000000000003</c:v>
                </c:pt>
                <c:pt idx="8">
                  <c:v>28.638000000000002</c:v>
                </c:pt>
                <c:pt idx="9">
                  <c:v>24.750000000000004</c:v>
                </c:pt>
                <c:pt idx="10">
                  <c:v>24.750000000000004</c:v>
                </c:pt>
                <c:pt idx="11">
                  <c:v>24.750000000000004</c:v>
                </c:pt>
                <c:pt idx="1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4C8C-BC47-1A5073755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Non-discounted Crt'!$O$17:$O$32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'Ex Non-discounted Crt'!$P$17:$P$32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-100</c:v>
                </c:pt>
                <c:pt idx="3">
                  <c:v>-160</c:v>
                </c:pt>
                <c:pt idx="4">
                  <c:v>-190</c:v>
                </c:pt>
                <c:pt idx="5">
                  <c:v>-151.75</c:v>
                </c:pt>
                <c:pt idx="6">
                  <c:v>-105.4</c:v>
                </c:pt>
                <c:pt idx="7">
                  <c:v>-67.69</c:v>
                </c:pt>
                <c:pt idx="8">
                  <c:v>-35.163999999999994</c:v>
                </c:pt>
                <c:pt idx="9">
                  <c:v>-2.637999999999991</c:v>
                </c:pt>
                <c:pt idx="10">
                  <c:v>26.000000000000011</c:v>
                </c:pt>
                <c:pt idx="11">
                  <c:v>50.750000000000014</c:v>
                </c:pt>
                <c:pt idx="12">
                  <c:v>75.500000000000014</c:v>
                </c:pt>
                <c:pt idx="13">
                  <c:v>100.25000000000001</c:v>
                </c:pt>
                <c:pt idx="14">
                  <c:v>130.5</c:v>
                </c:pt>
                <c:pt idx="1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E-46B4-9A1F-4DC9600E6B02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Non-discounted Crt'!$O$21:$O$31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Non-discounted Crt'!$Q$21:$Q$31</c:f>
              <c:numCache>
                <c:formatCode>General</c:formatCode>
                <c:ptCount val="11"/>
                <c:pt idx="0">
                  <c:v>-190</c:v>
                </c:pt>
                <c:pt idx="1">
                  <c:v>-157.94999999999999</c:v>
                </c:pt>
                <c:pt idx="2">
                  <c:v>-125.9</c:v>
                </c:pt>
                <c:pt idx="3">
                  <c:v>-93.85</c:v>
                </c:pt>
                <c:pt idx="4">
                  <c:v>-61.800000000000011</c:v>
                </c:pt>
                <c:pt idx="5">
                  <c:v>-29.750000000000028</c:v>
                </c:pt>
                <c:pt idx="6">
                  <c:v>2.2999999999999829</c:v>
                </c:pt>
                <c:pt idx="7">
                  <c:v>34.349999999999994</c:v>
                </c:pt>
                <c:pt idx="8">
                  <c:v>66.400000000000006</c:v>
                </c:pt>
                <c:pt idx="9">
                  <c:v>98.44999999999996</c:v>
                </c:pt>
                <c:pt idx="10">
                  <c:v>130.49999999999997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E-46B4-9A1F-4DC9600E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Discounted Crt'!$D$18:$D$33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'Ex Discounted Crt'!$L$18:$L$33</c:f>
              <c:numCache>
                <c:formatCode>0.00_);[Red]\(0.00\)</c:formatCode>
                <c:ptCount val="16"/>
                <c:pt idx="0">
                  <c:v>-5</c:v>
                </c:pt>
                <c:pt idx="1">
                  <c:v>-4.545454545454545</c:v>
                </c:pt>
                <c:pt idx="2">
                  <c:v>-3.7603305785123968</c:v>
                </c:pt>
                <c:pt idx="3">
                  <c:v>4.0691209616829447</c:v>
                </c:pt>
                <c:pt idx="4">
                  <c:v>3.7938665391708213</c:v>
                </c:pt>
                <c:pt idx="5">
                  <c:v>3.357172572663317</c:v>
                </c:pt>
                <c:pt idx="6">
                  <c:v>3.0019039705660706</c:v>
                </c:pt>
                <c:pt idx="7">
                  <c:v>2.7290036096055186</c:v>
                </c:pt>
                <c:pt idx="8">
                  <c:v>2.4498765693780604</c:v>
                </c:pt>
                <c:pt idx="9">
                  <c:v>2.1989461512613335</c:v>
                </c:pt>
                <c:pt idx="10">
                  <c:v>1.9990419556921213</c:v>
                </c:pt>
                <c:pt idx="11">
                  <c:v>1.8173108688110191</c:v>
                </c:pt>
                <c:pt idx="12">
                  <c:v>1.6521007898281992</c:v>
                </c:pt>
                <c:pt idx="13">
                  <c:v>1.5019098089347265</c:v>
                </c:pt>
                <c:pt idx="14">
                  <c:v>1.3653725535770238</c:v>
                </c:pt>
                <c:pt idx="15">
                  <c:v>4.9159157337957708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3D5-80A5-3E31778B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Discounted Crt'!$O$18:$O$35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</c:numCache>
            </c:numRef>
          </c:xVal>
          <c:yVal>
            <c:numRef>
              <c:f>'Ex Discounted Crt'!$P$18:$P$35</c:f>
              <c:numCache>
                <c:formatCode>0.00_);[Red]\(0.00\)</c:formatCode>
                <c:ptCount val="18"/>
                <c:pt idx="0">
                  <c:v>0</c:v>
                </c:pt>
                <c:pt idx="1">
                  <c:v>-5</c:v>
                </c:pt>
                <c:pt idx="2">
                  <c:v>-9.545454545454545</c:v>
                </c:pt>
                <c:pt idx="3">
                  <c:v>-11.776859504132231</c:v>
                </c:pt>
                <c:pt idx="4">
                  <c:v>-13.305785123966942</c:v>
                </c:pt>
                <c:pt idx="5">
                  <c:v>-9.2366641622839971</c:v>
                </c:pt>
                <c:pt idx="6">
                  <c:v>-5.4427976231131758</c:v>
                </c:pt>
                <c:pt idx="7">
                  <c:v>-2.0856250504498588</c:v>
                </c:pt>
                <c:pt idx="8">
                  <c:v>0.91627892011621181</c:v>
                </c:pt>
                <c:pt idx="9">
                  <c:v>3.6452825297217304</c:v>
                </c:pt>
                <c:pt idx="10">
                  <c:v>6.0951590990997904</c:v>
                </c:pt>
                <c:pt idx="11">
                  <c:v>8.2941052503611239</c:v>
                </c:pt>
                <c:pt idx="12">
                  <c:v>10.293147206053245</c:v>
                </c:pt>
                <c:pt idx="13">
                  <c:v>12.110458074864264</c:v>
                </c:pt>
                <c:pt idx="14">
                  <c:v>13.762558864692462</c:v>
                </c:pt>
                <c:pt idx="15">
                  <c:v>16.629841227204214</c:v>
                </c:pt>
                <c:pt idx="16">
                  <c:v>19.905921422821216</c:v>
                </c:pt>
                <c:pt idx="17">
                  <c:v>21.545756960999984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1-4CC0-84E2-49483C4CAB27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Discounted Crt'!$O$22:$O$32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Discounted Crt'!$Q$22:$Q$32</c:f>
              <c:numCache>
                <c:formatCode>General</c:formatCode>
                <c:ptCount val="11"/>
                <c:pt idx="0">
                  <c:v>-13.305785123966942</c:v>
                </c:pt>
                <c:pt idx="1">
                  <c:v>-10.598950725101</c:v>
                </c:pt>
                <c:pt idx="2">
                  <c:v>-7.89211632623506</c:v>
                </c:pt>
                <c:pt idx="3">
                  <c:v>-5.18528192736912</c:v>
                </c:pt>
                <c:pt idx="4">
                  <c:v>-2.4784475285031782</c:v>
                </c:pt>
                <c:pt idx="5">
                  <c:v>0.22838687036276184</c:v>
                </c:pt>
                <c:pt idx="6">
                  <c:v>2.9352212692287019</c:v>
                </c:pt>
                <c:pt idx="7">
                  <c:v>5.6420556680946419</c:v>
                </c:pt>
                <c:pt idx="8">
                  <c:v>8.3488900669605819</c:v>
                </c:pt>
                <c:pt idx="9">
                  <c:v>11.055724465826522</c:v>
                </c:pt>
                <c:pt idx="10">
                  <c:v>13.762558864692465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1-4CC0-84E2-49483C4CA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Capitalized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Method'!$C$16:$C$55</c:f>
              <c:numCache>
                <c:formatCode>General</c:formatCode>
                <c:ptCount val="40"/>
                <c:pt idx="0" formatCode="0.00">
                  <c:v>22192.080445403913</c:v>
                </c:pt>
                <c:pt idx="1">
                  <c:v>23967.446881036227</c:v>
                </c:pt>
                <c:pt idx="2">
                  <c:v>25884.842631519128</c:v>
                </c:pt>
                <c:pt idx="3">
                  <c:v>27955.630042040659</c:v>
                </c:pt>
                <c:pt idx="4">
                  <c:v>22192.080445403913</c:v>
                </c:pt>
                <c:pt idx="5">
                  <c:v>23967.446881036227</c:v>
                </c:pt>
                <c:pt idx="6">
                  <c:v>25884.842631519128</c:v>
                </c:pt>
                <c:pt idx="7">
                  <c:v>27955.630042040659</c:v>
                </c:pt>
                <c:pt idx="8">
                  <c:v>22192.080445403913</c:v>
                </c:pt>
                <c:pt idx="9">
                  <c:v>23967.446881036227</c:v>
                </c:pt>
                <c:pt idx="10">
                  <c:v>25884.842631519128</c:v>
                </c:pt>
                <c:pt idx="11">
                  <c:v>27955.630042040659</c:v>
                </c:pt>
                <c:pt idx="12">
                  <c:v>22192.080445403913</c:v>
                </c:pt>
                <c:pt idx="13">
                  <c:v>23967.446881036227</c:v>
                </c:pt>
                <c:pt idx="14">
                  <c:v>25884.842631519128</c:v>
                </c:pt>
                <c:pt idx="15">
                  <c:v>27955.630042040659</c:v>
                </c:pt>
                <c:pt idx="16">
                  <c:v>22192.080445403913</c:v>
                </c:pt>
                <c:pt idx="17">
                  <c:v>23967.446881036227</c:v>
                </c:pt>
                <c:pt idx="18">
                  <c:v>25884.842631519128</c:v>
                </c:pt>
                <c:pt idx="19">
                  <c:v>27955.630042040659</c:v>
                </c:pt>
                <c:pt idx="20">
                  <c:v>22192.080445403913</c:v>
                </c:pt>
                <c:pt idx="21">
                  <c:v>23967.446881036227</c:v>
                </c:pt>
                <c:pt idx="22">
                  <c:v>25884.842631519128</c:v>
                </c:pt>
                <c:pt idx="23">
                  <c:v>27955.630042040659</c:v>
                </c:pt>
                <c:pt idx="24">
                  <c:v>22192.080445403913</c:v>
                </c:pt>
                <c:pt idx="25">
                  <c:v>23967.446881036227</c:v>
                </c:pt>
                <c:pt idx="26">
                  <c:v>25884.842631519128</c:v>
                </c:pt>
                <c:pt idx="27">
                  <c:v>27955.630042040659</c:v>
                </c:pt>
                <c:pt idx="28">
                  <c:v>22192.080445403913</c:v>
                </c:pt>
                <c:pt idx="29">
                  <c:v>23967.446881036227</c:v>
                </c:pt>
                <c:pt idx="30">
                  <c:v>25884.842631519128</c:v>
                </c:pt>
                <c:pt idx="31">
                  <c:v>27955.630042040659</c:v>
                </c:pt>
                <c:pt idx="32">
                  <c:v>22192.080445403913</c:v>
                </c:pt>
                <c:pt idx="33">
                  <c:v>23967.446881036227</c:v>
                </c:pt>
                <c:pt idx="34">
                  <c:v>25884.842631519128</c:v>
                </c:pt>
                <c:pt idx="35">
                  <c:v>27955.630042040659</c:v>
                </c:pt>
                <c:pt idx="36">
                  <c:v>22192.080445403913</c:v>
                </c:pt>
                <c:pt idx="37">
                  <c:v>23967.446881036227</c:v>
                </c:pt>
                <c:pt idx="38">
                  <c:v>25884.842631519128</c:v>
                </c:pt>
                <c:pt idx="39">
                  <c:v>27955.630042040659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5-45F3-B8C7-5B8185F2822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Method'!$F$16:$F$55</c:f>
              <c:numCache>
                <c:formatCode>General</c:formatCode>
                <c:ptCount val="40"/>
                <c:pt idx="0" formatCode="0.00">
                  <c:v>22414.48028568209</c:v>
                </c:pt>
                <c:pt idx="1">
                  <c:v>24207.638708536659</c:v>
                </c:pt>
                <c:pt idx="2">
                  <c:v>26144.249805219592</c:v>
                </c:pt>
                <c:pt idx="3">
                  <c:v>28235.789789637161</c:v>
                </c:pt>
                <c:pt idx="4">
                  <c:v>30494.652972808137</c:v>
                </c:pt>
                <c:pt idx="5">
                  <c:v>32934.225210632787</c:v>
                </c:pt>
                <c:pt idx="6">
                  <c:v>35568.963227483415</c:v>
                </c:pt>
                <c:pt idx="7">
                  <c:v>22414.48028568209</c:v>
                </c:pt>
                <c:pt idx="8">
                  <c:v>24207.638708536659</c:v>
                </c:pt>
                <c:pt idx="9">
                  <c:v>26144.249805219592</c:v>
                </c:pt>
                <c:pt idx="10">
                  <c:v>28235.789789637161</c:v>
                </c:pt>
                <c:pt idx="11">
                  <c:v>30494.652972808137</c:v>
                </c:pt>
                <c:pt idx="12">
                  <c:v>32934.225210632787</c:v>
                </c:pt>
                <c:pt idx="13">
                  <c:v>35568.963227483415</c:v>
                </c:pt>
                <c:pt idx="14">
                  <c:v>22414.48028568209</c:v>
                </c:pt>
                <c:pt idx="15">
                  <c:v>24207.638708536659</c:v>
                </c:pt>
                <c:pt idx="16">
                  <c:v>26144.249805219592</c:v>
                </c:pt>
                <c:pt idx="17">
                  <c:v>28235.789789637161</c:v>
                </c:pt>
                <c:pt idx="18">
                  <c:v>30494.652972808137</c:v>
                </c:pt>
                <c:pt idx="19">
                  <c:v>32934.225210632787</c:v>
                </c:pt>
                <c:pt idx="20">
                  <c:v>35568.963227483415</c:v>
                </c:pt>
                <c:pt idx="21">
                  <c:v>22414.48028568209</c:v>
                </c:pt>
                <c:pt idx="22">
                  <c:v>24207.638708536659</c:v>
                </c:pt>
                <c:pt idx="23">
                  <c:v>26144.249805219592</c:v>
                </c:pt>
                <c:pt idx="24">
                  <c:v>28235.789789637161</c:v>
                </c:pt>
                <c:pt idx="25">
                  <c:v>30494.652972808137</c:v>
                </c:pt>
                <c:pt idx="26">
                  <c:v>32934.225210632787</c:v>
                </c:pt>
                <c:pt idx="27">
                  <c:v>35568.963227483415</c:v>
                </c:pt>
                <c:pt idx="28">
                  <c:v>22414.48028568209</c:v>
                </c:pt>
                <c:pt idx="29">
                  <c:v>24207.638708536659</c:v>
                </c:pt>
                <c:pt idx="30">
                  <c:v>26144.249805219592</c:v>
                </c:pt>
                <c:pt idx="31">
                  <c:v>28235.789789637161</c:v>
                </c:pt>
                <c:pt idx="32">
                  <c:v>30494.652972808137</c:v>
                </c:pt>
                <c:pt idx="33">
                  <c:v>32934.225210632787</c:v>
                </c:pt>
                <c:pt idx="34">
                  <c:v>35568.963227483415</c:v>
                </c:pt>
                <c:pt idx="35">
                  <c:v>22414.48028568209</c:v>
                </c:pt>
                <c:pt idx="36">
                  <c:v>24207.638708536659</c:v>
                </c:pt>
                <c:pt idx="37">
                  <c:v>26144.249805219592</c:v>
                </c:pt>
                <c:pt idx="38">
                  <c:v>28235.789789637161</c:v>
                </c:pt>
                <c:pt idx="39">
                  <c:v>30494.652972808137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5-45F3-B8C7-5B8185F2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1840"/>
        <c:axId val="484690528"/>
      </c:scatterChart>
      <c:valAx>
        <c:axId val="4846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0528"/>
        <c:crosses val="autoZero"/>
        <c:crossBetween val="midCat"/>
      </c:valAx>
      <c:valAx>
        <c:axId val="4846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Analysis'!$D$18:$D$30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'Sensitivity Analysis'!$L$18:$L$30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-81.818181818181813</c:v>
                </c:pt>
                <c:pt idx="2">
                  <c:v>-73.760330578512381</c:v>
                </c:pt>
                <c:pt idx="3">
                  <c:v>28.687077385424487</c:v>
                </c:pt>
                <c:pt idx="4">
                  <c:v>31.583908202991587</c:v>
                </c:pt>
                <c:pt idx="5">
                  <c:v>23.374707390826501</c:v>
                </c:pt>
                <c:pt idx="6">
                  <c:v>18.338132302528667</c:v>
                </c:pt>
                <c:pt idx="7">
                  <c:v>16.671029365935151</c:v>
                </c:pt>
                <c:pt idx="8">
                  <c:v>13.350769450975063</c:v>
                </c:pt>
                <c:pt idx="9">
                  <c:v>10.496416054718997</c:v>
                </c:pt>
                <c:pt idx="10">
                  <c:v>9.5421964133809052</c:v>
                </c:pt>
                <c:pt idx="11">
                  <c:v>8.6747240121644573</c:v>
                </c:pt>
                <c:pt idx="12">
                  <c:v>22.383814944152547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035-977B-F1DB0C5E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Analysis'!$O$18:$O$33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'Sensitivity Analysis'!$P$18:$P$33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-140.78512396694211</c:v>
                </c:pt>
                <c:pt idx="4">
                  <c:v>-165.57851239669418</c:v>
                </c:pt>
                <c:pt idx="5">
                  <c:v>-136.89143501126969</c:v>
                </c:pt>
                <c:pt idx="6">
                  <c:v>-105.30752680827811</c:v>
                </c:pt>
                <c:pt idx="7">
                  <c:v>-81.932819417451611</c:v>
                </c:pt>
                <c:pt idx="8">
                  <c:v>-63.594687114922948</c:v>
                </c:pt>
                <c:pt idx="9">
                  <c:v>-46.923657748987793</c:v>
                </c:pt>
                <c:pt idx="10">
                  <c:v>-33.572888298012728</c:v>
                </c:pt>
                <c:pt idx="11">
                  <c:v>-23.076472243293729</c:v>
                </c:pt>
                <c:pt idx="12">
                  <c:v>-13.534275829912824</c:v>
                </c:pt>
                <c:pt idx="13">
                  <c:v>-4.8595518177483665</c:v>
                </c:pt>
                <c:pt idx="14">
                  <c:v>4.779030417989917</c:v>
                </c:pt>
                <c:pt idx="15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3-402B-899F-7867235556EA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'Sensitivity Analysis'!$O$22:$O$32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'Sensitivity Analysis'!$Q$22:$Q$32</c:f>
              <c:numCache>
                <c:formatCode>General</c:formatCode>
                <c:ptCount val="11"/>
                <c:pt idx="0">
                  <c:v>-165.57851239669418</c:v>
                </c:pt>
                <c:pt idx="1">
                  <c:v>-148.54275811522578</c:v>
                </c:pt>
                <c:pt idx="2">
                  <c:v>-131.50700383375738</c:v>
                </c:pt>
                <c:pt idx="3">
                  <c:v>-114.47124955228895</c:v>
                </c:pt>
                <c:pt idx="4">
                  <c:v>-97.435495270820553</c:v>
                </c:pt>
                <c:pt idx="5">
                  <c:v>-80.399740989352139</c:v>
                </c:pt>
                <c:pt idx="6">
                  <c:v>-63.363986707883726</c:v>
                </c:pt>
                <c:pt idx="7">
                  <c:v>-46.328232426415326</c:v>
                </c:pt>
                <c:pt idx="8">
                  <c:v>-29.292478144946898</c:v>
                </c:pt>
                <c:pt idx="9">
                  <c:v>-12.256723863478499</c:v>
                </c:pt>
                <c:pt idx="10">
                  <c:v>4.779030417989901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3-402B-899F-786723555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Analysis'!$A$46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Analysis'!$D$46,'Sensitivity Analysis'!$G$46)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Analysis'!$F$46,'Sensitivity Analysis'!$I$46)</c:f>
              <c:numCache>
                <c:formatCode>0.00</c:formatCode>
                <c:ptCount val="2"/>
                <c:pt idx="0">
                  <c:v>18.167479950161301</c:v>
                </c:pt>
                <c:pt idx="1">
                  <c:v>16.072741164125613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4435-B6F7-FE9D05433E4B}"/>
            </c:ext>
          </c:extLst>
        </c:ser>
        <c:ser>
          <c:idx val="1"/>
          <c:order val="1"/>
          <c:tx>
            <c:strRef>
              <c:f>'Sensitivity Analysis'!$A$47</c:f>
              <c:strCache>
                <c:ptCount val="1"/>
                <c:pt idx="0">
                  <c:v>COM(d)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Analysis'!$D$47,'Sensitivity Analysis'!$G$47)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Analysis'!$F$47,'Sensitivity Analysis'!$I$47)</c:f>
              <c:numCache>
                <c:formatCode>0.00</c:formatCode>
                <c:ptCount val="2"/>
                <c:pt idx="0">
                  <c:v>16.701162799936334</c:v>
                </c:pt>
                <c:pt idx="1">
                  <c:v>17.539058314350591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4435-B6F7-FE9D05433E4B}"/>
            </c:ext>
          </c:extLst>
        </c:ser>
        <c:ser>
          <c:idx val="2"/>
          <c:order val="2"/>
          <c:tx>
            <c:strRef>
              <c:f>'Sensitivity Analysis'!$A$48</c:f>
              <c:strCache>
                <c:ptCount val="1"/>
                <c:pt idx="0">
                  <c:v>FCI(L)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Analysis'!$D$48,'Sensitivity Analysis'!$G$48)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Analysis'!$F$48,'Sensitivity Analysis'!$I$48)</c:f>
              <c:numCache>
                <c:formatCode>0.00</c:formatCode>
                <c:ptCount val="2"/>
                <c:pt idx="0">
                  <c:v>16.71595798788276</c:v>
                </c:pt>
                <c:pt idx="1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4435-B6F7-FE9D0543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6544"/>
        <c:axId val="688246712"/>
      </c:scatterChart>
      <c:valAx>
        <c:axId val="6882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Change in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6712"/>
        <c:crosses val="autoZero"/>
        <c:crossBetween val="midCat"/>
      </c:valAx>
      <c:valAx>
        <c:axId val="6882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($Millions)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Analysis'!$G$56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Analysis'!$F$57:$F$1056</c:f>
              <c:numCache>
                <c:formatCode>0.00</c:formatCode>
                <c:ptCount val="1000"/>
                <c:pt idx="0">
                  <c:v>-22.745338858005347</c:v>
                </c:pt>
                <c:pt idx="1">
                  <c:v>7.5499476187944055</c:v>
                </c:pt>
                <c:pt idx="2">
                  <c:v>21.242035488887584</c:v>
                </c:pt>
                <c:pt idx="3">
                  <c:v>18.517000678869778</c:v>
                </c:pt>
                <c:pt idx="4">
                  <c:v>6.1472361465392087</c:v>
                </c:pt>
                <c:pt idx="5">
                  <c:v>8.1308129133588416</c:v>
                </c:pt>
                <c:pt idx="6">
                  <c:v>-4.9394879979239086</c:v>
                </c:pt>
                <c:pt idx="7">
                  <c:v>-11.50738166315471</c:v>
                </c:pt>
                <c:pt idx="8">
                  <c:v>5.1790838541456594</c:v>
                </c:pt>
                <c:pt idx="9">
                  <c:v>1.4544728213191878</c:v>
                </c:pt>
                <c:pt idx="10">
                  <c:v>-1.253360598149392</c:v>
                </c:pt>
                <c:pt idx="11">
                  <c:v>-1.9448076848098061</c:v>
                </c:pt>
                <c:pt idx="12">
                  <c:v>-8.5660671630478156</c:v>
                </c:pt>
                <c:pt idx="13">
                  <c:v>-3.0019579825410041</c:v>
                </c:pt>
                <c:pt idx="14">
                  <c:v>15.796954828696306</c:v>
                </c:pt>
                <c:pt idx="15">
                  <c:v>34.959355085201835</c:v>
                </c:pt>
                <c:pt idx="16">
                  <c:v>3.2875310951817216</c:v>
                </c:pt>
                <c:pt idx="17">
                  <c:v>8.3615754553253794</c:v>
                </c:pt>
                <c:pt idx="18">
                  <c:v>10.60629721769693</c:v>
                </c:pt>
                <c:pt idx="19">
                  <c:v>2.1282436446320503</c:v>
                </c:pt>
                <c:pt idx="20">
                  <c:v>-1.77450647081886</c:v>
                </c:pt>
                <c:pt idx="21">
                  <c:v>5.8523888321553095</c:v>
                </c:pt>
                <c:pt idx="22">
                  <c:v>2.6158351121235128</c:v>
                </c:pt>
                <c:pt idx="23">
                  <c:v>7.2893367029798597</c:v>
                </c:pt>
                <c:pt idx="24">
                  <c:v>12.818085224575935</c:v>
                </c:pt>
                <c:pt idx="25">
                  <c:v>-0.24591538369021393</c:v>
                </c:pt>
                <c:pt idx="26">
                  <c:v>-12.509125960350886</c:v>
                </c:pt>
                <c:pt idx="27">
                  <c:v>3.4119850636551678</c:v>
                </c:pt>
                <c:pt idx="28">
                  <c:v>-0.66521825896622389</c:v>
                </c:pt>
                <c:pt idx="29">
                  <c:v>16.541991456266079</c:v>
                </c:pt>
                <c:pt idx="30">
                  <c:v>1.2117396253939479</c:v>
                </c:pt>
                <c:pt idx="31">
                  <c:v>-5.2414109867547829</c:v>
                </c:pt>
                <c:pt idx="32">
                  <c:v>-6.6593779488939759</c:v>
                </c:pt>
                <c:pt idx="33">
                  <c:v>-2.8267594937079892</c:v>
                </c:pt>
                <c:pt idx="34">
                  <c:v>6.8841955953768235</c:v>
                </c:pt>
                <c:pt idx="35">
                  <c:v>17.422718219479364</c:v>
                </c:pt>
                <c:pt idx="36">
                  <c:v>-5.7636139133899569</c:v>
                </c:pt>
                <c:pt idx="37">
                  <c:v>2.0762084006564958</c:v>
                </c:pt>
                <c:pt idx="38">
                  <c:v>-17.013319893277156</c:v>
                </c:pt>
                <c:pt idx="39">
                  <c:v>13.441129140603046</c:v>
                </c:pt>
                <c:pt idx="40">
                  <c:v>12.203746749279301</c:v>
                </c:pt>
                <c:pt idx="41">
                  <c:v>3.6803821882516186</c:v>
                </c:pt>
                <c:pt idx="42">
                  <c:v>0.73226401285198506</c:v>
                </c:pt>
                <c:pt idx="43">
                  <c:v>10.581672848643453</c:v>
                </c:pt>
                <c:pt idx="44">
                  <c:v>30.439123121048929</c:v>
                </c:pt>
                <c:pt idx="45">
                  <c:v>6.8757868012953942</c:v>
                </c:pt>
                <c:pt idx="46">
                  <c:v>1.9489494315545723</c:v>
                </c:pt>
                <c:pt idx="47">
                  <c:v>19.638345646153347</c:v>
                </c:pt>
                <c:pt idx="48">
                  <c:v>3.3519259349985049</c:v>
                </c:pt>
                <c:pt idx="49">
                  <c:v>11.289207454389096</c:v>
                </c:pt>
                <c:pt idx="50">
                  <c:v>16.635297707639396</c:v>
                </c:pt>
                <c:pt idx="51">
                  <c:v>-4.3249570091743337</c:v>
                </c:pt>
                <c:pt idx="52">
                  <c:v>-18.827824490487913</c:v>
                </c:pt>
                <c:pt idx="53">
                  <c:v>11.72708257237618</c:v>
                </c:pt>
                <c:pt idx="54">
                  <c:v>-9.053676017951922</c:v>
                </c:pt>
                <c:pt idx="55">
                  <c:v>28.41918745929263</c:v>
                </c:pt>
                <c:pt idx="56">
                  <c:v>13.634036911016613</c:v>
                </c:pt>
                <c:pt idx="57">
                  <c:v>-3.5230842622151641</c:v>
                </c:pt>
                <c:pt idx="58">
                  <c:v>33.954114019855069</c:v>
                </c:pt>
                <c:pt idx="59">
                  <c:v>14.155647835613212</c:v>
                </c:pt>
                <c:pt idx="60">
                  <c:v>-1.2138478949099181</c:v>
                </c:pt>
                <c:pt idx="61">
                  <c:v>-27.277461953652121</c:v>
                </c:pt>
                <c:pt idx="62">
                  <c:v>-3.5729603152901461</c:v>
                </c:pt>
                <c:pt idx="63">
                  <c:v>-5.7738672626236216</c:v>
                </c:pt>
                <c:pt idx="64">
                  <c:v>0.71617427296359892</c:v>
                </c:pt>
                <c:pt idx="65">
                  <c:v>5.9832004459095529</c:v>
                </c:pt>
                <c:pt idx="66">
                  <c:v>10.245094538387514</c:v>
                </c:pt>
                <c:pt idx="67">
                  <c:v>-7.4344807264008921</c:v>
                </c:pt>
                <c:pt idx="68">
                  <c:v>16.5308932696372</c:v>
                </c:pt>
                <c:pt idx="69">
                  <c:v>-6.0645849347916716</c:v>
                </c:pt>
                <c:pt idx="70">
                  <c:v>4.6544626656059975</c:v>
                </c:pt>
                <c:pt idx="71">
                  <c:v>8.8493815641046716</c:v>
                </c:pt>
                <c:pt idx="72">
                  <c:v>2.9366994952524905</c:v>
                </c:pt>
                <c:pt idx="73">
                  <c:v>11.870299637789334</c:v>
                </c:pt>
                <c:pt idx="74">
                  <c:v>10.969627273161901</c:v>
                </c:pt>
                <c:pt idx="75">
                  <c:v>-13.447153216021135</c:v>
                </c:pt>
                <c:pt idx="76">
                  <c:v>6.9055674452697495</c:v>
                </c:pt>
                <c:pt idx="77">
                  <c:v>0.71646632416265632</c:v>
                </c:pt>
                <c:pt idx="78">
                  <c:v>10.807573258033713</c:v>
                </c:pt>
                <c:pt idx="79">
                  <c:v>7.5877161594196849</c:v>
                </c:pt>
                <c:pt idx="80">
                  <c:v>0.24280040067250042</c:v>
                </c:pt>
                <c:pt idx="81">
                  <c:v>6.5619798049653806</c:v>
                </c:pt>
                <c:pt idx="82">
                  <c:v>18.742495071051636</c:v>
                </c:pt>
                <c:pt idx="83">
                  <c:v>0.97262973055180524</c:v>
                </c:pt>
                <c:pt idx="84">
                  <c:v>-7.2826213247351426</c:v>
                </c:pt>
                <c:pt idx="85">
                  <c:v>9.766221145898843</c:v>
                </c:pt>
                <c:pt idx="86">
                  <c:v>-2.5747906974395818</c:v>
                </c:pt>
                <c:pt idx="87">
                  <c:v>27.180277853202707</c:v>
                </c:pt>
                <c:pt idx="88">
                  <c:v>-8.2731136263424965</c:v>
                </c:pt>
                <c:pt idx="89">
                  <c:v>-0.29800245072458509</c:v>
                </c:pt>
                <c:pt idx="90">
                  <c:v>0.82091149727181545</c:v>
                </c:pt>
                <c:pt idx="91">
                  <c:v>13.765232131260754</c:v>
                </c:pt>
                <c:pt idx="92">
                  <c:v>-17.981014862965715</c:v>
                </c:pt>
                <c:pt idx="93">
                  <c:v>17.028688751868366</c:v>
                </c:pt>
                <c:pt idx="94">
                  <c:v>-1.5902154177590404</c:v>
                </c:pt>
                <c:pt idx="95">
                  <c:v>-16.240614101767903</c:v>
                </c:pt>
                <c:pt idx="96">
                  <c:v>-2.9460773047121371</c:v>
                </c:pt>
                <c:pt idx="97">
                  <c:v>10.249533879716065</c:v>
                </c:pt>
                <c:pt idx="98">
                  <c:v>4.2122344106446921</c:v>
                </c:pt>
                <c:pt idx="99">
                  <c:v>-25.2332269295717</c:v>
                </c:pt>
                <c:pt idx="100">
                  <c:v>6.9510801541480376</c:v>
                </c:pt>
                <c:pt idx="101">
                  <c:v>3.3116478103735361</c:v>
                </c:pt>
                <c:pt idx="102">
                  <c:v>-9.3884142473768613</c:v>
                </c:pt>
                <c:pt idx="103">
                  <c:v>-1.9207672570504393</c:v>
                </c:pt>
                <c:pt idx="104">
                  <c:v>6.2199053556756514</c:v>
                </c:pt>
                <c:pt idx="105">
                  <c:v>10.767138915948788</c:v>
                </c:pt>
                <c:pt idx="106">
                  <c:v>-6.0437016521118103</c:v>
                </c:pt>
                <c:pt idx="107">
                  <c:v>17.577828811037143</c:v>
                </c:pt>
                <c:pt idx="108">
                  <c:v>-7.4117587455750176</c:v>
                </c:pt>
                <c:pt idx="109">
                  <c:v>13.040279690337208</c:v>
                </c:pt>
                <c:pt idx="110">
                  <c:v>23.15577507822309</c:v>
                </c:pt>
                <c:pt idx="111">
                  <c:v>11.173940012101927</c:v>
                </c:pt>
                <c:pt idx="112">
                  <c:v>1.7167449869980782</c:v>
                </c:pt>
                <c:pt idx="113">
                  <c:v>9.1810222797411534</c:v>
                </c:pt>
                <c:pt idx="114">
                  <c:v>-8.0832989371477026</c:v>
                </c:pt>
                <c:pt idx="115">
                  <c:v>-2.1264311238874427</c:v>
                </c:pt>
                <c:pt idx="116">
                  <c:v>-5.9973717556328445</c:v>
                </c:pt>
                <c:pt idx="117">
                  <c:v>6.9792968681414429</c:v>
                </c:pt>
                <c:pt idx="118">
                  <c:v>11.296843391028798</c:v>
                </c:pt>
                <c:pt idx="119">
                  <c:v>15.755899574004989</c:v>
                </c:pt>
                <c:pt idx="120">
                  <c:v>14.580261975732007</c:v>
                </c:pt>
                <c:pt idx="121">
                  <c:v>10.140205787967133</c:v>
                </c:pt>
                <c:pt idx="122">
                  <c:v>-6.1202819202022489</c:v>
                </c:pt>
                <c:pt idx="123">
                  <c:v>-11.06911161739405</c:v>
                </c:pt>
                <c:pt idx="124">
                  <c:v>13.557295368632483</c:v>
                </c:pt>
                <c:pt idx="125">
                  <c:v>-27.230269341065942</c:v>
                </c:pt>
                <c:pt idx="126">
                  <c:v>31.679766104351813</c:v>
                </c:pt>
                <c:pt idx="127">
                  <c:v>9.5437747750450139</c:v>
                </c:pt>
                <c:pt idx="128">
                  <c:v>-9.2734451571680445</c:v>
                </c:pt>
                <c:pt idx="129">
                  <c:v>30.111640972563237</c:v>
                </c:pt>
                <c:pt idx="130">
                  <c:v>2.9714096477338998</c:v>
                </c:pt>
                <c:pt idx="131">
                  <c:v>15.89263019241489</c:v>
                </c:pt>
                <c:pt idx="132">
                  <c:v>-7.1268778256796281</c:v>
                </c:pt>
                <c:pt idx="133">
                  <c:v>9.3698169775562334</c:v>
                </c:pt>
                <c:pt idx="134">
                  <c:v>-3.9343606609349919</c:v>
                </c:pt>
                <c:pt idx="135">
                  <c:v>13.107689707391227</c:v>
                </c:pt>
                <c:pt idx="136">
                  <c:v>-14.227095511059193</c:v>
                </c:pt>
                <c:pt idx="137">
                  <c:v>-21.942872670419582</c:v>
                </c:pt>
                <c:pt idx="138">
                  <c:v>-0.2078821398658306</c:v>
                </c:pt>
                <c:pt idx="139">
                  <c:v>13.892131805861352</c:v>
                </c:pt>
                <c:pt idx="140">
                  <c:v>-2.6634946827561308</c:v>
                </c:pt>
                <c:pt idx="141">
                  <c:v>2.3789177657693568</c:v>
                </c:pt>
                <c:pt idx="142">
                  <c:v>-9.6232597660857984</c:v>
                </c:pt>
                <c:pt idx="143">
                  <c:v>7.1862477116623644</c:v>
                </c:pt>
                <c:pt idx="144">
                  <c:v>6.9690605359293194</c:v>
                </c:pt>
                <c:pt idx="145">
                  <c:v>-18.79158296923584</c:v>
                </c:pt>
                <c:pt idx="146">
                  <c:v>-21.21883300395605</c:v>
                </c:pt>
                <c:pt idx="147">
                  <c:v>8.8098451388393784E-2</c:v>
                </c:pt>
                <c:pt idx="148">
                  <c:v>29.2750708713378</c:v>
                </c:pt>
                <c:pt idx="149">
                  <c:v>4.2395849412093369</c:v>
                </c:pt>
                <c:pt idx="150">
                  <c:v>12.677594950826617</c:v>
                </c:pt>
                <c:pt idx="151">
                  <c:v>-6.9851288972198766</c:v>
                </c:pt>
                <c:pt idx="152">
                  <c:v>6.2913645905374711</c:v>
                </c:pt>
                <c:pt idx="153">
                  <c:v>-3.7721430111794305</c:v>
                </c:pt>
                <c:pt idx="154">
                  <c:v>-10.685175428683863</c:v>
                </c:pt>
                <c:pt idx="155">
                  <c:v>11.263377656393301</c:v>
                </c:pt>
                <c:pt idx="156">
                  <c:v>6.514359484133843</c:v>
                </c:pt>
                <c:pt idx="157">
                  <c:v>24.365318775998446</c:v>
                </c:pt>
                <c:pt idx="158">
                  <c:v>17.081739887735178</c:v>
                </c:pt>
                <c:pt idx="159">
                  <c:v>4.5432605621721347</c:v>
                </c:pt>
                <c:pt idx="160">
                  <c:v>-15.757918072512659</c:v>
                </c:pt>
                <c:pt idx="161">
                  <c:v>17.613779369993786</c:v>
                </c:pt>
                <c:pt idx="162">
                  <c:v>2.4306255424785963</c:v>
                </c:pt>
                <c:pt idx="163">
                  <c:v>3.9602583740015742</c:v>
                </c:pt>
                <c:pt idx="164">
                  <c:v>4.5805412866678772</c:v>
                </c:pt>
                <c:pt idx="165">
                  <c:v>2.5577760323568732</c:v>
                </c:pt>
                <c:pt idx="166">
                  <c:v>-7.0019438723086154</c:v>
                </c:pt>
                <c:pt idx="167">
                  <c:v>-12.4406906057791</c:v>
                </c:pt>
                <c:pt idx="168">
                  <c:v>-2.9290843087548843</c:v>
                </c:pt>
                <c:pt idx="169">
                  <c:v>-8.7923132155573533</c:v>
                </c:pt>
                <c:pt idx="170">
                  <c:v>9.0323720621685748</c:v>
                </c:pt>
                <c:pt idx="171">
                  <c:v>-10.16277687569864</c:v>
                </c:pt>
                <c:pt idx="172">
                  <c:v>-14.862352467912263</c:v>
                </c:pt>
                <c:pt idx="173">
                  <c:v>7.1184535058852454</c:v>
                </c:pt>
                <c:pt idx="174">
                  <c:v>10.143191064445308</c:v>
                </c:pt>
                <c:pt idx="175">
                  <c:v>10.377477342264424</c:v>
                </c:pt>
                <c:pt idx="176">
                  <c:v>-5.6446804452962986</c:v>
                </c:pt>
                <c:pt idx="177">
                  <c:v>-12.150852204381088</c:v>
                </c:pt>
                <c:pt idx="178">
                  <c:v>10.815753618711474</c:v>
                </c:pt>
                <c:pt idx="179">
                  <c:v>-4.1157178974673023</c:v>
                </c:pt>
                <c:pt idx="180">
                  <c:v>22.474227385232027</c:v>
                </c:pt>
                <c:pt idx="181">
                  <c:v>1.9427171375053014</c:v>
                </c:pt>
                <c:pt idx="182">
                  <c:v>0.99507107187919885</c:v>
                </c:pt>
                <c:pt idx="183">
                  <c:v>3.279089136690061E-2</c:v>
                </c:pt>
                <c:pt idx="184">
                  <c:v>-18.650616718965878</c:v>
                </c:pt>
                <c:pt idx="185">
                  <c:v>-18.604740632019357</c:v>
                </c:pt>
                <c:pt idx="186">
                  <c:v>3.823257896873443</c:v>
                </c:pt>
                <c:pt idx="187">
                  <c:v>-0.73694196460672856</c:v>
                </c:pt>
                <c:pt idx="188">
                  <c:v>20.576865773531509</c:v>
                </c:pt>
                <c:pt idx="189">
                  <c:v>-19.009736150645736</c:v>
                </c:pt>
                <c:pt idx="190">
                  <c:v>-0.36892522040898612</c:v>
                </c:pt>
                <c:pt idx="191">
                  <c:v>-6.2412846945613083</c:v>
                </c:pt>
                <c:pt idx="192">
                  <c:v>-2.5216647379237749</c:v>
                </c:pt>
                <c:pt idx="193">
                  <c:v>6.2180840247140434</c:v>
                </c:pt>
                <c:pt idx="194">
                  <c:v>2.657674066266015</c:v>
                </c:pt>
                <c:pt idx="195">
                  <c:v>3.2871586489706033</c:v>
                </c:pt>
                <c:pt idx="196">
                  <c:v>-2.5619129007150292</c:v>
                </c:pt>
                <c:pt idx="197">
                  <c:v>-2.1297344108715173</c:v>
                </c:pt>
                <c:pt idx="198">
                  <c:v>14.118773017849559</c:v>
                </c:pt>
                <c:pt idx="199">
                  <c:v>-27.033622916755107</c:v>
                </c:pt>
                <c:pt idx="200">
                  <c:v>-25.686974739715133</c:v>
                </c:pt>
                <c:pt idx="201">
                  <c:v>6.057962852703433</c:v>
                </c:pt>
                <c:pt idx="202">
                  <c:v>23.585467481640581</c:v>
                </c:pt>
                <c:pt idx="203">
                  <c:v>16.850806985137947</c:v>
                </c:pt>
                <c:pt idx="204">
                  <c:v>-13.104032172401826</c:v>
                </c:pt>
                <c:pt idx="205">
                  <c:v>12.9905350641799</c:v>
                </c:pt>
                <c:pt idx="206">
                  <c:v>-10.627612342313384</c:v>
                </c:pt>
                <c:pt idx="207">
                  <c:v>18.505741335551846</c:v>
                </c:pt>
                <c:pt idx="208">
                  <c:v>-23.768381106079026</c:v>
                </c:pt>
                <c:pt idx="209">
                  <c:v>-11.067689291711524</c:v>
                </c:pt>
                <c:pt idx="210">
                  <c:v>3.2619569578505665</c:v>
                </c:pt>
                <c:pt idx="211">
                  <c:v>22.605665451291671</c:v>
                </c:pt>
                <c:pt idx="212">
                  <c:v>5.7899018579700101</c:v>
                </c:pt>
                <c:pt idx="213">
                  <c:v>9.5787798626810563</c:v>
                </c:pt>
                <c:pt idx="214">
                  <c:v>-5.6029723364776558</c:v>
                </c:pt>
                <c:pt idx="215">
                  <c:v>11.17361272198243</c:v>
                </c:pt>
                <c:pt idx="216">
                  <c:v>30.268147079425297</c:v>
                </c:pt>
                <c:pt idx="217">
                  <c:v>0.88101340917257787</c:v>
                </c:pt>
                <c:pt idx="218">
                  <c:v>-0.90339216900059682</c:v>
                </c:pt>
                <c:pt idx="219">
                  <c:v>1.9758859568919345</c:v>
                </c:pt>
                <c:pt idx="220">
                  <c:v>5.5669610243110323</c:v>
                </c:pt>
                <c:pt idx="221">
                  <c:v>3.1342163284682627</c:v>
                </c:pt>
                <c:pt idx="222">
                  <c:v>19.981160415754971</c:v>
                </c:pt>
                <c:pt idx="223">
                  <c:v>-11.095242237226294</c:v>
                </c:pt>
                <c:pt idx="224">
                  <c:v>25.958074921652297</c:v>
                </c:pt>
                <c:pt idx="225">
                  <c:v>19.707972745406153</c:v>
                </c:pt>
                <c:pt idx="226">
                  <c:v>2.7366115454317832</c:v>
                </c:pt>
                <c:pt idx="227">
                  <c:v>19.790605879543289</c:v>
                </c:pt>
                <c:pt idx="228">
                  <c:v>11.578925548308835</c:v>
                </c:pt>
                <c:pt idx="229">
                  <c:v>9.281377737093365</c:v>
                </c:pt>
                <c:pt idx="230">
                  <c:v>9.8975564569590126</c:v>
                </c:pt>
                <c:pt idx="231">
                  <c:v>3.99361777020696</c:v>
                </c:pt>
                <c:pt idx="232">
                  <c:v>-0.47403077332851851</c:v>
                </c:pt>
                <c:pt idx="233">
                  <c:v>19.718910497777514</c:v>
                </c:pt>
                <c:pt idx="234">
                  <c:v>-9.9905869360204562</c:v>
                </c:pt>
                <c:pt idx="235">
                  <c:v>-6.8689511844011122</c:v>
                </c:pt>
                <c:pt idx="236">
                  <c:v>-14.34775097197635</c:v>
                </c:pt>
                <c:pt idx="237">
                  <c:v>29.250101538002269</c:v>
                </c:pt>
                <c:pt idx="238">
                  <c:v>-1.1761128950339668</c:v>
                </c:pt>
                <c:pt idx="239">
                  <c:v>19.922872174095527</c:v>
                </c:pt>
                <c:pt idx="240">
                  <c:v>-2.6409110874203066</c:v>
                </c:pt>
                <c:pt idx="241">
                  <c:v>-8.0786442509036789</c:v>
                </c:pt>
                <c:pt idx="242">
                  <c:v>13.170490899893796</c:v>
                </c:pt>
                <c:pt idx="243">
                  <c:v>17.449832161269235</c:v>
                </c:pt>
                <c:pt idx="244">
                  <c:v>-3.7600408623616488</c:v>
                </c:pt>
                <c:pt idx="245">
                  <c:v>9.3757979958687532</c:v>
                </c:pt>
                <c:pt idx="246">
                  <c:v>-2.2547480471747399</c:v>
                </c:pt>
                <c:pt idx="247">
                  <c:v>-4.9855726069812576</c:v>
                </c:pt>
                <c:pt idx="248">
                  <c:v>-8.2593198050999383</c:v>
                </c:pt>
                <c:pt idx="249">
                  <c:v>23.840687570364192</c:v>
                </c:pt>
                <c:pt idx="250">
                  <c:v>-0.64333910066554623</c:v>
                </c:pt>
                <c:pt idx="251">
                  <c:v>10.008558819774759</c:v>
                </c:pt>
                <c:pt idx="252">
                  <c:v>1.3071285571964566</c:v>
                </c:pt>
                <c:pt idx="253">
                  <c:v>2.5116390836559059</c:v>
                </c:pt>
                <c:pt idx="254">
                  <c:v>7.5294813743380793</c:v>
                </c:pt>
                <c:pt idx="255">
                  <c:v>-4.7955742679820759</c:v>
                </c:pt>
                <c:pt idx="256">
                  <c:v>-13.705147644145569</c:v>
                </c:pt>
                <c:pt idx="257">
                  <c:v>-12.805109933783363</c:v>
                </c:pt>
                <c:pt idx="258">
                  <c:v>13.561909408208328</c:v>
                </c:pt>
                <c:pt idx="259">
                  <c:v>-3.9597767141405669</c:v>
                </c:pt>
                <c:pt idx="260">
                  <c:v>4.6398435346549434</c:v>
                </c:pt>
                <c:pt idx="261">
                  <c:v>28.430528456007544</c:v>
                </c:pt>
                <c:pt idx="262">
                  <c:v>-10.462998297445637</c:v>
                </c:pt>
                <c:pt idx="263">
                  <c:v>6.2343529419534516</c:v>
                </c:pt>
                <c:pt idx="264">
                  <c:v>6.8586415802063563</c:v>
                </c:pt>
                <c:pt idx="265">
                  <c:v>3.4608148574647615</c:v>
                </c:pt>
                <c:pt idx="266">
                  <c:v>19.482278641914046</c:v>
                </c:pt>
                <c:pt idx="267">
                  <c:v>-0.19242193858636725</c:v>
                </c:pt>
                <c:pt idx="268">
                  <c:v>-3.535638518879118</c:v>
                </c:pt>
                <c:pt idx="269">
                  <c:v>15.069855380923814</c:v>
                </c:pt>
                <c:pt idx="270">
                  <c:v>8.5230499812835667</c:v>
                </c:pt>
                <c:pt idx="271">
                  <c:v>-25.342958445835229</c:v>
                </c:pt>
                <c:pt idx="272">
                  <c:v>-22.254902790063348</c:v>
                </c:pt>
                <c:pt idx="273">
                  <c:v>-3.5120509430787621</c:v>
                </c:pt>
                <c:pt idx="274">
                  <c:v>1.9690068119581206</c:v>
                </c:pt>
                <c:pt idx="275">
                  <c:v>16.087918694448767</c:v>
                </c:pt>
                <c:pt idx="276">
                  <c:v>-10.739122528306382</c:v>
                </c:pt>
                <c:pt idx="277">
                  <c:v>-8.0749345698405506</c:v>
                </c:pt>
                <c:pt idx="278">
                  <c:v>8.4076578514066362</c:v>
                </c:pt>
                <c:pt idx="279">
                  <c:v>-2.8789899267066374</c:v>
                </c:pt>
                <c:pt idx="280">
                  <c:v>28.927943860387231</c:v>
                </c:pt>
                <c:pt idx="281">
                  <c:v>12.860579063525268</c:v>
                </c:pt>
                <c:pt idx="282">
                  <c:v>11.755664554999814</c:v>
                </c:pt>
                <c:pt idx="283">
                  <c:v>19.784481933940938</c:v>
                </c:pt>
                <c:pt idx="284">
                  <c:v>-16.280506336628719</c:v>
                </c:pt>
                <c:pt idx="285">
                  <c:v>-25.499153482728303</c:v>
                </c:pt>
                <c:pt idx="286">
                  <c:v>-10.8155127854588</c:v>
                </c:pt>
                <c:pt idx="287">
                  <c:v>-4.183414394892516</c:v>
                </c:pt>
                <c:pt idx="288">
                  <c:v>-18.560294914001616</c:v>
                </c:pt>
                <c:pt idx="289">
                  <c:v>13.081811520764935</c:v>
                </c:pt>
                <c:pt idx="290">
                  <c:v>10.008599795450319</c:v>
                </c:pt>
                <c:pt idx="291">
                  <c:v>11.36597381648061</c:v>
                </c:pt>
                <c:pt idx="292">
                  <c:v>15.642249361944812</c:v>
                </c:pt>
                <c:pt idx="293">
                  <c:v>6.7983351613621021</c:v>
                </c:pt>
                <c:pt idx="294">
                  <c:v>-6.7637046748440035</c:v>
                </c:pt>
                <c:pt idx="295">
                  <c:v>11.939165071438326</c:v>
                </c:pt>
                <c:pt idx="296">
                  <c:v>7.4556152134994509</c:v>
                </c:pt>
                <c:pt idx="297">
                  <c:v>-6.4236888191571175</c:v>
                </c:pt>
                <c:pt idx="298">
                  <c:v>31.956730534631461</c:v>
                </c:pt>
                <c:pt idx="299">
                  <c:v>26.3690837084505</c:v>
                </c:pt>
                <c:pt idx="300">
                  <c:v>-1.9507538804810132</c:v>
                </c:pt>
                <c:pt idx="301">
                  <c:v>-16.592517724601237</c:v>
                </c:pt>
                <c:pt idx="302">
                  <c:v>14.322734992257887</c:v>
                </c:pt>
                <c:pt idx="303">
                  <c:v>-1.8969845360391169</c:v>
                </c:pt>
                <c:pt idx="304">
                  <c:v>-14.481660210490201</c:v>
                </c:pt>
                <c:pt idx="305">
                  <c:v>4.0278066052140886</c:v>
                </c:pt>
                <c:pt idx="306">
                  <c:v>-4.7405052620049801</c:v>
                </c:pt>
                <c:pt idx="307">
                  <c:v>-1.0348145236233073</c:v>
                </c:pt>
                <c:pt idx="308">
                  <c:v>20.040150682861448</c:v>
                </c:pt>
                <c:pt idx="309">
                  <c:v>-8.3970473572261888</c:v>
                </c:pt>
                <c:pt idx="310">
                  <c:v>-21.558799664637711</c:v>
                </c:pt>
                <c:pt idx="311">
                  <c:v>-4.4447777577862091</c:v>
                </c:pt>
                <c:pt idx="312">
                  <c:v>16.323022673573281</c:v>
                </c:pt>
                <c:pt idx="313">
                  <c:v>-6.7120590073881452</c:v>
                </c:pt>
                <c:pt idx="314">
                  <c:v>8.7812145667865469</c:v>
                </c:pt>
                <c:pt idx="315">
                  <c:v>14.746367832858132</c:v>
                </c:pt>
                <c:pt idx="316">
                  <c:v>-5.3644242480533002</c:v>
                </c:pt>
                <c:pt idx="317">
                  <c:v>-2.0946880984301472</c:v>
                </c:pt>
                <c:pt idx="318">
                  <c:v>1.7028904672981273</c:v>
                </c:pt>
                <c:pt idx="319">
                  <c:v>7.5334413435826164</c:v>
                </c:pt>
                <c:pt idx="320">
                  <c:v>-6.7672401944032252</c:v>
                </c:pt>
                <c:pt idx="321">
                  <c:v>7.2407744783275145</c:v>
                </c:pt>
                <c:pt idx="322">
                  <c:v>33.124907697240388</c:v>
                </c:pt>
                <c:pt idx="323">
                  <c:v>21.116975666777414</c:v>
                </c:pt>
                <c:pt idx="324">
                  <c:v>18.343310671598736</c:v>
                </c:pt>
                <c:pt idx="325">
                  <c:v>0.75110192717821178</c:v>
                </c:pt>
                <c:pt idx="326">
                  <c:v>18.822104509742566</c:v>
                </c:pt>
                <c:pt idx="327">
                  <c:v>2.9089260632545564</c:v>
                </c:pt>
                <c:pt idx="328">
                  <c:v>-0.5440409771847321</c:v>
                </c:pt>
                <c:pt idx="329">
                  <c:v>3.5659489548680696</c:v>
                </c:pt>
                <c:pt idx="330">
                  <c:v>6.8051534581750914</c:v>
                </c:pt>
                <c:pt idx="331">
                  <c:v>-3.0376347960599936</c:v>
                </c:pt>
                <c:pt idx="332">
                  <c:v>5.7878722078476841</c:v>
                </c:pt>
                <c:pt idx="333">
                  <c:v>12.244881843266196</c:v>
                </c:pt>
                <c:pt idx="334">
                  <c:v>-29.994455620926907</c:v>
                </c:pt>
                <c:pt idx="335">
                  <c:v>5.7117016838313521</c:v>
                </c:pt>
                <c:pt idx="336">
                  <c:v>23.16938960739812</c:v>
                </c:pt>
                <c:pt idx="337">
                  <c:v>7.3504334718221749</c:v>
                </c:pt>
                <c:pt idx="338">
                  <c:v>9.0917561481815774</c:v>
                </c:pt>
                <c:pt idx="339">
                  <c:v>32.899262532517824</c:v>
                </c:pt>
                <c:pt idx="340">
                  <c:v>18.266104310844717</c:v>
                </c:pt>
                <c:pt idx="341">
                  <c:v>-11.151271023400547</c:v>
                </c:pt>
                <c:pt idx="342">
                  <c:v>2.7514667928891416</c:v>
                </c:pt>
                <c:pt idx="343">
                  <c:v>-4.5793296384371622</c:v>
                </c:pt>
                <c:pt idx="344">
                  <c:v>37.680896172694446</c:v>
                </c:pt>
                <c:pt idx="345">
                  <c:v>-13.810548496498196</c:v>
                </c:pt>
                <c:pt idx="346">
                  <c:v>5.453124194718697</c:v>
                </c:pt>
                <c:pt idx="347">
                  <c:v>12.003536189850465</c:v>
                </c:pt>
                <c:pt idx="348">
                  <c:v>-1.9399119099066553E-2</c:v>
                </c:pt>
                <c:pt idx="349">
                  <c:v>-12.133349993713558</c:v>
                </c:pt>
                <c:pt idx="350">
                  <c:v>12.486938157472876</c:v>
                </c:pt>
                <c:pt idx="351">
                  <c:v>-0.31652586245753511</c:v>
                </c:pt>
                <c:pt idx="352">
                  <c:v>28.963802646889352</c:v>
                </c:pt>
                <c:pt idx="353">
                  <c:v>-4.3734313811375323</c:v>
                </c:pt>
                <c:pt idx="354">
                  <c:v>-1.0330392880544714</c:v>
                </c:pt>
                <c:pt idx="355">
                  <c:v>23.897358572824764</c:v>
                </c:pt>
                <c:pt idx="356">
                  <c:v>-10.469483786058202</c:v>
                </c:pt>
                <c:pt idx="357">
                  <c:v>-4.608890256123555</c:v>
                </c:pt>
                <c:pt idx="358">
                  <c:v>23.925481521309223</c:v>
                </c:pt>
                <c:pt idx="359">
                  <c:v>-4.9716719012863919</c:v>
                </c:pt>
                <c:pt idx="360">
                  <c:v>-1.2972409517177574</c:v>
                </c:pt>
                <c:pt idx="361">
                  <c:v>7.9161837639889381</c:v>
                </c:pt>
                <c:pt idx="362">
                  <c:v>-14.803762345497795</c:v>
                </c:pt>
                <c:pt idx="363">
                  <c:v>-5.201743585347419</c:v>
                </c:pt>
                <c:pt idx="364">
                  <c:v>-4.7147386316990385</c:v>
                </c:pt>
                <c:pt idx="365">
                  <c:v>12.981659085989172</c:v>
                </c:pt>
                <c:pt idx="366">
                  <c:v>19.069069103275805</c:v>
                </c:pt>
                <c:pt idx="367">
                  <c:v>4.7571476150771126</c:v>
                </c:pt>
                <c:pt idx="368">
                  <c:v>-6.6532688908427851</c:v>
                </c:pt>
                <c:pt idx="369">
                  <c:v>13.558822509679642</c:v>
                </c:pt>
                <c:pt idx="370">
                  <c:v>14.077612781817495</c:v>
                </c:pt>
                <c:pt idx="371">
                  <c:v>-21.919148831040545</c:v>
                </c:pt>
                <c:pt idx="372">
                  <c:v>16.202335784845168</c:v>
                </c:pt>
                <c:pt idx="373">
                  <c:v>-0.71863772415381177</c:v>
                </c:pt>
                <c:pt idx="374">
                  <c:v>4.8405069323179735</c:v>
                </c:pt>
                <c:pt idx="375">
                  <c:v>-8.9587639718032861</c:v>
                </c:pt>
                <c:pt idx="376">
                  <c:v>-3.4630275525199785</c:v>
                </c:pt>
                <c:pt idx="377">
                  <c:v>-7.5100332661584233</c:v>
                </c:pt>
                <c:pt idx="378">
                  <c:v>0.67943322751272461</c:v>
                </c:pt>
                <c:pt idx="379">
                  <c:v>4.1663498504521197</c:v>
                </c:pt>
                <c:pt idx="380">
                  <c:v>27.087998938909863</c:v>
                </c:pt>
                <c:pt idx="381">
                  <c:v>14.902868582182872</c:v>
                </c:pt>
                <c:pt idx="382">
                  <c:v>6.4042367192804743</c:v>
                </c:pt>
                <c:pt idx="383">
                  <c:v>-9.1283600097158519</c:v>
                </c:pt>
                <c:pt idx="384">
                  <c:v>15.662937797775708</c:v>
                </c:pt>
                <c:pt idx="385">
                  <c:v>8.7840802464049546</c:v>
                </c:pt>
                <c:pt idx="386">
                  <c:v>19.298374221255795</c:v>
                </c:pt>
                <c:pt idx="387">
                  <c:v>-1.8114952267455564</c:v>
                </c:pt>
                <c:pt idx="388">
                  <c:v>23.244162011089756</c:v>
                </c:pt>
                <c:pt idx="389">
                  <c:v>17.8785051088453</c:v>
                </c:pt>
                <c:pt idx="390">
                  <c:v>-11.634809523470217</c:v>
                </c:pt>
                <c:pt idx="391">
                  <c:v>-2.7697146147578948</c:v>
                </c:pt>
                <c:pt idx="392">
                  <c:v>-17.036294896242829</c:v>
                </c:pt>
                <c:pt idx="393">
                  <c:v>-20.124856578799125</c:v>
                </c:pt>
                <c:pt idx="394">
                  <c:v>-15.934784620436481</c:v>
                </c:pt>
                <c:pt idx="395">
                  <c:v>11.332980496901552</c:v>
                </c:pt>
                <c:pt idx="396">
                  <c:v>14.185138124147551</c:v>
                </c:pt>
                <c:pt idx="397">
                  <c:v>-3.9309253916278024</c:v>
                </c:pt>
                <c:pt idx="398">
                  <c:v>-3.276549846771978</c:v>
                </c:pt>
                <c:pt idx="399">
                  <c:v>-9.4287074699240883</c:v>
                </c:pt>
                <c:pt idx="400">
                  <c:v>15.57062218634618</c:v>
                </c:pt>
                <c:pt idx="401">
                  <c:v>2.7782718515067497</c:v>
                </c:pt>
                <c:pt idx="402">
                  <c:v>-3.8489885223880727</c:v>
                </c:pt>
                <c:pt idx="403">
                  <c:v>-0.85329846763409023</c:v>
                </c:pt>
                <c:pt idx="404">
                  <c:v>3.662009446337569</c:v>
                </c:pt>
                <c:pt idx="405">
                  <c:v>-3.9064361135624743</c:v>
                </c:pt>
                <c:pt idx="406">
                  <c:v>20.777897600916212</c:v>
                </c:pt>
                <c:pt idx="407">
                  <c:v>-13.107581051206868</c:v>
                </c:pt>
                <c:pt idx="408">
                  <c:v>19.166355723946918</c:v>
                </c:pt>
                <c:pt idx="409">
                  <c:v>22.621447825929572</c:v>
                </c:pt>
                <c:pt idx="410">
                  <c:v>0.16544075849228079</c:v>
                </c:pt>
                <c:pt idx="411">
                  <c:v>-4.2606513712295211</c:v>
                </c:pt>
                <c:pt idx="412">
                  <c:v>-5.036619341627528</c:v>
                </c:pt>
                <c:pt idx="413">
                  <c:v>7.6276792794580111</c:v>
                </c:pt>
                <c:pt idx="414">
                  <c:v>14.860608971178619</c:v>
                </c:pt>
                <c:pt idx="415">
                  <c:v>13.409459994453485</c:v>
                </c:pt>
                <c:pt idx="416">
                  <c:v>3.5417714087882111</c:v>
                </c:pt>
                <c:pt idx="417">
                  <c:v>-7.7867746535036702</c:v>
                </c:pt>
                <c:pt idx="418">
                  <c:v>26.849986718034941</c:v>
                </c:pt>
                <c:pt idx="419">
                  <c:v>16.604960221890916</c:v>
                </c:pt>
                <c:pt idx="420">
                  <c:v>-8.1720300197209141</c:v>
                </c:pt>
                <c:pt idx="421">
                  <c:v>22.645556761998016</c:v>
                </c:pt>
                <c:pt idx="422">
                  <c:v>22.012514385941877</c:v>
                </c:pt>
                <c:pt idx="423">
                  <c:v>-8.2785638831720263</c:v>
                </c:pt>
                <c:pt idx="424">
                  <c:v>-16.782361810025357</c:v>
                </c:pt>
                <c:pt idx="425">
                  <c:v>16.49373367416548</c:v>
                </c:pt>
                <c:pt idx="426">
                  <c:v>-25.421325354584759</c:v>
                </c:pt>
                <c:pt idx="427">
                  <c:v>10.404273216283727</c:v>
                </c:pt>
                <c:pt idx="428">
                  <c:v>2.7330411883644494</c:v>
                </c:pt>
                <c:pt idx="429">
                  <c:v>-6.1396755787436703</c:v>
                </c:pt>
                <c:pt idx="430">
                  <c:v>20.665957633884354</c:v>
                </c:pt>
                <c:pt idx="431">
                  <c:v>14.726146297858904</c:v>
                </c:pt>
                <c:pt idx="432">
                  <c:v>10.320536129858038</c:v>
                </c:pt>
                <c:pt idx="433">
                  <c:v>-0.56452037200555338</c:v>
                </c:pt>
                <c:pt idx="434">
                  <c:v>13.211888651498247</c:v>
                </c:pt>
                <c:pt idx="435">
                  <c:v>22.746242214462008</c:v>
                </c:pt>
                <c:pt idx="436">
                  <c:v>15.375881516857557</c:v>
                </c:pt>
                <c:pt idx="437">
                  <c:v>2.4336382702239341</c:v>
                </c:pt>
                <c:pt idx="438">
                  <c:v>-16.963288936445039</c:v>
                </c:pt>
                <c:pt idx="439">
                  <c:v>-3.7532430028198505</c:v>
                </c:pt>
                <c:pt idx="440">
                  <c:v>-6.2382203160035274</c:v>
                </c:pt>
                <c:pt idx="441">
                  <c:v>4.0031021029429592</c:v>
                </c:pt>
                <c:pt idx="442">
                  <c:v>7.6549876019621124</c:v>
                </c:pt>
                <c:pt idx="443">
                  <c:v>-3.4952392943080284</c:v>
                </c:pt>
                <c:pt idx="444">
                  <c:v>14.801004715902348</c:v>
                </c:pt>
                <c:pt idx="445">
                  <c:v>20.49439473227185</c:v>
                </c:pt>
                <c:pt idx="446">
                  <c:v>-27.859380092869777</c:v>
                </c:pt>
                <c:pt idx="447">
                  <c:v>9.3383146944148514</c:v>
                </c:pt>
                <c:pt idx="448">
                  <c:v>-3.452306798082251</c:v>
                </c:pt>
                <c:pt idx="449">
                  <c:v>6.6854400898312392</c:v>
                </c:pt>
                <c:pt idx="450">
                  <c:v>-3.8590560527041653</c:v>
                </c:pt>
                <c:pt idx="451">
                  <c:v>4.6144650518225809</c:v>
                </c:pt>
                <c:pt idx="452">
                  <c:v>14.462766599932188</c:v>
                </c:pt>
                <c:pt idx="453">
                  <c:v>-10.466393636728583</c:v>
                </c:pt>
                <c:pt idx="454">
                  <c:v>5.0401548838500005</c:v>
                </c:pt>
                <c:pt idx="455">
                  <c:v>19.020000656106024</c:v>
                </c:pt>
                <c:pt idx="456">
                  <c:v>-22.619994040889573</c:v>
                </c:pt>
                <c:pt idx="457">
                  <c:v>-9.2817970000218537</c:v>
                </c:pt>
                <c:pt idx="458">
                  <c:v>-10.302910811885809</c:v>
                </c:pt>
                <c:pt idx="459">
                  <c:v>-16.388774291321283</c:v>
                </c:pt>
                <c:pt idx="460">
                  <c:v>3.392230115638748</c:v>
                </c:pt>
                <c:pt idx="461">
                  <c:v>13.180724426793205</c:v>
                </c:pt>
                <c:pt idx="462">
                  <c:v>9.160890743557017</c:v>
                </c:pt>
                <c:pt idx="463">
                  <c:v>3.0095507138215325</c:v>
                </c:pt>
                <c:pt idx="464">
                  <c:v>-17.414451298382531</c:v>
                </c:pt>
                <c:pt idx="465">
                  <c:v>3.1059494955233795</c:v>
                </c:pt>
                <c:pt idx="466">
                  <c:v>-7.0812604011511091</c:v>
                </c:pt>
                <c:pt idx="467">
                  <c:v>-3.4687934940363583</c:v>
                </c:pt>
                <c:pt idx="468">
                  <c:v>-12.556521740631705</c:v>
                </c:pt>
                <c:pt idx="469">
                  <c:v>-13.423723484772655</c:v>
                </c:pt>
                <c:pt idx="470">
                  <c:v>18.906558084654751</c:v>
                </c:pt>
                <c:pt idx="471">
                  <c:v>1.2257548282041135</c:v>
                </c:pt>
                <c:pt idx="472">
                  <c:v>-9.7715183141547755</c:v>
                </c:pt>
                <c:pt idx="473">
                  <c:v>27.43797865812153</c:v>
                </c:pt>
                <c:pt idx="474">
                  <c:v>-13.242135588048395</c:v>
                </c:pt>
                <c:pt idx="475">
                  <c:v>-22.806521376747284</c:v>
                </c:pt>
                <c:pt idx="476">
                  <c:v>-2.4261210502235073</c:v>
                </c:pt>
                <c:pt idx="477">
                  <c:v>-5.9281388191388515</c:v>
                </c:pt>
                <c:pt idx="478">
                  <c:v>-1.0021433835511218</c:v>
                </c:pt>
                <c:pt idx="479">
                  <c:v>-1.8189867721921438</c:v>
                </c:pt>
                <c:pt idx="480">
                  <c:v>27.428127592463706</c:v>
                </c:pt>
                <c:pt idx="481">
                  <c:v>32.567154602286514</c:v>
                </c:pt>
                <c:pt idx="482">
                  <c:v>5.3780257151305353</c:v>
                </c:pt>
                <c:pt idx="483">
                  <c:v>10.763041224494961</c:v>
                </c:pt>
                <c:pt idx="484">
                  <c:v>6.5119780494587935</c:v>
                </c:pt>
                <c:pt idx="485">
                  <c:v>12.828859772772185</c:v>
                </c:pt>
                <c:pt idx="486">
                  <c:v>5.5569281347961681</c:v>
                </c:pt>
                <c:pt idx="487">
                  <c:v>-10.470665887805076</c:v>
                </c:pt>
                <c:pt idx="488">
                  <c:v>-4.39701245627597</c:v>
                </c:pt>
                <c:pt idx="489">
                  <c:v>-13.275673870939798</c:v>
                </c:pt>
                <c:pt idx="490">
                  <c:v>6.2803220989012978</c:v>
                </c:pt>
                <c:pt idx="491">
                  <c:v>14.135503267729998</c:v>
                </c:pt>
                <c:pt idx="492">
                  <c:v>-8.9016221826790733</c:v>
                </c:pt>
                <c:pt idx="493">
                  <c:v>-9.2725478571122046</c:v>
                </c:pt>
                <c:pt idx="494">
                  <c:v>-2.9744232160871853</c:v>
                </c:pt>
                <c:pt idx="495">
                  <c:v>5.8134628509766664</c:v>
                </c:pt>
                <c:pt idx="496">
                  <c:v>11.522220847917565</c:v>
                </c:pt>
                <c:pt idx="497">
                  <c:v>-8.2898858285630546</c:v>
                </c:pt>
                <c:pt idx="498">
                  <c:v>21.868886320837905</c:v>
                </c:pt>
                <c:pt idx="499">
                  <c:v>-0.78437892196777881</c:v>
                </c:pt>
                <c:pt idx="500">
                  <c:v>-16.033288657766775</c:v>
                </c:pt>
                <c:pt idx="501">
                  <c:v>6.9828607239839684</c:v>
                </c:pt>
                <c:pt idx="502">
                  <c:v>-8.2105693455583335</c:v>
                </c:pt>
                <c:pt idx="503">
                  <c:v>10.091445739748915</c:v>
                </c:pt>
                <c:pt idx="504">
                  <c:v>9.7288911895415975</c:v>
                </c:pt>
                <c:pt idx="505">
                  <c:v>8.7898187263054943</c:v>
                </c:pt>
                <c:pt idx="506">
                  <c:v>17.780313026548971</c:v>
                </c:pt>
                <c:pt idx="507">
                  <c:v>15.218722002481314</c:v>
                </c:pt>
                <c:pt idx="508">
                  <c:v>-9.645908935883277</c:v>
                </c:pt>
                <c:pt idx="509">
                  <c:v>2.2247484193880354</c:v>
                </c:pt>
                <c:pt idx="510">
                  <c:v>4.3229540312246613</c:v>
                </c:pt>
                <c:pt idx="511">
                  <c:v>-23.95231165055263</c:v>
                </c:pt>
                <c:pt idx="512">
                  <c:v>-1.9435101616672412</c:v>
                </c:pt>
                <c:pt idx="513">
                  <c:v>6.6736714186086097</c:v>
                </c:pt>
                <c:pt idx="514">
                  <c:v>3.3816683202918263</c:v>
                </c:pt>
                <c:pt idx="515">
                  <c:v>2.1483125816766151</c:v>
                </c:pt>
                <c:pt idx="516">
                  <c:v>30.883890837827636</c:v>
                </c:pt>
                <c:pt idx="517">
                  <c:v>1.5336197433040155</c:v>
                </c:pt>
                <c:pt idx="518">
                  <c:v>-16.179171671814146</c:v>
                </c:pt>
                <c:pt idx="519">
                  <c:v>15.640788265809034</c:v>
                </c:pt>
                <c:pt idx="520">
                  <c:v>11.358677687567805</c:v>
                </c:pt>
                <c:pt idx="521">
                  <c:v>-13.24905896336195</c:v>
                </c:pt>
                <c:pt idx="522">
                  <c:v>-5.96850856192669</c:v>
                </c:pt>
                <c:pt idx="523">
                  <c:v>-10.274448733616431</c:v>
                </c:pt>
                <c:pt idx="524">
                  <c:v>2.2944165407437893</c:v>
                </c:pt>
                <c:pt idx="525">
                  <c:v>1.4548265886901106</c:v>
                </c:pt>
                <c:pt idx="526">
                  <c:v>11.933067834975667</c:v>
                </c:pt>
                <c:pt idx="527">
                  <c:v>-7.3243159097735457</c:v>
                </c:pt>
                <c:pt idx="528">
                  <c:v>24.370558224830777</c:v>
                </c:pt>
                <c:pt idx="529">
                  <c:v>1.9225461324750999</c:v>
                </c:pt>
                <c:pt idx="530">
                  <c:v>30.641858260678468</c:v>
                </c:pt>
                <c:pt idx="531">
                  <c:v>34.234493304165092</c:v>
                </c:pt>
                <c:pt idx="532">
                  <c:v>14.197857766030541</c:v>
                </c:pt>
                <c:pt idx="533">
                  <c:v>-13.598903212956788</c:v>
                </c:pt>
                <c:pt idx="534">
                  <c:v>20.310312239587788</c:v>
                </c:pt>
                <c:pt idx="535">
                  <c:v>20.480933029378438</c:v>
                </c:pt>
                <c:pt idx="536">
                  <c:v>10.778377104023351</c:v>
                </c:pt>
                <c:pt idx="537">
                  <c:v>-0.79194824810971554</c:v>
                </c:pt>
                <c:pt idx="538">
                  <c:v>9.8844823685639582</c:v>
                </c:pt>
                <c:pt idx="539">
                  <c:v>-3.6591657848988888</c:v>
                </c:pt>
                <c:pt idx="540">
                  <c:v>-1.6151016896846357</c:v>
                </c:pt>
                <c:pt idx="541">
                  <c:v>-9.3205794322933997</c:v>
                </c:pt>
                <c:pt idx="542">
                  <c:v>-2.8445593741468151</c:v>
                </c:pt>
                <c:pt idx="543">
                  <c:v>2.9495359784808084</c:v>
                </c:pt>
                <c:pt idx="544">
                  <c:v>18.077070189158633</c:v>
                </c:pt>
                <c:pt idx="545">
                  <c:v>7.6076519737952264</c:v>
                </c:pt>
                <c:pt idx="546">
                  <c:v>4.8365221645859364</c:v>
                </c:pt>
                <c:pt idx="547">
                  <c:v>19.415210707016062</c:v>
                </c:pt>
                <c:pt idx="548">
                  <c:v>-2.0626156997821496</c:v>
                </c:pt>
                <c:pt idx="549">
                  <c:v>24.351238161635546</c:v>
                </c:pt>
                <c:pt idx="550">
                  <c:v>34.555080345712568</c:v>
                </c:pt>
                <c:pt idx="551">
                  <c:v>11.958666216528711</c:v>
                </c:pt>
                <c:pt idx="552">
                  <c:v>16.198593294464004</c:v>
                </c:pt>
                <c:pt idx="553">
                  <c:v>14.380209919165234</c:v>
                </c:pt>
                <c:pt idx="554">
                  <c:v>0.27864824393904897</c:v>
                </c:pt>
                <c:pt idx="555">
                  <c:v>18.754215482272869</c:v>
                </c:pt>
                <c:pt idx="556">
                  <c:v>6.3963596264015514</c:v>
                </c:pt>
                <c:pt idx="557">
                  <c:v>-25.593840543476389</c:v>
                </c:pt>
                <c:pt idx="558">
                  <c:v>7.4675491073059241</c:v>
                </c:pt>
                <c:pt idx="559">
                  <c:v>-7.6380755818123944</c:v>
                </c:pt>
                <c:pt idx="560">
                  <c:v>-9.5853117601826696</c:v>
                </c:pt>
                <c:pt idx="561">
                  <c:v>-19.559817451413657</c:v>
                </c:pt>
                <c:pt idx="562">
                  <c:v>-7.9866544386701435</c:v>
                </c:pt>
                <c:pt idx="563">
                  <c:v>10.071159699840035</c:v>
                </c:pt>
                <c:pt idx="564">
                  <c:v>-12.313004163040574</c:v>
                </c:pt>
                <c:pt idx="565">
                  <c:v>3.9145713233511348</c:v>
                </c:pt>
                <c:pt idx="566">
                  <c:v>15.210850642549449</c:v>
                </c:pt>
                <c:pt idx="567">
                  <c:v>-12.848758775607067</c:v>
                </c:pt>
                <c:pt idx="568">
                  <c:v>5.3709582676589989</c:v>
                </c:pt>
                <c:pt idx="569">
                  <c:v>24.621141742861482</c:v>
                </c:pt>
                <c:pt idx="570">
                  <c:v>19.723780588441461</c:v>
                </c:pt>
                <c:pt idx="571">
                  <c:v>0.13083454602462297</c:v>
                </c:pt>
                <c:pt idx="572">
                  <c:v>17.264225912738752</c:v>
                </c:pt>
                <c:pt idx="573">
                  <c:v>16.897842063218672</c:v>
                </c:pt>
                <c:pt idx="574">
                  <c:v>-9.1631008923298509</c:v>
                </c:pt>
                <c:pt idx="575">
                  <c:v>19.87585527452633</c:v>
                </c:pt>
                <c:pt idx="576">
                  <c:v>0.33010347158576181</c:v>
                </c:pt>
                <c:pt idx="577">
                  <c:v>12.813678047589555</c:v>
                </c:pt>
                <c:pt idx="578">
                  <c:v>23.799234323324161</c:v>
                </c:pt>
                <c:pt idx="579">
                  <c:v>19.483160088996481</c:v>
                </c:pt>
                <c:pt idx="580">
                  <c:v>1.3866387066383297</c:v>
                </c:pt>
                <c:pt idx="581">
                  <c:v>-6.8629445401261187</c:v>
                </c:pt>
                <c:pt idx="582">
                  <c:v>-1.0907424079032495</c:v>
                </c:pt>
                <c:pt idx="583">
                  <c:v>-9.2863436690122469</c:v>
                </c:pt>
                <c:pt idx="584">
                  <c:v>-7.8428685885720881</c:v>
                </c:pt>
                <c:pt idx="585">
                  <c:v>6.541969021732541E-3</c:v>
                </c:pt>
                <c:pt idx="586">
                  <c:v>-12.234467651500545</c:v>
                </c:pt>
                <c:pt idx="587">
                  <c:v>-5.7393607749259061</c:v>
                </c:pt>
                <c:pt idx="588">
                  <c:v>31.627729995636496</c:v>
                </c:pt>
                <c:pt idx="589">
                  <c:v>5.872908279779292</c:v>
                </c:pt>
                <c:pt idx="590">
                  <c:v>-9.66518764287148</c:v>
                </c:pt>
                <c:pt idx="591">
                  <c:v>16.668091046947808</c:v>
                </c:pt>
                <c:pt idx="592">
                  <c:v>-4.7032521137548891</c:v>
                </c:pt>
                <c:pt idx="593">
                  <c:v>-13.354063183479653</c:v>
                </c:pt>
                <c:pt idx="594">
                  <c:v>11.321767596010867</c:v>
                </c:pt>
                <c:pt idx="595">
                  <c:v>-15.378985958334304</c:v>
                </c:pt>
                <c:pt idx="596">
                  <c:v>0.96721788717191615</c:v>
                </c:pt>
                <c:pt idx="597">
                  <c:v>15.213920848289284</c:v>
                </c:pt>
                <c:pt idx="598">
                  <c:v>5.9530482384619177</c:v>
                </c:pt>
                <c:pt idx="599">
                  <c:v>3.2244970592997557</c:v>
                </c:pt>
                <c:pt idx="600">
                  <c:v>13.581991453440967</c:v>
                </c:pt>
                <c:pt idx="601">
                  <c:v>-14.57442277584229</c:v>
                </c:pt>
                <c:pt idx="602">
                  <c:v>15.229606110538143</c:v>
                </c:pt>
                <c:pt idx="603">
                  <c:v>5.289658265362533</c:v>
                </c:pt>
                <c:pt idx="604">
                  <c:v>19.786615760218403</c:v>
                </c:pt>
                <c:pt idx="605">
                  <c:v>41.462938953364301</c:v>
                </c:pt>
                <c:pt idx="606">
                  <c:v>-1.836311373173185</c:v>
                </c:pt>
                <c:pt idx="607">
                  <c:v>7.3769220935202249</c:v>
                </c:pt>
                <c:pt idx="608">
                  <c:v>9.8312698466243162</c:v>
                </c:pt>
                <c:pt idx="609">
                  <c:v>11.081358994150625</c:v>
                </c:pt>
                <c:pt idx="610">
                  <c:v>-1.9029713030741284</c:v>
                </c:pt>
                <c:pt idx="611">
                  <c:v>-1.8917659418582353</c:v>
                </c:pt>
                <c:pt idx="612">
                  <c:v>-7.9801370421138138</c:v>
                </c:pt>
                <c:pt idx="613">
                  <c:v>10.893319057885828</c:v>
                </c:pt>
                <c:pt idx="614">
                  <c:v>-22.536653011911753</c:v>
                </c:pt>
                <c:pt idx="615">
                  <c:v>-11.274537101425732</c:v>
                </c:pt>
                <c:pt idx="616">
                  <c:v>37.798574720075472</c:v>
                </c:pt>
                <c:pt idx="617">
                  <c:v>6.6376981765205745</c:v>
                </c:pt>
                <c:pt idx="618">
                  <c:v>0.75725541820403919</c:v>
                </c:pt>
                <c:pt idx="619">
                  <c:v>9.6855888781414006</c:v>
                </c:pt>
                <c:pt idx="620">
                  <c:v>-2.5897274632502096</c:v>
                </c:pt>
                <c:pt idx="621">
                  <c:v>4.3486036589130954</c:v>
                </c:pt>
                <c:pt idx="622">
                  <c:v>5.8709826507180445</c:v>
                </c:pt>
                <c:pt idx="623">
                  <c:v>1.4526169317306739</c:v>
                </c:pt>
                <c:pt idx="624">
                  <c:v>9.6276110330309415</c:v>
                </c:pt>
                <c:pt idx="625">
                  <c:v>-0.67330969992481116</c:v>
                </c:pt>
                <c:pt idx="626">
                  <c:v>-24.324661325719582</c:v>
                </c:pt>
                <c:pt idx="627">
                  <c:v>2.13057805806449</c:v>
                </c:pt>
                <c:pt idx="628">
                  <c:v>4.4490840657576047</c:v>
                </c:pt>
                <c:pt idx="629">
                  <c:v>9.9469145444146712</c:v>
                </c:pt>
                <c:pt idx="630">
                  <c:v>-0.30265771263658081</c:v>
                </c:pt>
                <c:pt idx="631">
                  <c:v>9.3037212152623816</c:v>
                </c:pt>
                <c:pt idx="632">
                  <c:v>12.265491023402724</c:v>
                </c:pt>
                <c:pt idx="633">
                  <c:v>-12.860978918539356</c:v>
                </c:pt>
                <c:pt idx="634">
                  <c:v>3.3208791637449995</c:v>
                </c:pt>
                <c:pt idx="635">
                  <c:v>-30.720367893194727</c:v>
                </c:pt>
                <c:pt idx="636">
                  <c:v>-5.2358706374610726</c:v>
                </c:pt>
                <c:pt idx="637">
                  <c:v>-10.440002914637752</c:v>
                </c:pt>
                <c:pt idx="638">
                  <c:v>-4.6552761216987477</c:v>
                </c:pt>
                <c:pt idx="639">
                  <c:v>19.550148746715049</c:v>
                </c:pt>
                <c:pt idx="640">
                  <c:v>-10.400170246860206</c:v>
                </c:pt>
                <c:pt idx="641">
                  <c:v>-23.455659909930823</c:v>
                </c:pt>
                <c:pt idx="642">
                  <c:v>4.669220639114986</c:v>
                </c:pt>
                <c:pt idx="643">
                  <c:v>4.4497424140632358</c:v>
                </c:pt>
                <c:pt idx="644">
                  <c:v>6.939195609875739</c:v>
                </c:pt>
                <c:pt idx="645">
                  <c:v>-7.6138952117795426</c:v>
                </c:pt>
                <c:pt idx="646">
                  <c:v>-22.602559892002411</c:v>
                </c:pt>
                <c:pt idx="647">
                  <c:v>-2.0654551528920955</c:v>
                </c:pt>
                <c:pt idx="648">
                  <c:v>15.346819475093598</c:v>
                </c:pt>
                <c:pt idx="649">
                  <c:v>3.6550793534127397</c:v>
                </c:pt>
                <c:pt idx="650">
                  <c:v>-7.1427205288863789</c:v>
                </c:pt>
                <c:pt idx="651">
                  <c:v>1.0330086641360765</c:v>
                </c:pt>
                <c:pt idx="652">
                  <c:v>-9.8295538123425565</c:v>
                </c:pt>
                <c:pt idx="653">
                  <c:v>-26.566116855887351</c:v>
                </c:pt>
                <c:pt idx="654">
                  <c:v>5.9815419571658879</c:v>
                </c:pt>
                <c:pt idx="655">
                  <c:v>3.0838138480428832</c:v>
                </c:pt>
                <c:pt idx="656">
                  <c:v>0.26157326497540012</c:v>
                </c:pt>
                <c:pt idx="657">
                  <c:v>5.4552508436876224</c:v>
                </c:pt>
                <c:pt idx="658">
                  <c:v>7.3337001629733631</c:v>
                </c:pt>
                <c:pt idx="659">
                  <c:v>-7.0014620730081667</c:v>
                </c:pt>
                <c:pt idx="660">
                  <c:v>8.8345406937109097</c:v>
                </c:pt>
                <c:pt idx="661">
                  <c:v>10.559823006649825</c:v>
                </c:pt>
                <c:pt idx="662">
                  <c:v>0.42323536639916526</c:v>
                </c:pt>
                <c:pt idx="663">
                  <c:v>1.1444774296142448</c:v>
                </c:pt>
                <c:pt idx="664">
                  <c:v>8.4851151168641969</c:v>
                </c:pt>
                <c:pt idx="665">
                  <c:v>-15.46034747489805</c:v>
                </c:pt>
                <c:pt idx="666">
                  <c:v>-4.5946244096573139</c:v>
                </c:pt>
                <c:pt idx="667">
                  <c:v>-16.069871270841936</c:v>
                </c:pt>
                <c:pt idx="668">
                  <c:v>-7.8578525963642925</c:v>
                </c:pt>
                <c:pt idx="669">
                  <c:v>-15.56254367487108</c:v>
                </c:pt>
                <c:pt idx="670">
                  <c:v>15.870191127646047</c:v>
                </c:pt>
                <c:pt idx="671">
                  <c:v>-9.0747023914370608</c:v>
                </c:pt>
                <c:pt idx="672">
                  <c:v>17.147406766351232</c:v>
                </c:pt>
                <c:pt idx="673">
                  <c:v>14.780285157265117</c:v>
                </c:pt>
                <c:pt idx="674">
                  <c:v>5.0098196554560737</c:v>
                </c:pt>
                <c:pt idx="675">
                  <c:v>5.5287609777483144</c:v>
                </c:pt>
                <c:pt idx="676">
                  <c:v>-15.402974537622924</c:v>
                </c:pt>
                <c:pt idx="677">
                  <c:v>10.864387563321833</c:v>
                </c:pt>
                <c:pt idx="678">
                  <c:v>-20.063428239571024</c:v>
                </c:pt>
                <c:pt idx="679">
                  <c:v>-6.6614626081821164</c:v>
                </c:pt>
                <c:pt idx="680">
                  <c:v>9.2616208162438003</c:v>
                </c:pt>
                <c:pt idx="681">
                  <c:v>-9.3289050048718778</c:v>
                </c:pt>
                <c:pt idx="682">
                  <c:v>-10.31034556357702</c:v>
                </c:pt>
                <c:pt idx="683">
                  <c:v>4.7279715655789794</c:v>
                </c:pt>
                <c:pt idx="684">
                  <c:v>-14.722792890879035</c:v>
                </c:pt>
                <c:pt idx="685">
                  <c:v>17.219996543903804</c:v>
                </c:pt>
                <c:pt idx="686">
                  <c:v>29.043275453746524</c:v>
                </c:pt>
                <c:pt idx="687">
                  <c:v>-0.60389163465492857</c:v>
                </c:pt>
                <c:pt idx="688">
                  <c:v>1.9414656985485301</c:v>
                </c:pt>
                <c:pt idx="689">
                  <c:v>-9.3905907085201115</c:v>
                </c:pt>
                <c:pt idx="690">
                  <c:v>0.47475814710384867</c:v>
                </c:pt>
                <c:pt idx="691">
                  <c:v>0.57062852840694589</c:v>
                </c:pt>
                <c:pt idx="692">
                  <c:v>4.2686467968987873</c:v>
                </c:pt>
                <c:pt idx="693">
                  <c:v>0.8815047675193739</c:v>
                </c:pt>
                <c:pt idx="694">
                  <c:v>-3.8616151093390592</c:v>
                </c:pt>
                <c:pt idx="695">
                  <c:v>11.838173734577284</c:v>
                </c:pt>
                <c:pt idx="696">
                  <c:v>-8.7740935465409606</c:v>
                </c:pt>
                <c:pt idx="697">
                  <c:v>-1.9484606268687656</c:v>
                </c:pt>
                <c:pt idx="698">
                  <c:v>11.346862357291693</c:v>
                </c:pt>
                <c:pt idx="699">
                  <c:v>-9.6378107205268364</c:v>
                </c:pt>
                <c:pt idx="700">
                  <c:v>-25.287471679157832</c:v>
                </c:pt>
                <c:pt idx="701">
                  <c:v>6.1656546458412294</c:v>
                </c:pt>
                <c:pt idx="702">
                  <c:v>6.9963800006131862</c:v>
                </c:pt>
                <c:pt idx="703">
                  <c:v>-3.5496171119857642</c:v>
                </c:pt>
                <c:pt idx="704">
                  <c:v>14.970268195378367</c:v>
                </c:pt>
                <c:pt idx="705">
                  <c:v>7.7049897890539238</c:v>
                </c:pt>
                <c:pt idx="706">
                  <c:v>6.1293795934890909</c:v>
                </c:pt>
                <c:pt idx="707">
                  <c:v>31.622998415554143</c:v>
                </c:pt>
                <c:pt idx="708">
                  <c:v>-14.507576106536412</c:v>
                </c:pt>
                <c:pt idx="709">
                  <c:v>17.234911681357037</c:v>
                </c:pt>
                <c:pt idx="710">
                  <c:v>5.5434296386901636</c:v>
                </c:pt>
                <c:pt idx="711">
                  <c:v>23.520859666732918</c:v>
                </c:pt>
                <c:pt idx="712">
                  <c:v>1.5133625315821746</c:v>
                </c:pt>
                <c:pt idx="713">
                  <c:v>-1.7289741881373537</c:v>
                </c:pt>
                <c:pt idx="714">
                  <c:v>-19.717384658386791</c:v>
                </c:pt>
                <c:pt idx="715">
                  <c:v>5.0104510475283011</c:v>
                </c:pt>
                <c:pt idx="716">
                  <c:v>-7.9985173559820524</c:v>
                </c:pt>
                <c:pt idx="717">
                  <c:v>3.6219126712051999</c:v>
                </c:pt>
                <c:pt idx="718">
                  <c:v>-8.2239249577940186</c:v>
                </c:pt>
                <c:pt idx="719">
                  <c:v>6.0744013310819334</c:v>
                </c:pt>
                <c:pt idx="720">
                  <c:v>9.6544611534038367</c:v>
                </c:pt>
                <c:pt idx="721">
                  <c:v>-1.0041916785809981</c:v>
                </c:pt>
                <c:pt idx="722">
                  <c:v>-12.477155060592285</c:v>
                </c:pt>
                <c:pt idx="723">
                  <c:v>17.688141941447164</c:v>
                </c:pt>
                <c:pt idx="724">
                  <c:v>9.4232557974654316</c:v>
                </c:pt>
                <c:pt idx="725">
                  <c:v>-0.27791819367823223</c:v>
                </c:pt>
                <c:pt idx="726">
                  <c:v>1.7619620197755683</c:v>
                </c:pt>
                <c:pt idx="727">
                  <c:v>11.633942323176875</c:v>
                </c:pt>
                <c:pt idx="728">
                  <c:v>-1.8016658146609394</c:v>
                </c:pt>
                <c:pt idx="729">
                  <c:v>7.8494752052214452</c:v>
                </c:pt>
                <c:pt idx="730">
                  <c:v>6.6403484626372755</c:v>
                </c:pt>
                <c:pt idx="731">
                  <c:v>-1.1068972607996876</c:v>
                </c:pt>
                <c:pt idx="732">
                  <c:v>19.421403217517792</c:v>
                </c:pt>
                <c:pt idx="733">
                  <c:v>-4.7423327868386771</c:v>
                </c:pt>
                <c:pt idx="734">
                  <c:v>10.047160716413087</c:v>
                </c:pt>
                <c:pt idx="735">
                  <c:v>-16.258320108029075</c:v>
                </c:pt>
                <c:pt idx="736">
                  <c:v>1.0615933338954768</c:v>
                </c:pt>
                <c:pt idx="737">
                  <c:v>-13.868113147044873</c:v>
                </c:pt>
                <c:pt idx="738">
                  <c:v>22.576885886646856</c:v>
                </c:pt>
                <c:pt idx="739">
                  <c:v>2.0036930560298138</c:v>
                </c:pt>
                <c:pt idx="740">
                  <c:v>23.880100841170133</c:v>
                </c:pt>
                <c:pt idx="741">
                  <c:v>-4.3009993342710828</c:v>
                </c:pt>
                <c:pt idx="742">
                  <c:v>5.6839874728723672</c:v>
                </c:pt>
                <c:pt idx="743">
                  <c:v>-10.732196309616658</c:v>
                </c:pt>
                <c:pt idx="744">
                  <c:v>-6.5723239571199521</c:v>
                </c:pt>
                <c:pt idx="745">
                  <c:v>7.2988993692338866</c:v>
                </c:pt>
                <c:pt idx="746">
                  <c:v>-18.187600416583116</c:v>
                </c:pt>
                <c:pt idx="747">
                  <c:v>6.1363129408323385</c:v>
                </c:pt>
                <c:pt idx="748">
                  <c:v>-2.521172325420892</c:v>
                </c:pt>
                <c:pt idx="749">
                  <c:v>-1.1305114695181686</c:v>
                </c:pt>
                <c:pt idx="750">
                  <c:v>-3.1322761865101327</c:v>
                </c:pt>
                <c:pt idx="751">
                  <c:v>3.0532037658173223</c:v>
                </c:pt>
                <c:pt idx="752">
                  <c:v>7.6561628876570023</c:v>
                </c:pt>
                <c:pt idx="753">
                  <c:v>4.4071226023415235</c:v>
                </c:pt>
                <c:pt idx="754">
                  <c:v>6.2972890901470038</c:v>
                </c:pt>
                <c:pt idx="755">
                  <c:v>22.342433724519967</c:v>
                </c:pt>
                <c:pt idx="756">
                  <c:v>15.537005099066551</c:v>
                </c:pt>
                <c:pt idx="757">
                  <c:v>-17.328668774109495</c:v>
                </c:pt>
                <c:pt idx="758">
                  <c:v>-7.1534172959142133</c:v>
                </c:pt>
                <c:pt idx="759">
                  <c:v>18.317841749109956</c:v>
                </c:pt>
                <c:pt idx="760">
                  <c:v>9.7910366428611013</c:v>
                </c:pt>
                <c:pt idx="761">
                  <c:v>2.3534244242362377</c:v>
                </c:pt>
                <c:pt idx="762">
                  <c:v>-13.036506986021685</c:v>
                </c:pt>
                <c:pt idx="763">
                  <c:v>25.450994897268181</c:v>
                </c:pt>
                <c:pt idx="764">
                  <c:v>1.9996758037341085</c:v>
                </c:pt>
                <c:pt idx="765">
                  <c:v>5.0419602091917817</c:v>
                </c:pt>
                <c:pt idx="766">
                  <c:v>-5.1179074460716869</c:v>
                </c:pt>
                <c:pt idx="767">
                  <c:v>16.150694853946774</c:v>
                </c:pt>
                <c:pt idx="768">
                  <c:v>-8.3991196393196859</c:v>
                </c:pt>
                <c:pt idx="769">
                  <c:v>16.842445140979621</c:v>
                </c:pt>
                <c:pt idx="770">
                  <c:v>1.4872958924315807</c:v>
                </c:pt>
                <c:pt idx="771">
                  <c:v>-10.966167861530817</c:v>
                </c:pt>
                <c:pt idx="772">
                  <c:v>-26.205720385178218</c:v>
                </c:pt>
                <c:pt idx="773">
                  <c:v>0.92373866912449287</c:v>
                </c:pt>
                <c:pt idx="774">
                  <c:v>28.782881214088533</c:v>
                </c:pt>
                <c:pt idx="775">
                  <c:v>15.527427216149112</c:v>
                </c:pt>
                <c:pt idx="776">
                  <c:v>-7.8888537368659435</c:v>
                </c:pt>
                <c:pt idx="777">
                  <c:v>14.330686420306822</c:v>
                </c:pt>
                <c:pt idx="778">
                  <c:v>-6.7244494409040705</c:v>
                </c:pt>
                <c:pt idx="779">
                  <c:v>14.241471379789761</c:v>
                </c:pt>
                <c:pt idx="780">
                  <c:v>14.054174261866999</c:v>
                </c:pt>
                <c:pt idx="781">
                  <c:v>-4.8254836529588907</c:v>
                </c:pt>
                <c:pt idx="782">
                  <c:v>4.88559735184222</c:v>
                </c:pt>
                <c:pt idx="783">
                  <c:v>30.73913281347901</c:v>
                </c:pt>
                <c:pt idx="784">
                  <c:v>-1.6561074196224865</c:v>
                </c:pt>
                <c:pt idx="785">
                  <c:v>-5.2928994028731289</c:v>
                </c:pt>
                <c:pt idx="786">
                  <c:v>-13.96273655506582</c:v>
                </c:pt>
                <c:pt idx="787">
                  <c:v>-4.5017390485251028</c:v>
                </c:pt>
                <c:pt idx="788">
                  <c:v>-11.080948474357712</c:v>
                </c:pt>
                <c:pt idx="789">
                  <c:v>11.142259930164593</c:v>
                </c:pt>
                <c:pt idx="790">
                  <c:v>16.099857179112931</c:v>
                </c:pt>
                <c:pt idx="791">
                  <c:v>-0.58510701643855967</c:v>
                </c:pt>
                <c:pt idx="792">
                  <c:v>-7.9297903522507482</c:v>
                </c:pt>
                <c:pt idx="793">
                  <c:v>18.462227813906939</c:v>
                </c:pt>
                <c:pt idx="794">
                  <c:v>-0.5291659530845827</c:v>
                </c:pt>
                <c:pt idx="795">
                  <c:v>11.93514489612846</c:v>
                </c:pt>
                <c:pt idx="796">
                  <c:v>13.445515814845679</c:v>
                </c:pt>
                <c:pt idx="797">
                  <c:v>2.7630721883989136</c:v>
                </c:pt>
                <c:pt idx="798">
                  <c:v>9.8120910943377844</c:v>
                </c:pt>
                <c:pt idx="799">
                  <c:v>6.2699885516378995</c:v>
                </c:pt>
                <c:pt idx="800">
                  <c:v>-4.2032612049576272</c:v>
                </c:pt>
                <c:pt idx="801">
                  <c:v>-2.3379853453890291</c:v>
                </c:pt>
                <c:pt idx="802">
                  <c:v>16.667787605580781</c:v>
                </c:pt>
                <c:pt idx="803">
                  <c:v>17.579275960603585</c:v>
                </c:pt>
                <c:pt idx="804">
                  <c:v>13.612822499293165</c:v>
                </c:pt>
                <c:pt idx="805">
                  <c:v>12.599904838058997</c:v>
                </c:pt>
                <c:pt idx="806">
                  <c:v>-12.357110958217699</c:v>
                </c:pt>
                <c:pt idx="807">
                  <c:v>-5.2360186704638743</c:v>
                </c:pt>
                <c:pt idx="808">
                  <c:v>-20.291597612528442</c:v>
                </c:pt>
                <c:pt idx="809">
                  <c:v>13.249208428408629</c:v>
                </c:pt>
                <c:pt idx="810">
                  <c:v>-11.268143230931127</c:v>
                </c:pt>
                <c:pt idx="811">
                  <c:v>-7.5535762850803394</c:v>
                </c:pt>
                <c:pt idx="812">
                  <c:v>-14.496584398498499</c:v>
                </c:pt>
                <c:pt idx="813">
                  <c:v>-5.73471184134333</c:v>
                </c:pt>
                <c:pt idx="814">
                  <c:v>-2.4180985190206989</c:v>
                </c:pt>
                <c:pt idx="815">
                  <c:v>14.086395050035067</c:v>
                </c:pt>
                <c:pt idx="816">
                  <c:v>9.6986376665343954</c:v>
                </c:pt>
                <c:pt idx="817">
                  <c:v>-18.299958144081309</c:v>
                </c:pt>
                <c:pt idx="818">
                  <c:v>11.089558068722942</c:v>
                </c:pt>
                <c:pt idx="819">
                  <c:v>-0.82919495492487272</c:v>
                </c:pt>
                <c:pt idx="820">
                  <c:v>17.779252124816782</c:v>
                </c:pt>
                <c:pt idx="821">
                  <c:v>-9.0018956432305224</c:v>
                </c:pt>
                <c:pt idx="822">
                  <c:v>17.788380599187917</c:v>
                </c:pt>
                <c:pt idx="823">
                  <c:v>0.48688157436596669</c:v>
                </c:pt>
                <c:pt idx="824">
                  <c:v>-2.1616174408854931</c:v>
                </c:pt>
                <c:pt idx="825">
                  <c:v>22.325410190639069</c:v>
                </c:pt>
                <c:pt idx="826">
                  <c:v>-4.7310546037410255</c:v>
                </c:pt>
                <c:pt idx="827">
                  <c:v>-8.1590171743987803</c:v>
                </c:pt>
                <c:pt idx="828">
                  <c:v>-4.731015327464398</c:v>
                </c:pt>
                <c:pt idx="829">
                  <c:v>6.8190718760055624</c:v>
                </c:pt>
                <c:pt idx="830">
                  <c:v>-7.7779727304282211</c:v>
                </c:pt>
                <c:pt idx="831">
                  <c:v>-3.4542400076610242</c:v>
                </c:pt>
                <c:pt idx="832">
                  <c:v>-4.2353765126542449</c:v>
                </c:pt>
                <c:pt idx="833">
                  <c:v>2.3823635524979032</c:v>
                </c:pt>
                <c:pt idx="834">
                  <c:v>5.0275513698452716</c:v>
                </c:pt>
                <c:pt idx="835">
                  <c:v>-7.3631203636918166</c:v>
                </c:pt>
                <c:pt idx="836">
                  <c:v>-1.1123967370444348</c:v>
                </c:pt>
                <c:pt idx="837">
                  <c:v>3.0320652204336351</c:v>
                </c:pt>
                <c:pt idx="838">
                  <c:v>-5.9041861414689372</c:v>
                </c:pt>
                <c:pt idx="839">
                  <c:v>6.528740355223265</c:v>
                </c:pt>
                <c:pt idx="840">
                  <c:v>-7.2618432833467637</c:v>
                </c:pt>
                <c:pt idx="841">
                  <c:v>2.6049978184938034</c:v>
                </c:pt>
                <c:pt idx="842">
                  <c:v>-3.4329157296317909</c:v>
                </c:pt>
                <c:pt idx="843">
                  <c:v>16.18477633367695</c:v>
                </c:pt>
                <c:pt idx="844">
                  <c:v>11.285555178237527</c:v>
                </c:pt>
                <c:pt idx="845">
                  <c:v>20.999229379029309</c:v>
                </c:pt>
                <c:pt idx="846">
                  <c:v>8.7318911634870489E-2</c:v>
                </c:pt>
                <c:pt idx="847">
                  <c:v>-20.078685955245454</c:v>
                </c:pt>
                <c:pt idx="848">
                  <c:v>-1.7684438746665485</c:v>
                </c:pt>
                <c:pt idx="849">
                  <c:v>-4.6391880083742585</c:v>
                </c:pt>
                <c:pt idx="850">
                  <c:v>7.7386512542613684</c:v>
                </c:pt>
                <c:pt idx="851">
                  <c:v>16.389484280988214</c:v>
                </c:pt>
                <c:pt idx="852">
                  <c:v>-10.703654385354952</c:v>
                </c:pt>
                <c:pt idx="853">
                  <c:v>-11.992442101598026</c:v>
                </c:pt>
                <c:pt idx="854">
                  <c:v>-15.25416663463632</c:v>
                </c:pt>
                <c:pt idx="855">
                  <c:v>-25.732775405506402</c:v>
                </c:pt>
                <c:pt idx="856">
                  <c:v>-4.3069701267285474</c:v>
                </c:pt>
                <c:pt idx="857">
                  <c:v>8.2343601842933225</c:v>
                </c:pt>
                <c:pt idx="858">
                  <c:v>-4.3829004403885534</c:v>
                </c:pt>
                <c:pt idx="859">
                  <c:v>-2.2311082197678793</c:v>
                </c:pt>
                <c:pt idx="860">
                  <c:v>-2.3494515424350588</c:v>
                </c:pt>
                <c:pt idx="861">
                  <c:v>-15.862596639549132</c:v>
                </c:pt>
                <c:pt idx="862">
                  <c:v>8.2547405314175446</c:v>
                </c:pt>
                <c:pt idx="863">
                  <c:v>0.13610195594957375</c:v>
                </c:pt>
                <c:pt idx="864">
                  <c:v>-9.0562499731934913</c:v>
                </c:pt>
                <c:pt idx="865">
                  <c:v>14.787182223943505</c:v>
                </c:pt>
                <c:pt idx="866">
                  <c:v>13.32928523602939</c:v>
                </c:pt>
                <c:pt idx="867">
                  <c:v>-0.60863837725666414</c:v>
                </c:pt>
                <c:pt idx="868">
                  <c:v>4.2163554897329725</c:v>
                </c:pt>
                <c:pt idx="869">
                  <c:v>-16.533049175610934</c:v>
                </c:pt>
                <c:pt idx="870">
                  <c:v>-8.9309503569501452</c:v>
                </c:pt>
                <c:pt idx="871">
                  <c:v>21.926432631046506</c:v>
                </c:pt>
                <c:pt idx="872">
                  <c:v>10.555956958661051</c:v>
                </c:pt>
                <c:pt idx="873">
                  <c:v>-11.282031654183641</c:v>
                </c:pt>
                <c:pt idx="874">
                  <c:v>-1.78602011113896</c:v>
                </c:pt>
                <c:pt idx="875">
                  <c:v>-5.3723931027550265</c:v>
                </c:pt>
                <c:pt idx="876">
                  <c:v>-5.0039598824524418</c:v>
                </c:pt>
                <c:pt idx="877">
                  <c:v>-5.5839229962282886</c:v>
                </c:pt>
                <c:pt idx="878">
                  <c:v>-0.35500897902079842</c:v>
                </c:pt>
                <c:pt idx="879">
                  <c:v>-7.3594337365870786</c:v>
                </c:pt>
                <c:pt idx="880">
                  <c:v>5.5544653194980178</c:v>
                </c:pt>
                <c:pt idx="881">
                  <c:v>18.679166232546077</c:v>
                </c:pt>
                <c:pt idx="882">
                  <c:v>-23.833992604834087</c:v>
                </c:pt>
                <c:pt idx="883">
                  <c:v>3.583904474550625</c:v>
                </c:pt>
                <c:pt idx="884">
                  <c:v>-3.1796740165635704</c:v>
                </c:pt>
                <c:pt idx="885">
                  <c:v>-10.766692671743971</c:v>
                </c:pt>
                <c:pt idx="886">
                  <c:v>7.4044848469739009</c:v>
                </c:pt>
                <c:pt idx="887">
                  <c:v>-8.8392690059356447</c:v>
                </c:pt>
                <c:pt idx="888">
                  <c:v>28.605843449871045</c:v>
                </c:pt>
                <c:pt idx="889">
                  <c:v>2.736742789584758</c:v>
                </c:pt>
                <c:pt idx="890">
                  <c:v>12.659152859675451</c:v>
                </c:pt>
                <c:pt idx="891">
                  <c:v>8.3872790213629234</c:v>
                </c:pt>
                <c:pt idx="892">
                  <c:v>1.8333329892801284</c:v>
                </c:pt>
                <c:pt idx="893">
                  <c:v>15.209274273711801</c:v>
                </c:pt>
                <c:pt idx="894">
                  <c:v>-2.4616815291144611</c:v>
                </c:pt>
                <c:pt idx="895">
                  <c:v>-0.96779273089549633</c:v>
                </c:pt>
                <c:pt idx="896">
                  <c:v>8.4594475993418516</c:v>
                </c:pt>
                <c:pt idx="897">
                  <c:v>-13.259750861658055</c:v>
                </c:pt>
                <c:pt idx="898">
                  <c:v>8.8516076905676826</c:v>
                </c:pt>
                <c:pt idx="899">
                  <c:v>9.4504892560286695</c:v>
                </c:pt>
                <c:pt idx="900">
                  <c:v>4.7645817041202214</c:v>
                </c:pt>
                <c:pt idx="901">
                  <c:v>11.243034102641566</c:v>
                </c:pt>
                <c:pt idx="902">
                  <c:v>12.134128491918469</c:v>
                </c:pt>
                <c:pt idx="903">
                  <c:v>-8.6943566471859235</c:v>
                </c:pt>
                <c:pt idx="904">
                  <c:v>9.3086364887751643</c:v>
                </c:pt>
                <c:pt idx="905">
                  <c:v>20.843687763677487</c:v>
                </c:pt>
                <c:pt idx="906">
                  <c:v>10.760681372175268</c:v>
                </c:pt>
                <c:pt idx="907">
                  <c:v>27.872032709072563</c:v>
                </c:pt>
                <c:pt idx="908">
                  <c:v>3.9109402714352814</c:v>
                </c:pt>
                <c:pt idx="909">
                  <c:v>-16.684474201189921</c:v>
                </c:pt>
                <c:pt idx="910">
                  <c:v>32.691536373022004</c:v>
                </c:pt>
                <c:pt idx="911">
                  <c:v>22.204395801809916</c:v>
                </c:pt>
                <c:pt idx="912">
                  <c:v>3.9985160791381933</c:v>
                </c:pt>
                <c:pt idx="913">
                  <c:v>5.3735495338928114</c:v>
                </c:pt>
                <c:pt idx="914">
                  <c:v>10.808500759758823</c:v>
                </c:pt>
                <c:pt idx="915">
                  <c:v>2.4537205485326758</c:v>
                </c:pt>
                <c:pt idx="916">
                  <c:v>-17.27836697735782</c:v>
                </c:pt>
                <c:pt idx="917">
                  <c:v>2.6673392361475425</c:v>
                </c:pt>
                <c:pt idx="918">
                  <c:v>6.0423191422128575</c:v>
                </c:pt>
                <c:pt idx="919">
                  <c:v>-12.956323830605442</c:v>
                </c:pt>
                <c:pt idx="920">
                  <c:v>-8.3837419978783316</c:v>
                </c:pt>
                <c:pt idx="921">
                  <c:v>-2.841233080806667</c:v>
                </c:pt>
                <c:pt idx="922">
                  <c:v>-11.975474033653278</c:v>
                </c:pt>
                <c:pt idx="923">
                  <c:v>-8.5553124865183214</c:v>
                </c:pt>
                <c:pt idx="924">
                  <c:v>-9.0888618026025583</c:v>
                </c:pt>
                <c:pt idx="925">
                  <c:v>7.8655099881165036</c:v>
                </c:pt>
                <c:pt idx="926">
                  <c:v>4.4793073795012042</c:v>
                </c:pt>
                <c:pt idx="927">
                  <c:v>-7.2800220818272017</c:v>
                </c:pt>
                <c:pt idx="928">
                  <c:v>1.5263590271538643</c:v>
                </c:pt>
                <c:pt idx="929">
                  <c:v>16.881912496505006</c:v>
                </c:pt>
                <c:pt idx="930">
                  <c:v>-21.229421455124807</c:v>
                </c:pt>
                <c:pt idx="931">
                  <c:v>34.13012782219775</c:v>
                </c:pt>
                <c:pt idx="932">
                  <c:v>25.04026405292495</c:v>
                </c:pt>
                <c:pt idx="933">
                  <c:v>0.34326030717783595</c:v>
                </c:pt>
                <c:pt idx="934">
                  <c:v>13.466550582022357</c:v>
                </c:pt>
                <c:pt idx="935">
                  <c:v>22.239973040694068</c:v>
                </c:pt>
                <c:pt idx="936">
                  <c:v>-18.960963291839299</c:v>
                </c:pt>
                <c:pt idx="937">
                  <c:v>2.5396824706506642</c:v>
                </c:pt>
                <c:pt idx="938">
                  <c:v>3.8520837311854557</c:v>
                </c:pt>
                <c:pt idx="939">
                  <c:v>-1.0427978397568936</c:v>
                </c:pt>
                <c:pt idx="940">
                  <c:v>12.447670699280025</c:v>
                </c:pt>
                <c:pt idx="941">
                  <c:v>8.9446966076396208</c:v>
                </c:pt>
                <c:pt idx="942">
                  <c:v>-5.6361880941598876</c:v>
                </c:pt>
                <c:pt idx="943">
                  <c:v>-3.6598332181226425</c:v>
                </c:pt>
                <c:pt idx="944">
                  <c:v>-6.610762434356932</c:v>
                </c:pt>
                <c:pt idx="945">
                  <c:v>-0.18208096155851905</c:v>
                </c:pt>
                <c:pt idx="946">
                  <c:v>29.517686613788314</c:v>
                </c:pt>
                <c:pt idx="947">
                  <c:v>7.7372361731556012</c:v>
                </c:pt>
                <c:pt idx="948">
                  <c:v>10.666967988013017</c:v>
                </c:pt>
                <c:pt idx="949">
                  <c:v>16.72167625116824</c:v>
                </c:pt>
                <c:pt idx="950">
                  <c:v>-3.7320002420086773</c:v>
                </c:pt>
                <c:pt idx="951">
                  <c:v>31.047053057607254</c:v>
                </c:pt>
                <c:pt idx="952">
                  <c:v>-17.245938782272411</c:v>
                </c:pt>
                <c:pt idx="953">
                  <c:v>-6.2829963953315797</c:v>
                </c:pt>
                <c:pt idx="954">
                  <c:v>3.618313813663951</c:v>
                </c:pt>
                <c:pt idx="955">
                  <c:v>12.998282816015225</c:v>
                </c:pt>
                <c:pt idx="956">
                  <c:v>12.155268181391797</c:v>
                </c:pt>
                <c:pt idx="957">
                  <c:v>15.939346562730119</c:v>
                </c:pt>
                <c:pt idx="958">
                  <c:v>-1.3248899694034826</c:v>
                </c:pt>
                <c:pt idx="959">
                  <c:v>3.6949468157660146</c:v>
                </c:pt>
                <c:pt idx="960">
                  <c:v>-19.841786970338234</c:v>
                </c:pt>
                <c:pt idx="961">
                  <c:v>8.5886340881501884</c:v>
                </c:pt>
                <c:pt idx="962">
                  <c:v>1.8457650089049693</c:v>
                </c:pt>
                <c:pt idx="963">
                  <c:v>-0.41736196868707509</c:v>
                </c:pt>
                <c:pt idx="964">
                  <c:v>-10.872192212765025</c:v>
                </c:pt>
                <c:pt idx="965">
                  <c:v>2.0319594303507671</c:v>
                </c:pt>
                <c:pt idx="966">
                  <c:v>0.24065654347547039</c:v>
                </c:pt>
                <c:pt idx="967">
                  <c:v>-1.0712076969857343</c:v>
                </c:pt>
                <c:pt idx="968">
                  <c:v>-6.3821978534409602</c:v>
                </c:pt>
                <c:pt idx="969">
                  <c:v>7.7022870109606281</c:v>
                </c:pt>
                <c:pt idx="970">
                  <c:v>-17.55506935219573</c:v>
                </c:pt>
                <c:pt idx="971">
                  <c:v>2.9417930484698189</c:v>
                </c:pt>
                <c:pt idx="972">
                  <c:v>-14.769903479869775</c:v>
                </c:pt>
                <c:pt idx="973">
                  <c:v>10.810699608411788</c:v>
                </c:pt>
                <c:pt idx="974">
                  <c:v>15.157018565151995</c:v>
                </c:pt>
                <c:pt idx="975">
                  <c:v>-12.171243655648716</c:v>
                </c:pt>
                <c:pt idx="976">
                  <c:v>-2.1854097796630043</c:v>
                </c:pt>
                <c:pt idx="977">
                  <c:v>-21.395929507947159</c:v>
                </c:pt>
                <c:pt idx="978">
                  <c:v>-11.118819218695972</c:v>
                </c:pt>
                <c:pt idx="979">
                  <c:v>-13.542240265031598</c:v>
                </c:pt>
                <c:pt idx="980">
                  <c:v>-7.2727504094170783</c:v>
                </c:pt>
                <c:pt idx="981">
                  <c:v>-6.9848861560578861</c:v>
                </c:pt>
                <c:pt idx="982">
                  <c:v>-1.7168115405212099</c:v>
                </c:pt>
                <c:pt idx="983">
                  <c:v>1.0305031651866976</c:v>
                </c:pt>
                <c:pt idx="984">
                  <c:v>5.289498266356631</c:v>
                </c:pt>
                <c:pt idx="985">
                  <c:v>-2.8394951510282382</c:v>
                </c:pt>
                <c:pt idx="986">
                  <c:v>-5.5279561421544159</c:v>
                </c:pt>
                <c:pt idx="987">
                  <c:v>2.1491060529721011</c:v>
                </c:pt>
                <c:pt idx="988">
                  <c:v>8.0746111356840302</c:v>
                </c:pt>
                <c:pt idx="989">
                  <c:v>-15.400104493817594</c:v>
                </c:pt>
                <c:pt idx="990">
                  <c:v>-0.76152387272999178</c:v>
                </c:pt>
                <c:pt idx="991">
                  <c:v>12.183803917695005</c:v>
                </c:pt>
                <c:pt idx="992">
                  <c:v>-2.5320864288901852</c:v>
                </c:pt>
                <c:pt idx="993">
                  <c:v>8.7986058093907573</c:v>
                </c:pt>
                <c:pt idx="994">
                  <c:v>-9.6155065617591511</c:v>
                </c:pt>
                <c:pt idx="995">
                  <c:v>1.8221736904834422</c:v>
                </c:pt>
                <c:pt idx="996">
                  <c:v>-4.900814288401147</c:v>
                </c:pt>
                <c:pt idx="997">
                  <c:v>19.447032016998449</c:v>
                </c:pt>
                <c:pt idx="998">
                  <c:v>1.5710040704409991</c:v>
                </c:pt>
                <c:pt idx="999">
                  <c:v>-9.9136244620827405</c:v>
                </c:pt>
              </c:numCache>
            </c:numRef>
          </c:xVal>
          <c:yVal>
            <c:numRef>
              <c:f>'Sensitivity Analysis'!$G$57:$G$1056</c:f>
              <c:numCache>
                <c:formatCode>General</c:formatCode>
                <c:ptCount val="1000"/>
                <c:pt idx="0">
                  <c:v>2.1999999999999999E-2</c:v>
                </c:pt>
                <c:pt idx="1">
                  <c:v>0.65700000000000003</c:v>
                </c:pt>
                <c:pt idx="2">
                  <c:v>0.92900000000000005</c:v>
                </c:pt>
                <c:pt idx="3">
                  <c:v>0.89300000000000002</c:v>
                </c:pt>
                <c:pt idx="4">
                  <c:v>0.61199999999999999</c:v>
                </c:pt>
                <c:pt idx="5">
                  <c:v>0.67100000000000004</c:v>
                </c:pt>
                <c:pt idx="6">
                  <c:v>0.27400000000000002</c:v>
                </c:pt>
                <c:pt idx="7">
                  <c:v>0.121</c:v>
                </c:pt>
                <c:pt idx="8">
                  <c:v>0.58299999999999996</c:v>
                </c:pt>
                <c:pt idx="9">
                  <c:v>0.46700000000000003</c:v>
                </c:pt>
                <c:pt idx="10">
                  <c:v>0.38400000000000001</c:v>
                </c:pt>
                <c:pt idx="11">
                  <c:v>0.36399999999999999</c:v>
                </c:pt>
                <c:pt idx="12">
                  <c:v>0.183</c:v>
                </c:pt>
                <c:pt idx="13">
                  <c:v>0.33</c:v>
                </c:pt>
                <c:pt idx="14">
                  <c:v>0.84699999999999998</c:v>
                </c:pt>
                <c:pt idx="15">
                  <c:v>0.996</c:v>
                </c:pt>
                <c:pt idx="16">
                  <c:v>0.52900000000000003</c:v>
                </c:pt>
                <c:pt idx="17">
                  <c:v>0.67400000000000004</c:v>
                </c:pt>
                <c:pt idx="18">
                  <c:v>0.73099999999999998</c:v>
                </c:pt>
                <c:pt idx="19">
                  <c:v>0.49</c:v>
                </c:pt>
                <c:pt idx="20">
                  <c:v>0.375</c:v>
                </c:pt>
                <c:pt idx="21">
                  <c:v>0.60099999999999998</c:v>
                </c:pt>
                <c:pt idx="22">
                  <c:v>0.50600000000000001</c:v>
                </c:pt>
                <c:pt idx="23">
                  <c:v>0.64700000000000002</c:v>
                </c:pt>
                <c:pt idx="24">
                  <c:v>0.78300000000000003</c:v>
                </c:pt>
                <c:pt idx="25">
                  <c:v>0.42299999999999999</c:v>
                </c:pt>
                <c:pt idx="26">
                  <c:v>0.109</c:v>
                </c:pt>
                <c:pt idx="27">
                  <c:v>0.53500000000000003</c:v>
                </c:pt>
                <c:pt idx="28">
                  <c:v>0.40699999999999997</c:v>
                </c:pt>
                <c:pt idx="29">
                  <c:v>0.86099999999999999</c:v>
                </c:pt>
                <c:pt idx="30">
                  <c:v>0.46200000000000002</c:v>
                </c:pt>
                <c:pt idx="31">
                  <c:v>0.26500000000000001</c:v>
                </c:pt>
                <c:pt idx="32">
                  <c:v>0.23599999999999999</c:v>
                </c:pt>
                <c:pt idx="33">
                  <c:v>0.33800000000000002</c:v>
                </c:pt>
                <c:pt idx="34">
                  <c:v>0.63600000000000001</c:v>
                </c:pt>
                <c:pt idx="35">
                  <c:v>0.877</c:v>
                </c:pt>
                <c:pt idx="36">
                  <c:v>0.254</c:v>
                </c:pt>
                <c:pt idx="37">
                  <c:v>0.48899999999999999</c:v>
                </c:pt>
                <c:pt idx="38">
                  <c:v>5.6000000000000001E-2</c:v>
                </c:pt>
                <c:pt idx="39">
                  <c:v>0.79800000000000004</c:v>
                </c:pt>
                <c:pt idx="40">
                  <c:v>0.77400000000000002</c:v>
                </c:pt>
                <c:pt idx="41">
                  <c:v>0.54400000000000004</c:v>
                </c:pt>
                <c:pt idx="42">
                  <c:v>0.44800000000000001</c:v>
                </c:pt>
                <c:pt idx="43">
                  <c:v>0.73</c:v>
                </c:pt>
                <c:pt idx="44">
                  <c:v>0.97899999999999998</c:v>
                </c:pt>
                <c:pt idx="45">
                  <c:v>0.63500000000000001</c:v>
                </c:pt>
                <c:pt idx="46">
                  <c:v>0.48299999999999998</c:v>
                </c:pt>
                <c:pt idx="47">
                  <c:v>0.90900000000000003</c:v>
                </c:pt>
                <c:pt idx="48">
                  <c:v>0.53200000000000003</c:v>
                </c:pt>
                <c:pt idx="49">
                  <c:v>0.752</c:v>
                </c:pt>
                <c:pt idx="50">
                  <c:v>0.86299999999999999</c:v>
                </c:pt>
                <c:pt idx="51">
                  <c:v>0.29399999999999998</c:v>
                </c:pt>
                <c:pt idx="52">
                  <c:v>4.2000000000000003E-2</c:v>
                </c:pt>
                <c:pt idx="53">
                  <c:v>0.76200000000000001</c:v>
                </c:pt>
                <c:pt idx="54">
                  <c:v>0.17399999999999999</c:v>
                </c:pt>
                <c:pt idx="55">
                  <c:v>0.96699999999999997</c:v>
                </c:pt>
                <c:pt idx="56">
                  <c:v>0.80600000000000005</c:v>
                </c:pt>
                <c:pt idx="57">
                  <c:v>0.318</c:v>
                </c:pt>
                <c:pt idx="58">
                  <c:v>0.99199999999999999</c:v>
                </c:pt>
                <c:pt idx="59">
                  <c:v>0.81399999999999995</c:v>
                </c:pt>
                <c:pt idx="60">
                  <c:v>0.38500000000000001</c:v>
                </c:pt>
                <c:pt idx="61">
                  <c:v>3.0000000000000001E-3</c:v>
                </c:pt>
                <c:pt idx="62">
                  <c:v>0.315</c:v>
                </c:pt>
                <c:pt idx="63">
                  <c:v>0.253</c:v>
                </c:pt>
                <c:pt idx="64">
                  <c:v>0.44600000000000001</c:v>
                </c:pt>
                <c:pt idx="65">
                  <c:v>0.60599999999999998</c:v>
                </c:pt>
                <c:pt idx="66">
                  <c:v>0.72299999999999998</c:v>
                </c:pt>
                <c:pt idx="67">
                  <c:v>0.21199999999999999</c:v>
                </c:pt>
                <c:pt idx="68">
                  <c:v>0.86</c:v>
                </c:pt>
                <c:pt idx="69">
                  <c:v>0.247</c:v>
                </c:pt>
                <c:pt idx="70">
                  <c:v>0.56999999999999995</c:v>
                </c:pt>
                <c:pt idx="71">
                  <c:v>0.68600000000000005</c:v>
                </c:pt>
                <c:pt idx="72">
                  <c:v>0.51600000000000001</c:v>
                </c:pt>
                <c:pt idx="73">
                  <c:v>0.76500000000000001</c:v>
                </c:pt>
                <c:pt idx="74">
                  <c:v>0.74299999999999999</c:v>
                </c:pt>
                <c:pt idx="75">
                  <c:v>9.4E-2</c:v>
                </c:pt>
                <c:pt idx="76">
                  <c:v>0.63700000000000001</c:v>
                </c:pt>
                <c:pt idx="77">
                  <c:v>0.44700000000000001</c:v>
                </c:pt>
                <c:pt idx="78">
                  <c:v>0.73699999999999999</c:v>
                </c:pt>
                <c:pt idx="79">
                  <c:v>0.65800000000000003</c:v>
                </c:pt>
                <c:pt idx="80">
                  <c:v>0.436</c:v>
                </c:pt>
                <c:pt idx="81">
                  <c:v>0.626</c:v>
                </c:pt>
                <c:pt idx="82">
                  <c:v>0.89500000000000002</c:v>
                </c:pt>
                <c:pt idx="83">
                  <c:v>0.45600000000000002</c:v>
                </c:pt>
                <c:pt idx="84">
                  <c:v>0.217</c:v>
                </c:pt>
                <c:pt idx="85">
                  <c:v>0.70899999999999996</c:v>
                </c:pt>
                <c:pt idx="86">
                  <c:v>0.34300000000000003</c:v>
                </c:pt>
                <c:pt idx="87">
                  <c:v>0.96299999999999997</c:v>
                </c:pt>
                <c:pt idx="88">
                  <c:v>0.19</c:v>
                </c:pt>
                <c:pt idx="89">
                  <c:v>0.42099999999999999</c:v>
                </c:pt>
                <c:pt idx="90">
                  <c:v>0.45100000000000001</c:v>
                </c:pt>
                <c:pt idx="91">
                  <c:v>0.80700000000000005</c:v>
                </c:pt>
                <c:pt idx="92">
                  <c:v>4.9000000000000002E-2</c:v>
                </c:pt>
                <c:pt idx="93">
                  <c:v>0.871</c:v>
                </c:pt>
                <c:pt idx="94">
                  <c:v>0.38100000000000001</c:v>
                </c:pt>
                <c:pt idx="95">
                  <c:v>6.5000000000000002E-2</c:v>
                </c:pt>
                <c:pt idx="96">
                  <c:v>0.33200000000000002</c:v>
                </c:pt>
                <c:pt idx="97">
                  <c:v>0.72399999999999998</c:v>
                </c:pt>
                <c:pt idx="98">
                  <c:v>0.55600000000000005</c:v>
                </c:pt>
                <c:pt idx="99">
                  <c:v>1.4999999999999999E-2</c:v>
                </c:pt>
                <c:pt idx="100">
                  <c:v>0.63900000000000001</c:v>
                </c:pt>
                <c:pt idx="101">
                  <c:v>0.53</c:v>
                </c:pt>
                <c:pt idx="102">
                  <c:v>0.16200000000000001</c:v>
                </c:pt>
                <c:pt idx="103">
                  <c:v>0.36599999999999999</c:v>
                </c:pt>
                <c:pt idx="104">
                  <c:v>0.61499999999999999</c:v>
                </c:pt>
                <c:pt idx="105">
                  <c:v>0.73499999999999999</c:v>
                </c:pt>
                <c:pt idx="106">
                  <c:v>0.248</c:v>
                </c:pt>
                <c:pt idx="107">
                  <c:v>0.879</c:v>
                </c:pt>
                <c:pt idx="108">
                  <c:v>0.21299999999999999</c:v>
                </c:pt>
                <c:pt idx="109">
                  <c:v>0.78900000000000003</c:v>
                </c:pt>
                <c:pt idx="110">
                  <c:v>0.94299999999999995</c:v>
                </c:pt>
                <c:pt idx="111">
                  <c:v>0.748</c:v>
                </c:pt>
                <c:pt idx="112">
                  <c:v>0.47499999999999998</c:v>
                </c:pt>
                <c:pt idx="113">
                  <c:v>0.69199999999999995</c:v>
                </c:pt>
                <c:pt idx="114">
                  <c:v>0.19600000000000001</c:v>
                </c:pt>
                <c:pt idx="115">
                  <c:v>0.35799999999999998</c:v>
                </c:pt>
                <c:pt idx="116">
                  <c:v>0.249</c:v>
                </c:pt>
                <c:pt idx="117">
                  <c:v>0.64100000000000001</c:v>
                </c:pt>
                <c:pt idx="118">
                  <c:v>0.753</c:v>
                </c:pt>
                <c:pt idx="119">
                  <c:v>0.84599999999999997</c:v>
                </c:pt>
                <c:pt idx="120">
                  <c:v>0.82199999999999995</c:v>
                </c:pt>
                <c:pt idx="121">
                  <c:v>0.72099999999999997</c:v>
                </c:pt>
                <c:pt idx="122">
                  <c:v>0.246</c:v>
                </c:pt>
                <c:pt idx="123">
                  <c:v>0.129</c:v>
                </c:pt>
                <c:pt idx="124">
                  <c:v>0.80100000000000005</c:v>
                </c:pt>
                <c:pt idx="125">
                  <c:v>4.0000000000000001E-3</c:v>
                </c:pt>
                <c:pt idx="126">
                  <c:v>0.98599999999999999</c:v>
                </c:pt>
                <c:pt idx="127">
                  <c:v>0.70199999999999996</c:v>
                </c:pt>
                <c:pt idx="128">
                  <c:v>0.16700000000000001</c:v>
                </c:pt>
                <c:pt idx="129">
                  <c:v>0.97699999999999998</c:v>
                </c:pt>
                <c:pt idx="130">
                  <c:v>0.51900000000000002</c:v>
                </c:pt>
                <c:pt idx="131">
                  <c:v>0.84899999999999998</c:v>
                </c:pt>
                <c:pt idx="132">
                  <c:v>0.223</c:v>
                </c:pt>
                <c:pt idx="133">
                  <c:v>0.69799999999999995</c:v>
                </c:pt>
                <c:pt idx="134">
                  <c:v>0.30299999999999999</c:v>
                </c:pt>
                <c:pt idx="135">
                  <c:v>0.79100000000000004</c:v>
                </c:pt>
                <c:pt idx="136">
                  <c:v>8.6999999999999994E-2</c:v>
                </c:pt>
                <c:pt idx="137">
                  <c:v>2.7E-2</c:v>
                </c:pt>
                <c:pt idx="138">
                  <c:v>0.42399999999999999</c:v>
                </c:pt>
                <c:pt idx="139">
                  <c:v>0.80800000000000005</c:v>
                </c:pt>
                <c:pt idx="140">
                  <c:v>0.34</c:v>
                </c:pt>
                <c:pt idx="141">
                  <c:v>0.497</c:v>
                </c:pt>
                <c:pt idx="142">
                  <c:v>0.157</c:v>
                </c:pt>
                <c:pt idx="143">
                  <c:v>0.64500000000000002</c:v>
                </c:pt>
                <c:pt idx="144">
                  <c:v>0.64</c:v>
                </c:pt>
                <c:pt idx="145">
                  <c:v>4.2999999999999997E-2</c:v>
                </c:pt>
                <c:pt idx="146">
                  <c:v>3.2000000000000001E-2</c:v>
                </c:pt>
                <c:pt idx="147">
                  <c:v>0.43099999999999999</c:v>
                </c:pt>
                <c:pt idx="148">
                  <c:v>0.97499999999999998</c:v>
                </c:pt>
                <c:pt idx="149">
                  <c:v>0.55800000000000005</c:v>
                </c:pt>
                <c:pt idx="150">
                  <c:v>0.78100000000000003</c:v>
                </c:pt>
                <c:pt idx="151">
                  <c:v>0.22700000000000001</c:v>
                </c:pt>
                <c:pt idx="152">
                  <c:v>0.61899999999999999</c:v>
                </c:pt>
                <c:pt idx="153">
                  <c:v>0.309</c:v>
                </c:pt>
                <c:pt idx="154">
                  <c:v>0.13800000000000001</c:v>
                </c:pt>
                <c:pt idx="155">
                  <c:v>0.75</c:v>
                </c:pt>
                <c:pt idx="156">
                  <c:v>0.624</c:v>
                </c:pt>
                <c:pt idx="157">
                  <c:v>0.95399999999999996</c:v>
                </c:pt>
                <c:pt idx="158">
                  <c:v>0.872</c:v>
                </c:pt>
                <c:pt idx="159">
                  <c:v>0.56599999999999995</c:v>
                </c:pt>
                <c:pt idx="160">
                  <c:v>7.0999999999999994E-2</c:v>
                </c:pt>
                <c:pt idx="161">
                  <c:v>0.88100000000000001</c:v>
                </c:pt>
                <c:pt idx="162">
                  <c:v>0.499</c:v>
                </c:pt>
                <c:pt idx="163">
                  <c:v>0.55000000000000004</c:v>
                </c:pt>
                <c:pt idx="164">
                  <c:v>0.56699999999999995</c:v>
                </c:pt>
                <c:pt idx="165">
                  <c:v>0.504</c:v>
                </c:pt>
                <c:pt idx="166">
                  <c:v>0.22500000000000001</c:v>
                </c:pt>
                <c:pt idx="167">
                  <c:v>0.111</c:v>
                </c:pt>
                <c:pt idx="168">
                  <c:v>0.33300000000000002</c:v>
                </c:pt>
                <c:pt idx="169">
                  <c:v>0.18</c:v>
                </c:pt>
                <c:pt idx="170">
                  <c:v>0.68899999999999995</c:v>
                </c:pt>
                <c:pt idx="171">
                  <c:v>0.14899999999999999</c:v>
                </c:pt>
                <c:pt idx="172">
                  <c:v>7.8E-2</c:v>
                </c:pt>
                <c:pt idx="173">
                  <c:v>0.64400000000000002</c:v>
                </c:pt>
                <c:pt idx="174">
                  <c:v>0.72199999999999998</c:v>
                </c:pt>
                <c:pt idx="175">
                  <c:v>0.72599999999999998</c:v>
                </c:pt>
                <c:pt idx="176">
                  <c:v>0.25700000000000001</c:v>
                </c:pt>
                <c:pt idx="177">
                  <c:v>0.11600000000000001</c:v>
                </c:pt>
                <c:pt idx="178">
                  <c:v>0.74</c:v>
                </c:pt>
                <c:pt idx="179">
                  <c:v>0.30099999999999999</c:v>
                </c:pt>
                <c:pt idx="180">
                  <c:v>0.93700000000000006</c:v>
                </c:pt>
                <c:pt idx="181">
                  <c:v>0.48199999999999998</c:v>
                </c:pt>
                <c:pt idx="182">
                  <c:v>0.45700000000000002</c:v>
                </c:pt>
                <c:pt idx="183">
                  <c:v>0.42899999999999999</c:v>
                </c:pt>
                <c:pt idx="184">
                  <c:v>4.3999999999999997E-2</c:v>
                </c:pt>
                <c:pt idx="185">
                  <c:v>4.4999999999999998E-2</c:v>
                </c:pt>
                <c:pt idx="186">
                  <c:v>0.54600000000000004</c:v>
                </c:pt>
                <c:pt idx="187">
                  <c:v>0.40400000000000003</c:v>
                </c:pt>
                <c:pt idx="188">
                  <c:v>0.92300000000000004</c:v>
                </c:pt>
                <c:pt idx="189">
                  <c:v>0.04</c:v>
                </c:pt>
                <c:pt idx="190">
                  <c:v>0.41699999999999998</c:v>
                </c:pt>
                <c:pt idx="191">
                  <c:v>0.24299999999999999</c:v>
                </c:pt>
                <c:pt idx="192">
                  <c:v>0.34599999999999997</c:v>
                </c:pt>
                <c:pt idx="193">
                  <c:v>0.61399999999999999</c:v>
                </c:pt>
                <c:pt idx="194">
                  <c:v>0.50700000000000001</c:v>
                </c:pt>
                <c:pt idx="195">
                  <c:v>0.52800000000000002</c:v>
                </c:pt>
                <c:pt idx="196">
                  <c:v>0.34399999999999997</c:v>
                </c:pt>
                <c:pt idx="197">
                  <c:v>0.35699999999999998</c:v>
                </c:pt>
                <c:pt idx="198">
                  <c:v>0.81200000000000006</c:v>
                </c:pt>
                <c:pt idx="199">
                  <c:v>5.0000000000000001E-3</c:v>
                </c:pt>
                <c:pt idx="200">
                  <c:v>8.9999999999999993E-3</c:v>
                </c:pt>
                <c:pt idx="201">
                  <c:v>0.60799999999999998</c:v>
                </c:pt>
                <c:pt idx="202">
                  <c:v>0.94699999999999995</c:v>
                </c:pt>
                <c:pt idx="203">
                  <c:v>0.86799999999999999</c:v>
                </c:pt>
                <c:pt idx="204">
                  <c:v>0.10199999999999999</c:v>
                </c:pt>
                <c:pt idx="205">
                  <c:v>0.78700000000000003</c:v>
                </c:pt>
                <c:pt idx="206">
                  <c:v>0.13900000000000001</c:v>
                </c:pt>
                <c:pt idx="207">
                  <c:v>0.89200000000000002</c:v>
                </c:pt>
                <c:pt idx="208">
                  <c:v>1.9E-2</c:v>
                </c:pt>
                <c:pt idx="209">
                  <c:v>0.13</c:v>
                </c:pt>
                <c:pt idx="210">
                  <c:v>0.52700000000000002</c:v>
                </c:pt>
                <c:pt idx="211">
                  <c:v>0.93899999999999995</c:v>
                </c:pt>
                <c:pt idx="212">
                  <c:v>0.59899999999999998</c:v>
                </c:pt>
                <c:pt idx="213">
                  <c:v>0.70299999999999996</c:v>
                </c:pt>
                <c:pt idx="214">
                  <c:v>0.25900000000000001</c:v>
                </c:pt>
                <c:pt idx="215">
                  <c:v>0.747</c:v>
                </c:pt>
                <c:pt idx="216">
                  <c:v>0.97799999999999998</c:v>
                </c:pt>
                <c:pt idx="217">
                  <c:v>0.45200000000000001</c:v>
                </c:pt>
                <c:pt idx="218">
                  <c:v>0.39800000000000002</c:v>
                </c:pt>
                <c:pt idx="219">
                  <c:v>0.48499999999999999</c:v>
                </c:pt>
                <c:pt idx="220">
                  <c:v>0.59499999999999997</c:v>
                </c:pt>
                <c:pt idx="221">
                  <c:v>0.52500000000000002</c:v>
                </c:pt>
                <c:pt idx="222">
                  <c:v>0.91800000000000004</c:v>
                </c:pt>
                <c:pt idx="223">
                  <c:v>0.127</c:v>
                </c:pt>
                <c:pt idx="224">
                  <c:v>0.95899999999999996</c:v>
                </c:pt>
                <c:pt idx="225">
                  <c:v>0.91</c:v>
                </c:pt>
                <c:pt idx="226">
                  <c:v>0.51</c:v>
                </c:pt>
                <c:pt idx="227">
                  <c:v>0.91500000000000004</c:v>
                </c:pt>
                <c:pt idx="228">
                  <c:v>0.76</c:v>
                </c:pt>
                <c:pt idx="229">
                  <c:v>0.69399999999999995</c:v>
                </c:pt>
                <c:pt idx="230">
                  <c:v>0.71399999999999997</c:v>
                </c:pt>
                <c:pt idx="231">
                  <c:v>0.55100000000000005</c:v>
                </c:pt>
                <c:pt idx="232">
                  <c:v>0.41499999999999998</c:v>
                </c:pt>
                <c:pt idx="233">
                  <c:v>0.91100000000000003</c:v>
                </c:pt>
                <c:pt idx="234">
                  <c:v>0.15</c:v>
                </c:pt>
                <c:pt idx="235">
                  <c:v>0.22900000000000001</c:v>
                </c:pt>
                <c:pt idx="236">
                  <c:v>8.5999999999999993E-2</c:v>
                </c:pt>
                <c:pt idx="237">
                  <c:v>0.97399999999999998</c:v>
                </c:pt>
                <c:pt idx="238">
                  <c:v>0.38600000000000001</c:v>
                </c:pt>
                <c:pt idx="239">
                  <c:v>0.91700000000000004</c:v>
                </c:pt>
                <c:pt idx="240">
                  <c:v>0.34100000000000003</c:v>
                </c:pt>
                <c:pt idx="241">
                  <c:v>0.19700000000000001</c:v>
                </c:pt>
                <c:pt idx="242">
                  <c:v>0.79200000000000004</c:v>
                </c:pt>
                <c:pt idx="243">
                  <c:v>0.878</c:v>
                </c:pt>
                <c:pt idx="244">
                  <c:v>0.31</c:v>
                </c:pt>
                <c:pt idx="245">
                  <c:v>0.69899999999999995</c:v>
                </c:pt>
                <c:pt idx="246">
                  <c:v>0.35299999999999998</c:v>
                </c:pt>
                <c:pt idx="247">
                  <c:v>0.27200000000000002</c:v>
                </c:pt>
                <c:pt idx="248">
                  <c:v>0.191</c:v>
                </c:pt>
                <c:pt idx="249">
                  <c:v>0.94899999999999995</c:v>
                </c:pt>
                <c:pt idx="250">
                  <c:v>0.40799999999999997</c:v>
                </c:pt>
                <c:pt idx="251">
                  <c:v>0.71599999999999997</c:v>
                </c:pt>
                <c:pt idx="252">
                  <c:v>0.46400000000000002</c:v>
                </c:pt>
                <c:pt idx="253">
                  <c:v>0.502</c:v>
                </c:pt>
                <c:pt idx="254">
                  <c:v>0.65500000000000003</c:v>
                </c:pt>
                <c:pt idx="255">
                  <c:v>0.27700000000000002</c:v>
                </c:pt>
                <c:pt idx="256">
                  <c:v>9.0999999999999998E-2</c:v>
                </c:pt>
                <c:pt idx="257">
                  <c:v>0.107</c:v>
                </c:pt>
                <c:pt idx="258">
                  <c:v>0.80300000000000005</c:v>
                </c:pt>
                <c:pt idx="259">
                  <c:v>0.30199999999999999</c:v>
                </c:pt>
                <c:pt idx="260">
                  <c:v>0.56899999999999995</c:v>
                </c:pt>
                <c:pt idx="261">
                  <c:v>0.96799999999999997</c:v>
                </c:pt>
                <c:pt idx="262">
                  <c:v>0.14299999999999999</c:v>
                </c:pt>
                <c:pt idx="263">
                  <c:v>0.61599999999999999</c:v>
                </c:pt>
                <c:pt idx="264">
                  <c:v>0.63400000000000001</c:v>
                </c:pt>
                <c:pt idx="265">
                  <c:v>0.53600000000000003</c:v>
                </c:pt>
                <c:pt idx="266">
                  <c:v>0.90600000000000003</c:v>
                </c:pt>
                <c:pt idx="267">
                  <c:v>0.42499999999999999</c:v>
                </c:pt>
                <c:pt idx="268">
                  <c:v>0.317</c:v>
                </c:pt>
                <c:pt idx="269">
                  <c:v>0.83099999999999996</c:v>
                </c:pt>
                <c:pt idx="270">
                  <c:v>0.67900000000000005</c:v>
                </c:pt>
                <c:pt idx="271">
                  <c:v>1.2999999999999999E-2</c:v>
                </c:pt>
                <c:pt idx="272">
                  <c:v>2.5999999999999999E-2</c:v>
                </c:pt>
                <c:pt idx="273">
                  <c:v>0.31900000000000001</c:v>
                </c:pt>
                <c:pt idx="274">
                  <c:v>0.48399999999999999</c:v>
                </c:pt>
                <c:pt idx="275">
                  <c:v>0.85099999999999998</c:v>
                </c:pt>
                <c:pt idx="276">
                  <c:v>0.13500000000000001</c:v>
                </c:pt>
                <c:pt idx="277">
                  <c:v>0.19800000000000001</c:v>
                </c:pt>
                <c:pt idx="278">
                  <c:v>0.67600000000000005</c:v>
                </c:pt>
                <c:pt idx="279">
                  <c:v>0.33400000000000002</c:v>
                </c:pt>
                <c:pt idx="280">
                  <c:v>0.97099999999999997</c:v>
                </c:pt>
                <c:pt idx="281">
                  <c:v>0.78500000000000003</c:v>
                </c:pt>
                <c:pt idx="282">
                  <c:v>0.76300000000000001</c:v>
                </c:pt>
                <c:pt idx="283">
                  <c:v>0.91300000000000003</c:v>
                </c:pt>
                <c:pt idx="284">
                  <c:v>6.3E-2</c:v>
                </c:pt>
                <c:pt idx="285">
                  <c:v>1.0999999999999999E-2</c:v>
                </c:pt>
                <c:pt idx="286">
                  <c:v>0.13300000000000001</c:v>
                </c:pt>
                <c:pt idx="287">
                  <c:v>0.3</c:v>
                </c:pt>
                <c:pt idx="288">
                  <c:v>4.5999999999999999E-2</c:v>
                </c:pt>
                <c:pt idx="289">
                  <c:v>0.79</c:v>
                </c:pt>
                <c:pt idx="290">
                  <c:v>0.71699999999999997</c:v>
                </c:pt>
                <c:pt idx="291">
                  <c:v>0.75800000000000001</c:v>
                </c:pt>
                <c:pt idx="292">
                  <c:v>0.84399999999999997</c:v>
                </c:pt>
                <c:pt idx="293">
                  <c:v>0.63100000000000001</c:v>
                </c:pt>
                <c:pt idx="294">
                  <c:v>0.23200000000000001</c:v>
                </c:pt>
                <c:pt idx="295">
                  <c:v>0.76800000000000002</c:v>
                </c:pt>
                <c:pt idx="296">
                  <c:v>0.65300000000000002</c:v>
                </c:pt>
                <c:pt idx="297">
                  <c:v>0.24</c:v>
                </c:pt>
                <c:pt idx="298">
                  <c:v>0.98699999999999999</c:v>
                </c:pt>
                <c:pt idx="299">
                  <c:v>0.96</c:v>
                </c:pt>
                <c:pt idx="300">
                  <c:v>0.36199999999999999</c:v>
                </c:pt>
                <c:pt idx="301">
                  <c:v>0.06</c:v>
                </c:pt>
                <c:pt idx="302">
                  <c:v>0.81799999999999995</c:v>
                </c:pt>
                <c:pt idx="303">
                  <c:v>0.36799999999999999</c:v>
                </c:pt>
                <c:pt idx="304">
                  <c:v>8.5000000000000006E-2</c:v>
                </c:pt>
                <c:pt idx="305">
                  <c:v>0.55400000000000005</c:v>
                </c:pt>
                <c:pt idx="306">
                  <c:v>0.27900000000000003</c:v>
                </c:pt>
                <c:pt idx="307">
                  <c:v>0.39300000000000002</c:v>
                </c:pt>
                <c:pt idx="308">
                  <c:v>0.91900000000000004</c:v>
                </c:pt>
                <c:pt idx="309">
                  <c:v>0.186</c:v>
                </c:pt>
                <c:pt idx="310">
                  <c:v>2.9000000000000001E-2</c:v>
                </c:pt>
                <c:pt idx="311">
                  <c:v>0.28999999999999998</c:v>
                </c:pt>
                <c:pt idx="312">
                  <c:v>0.85699999999999998</c:v>
                </c:pt>
                <c:pt idx="313">
                  <c:v>0.23400000000000001</c:v>
                </c:pt>
                <c:pt idx="314">
                  <c:v>0.68100000000000005</c:v>
                </c:pt>
                <c:pt idx="315">
                  <c:v>0.82399999999999995</c:v>
                </c:pt>
                <c:pt idx="316">
                  <c:v>0.26300000000000001</c:v>
                </c:pt>
                <c:pt idx="317">
                  <c:v>0.35899999999999999</c:v>
                </c:pt>
                <c:pt idx="318">
                  <c:v>0.47399999999999998</c:v>
                </c:pt>
                <c:pt idx="319">
                  <c:v>0.65600000000000003</c:v>
                </c:pt>
                <c:pt idx="320">
                  <c:v>0.23100000000000001</c:v>
                </c:pt>
                <c:pt idx="321">
                  <c:v>0.64600000000000002</c:v>
                </c:pt>
                <c:pt idx="322">
                  <c:v>0.99099999999999999</c:v>
                </c:pt>
                <c:pt idx="323">
                  <c:v>0.92800000000000005</c:v>
                </c:pt>
                <c:pt idx="324">
                  <c:v>0.89</c:v>
                </c:pt>
                <c:pt idx="325">
                  <c:v>0.44900000000000001</c:v>
                </c:pt>
                <c:pt idx="326">
                  <c:v>0.89700000000000002</c:v>
                </c:pt>
                <c:pt idx="327">
                  <c:v>0.51500000000000001</c:v>
                </c:pt>
                <c:pt idx="328">
                  <c:v>0.41299999999999998</c:v>
                </c:pt>
                <c:pt idx="329">
                  <c:v>0.53800000000000003</c:v>
                </c:pt>
                <c:pt idx="330">
                  <c:v>0.63200000000000001</c:v>
                </c:pt>
                <c:pt idx="331">
                  <c:v>0.32900000000000001</c:v>
                </c:pt>
                <c:pt idx="332">
                  <c:v>0.59799999999999998</c:v>
                </c:pt>
                <c:pt idx="333">
                  <c:v>0.77500000000000002</c:v>
                </c:pt>
                <c:pt idx="334">
                  <c:v>1E-3</c:v>
                </c:pt>
                <c:pt idx="335">
                  <c:v>0.59699999999999998</c:v>
                </c:pt>
                <c:pt idx="336">
                  <c:v>0.94399999999999995</c:v>
                </c:pt>
                <c:pt idx="337">
                  <c:v>0.65</c:v>
                </c:pt>
                <c:pt idx="338">
                  <c:v>0.69</c:v>
                </c:pt>
                <c:pt idx="339">
                  <c:v>0.99</c:v>
                </c:pt>
                <c:pt idx="340">
                  <c:v>0.88800000000000001</c:v>
                </c:pt>
                <c:pt idx="341">
                  <c:v>0.125</c:v>
                </c:pt>
                <c:pt idx="342">
                  <c:v>0.51200000000000001</c:v>
                </c:pt>
                <c:pt idx="343">
                  <c:v>0.28799999999999998</c:v>
                </c:pt>
                <c:pt idx="344">
                  <c:v>0.997</c:v>
                </c:pt>
                <c:pt idx="345">
                  <c:v>0.09</c:v>
                </c:pt>
                <c:pt idx="346">
                  <c:v>0.58899999999999997</c:v>
                </c:pt>
                <c:pt idx="347">
                  <c:v>0.77</c:v>
                </c:pt>
                <c:pt idx="348">
                  <c:v>0.42699999999999999</c:v>
                </c:pt>
                <c:pt idx="349">
                  <c:v>0.11700000000000001</c:v>
                </c:pt>
                <c:pt idx="350">
                  <c:v>0.77800000000000002</c:v>
                </c:pt>
                <c:pt idx="351">
                  <c:v>0.41899999999999998</c:v>
                </c:pt>
                <c:pt idx="352">
                  <c:v>0.97199999999999998</c:v>
                </c:pt>
                <c:pt idx="353">
                  <c:v>0.29299999999999998</c:v>
                </c:pt>
                <c:pt idx="354">
                  <c:v>0.39400000000000002</c:v>
                </c:pt>
                <c:pt idx="355">
                  <c:v>0.95099999999999996</c:v>
                </c:pt>
                <c:pt idx="356">
                  <c:v>0.14099999999999999</c:v>
                </c:pt>
                <c:pt idx="357">
                  <c:v>0.28599999999999998</c:v>
                </c:pt>
                <c:pt idx="358">
                  <c:v>0.95199999999999996</c:v>
                </c:pt>
                <c:pt idx="359">
                  <c:v>0.27300000000000002</c:v>
                </c:pt>
                <c:pt idx="360">
                  <c:v>0.38300000000000001</c:v>
                </c:pt>
                <c:pt idx="361">
                  <c:v>0.66900000000000004</c:v>
                </c:pt>
                <c:pt idx="362">
                  <c:v>7.9000000000000001E-2</c:v>
                </c:pt>
                <c:pt idx="363">
                  <c:v>0.26800000000000002</c:v>
                </c:pt>
                <c:pt idx="364">
                  <c:v>0.28199999999999997</c:v>
                </c:pt>
                <c:pt idx="365">
                  <c:v>0.78600000000000003</c:v>
                </c:pt>
                <c:pt idx="366">
                  <c:v>0.9</c:v>
                </c:pt>
                <c:pt idx="367">
                  <c:v>0.57299999999999995</c:v>
                </c:pt>
                <c:pt idx="368">
                  <c:v>0.23699999999999999</c:v>
                </c:pt>
                <c:pt idx="369">
                  <c:v>0.80200000000000005</c:v>
                </c:pt>
                <c:pt idx="370">
                  <c:v>0.81</c:v>
                </c:pt>
                <c:pt idx="371">
                  <c:v>2.8000000000000001E-2</c:v>
                </c:pt>
                <c:pt idx="372">
                  <c:v>0.85599999999999998</c:v>
                </c:pt>
                <c:pt idx="373">
                  <c:v>0.40500000000000003</c:v>
                </c:pt>
                <c:pt idx="374">
                  <c:v>0.57599999999999996</c:v>
                </c:pt>
                <c:pt idx="375">
                  <c:v>0.17599999999999999</c:v>
                </c:pt>
                <c:pt idx="376">
                  <c:v>0.32200000000000001</c:v>
                </c:pt>
                <c:pt idx="377">
                  <c:v>0.21099999999999999</c:v>
                </c:pt>
                <c:pt idx="378">
                  <c:v>0.44500000000000001</c:v>
                </c:pt>
                <c:pt idx="379">
                  <c:v>0.55500000000000005</c:v>
                </c:pt>
                <c:pt idx="380">
                  <c:v>0.96199999999999997</c:v>
                </c:pt>
                <c:pt idx="381">
                  <c:v>0.82899999999999996</c:v>
                </c:pt>
                <c:pt idx="382">
                  <c:v>0.622</c:v>
                </c:pt>
                <c:pt idx="383">
                  <c:v>0.17</c:v>
                </c:pt>
                <c:pt idx="384">
                  <c:v>0.84499999999999997</c:v>
                </c:pt>
                <c:pt idx="385">
                  <c:v>0.68200000000000005</c:v>
                </c:pt>
                <c:pt idx="386">
                  <c:v>0.90200000000000002</c:v>
                </c:pt>
                <c:pt idx="387">
                  <c:v>0.372</c:v>
                </c:pt>
                <c:pt idx="388">
                  <c:v>0.94499999999999995</c:v>
                </c:pt>
                <c:pt idx="389">
                  <c:v>0.88600000000000001</c:v>
                </c:pt>
                <c:pt idx="390">
                  <c:v>0.12</c:v>
                </c:pt>
                <c:pt idx="391">
                  <c:v>0.33900000000000002</c:v>
                </c:pt>
                <c:pt idx="392">
                  <c:v>5.5E-2</c:v>
                </c:pt>
                <c:pt idx="393">
                  <c:v>3.4000000000000002E-2</c:v>
                </c:pt>
                <c:pt idx="394">
                  <c:v>6.9000000000000006E-2</c:v>
                </c:pt>
                <c:pt idx="395">
                  <c:v>0.755</c:v>
                </c:pt>
                <c:pt idx="396">
                  <c:v>0.81499999999999995</c:v>
                </c:pt>
                <c:pt idx="397">
                  <c:v>0.30399999999999999</c:v>
                </c:pt>
                <c:pt idx="398">
                  <c:v>0.32600000000000001</c:v>
                </c:pt>
                <c:pt idx="399">
                  <c:v>0.16</c:v>
                </c:pt>
                <c:pt idx="400">
                  <c:v>0.84199999999999997</c:v>
                </c:pt>
                <c:pt idx="401">
                  <c:v>0.51400000000000001</c:v>
                </c:pt>
                <c:pt idx="402">
                  <c:v>0.308</c:v>
                </c:pt>
                <c:pt idx="403">
                  <c:v>0.39900000000000002</c:v>
                </c:pt>
                <c:pt idx="404">
                  <c:v>0.54300000000000004</c:v>
                </c:pt>
                <c:pt idx="405">
                  <c:v>0.30499999999999999</c:v>
                </c:pt>
                <c:pt idx="406">
                  <c:v>0.92500000000000004</c:v>
                </c:pt>
                <c:pt idx="407">
                  <c:v>0.10100000000000001</c:v>
                </c:pt>
                <c:pt idx="408">
                  <c:v>0.90100000000000002</c:v>
                </c:pt>
                <c:pt idx="409">
                  <c:v>0.94</c:v>
                </c:pt>
                <c:pt idx="410">
                  <c:v>0.434</c:v>
                </c:pt>
                <c:pt idx="411">
                  <c:v>0.29699999999999999</c:v>
                </c:pt>
                <c:pt idx="412">
                  <c:v>0.27</c:v>
                </c:pt>
                <c:pt idx="413">
                  <c:v>0.66</c:v>
                </c:pt>
                <c:pt idx="414">
                  <c:v>0.82799999999999996</c:v>
                </c:pt>
                <c:pt idx="415">
                  <c:v>0.79700000000000004</c:v>
                </c:pt>
                <c:pt idx="416">
                  <c:v>0.53700000000000003</c:v>
                </c:pt>
                <c:pt idx="417">
                  <c:v>0.20599999999999999</c:v>
                </c:pt>
                <c:pt idx="418">
                  <c:v>0.96099999999999997</c:v>
                </c:pt>
                <c:pt idx="419">
                  <c:v>0.86199999999999999</c:v>
                </c:pt>
                <c:pt idx="420">
                  <c:v>0.19400000000000001</c:v>
                </c:pt>
                <c:pt idx="421">
                  <c:v>0.94099999999999995</c:v>
                </c:pt>
                <c:pt idx="422">
                  <c:v>0.93200000000000005</c:v>
                </c:pt>
                <c:pt idx="423">
                  <c:v>0.189</c:v>
                </c:pt>
                <c:pt idx="424">
                  <c:v>5.8000000000000003E-2</c:v>
                </c:pt>
                <c:pt idx="425">
                  <c:v>0.85899999999999999</c:v>
                </c:pt>
                <c:pt idx="426">
                  <c:v>1.2E-2</c:v>
                </c:pt>
                <c:pt idx="427">
                  <c:v>0.72699999999999998</c:v>
                </c:pt>
                <c:pt idx="428">
                  <c:v>0.50900000000000001</c:v>
                </c:pt>
                <c:pt idx="429">
                  <c:v>0.245</c:v>
                </c:pt>
                <c:pt idx="430">
                  <c:v>0.92400000000000004</c:v>
                </c:pt>
                <c:pt idx="431">
                  <c:v>0.82299999999999995</c:v>
                </c:pt>
                <c:pt idx="432">
                  <c:v>0.72499999999999998</c:v>
                </c:pt>
                <c:pt idx="433">
                  <c:v>0.41199999999999998</c:v>
                </c:pt>
                <c:pt idx="434">
                  <c:v>0.79400000000000004</c:v>
                </c:pt>
                <c:pt idx="435">
                  <c:v>0.94199999999999995</c:v>
                </c:pt>
                <c:pt idx="436">
                  <c:v>0.83899999999999997</c:v>
                </c:pt>
                <c:pt idx="437">
                  <c:v>0.5</c:v>
                </c:pt>
                <c:pt idx="438">
                  <c:v>5.7000000000000002E-2</c:v>
                </c:pt>
                <c:pt idx="439">
                  <c:v>0.311</c:v>
                </c:pt>
                <c:pt idx="440">
                  <c:v>0.24399999999999999</c:v>
                </c:pt>
                <c:pt idx="441">
                  <c:v>0.55300000000000005</c:v>
                </c:pt>
                <c:pt idx="442">
                  <c:v>0.66100000000000003</c:v>
                </c:pt>
                <c:pt idx="443">
                  <c:v>0.32</c:v>
                </c:pt>
                <c:pt idx="444">
                  <c:v>0.82699999999999996</c:v>
                </c:pt>
                <c:pt idx="445">
                  <c:v>0.92200000000000004</c:v>
                </c:pt>
                <c:pt idx="446">
                  <c:v>2E-3</c:v>
                </c:pt>
                <c:pt idx="447">
                  <c:v>0.69699999999999995</c:v>
                </c:pt>
                <c:pt idx="448">
                  <c:v>0.32400000000000001</c:v>
                </c:pt>
                <c:pt idx="449">
                  <c:v>0.63</c:v>
                </c:pt>
                <c:pt idx="450">
                  <c:v>0.307</c:v>
                </c:pt>
                <c:pt idx="451">
                  <c:v>0.56799999999999995</c:v>
                </c:pt>
                <c:pt idx="452">
                  <c:v>0.82099999999999995</c:v>
                </c:pt>
                <c:pt idx="453">
                  <c:v>0.14199999999999999</c:v>
                </c:pt>
                <c:pt idx="454">
                  <c:v>0.58099999999999996</c:v>
                </c:pt>
                <c:pt idx="455">
                  <c:v>0.89900000000000002</c:v>
                </c:pt>
                <c:pt idx="456">
                  <c:v>2.3E-2</c:v>
                </c:pt>
                <c:pt idx="457">
                  <c:v>0.16600000000000001</c:v>
                </c:pt>
                <c:pt idx="458">
                  <c:v>0.14699999999999999</c:v>
                </c:pt>
                <c:pt idx="459">
                  <c:v>6.2E-2</c:v>
                </c:pt>
                <c:pt idx="460">
                  <c:v>0.53400000000000003</c:v>
                </c:pt>
                <c:pt idx="461">
                  <c:v>0.79300000000000004</c:v>
                </c:pt>
                <c:pt idx="462">
                  <c:v>0.69099999999999995</c:v>
                </c:pt>
                <c:pt idx="463">
                  <c:v>0.52</c:v>
                </c:pt>
                <c:pt idx="464">
                  <c:v>5.0999999999999997E-2</c:v>
                </c:pt>
                <c:pt idx="465">
                  <c:v>0.52400000000000002</c:v>
                </c:pt>
                <c:pt idx="466">
                  <c:v>0.224</c:v>
                </c:pt>
                <c:pt idx="467">
                  <c:v>0.32100000000000001</c:v>
                </c:pt>
                <c:pt idx="468">
                  <c:v>0.108</c:v>
                </c:pt>
                <c:pt idx="469">
                  <c:v>9.5000000000000001E-2</c:v>
                </c:pt>
                <c:pt idx="470">
                  <c:v>0.89800000000000002</c:v>
                </c:pt>
                <c:pt idx="471">
                  <c:v>0.46300000000000002</c:v>
                </c:pt>
                <c:pt idx="472">
                  <c:v>0.153</c:v>
                </c:pt>
                <c:pt idx="473">
                  <c:v>0.96499999999999997</c:v>
                </c:pt>
                <c:pt idx="474">
                  <c:v>0.1</c:v>
                </c:pt>
                <c:pt idx="475">
                  <c:v>2.1000000000000001E-2</c:v>
                </c:pt>
                <c:pt idx="476">
                  <c:v>0.34899999999999998</c:v>
                </c:pt>
                <c:pt idx="477">
                  <c:v>0.251</c:v>
                </c:pt>
                <c:pt idx="478">
                  <c:v>0.39600000000000002</c:v>
                </c:pt>
                <c:pt idx="479">
                  <c:v>0.371</c:v>
                </c:pt>
                <c:pt idx="480">
                  <c:v>0.96399999999999997</c:v>
                </c:pt>
                <c:pt idx="481">
                  <c:v>0.98799999999999999</c:v>
                </c:pt>
                <c:pt idx="482">
                  <c:v>0.58799999999999997</c:v>
                </c:pt>
                <c:pt idx="483">
                  <c:v>0.73399999999999999</c:v>
                </c:pt>
                <c:pt idx="484">
                  <c:v>0.623</c:v>
                </c:pt>
                <c:pt idx="485">
                  <c:v>0.78400000000000003</c:v>
                </c:pt>
                <c:pt idx="486">
                  <c:v>0.59399999999999997</c:v>
                </c:pt>
                <c:pt idx="487">
                  <c:v>0.14000000000000001</c:v>
                </c:pt>
                <c:pt idx="488">
                  <c:v>0.29099999999999998</c:v>
                </c:pt>
                <c:pt idx="489">
                  <c:v>9.7000000000000003E-2</c:v>
                </c:pt>
                <c:pt idx="490">
                  <c:v>0.61799999999999999</c:v>
                </c:pt>
                <c:pt idx="491">
                  <c:v>0.81299999999999994</c:v>
                </c:pt>
                <c:pt idx="492">
                  <c:v>0.17799999999999999</c:v>
                </c:pt>
                <c:pt idx="493">
                  <c:v>0.16800000000000001</c:v>
                </c:pt>
                <c:pt idx="494">
                  <c:v>0.33100000000000002</c:v>
                </c:pt>
                <c:pt idx="495">
                  <c:v>0.6</c:v>
                </c:pt>
                <c:pt idx="496">
                  <c:v>0.75900000000000001</c:v>
                </c:pt>
                <c:pt idx="497">
                  <c:v>0.188</c:v>
                </c:pt>
                <c:pt idx="498">
                  <c:v>0.93</c:v>
                </c:pt>
                <c:pt idx="499">
                  <c:v>0.40200000000000002</c:v>
                </c:pt>
                <c:pt idx="500">
                  <c:v>6.8000000000000005E-2</c:v>
                </c:pt>
                <c:pt idx="501">
                  <c:v>0.64200000000000002</c:v>
                </c:pt>
                <c:pt idx="502">
                  <c:v>0.193</c:v>
                </c:pt>
                <c:pt idx="503">
                  <c:v>0.72</c:v>
                </c:pt>
                <c:pt idx="504">
                  <c:v>0.70799999999999996</c:v>
                </c:pt>
                <c:pt idx="505">
                  <c:v>0.68300000000000005</c:v>
                </c:pt>
                <c:pt idx="506">
                  <c:v>0.88400000000000001</c:v>
                </c:pt>
                <c:pt idx="507">
                  <c:v>0.83599999999999997</c:v>
                </c:pt>
                <c:pt idx="508">
                  <c:v>0.155</c:v>
                </c:pt>
                <c:pt idx="509">
                  <c:v>0.49399999999999999</c:v>
                </c:pt>
                <c:pt idx="510">
                  <c:v>0.56000000000000005</c:v>
                </c:pt>
                <c:pt idx="511">
                  <c:v>1.7000000000000001E-2</c:v>
                </c:pt>
                <c:pt idx="512">
                  <c:v>0.36499999999999999</c:v>
                </c:pt>
                <c:pt idx="513">
                  <c:v>0.629</c:v>
                </c:pt>
                <c:pt idx="514">
                  <c:v>0.53300000000000003</c:v>
                </c:pt>
                <c:pt idx="515">
                  <c:v>0.49199999999999999</c:v>
                </c:pt>
                <c:pt idx="516">
                  <c:v>0.98199999999999998</c:v>
                </c:pt>
                <c:pt idx="517">
                  <c:v>0.47199999999999998</c:v>
                </c:pt>
                <c:pt idx="518">
                  <c:v>6.6000000000000003E-2</c:v>
                </c:pt>
                <c:pt idx="519">
                  <c:v>0.84299999999999997</c:v>
                </c:pt>
                <c:pt idx="520">
                  <c:v>0.75700000000000001</c:v>
                </c:pt>
                <c:pt idx="521">
                  <c:v>9.9000000000000005E-2</c:v>
                </c:pt>
                <c:pt idx="522">
                  <c:v>0.25</c:v>
                </c:pt>
                <c:pt idx="523">
                  <c:v>0.14799999999999999</c:v>
                </c:pt>
                <c:pt idx="524">
                  <c:v>0.495</c:v>
                </c:pt>
                <c:pt idx="525">
                  <c:v>0.46800000000000003</c:v>
                </c:pt>
                <c:pt idx="526">
                  <c:v>0.76600000000000001</c:v>
                </c:pt>
                <c:pt idx="527">
                  <c:v>0.216</c:v>
                </c:pt>
                <c:pt idx="528">
                  <c:v>0.95499999999999996</c:v>
                </c:pt>
                <c:pt idx="529">
                  <c:v>0.48</c:v>
                </c:pt>
                <c:pt idx="530">
                  <c:v>0.98</c:v>
                </c:pt>
                <c:pt idx="531">
                  <c:v>0.99399999999999999</c:v>
                </c:pt>
                <c:pt idx="532">
                  <c:v>0.81599999999999995</c:v>
                </c:pt>
                <c:pt idx="533">
                  <c:v>9.1999999999999998E-2</c:v>
                </c:pt>
                <c:pt idx="534">
                  <c:v>0.92</c:v>
                </c:pt>
                <c:pt idx="535">
                  <c:v>0.92100000000000004</c:v>
                </c:pt>
                <c:pt idx="536">
                  <c:v>0.73599999999999999</c:v>
                </c:pt>
                <c:pt idx="537">
                  <c:v>0.40100000000000002</c:v>
                </c:pt>
                <c:pt idx="538">
                  <c:v>0.71299999999999997</c:v>
                </c:pt>
                <c:pt idx="539">
                  <c:v>0.314</c:v>
                </c:pt>
                <c:pt idx="540">
                  <c:v>0.38</c:v>
                </c:pt>
                <c:pt idx="541">
                  <c:v>0.16400000000000001</c:v>
                </c:pt>
                <c:pt idx="542">
                  <c:v>0.33500000000000002</c:v>
                </c:pt>
                <c:pt idx="543">
                  <c:v>0.51800000000000002</c:v>
                </c:pt>
                <c:pt idx="544">
                  <c:v>0.88700000000000001</c:v>
                </c:pt>
                <c:pt idx="545">
                  <c:v>0.65900000000000003</c:v>
                </c:pt>
                <c:pt idx="546">
                  <c:v>0.57499999999999996</c:v>
                </c:pt>
                <c:pt idx="547">
                  <c:v>0.90300000000000002</c:v>
                </c:pt>
                <c:pt idx="548">
                  <c:v>0.36099999999999999</c:v>
                </c:pt>
                <c:pt idx="549">
                  <c:v>0.95299999999999996</c:v>
                </c:pt>
                <c:pt idx="550">
                  <c:v>0.995</c:v>
                </c:pt>
                <c:pt idx="551">
                  <c:v>0.76900000000000002</c:v>
                </c:pt>
                <c:pt idx="552">
                  <c:v>0.85499999999999998</c:v>
                </c:pt>
                <c:pt idx="553">
                  <c:v>0.82</c:v>
                </c:pt>
                <c:pt idx="554">
                  <c:v>0.438</c:v>
                </c:pt>
                <c:pt idx="555">
                  <c:v>0.89600000000000002</c:v>
                </c:pt>
                <c:pt idx="556">
                  <c:v>0.621</c:v>
                </c:pt>
                <c:pt idx="557">
                  <c:v>0.01</c:v>
                </c:pt>
                <c:pt idx="558">
                  <c:v>0.65400000000000003</c:v>
                </c:pt>
                <c:pt idx="559">
                  <c:v>0.20799999999999999</c:v>
                </c:pt>
                <c:pt idx="560">
                  <c:v>0.159</c:v>
                </c:pt>
                <c:pt idx="561">
                  <c:v>3.9E-2</c:v>
                </c:pt>
                <c:pt idx="562">
                  <c:v>0.2</c:v>
                </c:pt>
                <c:pt idx="563">
                  <c:v>0.71899999999999997</c:v>
                </c:pt>
                <c:pt idx="564">
                  <c:v>0.113</c:v>
                </c:pt>
                <c:pt idx="565">
                  <c:v>0.54900000000000004</c:v>
                </c:pt>
                <c:pt idx="566">
                  <c:v>0.83399999999999996</c:v>
                </c:pt>
                <c:pt idx="567">
                  <c:v>0.106</c:v>
                </c:pt>
                <c:pt idx="568">
                  <c:v>0.58599999999999997</c:v>
                </c:pt>
                <c:pt idx="569">
                  <c:v>0.95599999999999996</c:v>
                </c:pt>
                <c:pt idx="570">
                  <c:v>0.91200000000000003</c:v>
                </c:pt>
                <c:pt idx="571">
                  <c:v>0.432</c:v>
                </c:pt>
                <c:pt idx="572">
                  <c:v>0.876</c:v>
                </c:pt>
                <c:pt idx="573">
                  <c:v>0.87</c:v>
                </c:pt>
                <c:pt idx="574">
                  <c:v>0.16900000000000001</c:v>
                </c:pt>
                <c:pt idx="575">
                  <c:v>0.91600000000000004</c:v>
                </c:pt>
                <c:pt idx="576">
                  <c:v>0.439</c:v>
                </c:pt>
                <c:pt idx="577">
                  <c:v>0.78200000000000003</c:v>
                </c:pt>
                <c:pt idx="578">
                  <c:v>0.94799999999999995</c:v>
                </c:pt>
                <c:pt idx="579">
                  <c:v>0.90700000000000003</c:v>
                </c:pt>
                <c:pt idx="580">
                  <c:v>0.46500000000000002</c:v>
                </c:pt>
                <c:pt idx="581">
                  <c:v>0.23</c:v>
                </c:pt>
                <c:pt idx="582">
                  <c:v>0.39</c:v>
                </c:pt>
                <c:pt idx="583">
                  <c:v>0.16500000000000001</c:v>
                </c:pt>
                <c:pt idx="584">
                  <c:v>0.20499999999999999</c:v>
                </c:pt>
                <c:pt idx="585">
                  <c:v>0.42799999999999999</c:v>
                </c:pt>
                <c:pt idx="586">
                  <c:v>0.114</c:v>
                </c:pt>
                <c:pt idx="587">
                  <c:v>0.255</c:v>
                </c:pt>
                <c:pt idx="588">
                  <c:v>0.98499999999999999</c:v>
                </c:pt>
                <c:pt idx="589">
                  <c:v>0.60299999999999998</c:v>
                </c:pt>
                <c:pt idx="590">
                  <c:v>0.154</c:v>
                </c:pt>
                <c:pt idx="591">
                  <c:v>0.86499999999999999</c:v>
                </c:pt>
                <c:pt idx="592">
                  <c:v>0.28299999999999997</c:v>
                </c:pt>
                <c:pt idx="593">
                  <c:v>9.6000000000000002E-2</c:v>
                </c:pt>
                <c:pt idx="594">
                  <c:v>0.754</c:v>
                </c:pt>
                <c:pt idx="595">
                  <c:v>7.5999999999999998E-2</c:v>
                </c:pt>
                <c:pt idx="596">
                  <c:v>0.45500000000000002</c:v>
                </c:pt>
                <c:pt idx="597">
                  <c:v>0.83499999999999996</c:v>
                </c:pt>
                <c:pt idx="598">
                  <c:v>0.60399999999999998</c:v>
                </c:pt>
                <c:pt idx="599">
                  <c:v>0.52600000000000002</c:v>
                </c:pt>
                <c:pt idx="600">
                  <c:v>0.80400000000000005</c:v>
                </c:pt>
                <c:pt idx="601">
                  <c:v>8.2000000000000003E-2</c:v>
                </c:pt>
                <c:pt idx="602">
                  <c:v>0.83699999999999997</c:v>
                </c:pt>
                <c:pt idx="603">
                  <c:v>0.58499999999999996</c:v>
                </c:pt>
                <c:pt idx="604">
                  <c:v>0.91400000000000003</c:v>
                </c:pt>
                <c:pt idx="605">
                  <c:v>0.999</c:v>
                </c:pt>
                <c:pt idx="606">
                  <c:v>0.37</c:v>
                </c:pt>
                <c:pt idx="607">
                  <c:v>0.65100000000000002</c:v>
                </c:pt>
                <c:pt idx="608">
                  <c:v>0.71199999999999997</c:v>
                </c:pt>
                <c:pt idx="609">
                  <c:v>0.74399999999999999</c:v>
                </c:pt>
                <c:pt idx="610">
                  <c:v>0.36699999999999999</c:v>
                </c:pt>
                <c:pt idx="611">
                  <c:v>0.36899999999999999</c:v>
                </c:pt>
                <c:pt idx="612">
                  <c:v>0.20100000000000001</c:v>
                </c:pt>
                <c:pt idx="613">
                  <c:v>0.74199999999999999</c:v>
                </c:pt>
                <c:pt idx="614">
                  <c:v>2.5000000000000001E-2</c:v>
                </c:pt>
                <c:pt idx="615">
                  <c:v>0.123</c:v>
                </c:pt>
                <c:pt idx="616">
                  <c:v>0.998</c:v>
                </c:pt>
                <c:pt idx="617">
                  <c:v>0.627</c:v>
                </c:pt>
                <c:pt idx="618">
                  <c:v>0.45</c:v>
                </c:pt>
                <c:pt idx="619">
                  <c:v>0.70599999999999996</c:v>
                </c:pt>
                <c:pt idx="620">
                  <c:v>0.34200000000000003</c:v>
                </c:pt>
                <c:pt idx="621">
                  <c:v>0.56100000000000005</c:v>
                </c:pt>
                <c:pt idx="622">
                  <c:v>0.60199999999999998</c:v>
                </c:pt>
                <c:pt idx="623">
                  <c:v>0.46600000000000003</c:v>
                </c:pt>
                <c:pt idx="624">
                  <c:v>0.70399999999999996</c:v>
                </c:pt>
                <c:pt idx="625">
                  <c:v>0.40600000000000003</c:v>
                </c:pt>
                <c:pt idx="626">
                  <c:v>1.6E-2</c:v>
                </c:pt>
                <c:pt idx="627">
                  <c:v>0.49099999999999999</c:v>
                </c:pt>
                <c:pt idx="628">
                  <c:v>0.56299999999999994</c:v>
                </c:pt>
                <c:pt idx="629">
                  <c:v>0.71499999999999997</c:v>
                </c:pt>
                <c:pt idx="630">
                  <c:v>0.42</c:v>
                </c:pt>
                <c:pt idx="631">
                  <c:v>0.69499999999999995</c:v>
                </c:pt>
                <c:pt idx="632">
                  <c:v>0.77600000000000002</c:v>
                </c:pt>
                <c:pt idx="633">
                  <c:v>0.105</c:v>
                </c:pt>
                <c:pt idx="634">
                  <c:v>0.53100000000000003</c:v>
                </c:pt>
                <c:pt idx="635">
                  <c:v>0</c:v>
                </c:pt>
                <c:pt idx="636">
                  <c:v>0.26700000000000002</c:v>
                </c:pt>
                <c:pt idx="637">
                  <c:v>0.14399999999999999</c:v>
                </c:pt>
                <c:pt idx="638">
                  <c:v>0.28399999999999997</c:v>
                </c:pt>
                <c:pt idx="639">
                  <c:v>0.90800000000000003</c:v>
                </c:pt>
                <c:pt idx="640">
                  <c:v>0.14499999999999999</c:v>
                </c:pt>
                <c:pt idx="641">
                  <c:v>0.02</c:v>
                </c:pt>
                <c:pt idx="642">
                  <c:v>0.57099999999999995</c:v>
                </c:pt>
                <c:pt idx="643">
                  <c:v>0.56399999999999995</c:v>
                </c:pt>
                <c:pt idx="644">
                  <c:v>0.63800000000000001</c:v>
                </c:pt>
                <c:pt idx="645">
                  <c:v>0.20899999999999999</c:v>
                </c:pt>
                <c:pt idx="646">
                  <c:v>2.4E-2</c:v>
                </c:pt>
                <c:pt idx="647">
                  <c:v>0.36</c:v>
                </c:pt>
                <c:pt idx="648">
                  <c:v>0.83799999999999997</c:v>
                </c:pt>
                <c:pt idx="649">
                  <c:v>0.54200000000000004</c:v>
                </c:pt>
                <c:pt idx="650">
                  <c:v>0.222</c:v>
                </c:pt>
                <c:pt idx="651">
                  <c:v>0.45900000000000002</c:v>
                </c:pt>
                <c:pt idx="652">
                  <c:v>0.152</c:v>
                </c:pt>
                <c:pt idx="653">
                  <c:v>6.0000000000000001E-3</c:v>
                </c:pt>
                <c:pt idx="654">
                  <c:v>0.60499999999999998</c:v>
                </c:pt>
                <c:pt idx="655">
                  <c:v>0.52300000000000002</c:v>
                </c:pt>
                <c:pt idx="656">
                  <c:v>0.437</c:v>
                </c:pt>
                <c:pt idx="657">
                  <c:v>0.59</c:v>
                </c:pt>
                <c:pt idx="658">
                  <c:v>0.64900000000000002</c:v>
                </c:pt>
                <c:pt idx="659">
                  <c:v>0.22600000000000001</c:v>
                </c:pt>
                <c:pt idx="660">
                  <c:v>0.68500000000000005</c:v>
                </c:pt>
                <c:pt idx="661">
                  <c:v>0.72899999999999998</c:v>
                </c:pt>
                <c:pt idx="662">
                  <c:v>0.441</c:v>
                </c:pt>
                <c:pt idx="663">
                  <c:v>0.46100000000000002</c:v>
                </c:pt>
                <c:pt idx="664">
                  <c:v>0.67800000000000005</c:v>
                </c:pt>
                <c:pt idx="665">
                  <c:v>7.2999999999999995E-2</c:v>
                </c:pt>
                <c:pt idx="666">
                  <c:v>0.28699999999999998</c:v>
                </c:pt>
                <c:pt idx="667">
                  <c:v>6.7000000000000004E-2</c:v>
                </c:pt>
                <c:pt idx="668">
                  <c:v>0.20399999999999999</c:v>
                </c:pt>
                <c:pt idx="669">
                  <c:v>7.1999999999999995E-2</c:v>
                </c:pt>
                <c:pt idx="670">
                  <c:v>0.84799999999999998</c:v>
                </c:pt>
                <c:pt idx="671">
                  <c:v>0.17199999999999999</c:v>
                </c:pt>
                <c:pt idx="672">
                  <c:v>0.873</c:v>
                </c:pt>
                <c:pt idx="673">
                  <c:v>0.82499999999999996</c:v>
                </c:pt>
                <c:pt idx="674">
                  <c:v>0.57799999999999996</c:v>
                </c:pt>
                <c:pt idx="675">
                  <c:v>0.59099999999999997</c:v>
                </c:pt>
                <c:pt idx="676">
                  <c:v>7.3999999999999996E-2</c:v>
                </c:pt>
                <c:pt idx="677">
                  <c:v>0.74099999999999999</c:v>
                </c:pt>
                <c:pt idx="678">
                  <c:v>3.5999999999999997E-2</c:v>
                </c:pt>
                <c:pt idx="679">
                  <c:v>0.23499999999999999</c:v>
                </c:pt>
                <c:pt idx="680">
                  <c:v>0.69299999999999995</c:v>
                </c:pt>
                <c:pt idx="681">
                  <c:v>0.16300000000000001</c:v>
                </c:pt>
                <c:pt idx="682">
                  <c:v>0.14599999999999999</c:v>
                </c:pt>
                <c:pt idx="683">
                  <c:v>0.57199999999999995</c:v>
                </c:pt>
                <c:pt idx="684">
                  <c:v>8.1000000000000003E-2</c:v>
                </c:pt>
                <c:pt idx="685">
                  <c:v>0.874</c:v>
                </c:pt>
                <c:pt idx="686">
                  <c:v>0.97299999999999998</c:v>
                </c:pt>
                <c:pt idx="687">
                  <c:v>0.41</c:v>
                </c:pt>
                <c:pt idx="688">
                  <c:v>0.48099999999999998</c:v>
                </c:pt>
                <c:pt idx="689">
                  <c:v>0.161</c:v>
                </c:pt>
                <c:pt idx="690">
                  <c:v>0.442</c:v>
                </c:pt>
                <c:pt idx="691">
                  <c:v>0.44400000000000001</c:v>
                </c:pt>
                <c:pt idx="692">
                  <c:v>0.55900000000000005</c:v>
                </c:pt>
                <c:pt idx="693">
                  <c:v>0.45300000000000001</c:v>
                </c:pt>
                <c:pt idx="694">
                  <c:v>0.30599999999999999</c:v>
                </c:pt>
                <c:pt idx="695">
                  <c:v>0.76400000000000001</c:v>
                </c:pt>
                <c:pt idx="696">
                  <c:v>0.18099999999999999</c:v>
                </c:pt>
                <c:pt idx="697">
                  <c:v>0.36299999999999999</c:v>
                </c:pt>
                <c:pt idx="698">
                  <c:v>0.75600000000000001</c:v>
                </c:pt>
                <c:pt idx="699">
                  <c:v>0.156</c:v>
                </c:pt>
                <c:pt idx="700">
                  <c:v>1.4E-2</c:v>
                </c:pt>
                <c:pt idx="701">
                  <c:v>0.61299999999999999</c:v>
                </c:pt>
                <c:pt idx="702">
                  <c:v>0.64300000000000002</c:v>
                </c:pt>
                <c:pt idx="703">
                  <c:v>0.316</c:v>
                </c:pt>
                <c:pt idx="704">
                  <c:v>0.83</c:v>
                </c:pt>
                <c:pt idx="705">
                  <c:v>0.66400000000000003</c:v>
                </c:pt>
                <c:pt idx="706">
                  <c:v>0.61</c:v>
                </c:pt>
                <c:pt idx="707">
                  <c:v>0.98399999999999999</c:v>
                </c:pt>
                <c:pt idx="708">
                  <c:v>8.3000000000000004E-2</c:v>
                </c:pt>
                <c:pt idx="709">
                  <c:v>0.875</c:v>
                </c:pt>
                <c:pt idx="710">
                  <c:v>0.59199999999999997</c:v>
                </c:pt>
                <c:pt idx="711">
                  <c:v>0.94599999999999995</c:v>
                </c:pt>
                <c:pt idx="712">
                  <c:v>0.47</c:v>
                </c:pt>
                <c:pt idx="713">
                  <c:v>0.377</c:v>
                </c:pt>
                <c:pt idx="714">
                  <c:v>3.7999999999999999E-2</c:v>
                </c:pt>
                <c:pt idx="715">
                  <c:v>0.57899999999999996</c:v>
                </c:pt>
                <c:pt idx="716">
                  <c:v>0.19900000000000001</c:v>
                </c:pt>
                <c:pt idx="717">
                  <c:v>0.54100000000000004</c:v>
                </c:pt>
                <c:pt idx="718">
                  <c:v>0.192</c:v>
                </c:pt>
                <c:pt idx="719">
                  <c:v>0.60899999999999999</c:v>
                </c:pt>
                <c:pt idx="720">
                  <c:v>0.70499999999999996</c:v>
                </c:pt>
                <c:pt idx="721">
                  <c:v>0.39500000000000002</c:v>
                </c:pt>
                <c:pt idx="722">
                  <c:v>0.11</c:v>
                </c:pt>
                <c:pt idx="723">
                  <c:v>0.88200000000000001</c:v>
                </c:pt>
                <c:pt idx="724">
                  <c:v>0.7</c:v>
                </c:pt>
                <c:pt idx="725">
                  <c:v>0.42199999999999999</c:v>
                </c:pt>
                <c:pt idx="726">
                  <c:v>0.47599999999999998</c:v>
                </c:pt>
                <c:pt idx="727">
                  <c:v>0.76100000000000001</c:v>
                </c:pt>
                <c:pt idx="728">
                  <c:v>0.373</c:v>
                </c:pt>
                <c:pt idx="729">
                  <c:v>0.66700000000000004</c:v>
                </c:pt>
                <c:pt idx="730">
                  <c:v>0.628</c:v>
                </c:pt>
                <c:pt idx="731">
                  <c:v>0.38900000000000001</c:v>
                </c:pt>
                <c:pt idx="732">
                  <c:v>0.90400000000000003</c:v>
                </c:pt>
                <c:pt idx="733">
                  <c:v>0.27800000000000002</c:v>
                </c:pt>
                <c:pt idx="734">
                  <c:v>0.71799999999999997</c:v>
                </c:pt>
                <c:pt idx="735">
                  <c:v>6.4000000000000001E-2</c:v>
                </c:pt>
                <c:pt idx="736">
                  <c:v>0.46</c:v>
                </c:pt>
                <c:pt idx="737">
                  <c:v>8.8999999999999996E-2</c:v>
                </c:pt>
                <c:pt idx="738">
                  <c:v>0.93799999999999994</c:v>
                </c:pt>
                <c:pt idx="739">
                  <c:v>0.48699999999999999</c:v>
                </c:pt>
                <c:pt idx="740">
                  <c:v>0.95</c:v>
                </c:pt>
                <c:pt idx="741">
                  <c:v>0.29599999999999999</c:v>
                </c:pt>
                <c:pt idx="742">
                  <c:v>0.59599999999999997</c:v>
                </c:pt>
                <c:pt idx="743">
                  <c:v>0.13600000000000001</c:v>
                </c:pt>
                <c:pt idx="744">
                  <c:v>0.23899999999999999</c:v>
                </c:pt>
                <c:pt idx="745">
                  <c:v>0.64800000000000002</c:v>
                </c:pt>
                <c:pt idx="746">
                  <c:v>4.8000000000000001E-2</c:v>
                </c:pt>
                <c:pt idx="747">
                  <c:v>0.61099999999999999</c:v>
                </c:pt>
                <c:pt idx="748">
                  <c:v>0.34699999999999998</c:v>
                </c:pt>
                <c:pt idx="749">
                  <c:v>0.38700000000000001</c:v>
                </c:pt>
                <c:pt idx="750">
                  <c:v>0.32800000000000001</c:v>
                </c:pt>
                <c:pt idx="751">
                  <c:v>0.52200000000000002</c:v>
                </c:pt>
                <c:pt idx="752">
                  <c:v>0.66200000000000003</c:v>
                </c:pt>
                <c:pt idx="753">
                  <c:v>0.56200000000000006</c:v>
                </c:pt>
                <c:pt idx="754">
                  <c:v>0.62</c:v>
                </c:pt>
                <c:pt idx="755">
                  <c:v>0.93600000000000005</c:v>
                </c:pt>
                <c:pt idx="756">
                  <c:v>0.84099999999999997</c:v>
                </c:pt>
                <c:pt idx="757">
                  <c:v>5.1999999999999998E-2</c:v>
                </c:pt>
                <c:pt idx="758">
                  <c:v>0.221</c:v>
                </c:pt>
                <c:pt idx="759">
                  <c:v>0.88900000000000001</c:v>
                </c:pt>
                <c:pt idx="760">
                  <c:v>0.71</c:v>
                </c:pt>
                <c:pt idx="761">
                  <c:v>0.496</c:v>
                </c:pt>
                <c:pt idx="762">
                  <c:v>0.10299999999999999</c:v>
                </c:pt>
                <c:pt idx="763">
                  <c:v>0.95799999999999996</c:v>
                </c:pt>
                <c:pt idx="764">
                  <c:v>0.48599999999999999</c:v>
                </c:pt>
                <c:pt idx="765">
                  <c:v>0.58199999999999996</c:v>
                </c:pt>
                <c:pt idx="766">
                  <c:v>0.26900000000000002</c:v>
                </c:pt>
                <c:pt idx="767">
                  <c:v>0.85299999999999998</c:v>
                </c:pt>
                <c:pt idx="768">
                  <c:v>0.185</c:v>
                </c:pt>
                <c:pt idx="769">
                  <c:v>0.86699999999999999</c:v>
                </c:pt>
                <c:pt idx="770">
                  <c:v>0.46899999999999997</c:v>
                </c:pt>
                <c:pt idx="771">
                  <c:v>0.13100000000000001</c:v>
                </c:pt>
                <c:pt idx="772">
                  <c:v>7.0000000000000001E-3</c:v>
                </c:pt>
                <c:pt idx="773">
                  <c:v>0.45400000000000001</c:v>
                </c:pt>
                <c:pt idx="774">
                  <c:v>0.97</c:v>
                </c:pt>
                <c:pt idx="775">
                  <c:v>0.84</c:v>
                </c:pt>
                <c:pt idx="776">
                  <c:v>0.20300000000000001</c:v>
                </c:pt>
                <c:pt idx="777">
                  <c:v>0.81899999999999995</c:v>
                </c:pt>
                <c:pt idx="778">
                  <c:v>0.23300000000000001</c:v>
                </c:pt>
                <c:pt idx="779">
                  <c:v>0.81699999999999995</c:v>
                </c:pt>
                <c:pt idx="780">
                  <c:v>0.80900000000000005</c:v>
                </c:pt>
                <c:pt idx="781">
                  <c:v>0.27600000000000002</c:v>
                </c:pt>
                <c:pt idx="782">
                  <c:v>0.57699999999999996</c:v>
                </c:pt>
                <c:pt idx="783">
                  <c:v>0.98099999999999998</c:v>
                </c:pt>
                <c:pt idx="784">
                  <c:v>0.379</c:v>
                </c:pt>
                <c:pt idx="785">
                  <c:v>0.26400000000000001</c:v>
                </c:pt>
                <c:pt idx="786">
                  <c:v>8.7999999999999995E-2</c:v>
                </c:pt>
                <c:pt idx="787">
                  <c:v>0.28899999999999998</c:v>
                </c:pt>
                <c:pt idx="788">
                  <c:v>0.128</c:v>
                </c:pt>
                <c:pt idx="789">
                  <c:v>0.746</c:v>
                </c:pt>
                <c:pt idx="790">
                  <c:v>0.85199999999999998</c:v>
                </c:pt>
                <c:pt idx="791">
                  <c:v>0.41099999999999998</c:v>
                </c:pt>
                <c:pt idx="792">
                  <c:v>0.20200000000000001</c:v>
                </c:pt>
                <c:pt idx="793">
                  <c:v>0.89100000000000001</c:v>
                </c:pt>
                <c:pt idx="794">
                  <c:v>0.41399999999999998</c:v>
                </c:pt>
                <c:pt idx="795">
                  <c:v>0.76700000000000002</c:v>
                </c:pt>
                <c:pt idx="796">
                  <c:v>0.79900000000000004</c:v>
                </c:pt>
                <c:pt idx="797">
                  <c:v>0.51300000000000001</c:v>
                </c:pt>
                <c:pt idx="798">
                  <c:v>0.71099999999999997</c:v>
                </c:pt>
                <c:pt idx="799">
                  <c:v>0.61699999999999999</c:v>
                </c:pt>
                <c:pt idx="800">
                  <c:v>0.29899999999999999</c:v>
                </c:pt>
                <c:pt idx="801">
                  <c:v>0.35199999999999998</c:v>
                </c:pt>
                <c:pt idx="802">
                  <c:v>0.86399999999999999</c:v>
                </c:pt>
                <c:pt idx="803">
                  <c:v>0.88</c:v>
                </c:pt>
                <c:pt idx="804">
                  <c:v>0.80500000000000005</c:v>
                </c:pt>
                <c:pt idx="805">
                  <c:v>0.77900000000000003</c:v>
                </c:pt>
                <c:pt idx="806">
                  <c:v>0.112</c:v>
                </c:pt>
                <c:pt idx="807">
                  <c:v>0.26600000000000001</c:v>
                </c:pt>
                <c:pt idx="808">
                  <c:v>3.3000000000000002E-2</c:v>
                </c:pt>
                <c:pt idx="809">
                  <c:v>0.79500000000000004</c:v>
                </c:pt>
                <c:pt idx="810">
                  <c:v>0.124</c:v>
                </c:pt>
                <c:pt idx="811">
                  <c:v>0.21</c:v>
                </c:pt>
                <c:pt idx="812">
                  <c:v>8.4000000000000005E-2</c:v>
                </c:pt>
                <c:pt idx="813">
                  <c:v>0.25600000000000001</c:v>
                </c:pt>
                <c:pt idx="814">
                  <c:v>0.35</c:v>
                </c:pt>
                <c:pt idx="815">
                  <c:v>0.81100000000000005</c:v>
                </c:pt>
                <c:pt idx="816">
                  <c:v>0.70699999999999996</c:v>
                </c:pt>
                <c:pt idx="817">
                  <c:v>4.7E-2</c:v>
                </c:pt>
                <c:pt idx="818">
                  <c:v>0.745</c:v>
                </c:pt>
                <c:pt idx="819">
                  <c:v>0.4</c:v>
                </c:pt>
                <c:pt idx="820">
                  <c:v>0.88300000000000001</c:v>
                </c:pt>
                <c:pt idx="821">
                  <c:v>0.17499999999999999</c:v>
                </c:pt>
                <c:pt idx="822">
                  <c:v>0.88500000000000001</c:v>
                </c:pt>
                <c:pt idx="823">
                  <c:v>0.443</c:v>
                </c:pt>
                <c:pt idx="824">
                  <c:v>0.35599999999999998</c:v>
                </c:pt>
                <c:pt idx="825">
                  <c:v>0.93500000000000005</c:v>
                </c:pt>
                <c:pt idx="826">
                  <c:v>0.28000000000000003</c:v>
                </c:pt>
                <c:pt idx="827">
                  <c:v>0.19500000000000001</c:v>
                </c:pt>
                <c:pt idx="828">
                  <c:v>0.28100000000000003</c:v>
                </c:pt>
                <c:pt idx="829">
                  <c:v>0.63300000000000001</c:v>
                </c:pt>
                <c:pt idx="830">
                  <c:v>0.20699999999999999</c:v>
                </c:pt>
                <c:pt idx="831">
                  <c:v>0.32300000000000001</c:v>
                </c:pt>
                <c:pt idx="832">
                  <c:v>0.29799999999999999</c:v>
                </c:pt>
                <c:pt idx="833">
                  <c:v>0.498</c:v>
                </c:pt>
                <c:pt idx="834">
                  <c:v>0.57999999999999996</c:v>
                </c:pt>
                <c:pt idx="835">
                  <c:v>0.214</c:v>
                </c:pt>
                <c:pt idx="836">
                  <c:v>0.38800000000000001</c:v>
                </c:pt>
                <c:pt idx="837">
                  <c:v>0.52100000000000002</c:v>
                </c:pt>
                <c:pt idx="838">
                  <c:v>0.252</c:v>
                </c:pt>
                <c:pt idx="839">
                  <c:v>0.625</c:v>
                </c:pt>
                <c:pt idx="840">
                  <c:v>0.22</c:v>
                </c:pt>
                <c:pt idx="841">
                  <c:v>0.505</c:v>
                </c:pt>
                <c:pt idx="842">
                  <c:v>0.32500000000000001</c:v>
                </c:pt>
                <c:pt idx="843">
                  <c:v>0.85399999999999998</c:v>
                </c:pt>
                <c:pt idx="844">
                  <c:v>0.751</c:v>
                </c:pt>
                <c:pt idx="845">
                  <c:v>0.92700000000000005</c:v>
                </c:pt>
                <c:pt idx="846">
                  <c:v>0.43</c:v>
                </c:pt>
                <c:pt idx="847">
                  <c:v>3.5000000000000003E-2</c:v>
                </c:pt>
                <c:pt idx="848">
                  <c:v>0.376</c:v>
                </c:pt>
                <c:pt idx="849">
                  <c:v>0.28499999999999998</c:v>
                </c:pt>
                <c:pt idx="850">
                  <c:v>0.66600000000000004</c:v>
                </c:pt>
                <c:pt idx="851">
                  <c:v>0.85799999999999998</c:v>
                </c:pt>
                <c:pt idx="852">
                  <c:v>0.13700000000000001</c:v>
                </c:pt>
                <c:pt idx="853">
                  <c:v>0.11799999999999999</c:v>
                </c:pt>
                <c:pt idx="854">
                  <c:v>7.6999999999999999E-2</c:v>
                </c:pt>
                <c:pt idx="855">
                  <c:v>8.0000000000000002E-3</c:v>
                </c:pt>
                <c:pt idx="856">
                  <c:v>0.29499999999999998</c:v>
                </c:pt>
                <c:pt idx="857">
                  <c:v>0.67200000000000004</c:v>
                </c:pt>
                <c:pt idx="858">
                  <c:v>0.29199999999999998</c:v>
                </c:pt>
                <c:pt idx="859">
                  <c:v>0.35399999999999998</c:v>
                </c:pt>
                <c:pt idx="860">
                  <c:v>0.35099999999999998</c:v>
                </c:pt>
                <c:pt idx="861">
                  <c:v>7.0000000000000007E-2</c:v>
                </c:pt>
                <c:pt idx="862">
                  <c:v>0.67300000000000004</c:v>
                </c:pt>
                <c:pt idx="863">
                  <c:v>0.433</c:v>
                </c:pt>
                <c:pt idx="864">
                  <c:v>0.17299999999999999</c:v>
                </c:pt>
                <c:pt idx="865">
                  <c:v>0.82599999999999996</c:v>
                </c:pt>
                <c:pt idx="866">
                  <c:v>0.79600000000000004</c:v>
                </c:pt>
                <c:pt idx="867">
                  <c:v>0.40899999999999997</c:v>
                </c:pt>
                <c:pt idx="868">
                  <c:v>0.55700000000000005</c:v>
                </c:pt>
                <c:pt idx="869">
                  <c:v>6.0999999999999999E-2</c:v>
                </c:pt>
                <c:pt idx="870">
                  <c:v>0.17699999999999999</c:v>
                </c:pt>
                <c:pt idx="871">
                  <c:v>0.93100000000000005</c:v>
                </c:pt>
                <c:pt idx="872">
                  <c:v>0.72799999999999998</c:v>
                </c:pt>
                <c:pt idx="873">
                  <c:v>0.122</c:v>
                </c:pt>
                <c:pt idx="874">
                  <c:v>0.374</c:v>
                </c:pt>
                <c:pt idx="875">
                  <c:v>0.26200000000000001</c:v>
                </c:pt>
                <c:pt idx="876">
                  <c:v>0.27100000000000002</c:v>
                </c:pt>
                <c:pt idx="877">
                  <c:v>0.26</c:v>
                </c:pt>
                <c:pt idx="878">
                  <c:v>0.41799999999999998</c:v>
                </c:pt>
                <c:pt idx="879">
                  <c:v>0.215</c:v>
                </c:pt>
                <c:pt idx="880">
                  <c:v>0.59299999999999997</c:v>
                </c:pt>
                <c:pt idx="881">
                  <c:v>0.89400000000000002</c:v>
                </c:pt>
                <c:pt idx="882">
                  <c:v>1.7999999999999999E-2</c:v>
                </c:pt>
                <c:pt idx="883">
                  <c:v>0.53900000000000003</c:v>
                </c:pt>
                <c:pt idx="884">
                  <c:v>0.32700000000000001</c:v>
                </c:pt>
                <c:pt idx="885">
                  <c:v>0.13400000000000001</c:v>
                </c:pt>
                <c:pt idx="886">
                  <c:v>0.65200000000000002</c:v>
                </c:pt>
                <c:pt idx="887">
                  <c:v>0.17899999999999999</c:v>
                </c:pt>
                <c:pt idx="888">
                  <c:v>0.96899999999999997</c:v>
                </c:pt>
                <c:pt idx="889">
                  <c:v>0.51100000000000001</c:v>
                </c:pt>
                <c:pt idx="890">
                  <c:v>0.78</c:v>
                </c:pt>
                <c:pt idx="891">
                  <c:v>0.67500000000000004</c:v>
                </c:pt>
                <c:pt idx="892">
                  <c:v>0.47799999999999998</c:v>
                </c:pt>
                <c:pt idx="893">
                  <c:v>0.83299999999999996</c:v>
                </c:pt>
                <c:pt idx="894">
                  <c:v>0.34799999999999998</c:v>
                </c:pt>
                <c:pt idx="895">
                  <c:v>0.39700000000000002</c:v>
                </c:pt>
                <c:pt idx="896">
                  <c:v>0.67700000000000005</c:v>
                </c:pt>
                <c:pt idx="897">
                  <c:v>9.8000000000000004E-2</c:v>
                </c:pt>
                <c:pt idx="898">
                  <c:v>0.68700000000000006</c:v>
                </c:pt>
                <c:pt idx="899">
                  <c:v>0.70099999999999996</c:v>
                </c:pt>
                <c:pt idx="900">
                  <c:v>0.57399999999999995</c:v>
                </c:pt>
                <c:pt idx="901">
                  <c:v>0.749</c:v>
                </c:pt>
                <c:pt idx="902">
                  <c:v>0.77100000000000002</c:v>
                </c:pt>
                <c:pt idx="903">
                  <c:v>0.182</c:v>
                </c:pt>
                <c:pt idx="904">
                  <c:v>0.69599999999999995</c:v>
                </c:pt>
                <c:pt idx="905">
                  <c:v>0.92600000000000005</c:v>
                </c:pt>
                <c:pt idx="906">
                  <c:v>0.73299999999999998</c:v>
                </c:pt>
                <c:pt idx="907">
                  <c:v>0.96599999999999997</c:v>
                </c:pt>
                <c:pt idx="908">
                  <c:v>0.54800000000000004</c:v>
                </c:pt>
                <c:pt idx="909">
                  <c:v>5.8999999999999997E-2</c:v>
                </c:pt>
                <c:pt idx="910">
                  <c:v>0.98899999999999999</c:v>
                </c:pt>
                <c:pt idx="911">
                  <c:v>0.93300000000000005</c:v>
                </c:pt>
                <c:pt idx="912">
                  <c:v>0.55200000000000005</c:v>
                </c:pt>
                <c:pt idx="913">
                  <c:v>0.58699999999999997</c:v>
                </c:pt>
                <c:pt idx="914">
                  <c:v>0.73799999999999999</c:v>
                </c:pt>
                <c:pt idx="915">
                  <c:v>0.501</c:v>
                </c:pt>
                <c:pt idx="916">
                  <c:v>5.2999999999999999E-2</c:v>
                </c:pt>
                <c:pt idx="917">
                  <c:v>0.50800000000000001</c:v>
                </c:pt>
                <c:pt idx="918">
                  <c:v>0.60699999999999998</c:v>
                </c:pt>
                <c:pt idx="919">
                  <c:v>0.104</c:v>
                </c:pt>
                <c:pt idx="920">
                  <c:v>0.187</c:v>
                </c:pt>
                <c:pt idx="921">
                  <c:v>0.33600000000000002</c:v>
                </c:pt>
                <c:pt idx="922">
                  <c:v>0.11899999999999999</c:v>
                </c:pt>
                <c:pt idx="923">
                  <c:v>0.184</c:v>
                </c:pt>
                <c:pt idx="924">
                  <c:v>0.17100000000000001</c:v>
                </c:pt>
                <c:pt idx="925">
                  <c:v>0.66800000000000004</c:v>
                </c:pt>
                <c:pt idx="926">
                  <c:v>0.56499999999999995</c:v>
                </c:pt>
                <c:pt idx="927">
                  <c:v>0.218</c:v>
                </c:pt>
                <c:pt idx="928">
                  <c:v>0.47099999999999997</c:v>
                </c:pt>
                <c:pt idx="929">
                  <c:v>0.86899999999999999</c:v>
                </c:pt>
                <c:pt idx="930">
                  <c:v>3.1E-2</c:v>
                </c:pt>
                <c:pt idx="931">
                  <c:v>0.99299999999999999</c:v>
                </c:pt>
                <c:pt idx="932">
                  <c:v>0.95699999999999996</c:v>
                </c:pt>
                <c:pt idx="933">
                  <c:v>0.44</c:v>
                </c:pt>
                <c:pt idx="934">
                  <c:v>0.8</c:v>
                </c:pt>
                <c:pt idx="935">
                  <c:v>0.93400000000000005</c:v>
                </c:pt>
                <c:pt idx="936">
                  <c:v>4.1000000000000002E-2</c:v>
                </c:pt>
                <c:pt idx="937">
                  <c:v>0.503</c:v>
                </c:pt>
                <c:pt idx="938">
                  <c:v>0.54700000000000004</c:v>
                </c:pt>
                <c:pt idx="939">
                  <c:v>0.39200000000000002</c:v>
                </c:pt>
                <c:pt idx="940">
                  <c:v>0.77700000000000002</c:v>
                </c:pt>
                <c:pt idx="941">
                  <c:v>0.68799999999999994</c:v>
                </c:pt>
                <c:pt idx="942">
                  <c:v>0.25800000000000001</c:v>
                </c:pt>
                <c:pt idx="943">
                  <c:v>0.313</c:v>
                </c:pt>
                <c:pt idx="944">
                  <c:v>0.23799999999999999</c:v>
                </c:pt>
                <c:pt idx="945">
                  <c:v>0.42599999999999999</c:v>
                </c:pt>
                <c:pt idx="946">
                  <c:v>0.97599999999999998</c:v>
                </c:pt>
                <c:pt idx="947">
                  <c:v>0.66500000000000004</c:v>
                </c:pt>
                <c:pt idx="948">
                  <c:v>0.73199999999999998</c:v>
                </c:pt>
                <c:pt idx="949">
                  <c:v>0.86599999999999999</c:v>
                </c:pt>
                <c:pt idx="950">
                  <c:v>0.312</c:v>
                </c:pt>
                <c:pt idx="951">
                  <c:v>0.98299999999999998</c:v>
                </c:pt>
                <c:pt idx="952">
                  <c:v>5.3999999999999999E-2</c:v>
                </c:pt>
                <c:pt idx="953">
                  <c:v>0.24199999999999999</c:v>
                </c:pt>
                <c:pt idx="954">
                  <c:v>0.54</c:v>
                </c:pt>
                <c:pt idx="955">
                  <c:v>0.78800000000000003</c:v>
                </c:pt>
                <c:pt idx="956">
                  <c:v>0.77200000000000002</c:v>
                </c:pt>
                <c:pt idx="957">
                  <c:v>0.85</c:v>
                </c:pt>
                <c:pt idx="958">
                  <c:v>0.38200000000000001</c:v>
                </c:pt>
                <c:pt idx="959">
                  <c:v>0.54500000000000004</c:v>
                </c:pt>
                <c:pt idx="960">
                  <c:v>3.6999999999999998E-2</c:v>
                </c:pt>
                <c:pt idx="961">
                  <c:v>0.68</c:v>
                </c:pt>
                <c:pt idx="962">
                  <c:v>0.47899999999999998</c:v>
                </c:pt>
                <c:pt idx="963">
                  <c:v>0.41599999999999998</c:v>
                </c:pt>
                <c:pt idx="964">
                  <c:v>0.13200000000000001</c:v>
                </c:pt>
                <c:pt idx="965">
                  <c:v>0.48799999999999999</c:v>
                </c:pt>
                <c:pt idx="966">
                  <c:v>0.435</c:v>
                </c:pt>
                <c:pt idx="967">
                  <c:v>0.39100000000000001</c:v>
                </c:pt>
                <c:pt idx="968">
                  <c:v>0.24099999999999999</c:v>
                </c:pt>
                <c:pt idx="969">
                  <c:v>0.66300000000000003</c:v>
                </c:pt>
                <c:pt idx="970">
                  <c:v>0.05</c:v>
                </c:pt>
                <c:pt idx="971">
                  <c:v>0.51700000000000002</c:v>
                </c:pt>
                <c:pt idx="972">
                  <c:v>0.08</c:v>
                </c:pt>
                <c:pt idx="973">
                  <c:v>0.73899999999999999</c:v>
                </c:pt>
                <c:pt idx="974">
                  <c:v>0.83199999999999996</c:v>
                </c:pt>
                <c:pt idx="975">
                  <c:v>0.115</c:v>
                </c:pt>
                <c:pt idx="976">
                  <c:v>0.35499999999999998</c:v>
                </c:pt>
                <c:pt idx="977">
                  <c:v>0.03</c:v>
                </c:pt>
                <c:pt idx="978">
                  <c:v>0.126</c:v>
                </c:pt>
                <c:pt idx="979">
                  <c:v>9.2999999999999999E-2</c:v>
                </c:pt>
                <c:pt idx="980">
                  <c:v>0.219</c:v>
                </c:pt>
                <c:pt idx="981">
                  <c:v>0.22800000000000001</c:v>
                </c:pt>
                <c:pt idx="982">
                  <c:v>0.378</c:v>
                </c:pt>
                <c:pt idx="983">
                  <c:v>0.45800000000000002</c:v>
                </c:pt>
                <c:pt idx="984">
                  <c:v>0.58399999999999996</c:v>
                </c:pt>
                <c:pt idx="985">
                  <c:v>0.33700000000000002</c:v>
                </c:pt>
                <c:pt idx="986">
                  <c:v>0.26100000000000001</c:v>
                </c:pt>
                <c:pt idx="987">
                  <c:v>0.49299999999999999</c:v>
                </c:pt>
                <c:pt idx="988">
                  <c:v>0.67</c:v>
                </c:pt>
                <c:pt idx="989">
                  <c:v>7.4999999999999997E-2</c:v>
                </c:pt>
                <c:pt idx="990">
                  <c:v>0.40300000000000002</c:v>
                </c:pt>
                <c:pt idx="991">
                  <c:v>0.77300000000000002</c:v>
                </c:pt>
                <c:pt idx="992">
                  <c:v>0.34499999999999997</c:v>
                </c:pt>
                <c:pt idx="993">
                  <c:v>0.68400000000000005</c:v>
                </c:pt>
                <c:pt idx="994">
                  <c:v>0.158</c:v>
                </c:pt>
                <c:pt idx="995">
                  <c:v>0.47699999999999998</c:v>
                </c:pt>
                <c:pt idx="996">
                  <c:v>0.27500000000000002</c:v>
                </c:pt>
                <c:pt idx="997">
                  <c:v>0.90500000000000003</c:v>
                </c:pt>
                <c:pt idx="998">
                  <c:v>0.47299999999999998</c:v>
                </c:pt>
                <c:pt idx="999">
                  <c:v>0.151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4-431D-BEF0-45147D20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47448"/>
        <c:axId val="413449416"/>
      </c:scatterChart>
      <c:valAx>
        <c:axId val="41344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9416"/>
        <c:crosses val="autoZero"/>
        <c:crossBetween val="midCat"/>
      </c:valAx>
      <c:valAx>
        <c:axId val="41344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400050</xdr:colOff>
      <xdr:row>3</xdr:row>
      <xdr:rowOff>158750</xdr:rowOff>
    </xdr:from>
    <xdr:to>
      <xdr:col>45</xdr:col>
      <xdr:colOff>317500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FF1DC6-2C9E-4029-92E4-8182397482EF}"/>
            </a:ext>
          </a:extLst>
        </xdr:cNvPr>
        <xdr:cNvSpPr txBox="1"/>
      </xdr:nvSpPr>
      <xdr:spPr>
        <a:xfrm>
          <a:off x="24796750" y="730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18</xdr:col>
      <xdr:colOff>168275</xdr:colOff>
      <xdr:row>2</xdr:row>
      <xdr:rowOff>63500</xdr:rowOff>
    </xdr:from>
    <xdr:to>
      <xdr:col>29</xdr:col>
      <xdr:colOff>431801</xdr:colOff>
      <xdr:row>20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8C3D4D-E7EC-42C4-B7BE-EEAF6005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139700</xdr:colOff>
      <xdr:row>22</xdr:row>
      <xdr:rowOff>25400</xdr:rowOff>
    </xdr:from>
    <xdr:to>
      <xdr:col>30</xdr:col>
      <xdr:colOff>317500</xdr:colOff>
      <xdr:row>39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19DE8-8CBF-405C-B67D-85CC638A5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530225</xdr:colOff>
      <xdr:row>3</xdr:row>
      <xdr:rowOff>60325</xdr:rowOff>
    </xdr:from>
    <xdr:to>
      <xdr:col>28</xdr:col>
      <xdr:colOff>171451</xdr:colOff>
      <xdr:row>19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33CA-9C66-4156-90B0-A8E4A5382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482599</xdr:colOff>
      <xdr:row>20</xdr:row>
      <xdr:rowOff>85725</xdr:rowOff>
    </xdr:from>
    <xdr:to>
      <xdr:col>28</xdr:col>
      <xdr:colOff>168274</xdr:colOff>
      <xdr:row>37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E74584-E543-4375-A4C6-5E20452CC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12</xdr:row>
      <xdr:rowOff>76200</xdr:rowOff>
    </xdr:from>
    <xdr:to>
      <xdr:col>10</xdr:col>
      <xdr:colOff>355600</xdr:colOff>
      <xdr:row>22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FE5BA-007A-4927-BE93-93FB8DA653A1}"/>
            </a:ext>
          </a:extLst>
        </xdr:cNvPr>
        <xdr:cNvSpPr txBox="1"/>
      </xdr:nvSpPr>
      <xdr:spPr>
        <a:xfrm>
          <a:off x="3968750" y="2139950"/>
          <a:ext cx="43434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1. Establish the minimum acceptable rate of</a:t>
          </a:r>
        </a:p>
        <a:p>
          <a:r>
            <a:rPr lang="en-US" sz="1600" baseline="0"/>
            <a:t>    </a:t>
          </a:r>
          <a:r>
            <a:rPr lang="en-US" sz="1600"/>
            <a:t>return on investment for such projects.</a:t>
          </a:r>
        </a:p>
        <a:p>
          <a:r>
            <a:rPr lang="en-US" sz="1600"/>
            <a:t>2. Calculate the NPV</a:t>
          </a:r>
          <a:r>
            <a:rPr lang="en-US" sz="1600" baseline="0"/>
            <a:t> for each project using the</a:t>
          </a:r>
        </a:p>
        <a:p>
          <a:r>
            <a:rPr lang="en-US" sz="1600" baseline="0"/>
            <a:t>    interest rate from Step 1.</a:t>
          </a:r>
        </a:p>
        <a:p>
          <a:r>
            <a:rPr lang="en-US" sz="1600" baseline="0"/>
            <a:t>3. Eliminate all projects with negative NPV values.</a:t>
          </a:r>
        </a:p>
        <a:p>
          <a:r>
            <a:rPr lang="en-US" sz="1600" baseline="0"/>
            <a:t>4. Of the remaining projects, select the project</a:t>
          </a:r>
        </a:p>
        <a:p>
          <a:r>
            <a:rPr lang="en-US" sz="1600" baseline="0"/>
            <a:t>    with the highest NPV.</a:t>
          </a:r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8</xdr:row>
      <xdr:rowOff>152400</xdr:rowOff>
    </xdr:from>
    <xdr:to>
      <xdr:col>26</xdr:col>
      <xdr:colOff>438150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07EBC-2250-40AB-A327-FCB4AA9F3603}"/>
            </a:ext>
          </a:extLst>
        </xdr:cNvPr>
        <xdr:cNvSpPr txBox="1"/>
      </xdr:nvSpPr>
      <xdr:spPr>
        <a:xfrm>
          <a:off x="11791950" y="889000"/>
          <a:ext cx="44958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 fund is established for each piece of equipment to be compared. This fund provides the amount of cash needed to</a:t>
          </a:r>
        </a:p>
        <a:p>
          <a:endParaRPr lang="en-US" sz="1600"/>
        </a:p>
        <a:p>
          <a:r>
            <a:rPr lang="en-US" sz="1600"/>
            <a:t>1.</a:t>
          </a:r>
          <a:r>
            <a:rPr lang="en-US" sz="1600" baseline="0"/>
            <a:t> Purchase the equipment initially</a:t>
          </a:r>
        </a:p>
        <a:p>
          <a:r>
            <a:rPr lang="en-US" sz="1600" baseline="0"/>
            <a:t>2. Replace it at the end of its life.</a:t>
          </a:r>
        </a:p>
        <a:p>
          <a:r>
            <a:rPr lang="en-US" sz="1600" baseline="0"/>
            <a:t>3. Continue replacing it forever.</a:t>
          </a:r>
          <a:endParaRPr lang="en-US" sz="1600"/>
        </a:p>
      </xdr:txBody>
    </xdr:sp>
    <xdr:clientData/>
  </xdr:twoCellAnchor>
  <xdr:twoCellAnchor>
    <xdr:from>
      <xdr:col>19</xdr:col>
      <xdr:colOff>127000</xdr:colOff>
      <xdr:row>24</xdr:row>
      <xdr:rowOff>19050</xdr:rowOff>
    </xdr:from>
    <xdr:to>
      <xdr:col>25</xdr:col>
      <xdr:colOff>101600</xdr:colOff>
      <xdr:row>34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𝐶=𝑃+𝑅=𝑃[〖(1+𝑖)〗^(𝑛_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9</xdr:col>
      <xdr:colOff>327025</xdr:colOff>
      <xdr:row>18</xdr:row>
      <xdr:rowOff>120650</xdr:rowOff>
    </xdr:from>
    <xdr:to>
      <xdr:col>17</xdr:col>
      <xdr:colOff>22225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8FD718-6E42-4BA4-A5DE-A23B66E3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36</xdr:row>
      <xdr:rowOff>6350</xdr:rowOff>
    </xdr:from>
    <xdr:to>
      <xdr:col>21</xdr:col>
      <xdr:colOff>146050</xdr:colOff>
      <xdr:row>45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𝐸𝐶𝐶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𝑌𝑂𝐶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𝑒𝑞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𝐸𝐶𝐶=[(𝑃〖(1+𝑖)〗^(𝑛_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)+𝑌𝑂𝐶(𝐹/𝐴,𝑖,𝑛_𝑒𝑞))/(〖(1+𝑖)〗^(𝑛_𝑒𝑞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21</xdr:col>
      <xdr:colOff>304800</xdr:colOff>
      <xdr:row>36</xdr:row>
      <xdr:rowOff>25400</xdr:rowOff>
    </xdr:from>
    <xdr:to>
      <xdr:col>26</xdr:col>
      <xdr:colOff>533400</xdr:colOff>
      <xdr:row>44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𝑒𝑞</m:t>
                            </m:r>
                          </m:sub>
                        </m:sSub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𝑌𝑂𝐶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𝐸𝐴𝑂𝐶=𝑃(𝐴/𝑃,𝑖,𝑛_𝑒𝑞 )+𝑌𝑂𝐶</a:t>
              </a:r>
              <a:endParaRPr lang="en-US" sz="16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88900</xdr:rowOff>
    </xdr:from>
    <xdr:to>
      <xdr:col>24</xdr:col>
      <xdr:colOff>311150</xdr:colOff>
      <xdr:row>17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𝑅𝑂𝑅𝑂𝐼𝐼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den>
                    </m:f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𝐼𝑃𝐵𝑃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den>
                    </m:f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𝑅𝑂𝑅𝑂𝐼𝐼=(𝐼𝑛𝑐𝑟𝑒𝑚𝑒𝑛𝑡𝑎𝑙 𝑌𝑒𝑎𝑟𝑙𝑦 𝑆𝑎𝑣𝑖𝑛𝑔𝑠)/(𝐼𝑛𝑐𝑟𝑒𝑚𝑒𝑛𝑡𝑎𝑙 𝐼𝑛𝑣𝑒𝑠𝑡𝑚𝑒𝑛𝑡)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𝐼𝑃𝐵𝑃=(𝐼𝑛𝑐𝑟𝑒𝑚𝑒𝑛𝑡𝑎𝑙 𝐼𝑛𝑣𝑒𝑠𝑡𝑚𝑒𝑛𝑡)/(𝐼𝑛𝑐𝑟𝑒𝑚𝑒𝑛𝑡𝑎𝑙 𝑌𝑒𝑎𝑟𝑙𝑦 𝑆𝑎𝑣𝑖𝑛𝑔𝑠)</a:t>
              </a:r>
              <a:endParaRPr lang="en-US" sz="1400" b="0"/>
            </a:p>
          </xdr:txBody>
        </xdr:sp>
      </mc:Fallback>
    </mc:AlternateContent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552450</xdr:colOff>
      <xdr:row>37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𝐼𝑁𝑃𝑉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𝑃𝐶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𝑌𝑆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</m:d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𝑌𝑆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𝐼𝑁𝑃𝑉=−𝑃𝐶+𝑌𝑆(𝑃/𝐴,𝑖,𝑛)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𝐸𝐴𝑂𝐶=(𝑃𝐶)(𝐴/𝑃,𝑖,𝑛)−𝑌𝑆</a:t>
              </a:r>
              <a:endParaRPr lang="en-US" sz="1400" b="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558800</xdr:colOff>
      <xdr:row>1</xdr:row>
      <xdr:rowOff>158750</xdr:rowOff>
    </xdr:from>
    <xdr:to>
      <xdr:col>26</xdr:col>
      <xdr:colOff>476250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0BBE9-7908-42A7-B0C5-CD14B9BF6979}"/>
            </a:ext>
          </a:extLst>
        </xdr:cNvPr>
        <xdr:cNvSpPr txBox="1"/>
      </xdr:nvSpPr>
      <xdr:spPr>
        <a:xfrm>
          <a:off x="13366750" y="342900"/>
          <a:ext cx="479425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19</xdr:col>
      <xdr:colOff>492125</xdr:colOff>
      <xdr:row>16</xdr:row>
      <xdr:rowOff>95250</xdr:rowOff>
    </xdr:from>
    <xdr:to>
      <xdr:col>27</xdr:col>
      <xdr:colOff>187325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DB74A-943C-429A-B1FB-D4146708F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33</xdr:row>
      <xdr:rowOff>19050</xdr:rowOff>
    </xdr:from>
    <xdr:to>
      <xdr:col>26</xdr:col>
      <xdr:colOff>371475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2C0E7-F5AB-44CA-95A2-C7AC1CE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15874</xdr:colOff>
      <xdr:row>48</xdr:row>
      <xdr:rowOff>165100</xdr:rowOff>
    </xdr:from>
    <xdr:to>
      <xdr:col>20</xdr:col>
      <xdr:colOff>463549</xdr:colOff>
      <xdr:row>66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F7CB1-4781-4352-B3D1-4C5F3FC39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482600</xdr:colOff>
      <xdr:row>66</xdr:row>
      <xdr:rowOff>114300</xdr:rowOff>
    </xdr:from>
    <xdr:to>
      <xdr:col>22</xdr:col>
      <xdr:colOff>473075</xdr:colOff>
      <xdr:row>88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ED208-F314-45E0-80CE-E8213BB7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196850</xdr:colOff>
      <xdr:row>59</xdr:row>
      <xdr:rowOff>76200</xdr:rowOff>
    </xdr:from>
    <xdr:to>
      <xdr:col>28</xdr:col>
      <xdr:colOff>247650</xdr:colOff>
      <xdr:row>66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C3C70F-4B33-4785-9DFD-2138D85587BF}"/>
            </a:ext>
          </a:extLst>
        </xdr:cNvPr>
        <xdr:cNvSpPr txBox="1"/>
      </xdr:nvSpPr>
      <xdr:spPr>
        <a:xfrm>
          <a:off x="16052800" y="10941050"/>
          <a:ext cx="30988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choice among projects must take into account both the </a:t>
          </a:r>
          <a:r>
            <a:rPr lang="en-US" sz="1600" b="1"/>
            <a:t>probability of success</a:t>
          </a:r>
          <a:r>
            <a:rPr lang="en-US" sz="1600"/>
            <a:t> and the </a:t>
          </a:r>
          <a:r>
            <a:rPr lang="en-US" sz="1600" b="1"/>
            <a:t>magnitude of profitability</a:t>
          </a:r>
          <a:r>
            <a:rPr lang="en-US" sz="16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E48F-4DA3-42CB-85C1-16480667B2BC}">
  <dimension ref="A1:Q39"/>
  <sheetViews>
    <sheetView topLeftCell="A2" zoomScaleNormal="100" workbookViewId="0">
      <selection activeCell="L26" sqref="L26"/>
    </sheetView>
  </sheetViews>
  <sheetFormatPr defaultRowHeight="14.4" x14ac:dyDescent="0.3"/>
  <cols>
    <col min="1" max="1" width="31.5546875" customWidth="1"/>
    <col min="4" max="4" width="10.5546875" customWidth="1"/>
    <col min="5" max="5" width="10.44140625" customWidth="1"/>
  </cols>
  <sheetData>
    <row r="1" spans="1:16" x14ac:dyDescent="0.3">
      <c r="A1" s="1" t="s">
        <v>0</v>
      </c>
    </row>
    <row r="3" spans="1:16" x14ac:dyDescent="0.3">
      <c r="A3" t="s">
        <v>1</v>
      </c>
      <c r="B3" t="s">
        <v>2</v>
      </c>
      <c r="C3">
        <v>10</v>
      </c>
    </row>
    <row r="4" spans="1:16" x14ac:dyDescent="0.3">
      <c r="A4" t="s">
        <v>4</v>
      </c>
      <c r="B4" t="s">
        <v>3</v>
      </c>
      <c r="C4">
        <v>150</v>
      </c>
    </row>
    <row r="5" spans="1:16" x14ac:dyDescent="0.3">
      <c r="A5" t="s">
        <v>5</v>
      </c>
      <c r="C5">
        <v>90</v>
      </c>
    </row>
    <row r="6" spans="1:16" x14ac:dyDescent="0.3">
      <c r="A6" t="s">
        <v>6</v>
      </c>
      <c r="C6">
        <f>C4-C5</f>
        <v>60</v>
      </c>
    </row>
    <row r="7" spans="1:16" x14ac:dyDescent="0.3">
      <c r="A7" t="s">
        <v>7</v>
      </c>
      <c r="C7">
        <v>30</v>
      </c>
    </row>
    <row r="9" spans="1:16" x14ac:dyDescent="0.3">
      <c r="A9" t="s">
        <v>8</v>
      </c>
      <c r="B9" t="s">
        <v>9</v>
      </c>
      <c r="C9">
        <v>75</v>
      </c>
    </row>
    <row r="10" spans="1:16" x14ac:dyDescent="0.3">
      <c r="A10" t="s">
        <v>10</v>
      </c>
      <c r="B10" t="s">
        <v>11</v>
      </c>
      <c r="C10">
        <v>30</v>
      </c>
    </row>
    <row r="11" spans="1:16" x14ac:dyDescent="0.3">
      <c r="A11" t="s">
        <v>12</v>
      </c>
      <c r="B11" t="s">
        <v>13</v>
      </c>
      <c r="C11">
        <v>0.45</v>
      </c>
    </row>
    <row r="12" spans="1:16" x14ac:dyDescent="0.3">
      <c r="A12" t="s">
        <v>14</v>
      </c>
      <c r="B12" t="s">
        <v>15</v>
      </c>
      <c r="C12">
        <v>10</v>
      </c>
    </row>
    <row r="13" spans="1:16" x14ac:dyDescent="0.3">
      <c r="A13" t="s">
        <v>16</v>
      </c>
    </row>
    <row r="14" spans="1:16" x14ac:dyDescent="0.3">
      <c r="A14" t="s">
        <v>17</v>
      </c>
      <c r="C14">
        <v>10</v>
      </c>
    </row>
    <row r="16" spans="1:16" x14ac:dyDescent="0.3">
      <c r="D16" s="1" t="s">
        <v>18</v>
      </c>
      <c r="E16" s="1" t="s">
        <v>25</v>
      </c>
      <c r="F16" s="1" t="s">
        <v>19</v>
      </c>
      <c r="G16" s="1" t="s">
        <v>20</v>
      </c>
      <c r="H16" s="1" t="s">
        <v>21</v>
      </c>
      <c r="I16" s="1" t="s">
        <v>9</v>
      </c>
      <c r="J16" s="1" t="s">
        <v>11</v>
      </c>
      <c r="K16" s="1" t="s">
        <v>22</v>
      </c>
      <c r="L16" s="1" t="s">
        <v>23</v>
      </c>
      <c r="M16" s="1" t="s">
        <v>24</v>
      </c>
      <c r="O16" s="1" t="s">
        <v>29</v>
      </c>
      <c r="P16" s="1" t="s">
        <v>24</v>
      </c>
    </row>
    <row r="17" spans="3:17" x14ac:dyDescent="0.3">
      <c r="D17">
        <v>0</v>
      </c>
      <c r="E17" s="2">
        <f>-C3</f>
        <v>-10</v>
      </c>
      <c r="F17" s="2"/>
      <c r="G17" s="2">
        <f>C4</f>
        <v>150</v>
      </c>
      <c r="H17" s="2"/>
      <c r="I17" s="2"/>
      <c r="J17" s="2"/>
      <c r="K17" s="2"/>
      <c r="L17" s="2">
        <f>E17+K17</f>
        <v>-10</v>
      </c>
      <c r="M17" s="2">
        <f>L17</f>
        <v>-10</v>
      </c>
      <c r="O17">
        <v>0</v>
      </c>
      <c r="P17" s="2">
        <v>0</v>
      </c>
    </row>
    <row r="18" spans="3:17" x14ac:dyDescent="0.3">
      <c r="D18">
        <v>1</v>
      </c>
      <c r="E18" s="2">
        <f>-C5</f>
        <v>-90</v>
      </c>
      <c r="F18" s="2"/>
      <c r="G18" s="2">
        <f>C4</f>
        <v>150</v>
      </c>
      <c r="H18" s="2"/>
      <c r="I18" s="2"/>
      <c r="J18" s="2"/>
      <c r="K18" s="2"/>
      <c r="L18" s="2">
        <f t="shared" ref="L18:L29" si="0">E18+K18</f>
        <v>-90</v>
      </c>
      <c r="M18" s="2">
        <f>M17+L18</f>
        <v>-100</v>
      </c>
      <c r="O18">
        <v>0</v>
      </c>
      <c r="P18" s="2">
        <f>M17</f>
        <v>-10</v>
      </c>
    </row>
    <row r="19" spans="3:17" x14ac:dyDescent="0.3">
      <c r="D19">
        <v>2</v>
      </c>
      <c r="E19" s="2">
        <f>-(C6+C7)</f>
        <v>-90</v>
      </c>
      <c r="F19" s="2"/>
      <c r="G19" s="2">
        <f>C4</f>
        <v>150</v>
      </c>
      <c r="H19" s="2"/>
      <c r="I19" s="2"/>
      <c r="J19" s="2"/>
      <c r="K19" s="2"/>
      <c r="L19" s="2">
        <f>E19+K19</f>
        <v>-90</v>
      </c>
      <c r="M19" s="2">
        <f t="shared" ref="M19:M29" si="1">M18+L19</f>
        <v>-190</v>
      </c>
      <c r="O19">
        <v>1</v>
      </c>
      <c r="P19" s="2">
        <f>M18</f>
        <v>-100</v>
      </c>
    </row>
    <row r="20" spans="3:17" x14ac:dyDescent="0.3">
      <c r="D20">
        <v>3</v>
      </c>
      <c r="E20" s="2"/>
      <c r="F20" s="2">
        <v>0.2</v>
      </c>
      <c r="G20" s="2">
        <f>F20*$C$4</f>
        <v>30</v>
      </c>
      <c r="H20" s="2">
        <f>$C$4-G20</f>
        <v>120</v>
      </c>
      <c r="I20" s="2">
        <f>$C$9</f>
        <v>75</v>
      </c>
      <c r="J20" s="2">
        <f>$C$10</f>
        <v>30</v>
      </c>
      <c r="K20" s="2">
        <f>(I20-J20-G20)*(1-$C$11)+G20</f>
        <v>38.25</v>
      </c>
      <c r="L20" s="2">
        <f t="shared" si="0"/>
        <v>38.25</v>
      </c>
      <c r="M20" s="2">
        <f t="shared" si="1"/>
        <v>-151.75</v>
      </c>
      <c r="O20">
        <v>2</v>
      </c>
      <c r="P20" s="2">
        <f>P21+C7</f>
        <v>-160</v>
      </c>
    </row>
    <row r="21" spans="3:17" x14ac:dyDescent="0.3">
      <c r="D21">
        <v>4</v>
      </c>
      <c r="E21" s="2"/>
      <c r="F21" s="2">
        <v>0.32</v>
      </c>
      <c r="G21" s="2">
        <f t="shared" ref="G21:G29" si="2">F21*$C$4</f>
        <v>48</v>
      </c>
      <c r="H21" s="2">
        <f>H20-G21</f>
        <v>72</v>
      </c>
      <c r="I21" s="2">
        <f t="shared" ref="I21:I28" si="3">$C$9</f>
        <v>75</v>
      </c>
      <c r="J21" s="2">
        <f t="shared" ref="J21:J29" si="4">$C$10</f>
        <v>30</v>
      </c>
      <c r="K21" s="2">
        <f t="shared" ref="K21:K29" si="5">(I21-J21-G21)*(1-$C$11)+G21</f>
        <v>46.35</v>
      </c>
      <c r="L21" s="2">
        <f t="shared" si="0"/>
        <v>46.35</v>
      </c>
      <c r="M21" s="2">
        <f t="shared" si="1"/>
        <v>-105.4</v>
      </c>
      <c r="O21">
        <v>2</v>
      </c>
      <c r="P21" s="2">
        <f>M19</f>
        <v>-190</v>
      </c>
      <c r="Q21">
        <f>$P$34*O21+$P$35</f>
        <v>-190</v>
      </c>
    </row>
    <row r="22" spans="3:17" x14ac:dyDescent="0.3">
      <c r="D22">
        <v>5</v>
      </c>
      <c r="E22" s="2"/>
      <c r="F22" s="2">
        <v>0.192</v>
      </c>
      <c r="G22" s="2">
        <f t="shared" si="2"/>
        <v>28.8</v>
      </c>
      <c r="H22" s="2">
        <f t="shared" ref="H22:H29" si="6">H21-G22</f>
        <v>43.2</v>
      </c>
      <c r="I22" s="2">
        <f t="shared" si="3"/>
        <v>75</v>
      </c>
      <c r="J22" s="2">
        <f>$C$10</f>
        <v>30</v>
      </c>
      <c r="K22" s="2">
        <f t="shared" si="5"/>
        <v>37.71</v>
      </c>
      <c r="L22" s="2">
        <f t="shared" si="0"/>
        <v>37.71</v>
      </c>
      <c r="M22" s="2">
        <f t="shared" si="1"/>
        <v>-67.69</v>
      </c>
      <c r="O22">
        <v>3</v>
      </c>
      <c r="P22" s="2">
        <f>M20</f>
        <v>-151.75</v>
      </c>
      <c r="Q22">
        <f t="shared" ref="Q22:Q31" si="7">$P$34*O22+$P$35</f>
        <v>-157.94999999999999</v>
      </c>
    </row>
    <row r="23" spans="3:17" x14ac:dyDescent="0.3">
      <c r="D23">
        <v>6</v>
      </c>
      <c r="E23" s="2"/>
      <c r="F23" s="2">
        <v>0.1152</v>
      </c>
      <c r="G23" s="2">
        <f t="shared" si="2"/>
        <v>17.28</v>
      </c>
      <c r="H23" s="2">
        <f>H22-G23</f>
        <v>25.92</v>
      </c>
      <c r="I23" s="2">
        <f t="shared" si="3"/>
        <v>75</v>
      </c>
      <c r="J23" s="2">
        <f t="shared" si="4"/>
        <v>30</v>
      </c>
      <c r="K23" s="2">
        <f t="shared" si="5"/>
        <v>32.526000000000003</v>
      </c>
      <c r="L23" s="2">
        <f t="shared" si="0"/>
        <v>32.526000000000003</v>
      </c>
      <c r="M23" s="2">
        <f t="shared" si="1"/>
        <v>-35.163999999999994</v>
      </c>
      <c r="O23">
        <v>4</v>
      </c>
      <c r="P23" s="2">
        <f t="shared" ref="P23:P30" si="8">M21</f>
        <v>-105.4</v>
      </c>
      <c r="Q23">
        <f t="shared" si="7"/>
        <v>-125.9</v>
      </c>
    </row>
    <row r="24" spans="3:17" x14ac:dyDescent="0.3">
      <c r="D24">
        <v>7</v>
      </c>
      <c r="E24" s="2"/>
      <c r="F24" s="2">
        <v>0.1152</v>
      </c>
      <c r="G24" s="2">
        <f t="shared" si="2"/>
        <v>17.28</v>
      </c>
      <c r="H24" s="2">
        <f t="shared" si="6"/>
        <v>8.64</v>
      </c>
      <c r="I24" s="2">
        <f t="shared" si="3"/>
        <v>75</v>
      </c>
      <c r="J24" s="2">
        <f t="shared" si="4"/>
        <v>30</v>
      </c>
      <c r="K24" s="2">
        <f t="shared" si="5"/>
        <v>32.526000000000003</v>
      </c>
      <c r="L24" s="2">
        <f t="shared" si="0"/>
        <v>32.526000000000003</v>
      </c>
      <c r="M24" s="2">
        <f t="shared" si="1"/>
        <v>-2.637999999999991</v>
      </c>
      <c r="O24">
        <v>5</v>
      </c>
      <c r="P24" s="2">
        <f t="shared" si="8"/>
        <v>-67.69</v>
      </c>
      <c r="Q24">
        <f t="shared" si="7"/>
        <v>-93.85</v>
      </c>
    </row>
    <row r="25" spans="3:17" x14ac:dyDescent="0.3">
      <c r="D25">
        <v>8</v>
      </c>
      <c r="E25" s="2"/>
      <c r="F25" s="2">
        <v>5.7599999999999998E-2</v>
      </c>
      <c r="G25" s="2">
        <f t="shared" si="2"/>
        <v>8.64</v>
      </c>
      <c r="H25" s="2">
        <f t="shared" si="6"/>
        <v>0</v>
      </c>
      <c r="I25" s="2">
        <f t="shared" si="3"/>
        <v>75</v>
      </c>
      <c r="J25" s="2">
        <f t="shared" si="4"/>
        <v>30</v>
      </c>
      <c r="K25" s="2">
        <f t="shared" si="5"/>
        <v>28.638000000000002</v>
      </c>
      <c r="L25" s="2">
        <f t="shared" si="0"/>
        <v>28.638000000000002</v>
      </c>
      <c r="M25" s="2">
        <f t="shared" si="1"/>
        <v>26.000000000000011</v>
      </c>
      <c r="O25">
        <v>6</v>
      </c>
      <c r="P25" s="2">
        <f t="shared" si="8"/>
        <v>-35.163999999999994</v>
      </c>
      <c r="Q25">
        <f t="shared" si="7"/>
        <v>-61.800000000000011</v>
      </c>
    </row>
    <row r="26" spans="3:17" x14ac:dyDescent="0.3">
      <c r="D26">
        <v>9</v>
      </c>
      <c r="E26" s="2"/>
      <c r="F26" s="2"/>
      <c r="G26" s="2">
        <f t="shared" si="2"/>
        <v>0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24.750000000000004</v>
      </c>
      <c r="L26" s="2">
        <f t="shared" si="0"/>
        <v>24.750000000000004</v>
      </c>
      <c r="M26" s="2">
        <f t="shared" si="1"/>
        <v>50.750000000000014</v>
      </c>
      <c r="O26">
        <v>7</v>
      </c>
      <c r="P26" s="2">
        <f t="shared" si="8"/>
        <v>-2.637999999999991</v>
      </c>
      <c r="Q26">
        <f t="shared" si="7"/>
        <v>-29.750000000000028</v>
      </c>
    </row>
    <row r="27" spans="3:17" x14ac:dyDescent="0.3">
      <c r="D27">
        <v>10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24.750000000000004</v>
      </c>
      <c r="M27" s="2">
        <f t="shared" si="1"/>
        <v>75.500000000000014</v>
      </c>
      <c r="O27">
        <v>8</v>
      </c>
      <c r="P27" s="2">
        <f t="shared" si="8"/>
        <v>26.000000000000011</v>
      </c>
      <c r="Q27">
        <f t="shared" si="7"/>
        <v>2.2999999999999829</v>
      </c>
    </row>
    <row r="28" spans="3:17" x14ac:dyDescent="0.3">
      <c r="D28">
        <v>11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24.750000000000004</v>
      </c>
      <c r="M28" s="2">
        <f t="shared" si="1"/>
        <v>100.25000000000001</v>
      </c>
      <c r="O28">
        <v>9</v>
      </c>
      <c r="P28" s="2">
        <f t="shared" si="8"/>
        <v>50.750000000000014</v>
      </c>
      <c r="Q28">
        <f t="shared" si="7"/>
        <v>34.349999999999994</v>
      </c>
    </row>
    <row r="29" spans="3:17" x14ac:dyDescent="0.3">
      <c r="D29">
        <v>12</v>
      </c>
      <c r="E29" s="2">
        <f>C3+C7</f>
        <v>40</v>
      </c>
      <c r="F29" s="2"/>
      <c r="G29" s="2">
        <f t="shared" si="2"/>
        <v>0</v>
      </c>
      <c r="H29" s="2">
        <f t="shared" si="6"/>
        <v>0</v>
      </c>
      <c r="I29" s="2">
        <f>$C$9+C12</f>
        <v>85</v>
      </c>
      <c r="J29" s="2">
        <f t="shared" si="4"/>
        <v>30</v>
      </c>
      <c r="K29" s="2">
        <f t="shared" si="5"/>
        <v>30.250000000000004</v>
      </c>
      <c r="L29" s="2">
        <f t="shared" si="0"/>
        <v>70.25</v>
      </c>
      <c r="M29" s="2">
        <f t="shared" si="1"/>
        <v>170.5</v>
      </c>
      <c r="O29">
        <v>10</v>
      </c>
      <c r="P29" s="2">
        <f t="shared" si="8"/>
        <v>75.500000000000014</v>
      </c>
      <c r="Q29">
        <f t="shared" si="7"/>
        <v>66.400000000000006</v>
      </c>
    </row>
    <row r="30" spans="3:17" x14ac:dyDescent="0.3">
      <c r="O30">
        <v>11</v>
      </c>
      <c r="P30" s="2">
        <f t="shared" si="8"/>
        <v>100.25000000000001</v>
      </c>
      <c r="Q30">
        <f t="shared" si="7"/>
        <v>98.44999999999996</v>
      </c>
    </row>
    <row r="31" spans="3:17" x14ac:dyDescent="0.3">
      <c r="G31" s="1"/>
      <c r="O31">
        <v>12</v>
      </c>
      <c r="P31" s="2">
        <f>P32-E29</f>
        <v>130.5</v>
      </c>
      <c r="Q31">
        <f t="shared" si="7"/>
        <v>130.49999999999997</v>
      </c>
    </row>
    <row r="32" spans="3:17" x14ac:dyDescent="0.3">
      <c r="C32" s="2"/>
      <c r="O32">
        <v>12</v>
      </c>
      <c r="P32" s="2">
        <f>M29</f>
        <v>170.5</v>
      </c>
    </row>
    <row r="33" spans="1:16" x14ac:dyDescent="0.3">
      <c r="A33" t="s">
        <v>32</v>
      </c>
      <c r="C33" s="2">
        <f>M19+C4</f>
        <v>-40</v>
      </c>
    </row>
    <row r="34" spans="1:16" x14ac:dyDescent="0.3">
      <c r="A34" t="s">
        <v>33</v>
      </c>
      <c r="C34" s="2" cm="1">
        <f t="array" ref="C34">MAX(IF(M17:M29&lt;C33,M17:M29))</f>
        <v>-67.69</v>
      </c>
      <c r="D34">
        <f>INDEX($D$17:$D$29,MATCH(C34,$M$17:$M$29,0))</f>
        <v>5</v>
      </c>
      <c r="O34" s="1" t="s">
        <v>30</v>
      </c>
      <c r="P34">
        <f>(P31-P21)/(O31-O21)</f>
        <v>32.049999999999997</v>
      </c>
    </row>
    <row r="35" spans="1:16" x14ac:dyDescent="0.3">
      <c r="A35" t="s">
        <v>34</v>
      </c>
      <c r="C35" s="2" cm="1">
        <f t="array" ref="C35">MIN(IF(M17:M29&gt;C33,M17:M29))</f>
        <v>-35.163999999999994</v>
      </c>
      <c r="D35">
        <f>INDEX($D$17:$D$29,MATCH(C35,$M$17:$M$29,0))</f>
        <v>6</v>
      </c>
      <c r="O35" s="1" t="s">
        <v>31</v>
      </c>
      <c r="P35">
        <f>P21-P34*O21</f>
        <v>-254.1</v>
      </c>
    </row>
    <row r="36" spans="1:16" x14ac:dyDescent="0.3">
      <c r="A36" s="1" t="s">
        <v>27</v>
      </c>
      <c r="B36" s="1" t="s">
        <v>28</v>
      </c>
      <c r="C36" s="2">
        <f>(C33-C34)/(C35-C34)+(D34-2)</f>
        <v>3.8513189448441247</v>
      </c>
    </row>
    <row r="37" spans="1:16" x14ac:dyDescent="0.3">
      <c r="A37" s="1" t="s">
        <v>35</v>
      </c>
      <c r="B37" s="1" t="s">
        <v>36</v>
      </c>
      <c r="C37" s="2">
        <f>M29</f>
        <v>170.5</v>
      </c>
    </row>
    <row r="38" spans="1:16" x14ac:dyDescent="0.3">
      <c r="A38" s="1" t="s">
        <v>26</v>
      </c>
      <c r="B38" s="1" t="s">
        <v>37</v>
      </c>
      <c r="C38" s="2">
        <f>-SUM(L20:L29)/SUM(L17:L19)</f>
        <v>1.8973684210526318</v>
      </c>
    </row>
    <row r="39" spans="1:16" x14ac:dyDescent="0.3">
      <c r="A39" s="1" t="s">
        <v>38</v>
      </c>
      <c r="B39" s="1" t="s">
        <v>39</v>
      </c>
      <c r="C39" s="3">
        <f>P34/C4-(1/(D29-D19))</f>
        <v>0.11366666666666664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E3E8-090C-49CD-A57A-2481E439D07A}">
  <dimension ref="A1:Q42"/>
  <sheetViews>
    <sheetView tabSelected="1" zoomScaleNormal="100" workbookViewId="0">
      <selection activeCell="C4" sqref="C4"/>
    </sheetView>
  </sheetViews>
  <sheetFormatPr defaultRowHeight="14.4" x14ac:dyDescent="0.3"/>
  <cols>
    <col min="1" max="1" width="31.5546875" customWidth="1"/>
    <col min="3" max="3" width="10.44140625" customWidth="1"/>
    <col min="4" max="4" width="10.5546875" customWidth="1"/>
    <col min="5" max="5" width="10.44140625" customWidth="1"/>
    <col min="6" max="6" width="10.6640625" customWidth="1"/>
  </cols>
  <sheetData>
    <row r="1" spans="1:6" x14ac:dyDescent="0.3">
      <c r="A1" s="1" t="s">
        <v>0</v>
      </c>
    </row>
    <row r="3" spans="1:6" x14ac:dyDescent="0.3">
      <c r="A3" t="s">
        <v>1</v>
      </c>
      <c r="B3" t="s">
        <v>2</v>
      </c>
      <c r="C3" s="17">
        <v>5</v>
      </c>
      <c r="F3" s="17" t="s">
        <v>113</v>
      </c>
    </row>
    <row r="4" spans="1:6" x14ac:dyDescent="0.3">
      <c r="A4" t="s">
        <v>4</v>
      </c>
      <c r="B4" t="s">
        <v>3</v>
      </c>
      <c r="C4" s="17">
        <v>7.7</v>
      </c>
      <c r="F4" s="18" t="s">
        <v>114</v>
      </c>
    </row>
    <row r="5" spans="1:6" x14ac:dyDescent="0.3">
      <c r="A5" t="s">
        <v>5</v>
      </c>
      <c r="C5" s="17">
        <v>5</v>
      </c>
      <c r="F5" s="19" t="s">
        <v>115</v>
      </c>
    </row>
    <row r="6" spans="1:6" x14ac:dyDescent="0.3">
      <c r="A6" t="s">
        <v>6</v>
      </c>
      <c r="C6" s="17">
        <f>C4-C5</f>
        <v>2.7</v>
      </c>
    </row>
    <row r="7" spans="1:6" x14ac:dyDescent="0.3">
      <c r="A7" t="s">
        <v>7</v>
      </c>
      <c r="C7" s="17">
        <v>1.85</v>
      </c>
    </row>
    <row r="9" spans="1:6" x14ac:dyDescent="0.3">
      <c r="A9" t="s">
        <v>8</v>
      </c>
      <c r="B9" t="s">
        <v>9</v>
      </c>
      <c r="C9" s="19">
        <v>36.1</v>
      </c>
    </row>
    <row r="10" spans="1:6" x14ac:dyDescent="0.3">
      <c r="A10" t="s">
        <v>10</v>
      </c>
      <c r="B10" t="s">
        <v>11</v>
      </c>
      <c r="C10" s="19">
        <v>30</v>
      </c>
    </row>
    <row r="11" spans="1:6" x14ac:dyDescent="0.3">
      <c r="A11" t="s">
        <v>12</v>
      </c>
      <c r="B11" t="s">
        <v>13</v>
      </c>
      <c r="C11" s="18">
        <v>0.15</v>
      </c>
    </row>
    <row r="12" spans="1:6" x14ac:dyDescent="0.3">
      <c r="A12" t="s">
        <v>14</v>
      </c>
      <c r="B12" t="s">
        <v>15</v>
      </c>
      <c r="C12" s="17">
        <v>10</v>
      </c>
    </row>
    <row r="13" spans="1:6" x14ac:dyDescent="0.3">
      <c r="A13" t="s">
        <v>16</v>
      </c>
    </row>
    <row r="14" spans="1:6" x14ac:dyDescent="0.3">
      <c r="A14" t="s">
        <v>17</v>
      </c>
      <c r="C14" s="18">
        <v>15</v>
      </c>
    </row>
    <row r="15" spans="1:6" x14ac:dyDescent="0.3">
      <c r="A15" t="s">
        <v>40</v>
      </c>
      <c r="C15" s="18">
        <v>1.1000000000000001</v>
      </c>
    </row>
    <row r="17" spans="1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1:17" x14ac:dyDescent="0.3">
      <c r="A18" t="s">
        <v>116</v>
      </c>
      <c r="D18">
        <v>0</v>
      </c>
      <c r="E18" s="2">
        <f>-C3</f>
        <v>-5</v>
      </c>
      <c r="F18" s="2"/>
      <c r="G18" s="2">
        <f>C4</f>
        <v>7.7</v>
      </c>
      <c r="H18" s="2"/>
      <c r="I18" s="2"/>
      <c r="J18" s="2"/>
      <c r="K18" s="2"/>
      <c r="L18" s="2">
        <f>E18+K18</f>
        <v>-5</v>
      </c>
      <c r="M18" s="2">
        <f>L18</f>
        <v>-5</v>
      </c>
      <c r="O18">
        <v>0</v>
      </c>
      <c r="P18" s="2">
        <v>0</v>
      </c>
    </row>
    <row r="19" spans="1:17" x14ac:dyDescent="0.3">
      <c r="A19" t="s">
        <v>116</v>
      </c>
      <c r="D19">
        <v>1</v>
      </c>
      <c r="E19" s="2">
        <f>-C5</f>
        <v>-5</v>
      </c>
      <c r="F19" s="2"/>
      <c r="G19" s="2">
        <f>C4</f>
        <v>7.7</v>
      </c>
      <c r="H19" s="2"/>
      <c r="I19" s="2"/>
      <c r="J19" s="2"/>
      <c r="K19" s="2"/>
      <c r="L19" s="2">
        <f>(E19+K19)/($C$15^D19)</f>
        <v>-4.545454545454545</v>
      </c>
      <c r="M19" s="2">
        <f>M18+L19</f>
        <v>-9.545454545454545</v>
      </c>
      <c r="O19">
        <v>0</v>
      </c>
      <c r="P19" s="2">
        <f>M18</f>
        <v>-5</v>
      </c>
    </row>
    <row r="20" spans="1:17" x14ac:dyDescent="0.3">
      <c r="A20" t="s">
        <v>116</v>
      </c>
      <c r="D20">
        <v>2</v>
      </c>
      <c r="E20" s="2">
        <f>-(C6+C7)</f>
        <v>-4.5500000000000007</v>
      </c>
      <c r="F20" s="2"/>
      <c r="G20" s="2">
        <f>C4</f>
        <v>7.7</v>
      </c>
      <c r="H20" s="2"/>
      <c r="I20" s="2"/>
      <c r="J20" s="2"/>
      <c r="K20" s="2"/>
      <c r="L20" s="2">
        <f t="shared" ref="L20:L29" si="0">(E20+K20)/($C$15^D20)</f>
        <v>-3.7603305785123968</v>
      </c>
      <c r="M20" s="2">
        <f t="shared" ref="M20:M29" si="1">M19+L20</f>
        <v>-13.305785123966942</v>
      </c>
      <c r="O20">
        <v>1</v>
      </c>
      <c r="P20" s="2">
        <f>M19</f>
        <v>-9.545454545454545</v>
      </c>
    </row>
    <row r="21" spans="1:17" x14ac:dyDescent="0.3">
      <c r="A21" t="s">
        <v>117</v>
      </c>
      <c r="D21">
        <v>3</v>
      </c>
      <c r="E21" s="2"/>
      <c r="F21" s="2">
        <v>0.2</v>
      </c>
      <c r="G21" s="2">
        <f>F21*$C$4</f>
        <v>1.54</v>
      </c>
      <c r="H21" s="2">
        <f>$C$4-G21</f>
        <v>6.16</v>
      </c>
      <c r="I21" s="2">
        <f>$C$9</f>
        <v>36.1</v>
      </c>
      <c r="J21" s="2">
        <f>$C$10</f>
        <v>30</v>
      </c>
      <c r="K21" s="2">
        <f>(I21-J21-G21)*(1-$C$11)+G21</f>
        <v>5.4160000000000013</v>
      </c>
      <c r="L21" s="2">
        <f>(E21+K21)/($C$15^D21)</f>
        <v>4.0691209616829447</v>
      </c>
      <c r="M21" s="2">
        <f t="shared" si="1"/>
        <v>-9.2366641622839971</v>
      </c>
      <c r="O21">
        <v>2</v>
      </c>
      <c r="P21" s="2">
        <f>P22+C7/(C15^D20)</f>
        <v>-11.776859504132231</v>
      </c>
    </row>
    <row r="22" spans="1:17" x14ac:dyDescent="0.3">
      <c r="A22" t="s">
        <v>119</v>
      </c>
      <c r="D22">
        <v>4</v>
      </c>
      <c r="E22" s="2"/>
      <c r="F22" s="2">
        <v>0.32</v>
      </c>
      <c r="G22" s="2">
        <f t="shared" ref="G22:G33" si="2">F22*$C$4</f>
        <v>2.464</v>
      </c>
      <c r="H22" s="2">
        <f>H21-G22</f>
        <v>3.6960000000000002</v>
      </c>
      <c r="I22" s="2">
        <f t="shared" ref="I22:I29" si="3">$C$9</f>
        <v>36.1</v>
      </c>
      <c r="J22" s="2">
        <f t="shared" ref="J22:J33" si="4">$C$10</f>
        <v>30</v>
      </c>
      <c r="K22" s="2">
        <f t="shared" ref="K22:K33" si="5">(I22-J22-G22)*(1-$C$11)+G22</f>
        <v>5.5546000000000006</v>
      </c>
      <c r="L22" s="2">
        <f t="shared" si="0"/>
        <v>3.7938665391708213</v>
      </c>
      <c r="M22" s="2">
        <f t="shared" si="1"/>
        <v>-5.4427976231131758</v>
      </c>
      <c r="O22">
        <v>2</v>
      </c>
      <c r="P22" s="2">
        <f>M20</f>
        <v>-13.305785123966942</v>
      </c>
      <c r="Q22">
        <f>$P$37*O22+$P$38</f>
        <v>-13.305785123966942</v>
      </c>
    </row>
    <row r="23" spans="1:17" x14ac:dyDescent="0.3">
      <c r="A23" t="s">
        <v>120</v>
      </c>
      <c r="D23">
        <v>5</v>
      </c>
      <c r="E23" s="2"/>
      <c r="F23" s="2">
        <v>0.192</v>
      </c>
      <c r="G23" s="2">
        <f t="shared" si="2"/>
        <v>1.4784000000000002</v>
      </c>
      <c r="H23" s="2">
        <f t="shared" ref="H23:H33" si="6">H22-G23</f>
        <v>2.2176</v>
      </c>
      <c r="I23" s="2">
        <f t="shared" si="3"/>
        <v>36.1</v>
      </c>
      <c r="J23" s="2">
        <f t="shared" si="4"/>
        <v>30</v>
      </c>
      <c r="K23" s="2">
        <f t="shared" si="5"/>
        <v>5.4067600000000002</v>
      </c>
      <c r="L23" s="2">
        <f t="shared" si="0"/>
        <v>3.357172572663317</v>
      </c>
      <c r="M23" s="2">
        <f t="shared" si="1"/>
        <v>-2.0856250504498588</v>
      </c>
      <c r="O23">
        <v>3</v>
      </c>
      <c r="P23" s="2">
        <f>M21</f>
        <v>-9.2366641622839971</v>
      </c>
      <c r="Q23">
        <f t="shared" ref="Q23:Q35" si="7">$P$37*O23+$P$38</f>
        <v>-10.598950725101</v>
      </c>
    </row>
    <row r="24" spans="1:17" x14ac:dyDescent="0.3">
      <c r="A24" t="s">
        <v>121</v>
      </c>
      <c r="D24">
        <v>6</v>
      </c>
      <c r="E24" s="2"/>
      <c r="F24" s="2">
        <v>0.1152</v>
      </c>
      <c r="G24" s="2">
        <f t="shared" si="2"/>
        <v>0.88704000000000005</v>
      </c>
      <c r="H24" s="2">
        <f t="shared" si="6"/>
        <v>1.33056</v>
      </c>
      <c r="I24" s="2">
        <f t="shared" si="3"/>
        <v>36.1</v>
      </c>
      <c r="J24" s="2">
        <f t="shared" si="4"/>
        <v>30</v>
      </c>
      <c r="K24" s="2">
        <f t="shared" si="5"/>
        <v>5.3180560000000012</v>
      </c>
      <c r="L24" s="2">
        <f t="shared" si="0"/>
        <v>3.0019039705660706</v>
      </c>
      <c r="M24" s="2">
        <f t="shared" si="1"/>
        <v>0.91627892011621181</v>
      </c>
      <c r="O24">
        <v>4</v>
      </c>
      <c r="P24" s="2">
        <f t="shared" ref="P24:P31" si="8">M22</f>
        <v>-5.4427976231131758</v>
      </c>
      <c r="Q24">
        <f t="shared" si="7"/>
        <v>-7.89211632623506</v>
      </c>
    </row>
    <row r="25" spans="1:17" x14ac:dyDescent="0.3">
      <c r="A25" t="s">
        <v>122</v>
      </c>
      <c r="D25">
        <v>7</v>
      </c>
      <c r="E25" s="2"/>
      <c r="F25" s="2">
        <v>0.1152</v>
      </c>
      <c r="G25" s="2">
        <f t="shared" si="2"/>
        <v>0.88704000000000005</v>
      </c>
      <c r="H25" s="2">
        <f t="shared" si="6"/>
        <v>0.44351999999999991</v>
      </c>
      <c r="I25" s="2">
        <f t="shared" si="3"/>
        <v>36.1</v>
      </c>
      <c r="J25" s="2">
        <f t="shared" si="4"/>
        <v>30</v>
      </c>
      <c r="K25" s="2">
        <f t="shared" si="5"/>
        <v>5.3180560000000012</v>
      </c>
      <c r="L25" s="2">
        <f t="shared" si="0"/>
        <v>2.7290036096055186</v>
      </c>
      <c r="M25" s="2">
        <f t="shared" si="1"/>
        <v>3.6452825297217304</v>
      </c>
      <c r="O25">
        <v>5</v>
      </c>
      <c r="P25" s="2">
        <f t="shared" si="8"/>
        <v>-2.0856250504498588</v>
      </c>
      <c r="Q25">
        <f t="shared" si="7"/>
        <v>-5.18528192736912</v>
      </c>
    </row>
    <row r="26" spans="1:17" x14ac:dyDescent="0.3">
      <c r="A26" t="s">
        <v>118</v>
      </c>
      <c r="D26">
        <v>8</v>
      </c>
      <c r="E26" s="2"/>
      <c r="F26" s="2">
        <v>5.7599999999999998E-2</v>
      </c>
      <c r="G26" s="2">
        <f t="shared" si="2"/>
        <v>0.44352000000000003</v>
      </c>
      <c r="H26" s="2">
        <f t="shared" si="6"/>
        <v>0</v>
      </c>
      <c r="I26" s="2">
        <f t="shared" si="3"/>
        <v>36.1</v>
      </c>
      <c r="J26" s="2">
        <f t="shared" si="4"/>
        <v>30</v>
      </c>
      <c r="K26" s="2">
        <f t="shared" si="5"/>
        <v>5.2515280000000013</v>
      </c>
      <c r="L26" s="2">
        <f t="shared" si="0"/>
        <v>2.4498765693780604</v>
      </c>
      <c r="M26" s="2">
        <f t="shared" si="1"/>
        <v>6.0951590990997904</v>
      </c>
      <c r="O26">
        <v>6</v>
      </c>
      <c r="P26" s="2">
        <f t="shared" si="8"/>
        <v>0.91627892011621181</v>
      </c>
      <c r="Q26">
        <f t="shared" si="7"/>
        <v>-2.4784475285031782</v>
      </c>
    </row>
    <row r="27" spans="1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36.1</v>
      </c>
      <c r="J27" s="2">
        <f t="shared" si="4"/>
        <v>30</v>
      </c>
      <c r="K27" s="2">
        <f t="shared" si="5"/>
        <v>5.1850000000000014</v>
      </c>
      <c r="L27" s="2">
        <f t="shared" si="0"/>
        <v>2.1989461512613335</v>
      </c>
      <c r="M27" s="2">
        <f t="shared" si="1"/>
        <v>8.2941052503611239</v>
      </c>
      <c r="O27">
        <v>7</v>
      </c>
      <c r="P27" s="2">
        <f t="shared" si="8"/>
        <v>3.6452825297217304</v>
      </c>
      <c r="Q27">
        <f t="shared" si="7"/>
        <v>0.22838687036276184</v>
      </c>
    </row>
    <row r="28" spans="1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36.1</v>
      </c>
      <c r="J28" s="2">
        <f t="shared" si="4"/>
        <v>30</v>
      </c>
      <c r="K28" s="2">
        <f t="shared" si="5"/>
        <v>5.1850000000000014</v>
      </c>
      <c r="L28" s="2">
        <f t="shared" si="0"/>
        <v>1.9990419556921213</v>
      </c>
      <c r="M28" s="2">
        <f t="shared" si="1"/>
        <v>10.293147206053245</v>
      </c>
      <c r="O28">
        <v>8</v>
      </c>
      <c r="P28" s="2">
        <f t="shared" si="8"/>
        <v>6.0951590990997904</v>
      </c>
      <c r="Q28">
        <f t="shared" si="7"/>
        <v>2.9352212692287019</v>
      </c>
    </row>
    <row r="29" spans="1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36.1</v>
      </c>
      <c r="J29" s="2">
        <f t="shared" si="4"/>
        <v>30</v>
      </c>
      <c r="K29" s="2">
        <f t="shared" si="5"/>
        <v>5.1850000000000014</v>
      </c>
      <c r="L29" s="2">
        <f t="shared" si="0"/>
        <v>1.8173108688110191</v>
      </c>
      <c r="M29" s="2">
        <f t="shared" si="1"/>
        <v>12.110458074864264</v>
      </c>
      <c r="O29">
        <v>9</v>
      </c>
      <c r="P29" s="2">
        <f t="shared" si="8"/>
        <v>8.2941052503611239</v>
      </c>
      <c r="Q29">
        <f t="shared" si="7"/>
        <v>5.6420556680946419</v>
      </c>
    </row>
    <row r="30" spans="1:17" x14ac:dyDescent="0.3">
      <c r="D30">
        <v>12</v>
      </c>
      <c r="E30" s="2"/>
      <c r="F30" s="2"/>
      <c r="G30" s="2">
        <f t="shared" si="2"/>
        <v>0</v>
      </c>
      <c r="H30" s="2">
        <f t="shared" si="6"/>
        <v>0</v>
      </c>
      <c r="I30" s="2">
        <f>$C$9</f>
        <v>36.1</v>
      </c>
      <c r="J30" s="2">
        <f t="shared" si="4"/>
        <v>30</v>
      </c>
      <c r="K30" s="2">
        <f t="shared" si="5"/>
        <v>5.1850000000000014</v>
      </c>
      <c r="L30" s="2">
        <f>(E30+K30)/($C$15^D30)</f>
        <v>1.6521007898281992</v>
      </c>
      <c r="M30" s="2">
        <f>M29+L30</f>
        <v>13.762558864692462</v>
      </c>
      <c r="O30">
        <v>10</v>
      </c>
      <c r="P30" s="2">
        <f t="shared" si="8"/>
        <v>10.293147206053245</v>
      </c>
      <c r="Q30">
        <f t="shared" si="7"/>
        <v>8.3488900669605819</v>
      </c>
    </row>
    <row r="31" spans="1:17" x14ac:dyDescent="0.3">
      <c r="D31">
        <v>13</v>
      </c>
      <c r="G31" s="2">
        <f t="shared" si="2"/>
        <v>0</v>
      </c>
      <c r="H31" s="2">
        <f t="shared" si="6"/>
        <v>0</v>
      </c>
      <c r="I31" s="2">
        <f>$C$9</f>
        <v>36.1</v>
      </c>
      <c r="J31" s="2">
        <f t="shared" si="4"/>
        <v>30</v>
      </c>
      <c r="K31" s="2">
        <f t="shared" si="5"/>
        <v>5.1850000000000014</v>
      </c>
      <c r="L31" s="2">
        <f t="shared" ref="L31:L33" si="9">(E31+K31)/($C$15^D31)</f>
        <v>1.5019098089347265</v>
      </c>
      <c r="M31" s="2">
        <f t="shared" ref="M31:M33" si="10">M30+L31</f>
        <v>15.264468673627189</v>
      </c>
      <c r="O31">
        <v>11</v>
      </c>
      <c r="P31" s="2">
        <f t="shared" si="8"/>
        <v>12.110458074864264</v>
      </c>
      <c r="Q31">
        <f t="shared" si="7"/>
        <v>11.055724465826522</v>
      </c>
    </row>
    <row r="32" spans="1:17" x14ac:dyDescent="0.3">
      <c r="D32">
        <v>14</v>
      </c>
      <c r="G32" s="2">
        <f t="shared" si="2"/>
        <v>0</v>
      </c>
      <c r="H32" s="2">
        <f t="shared" si="6"/>
        <v>0</v>
      </c>
      <c r="I32" s="2">
        <f>$C$9</f>
        <v>36.1</v>
      </c>
      <c r="J32" s="2">
        <f t="shared" si="4"/>
        <v>30</v>
      </c>
      <c r="K32" s="2">
        <f t="shared" si="5"/>
        <v>5.1850000000000014</v>
      </c>
      <c r="L32" s="2">
        <f t="shared" si="9"/>
        <v>1.3653725535770238</v>
      </c>
      <c r="M32" s="2">
        <f t="shared" si="10"/>
        <v>16.629841227204214</v>
      </c>
      <c r="O32">
        <v>12</v>
      </c>
      <c r="P32" s="2">
        <f>M30</f>
        <v>13.762558864692462</v>
      </c>
      <c r="Q32">
        <f t="shared" si="7"/>
        <v>13.762558864692465</v>
      </c>
    </row>
    <row r="33" spans="1:17" x14ac:dyDescent="0.3">
      <c r="C33" s="2"/>
      <c r="D33">
        <v>15</v>
      </c>
      <c r="E33">
        <f>C3+C7</f>
        <v>6.85</v>
      </c>
      <c r="G33" s="2">
        <f t="shared" si="2"/>
        <v>0</v>
      </c>
      <c r="H33" s="2">
        <f t="shared" si="6"/>
        <v>0</v>
      </c>
      <c r="I33" s="2">
        <f>$C$9+C12</f>
        <v>46.1</v>
      </c>
      <c r="J33" s="2">
        <f t="shared" si="4"/>
        <v>30</v>
      </c>
      <c r="K33" s="2">
        <f t="shared" si="5"/>
        <v>13.685</v>
      </c>
      <c r="L33" s="2">
        <f t="shared" si="9"/>
        <v>4.9159157337957708</v>
      </c>
      <c r="M33" s="2">
        <f t="shared" si="10"/>
        <v>21.545756960999984</v>
      </c>
      <c r="O33">
        <v>13</v>
      </c>
      <c r="P33" s="2">
        <f>M32</f>
        <v>16.629841227204214</v>
      </c>
      <c r="Q33">
        <f t="shared" si="7"/>
        <v>16.469393263558402</v>
      </c>
    </row>
    <row r="34" spans="1:17" x14ac:dyDescent="0.3">
      <c r="C34" s="2"/>
      <c r="G34" s="2"/>
      <c r="H34" s="2"/>
      <c r="I34" s="2"/>
      <c r="J34" s="2"/>
      <c r="K34" s="2"/>
      <c r="L34" s="2"/>
      <c r="M34" s="2"/>
      <c r="O34">
        <v>14</v>
      </c>
      <c r="P34" s="2">
        <f>P35-E$33/(C15^D33)</f>
        <v>19.905921422821216</v>
      </c>
      <c r="Q34">
        <f t="shared" si="7"/>
        <v>19.176227662424346</v>
      </c>
    </row>
    <row r="35" spans="1:17" x14ac:dyDescent="0.3">
      <c r="C35" s="2"/>
      <c r="O35">
        <v>15</v>
      </c>
      <c r="P35" s="2">
        <f>M33</f>
        <v>21.545756960999984</v>
      </c>
      <c r="Q35">
        <f t="shared" si="7"/>
        <v>21.883062061290282</v>
      </c>
    </row>
    <row r="36" spans="1:17" x14ac:dyDescent="0.3">
      <c r="A36" t="s">
        <v>32</v>
      </c>
      <c r="C36" s="2">
        <f>-(C3+C7/(C15^D20))</f>
        <v>-6.5289256198347108</v>
      </c>
    </row>
    <row r="37" spans="1:17" x14ac:dyDescent="0.3">
      <c r="A37" t="s">
        <v>33</v>
      </c>
      <c r="C37" s="2">
        <f t="array" ref="C37">MAX(IF(M18:M30&lt;C36,M18:M30))</f>
        <v>-9.2366641622839971</v>
      </c>
      <c r="D37">
        <f>INDEX($D$18:$D$30,MATCH(C37,$M$18:$M$30,0))</f>
        <v>3</v>
      </c>
      <c r="O37" s="1" t="s">
        <v>30</v>
      </c>
      <c r="P37">
        <f>(P32-P22)/(O32-O22)</f>
        <v>2.7068343988659405</v>
      </c>
    </row>
    <row r="38" spans="1:17" x14ac:dyDescent="0.3">
      <c r="A38" t="s">
        <v>34</v>
      </c>
      <c r="C38" s="2">
        <f t="array" ref="C38">MIN(IF(M18:M30&gt;C36,M18:M30))</f>
        <v>-5.4427976231131758</v>
      </c>
      <c r="D38">
        <f>INDEX($D$18:$D$30,MATCH(C38,$M$18:$M$30,0))</f>
        <v>4</v>
      </c>
      <c r="O38" s="1" t="s">
        <v>31</v>
      </c>
      <c r="P38">
        <f>P22-P37*O22</f>
        <v>-18.719453921698822</v>
      </c>
    </row>
    <row r="39" spans="1:17" x14ac:dyDescent="0.3">
      <c r="A39" s="1" t="s">
        <v>41</v>
      </c>
      <c r="B39" s="1" t="s">
        <v>28</v>
      </c>
      <c r="C39" s="2">
        <f>(C36-C37)/(C38-C37)+(D37-2)</f>
        <v>1.7137147589385375</v>
      </c>
    </row>
    <row r="40" spans="1:17" x14ac:dyDescent="0.3">
      <c r="A40" s="1" t="s">
        <v>42</v>
      </c>
      <c r="B40" s="1" t="s">
        <v>36</v>
      </c>
      <c r="C40" s="2">
        <f>M30</f>
        <v>13.762558864692462</v>
      </c>
    </row>
    <row r="41" spans="1:17" x14ac:dyDescent="0.3">
      <c r="A41" s="1" t="s">
        <v>26</v>
      </c>
      <c r="B41" s="1" t="s">
        <v>37</v>
      </c>
      <c r="C41" s="2">
        <f>-SUM(L21:L30)/SUM(L18:L20)</f>
        <v>2.0343289581539055</v>
      </c>
    </row>
    <row r="42" spans="1:17" x14ac:dyDescent="0.3">
      <c r="A42" s="1" t="s">
        <v>43</v>
      </c>
      <c r="B42" s="1" t="s">
        <v>44</v>
      </c>
      <c r="C42" s="3">
        <v>0.121046804639239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F23-084E-4367-B3B7-04F831458363}">
  <dimension ref="A1:L17"/>
  <sheetViews>
    <sheetView workbookViewId="0">
      <selection activeCell="B12" sqref="B12"/>
    </sheetView>
  </sheetViews>
  <sheetFormatPr defaultRowHeight="14.4" x14ac:dyDescent="0.3"/>
  <cols>
    <col min="1" max="1" width="14" customWidth="1"/>
    <col min="2" max="2" width="12.5546875" customWidth="1"/>
    <col min="4" max="4" width="10.88671875" customWidth="1"/>
    <col min="8" max="8" width="12.44140625" customWidth="1"/>
    <col min="9" max="9" width="13.5546875" customWidth="1"/>
    <col min="10" max="10" width="15.44140625" customWidth="1"/>
  </cols>
  <sheetData>
    <row r="1" spans="1:12" x14ac:dyDescent="0.3">
      <c r="A1" s="1" t="s">
        <v>67</v>
      </c>
    </row>
    <row r="2" spans="1:12" x14ac:dyDescent="0.3">
      <c r="A2" s="1"/>
    </row>
    <row r="3" spans="1:12" x14ac:dyDescent="0.3">
      <c r="A3" s="1" t="s">
        <v>61</v>
      </c>
      <c r="B3">
        <v>120</v>
      </c>
    </row>
    <row r="5" spans="1:12" ht="32.1" customHeight="1" x14ac:dyDescent="0.3">
      <c r="A5" s="1" t="s">
        <v>45</v>
      </c>
      <c r="B5" s="4" t="s">
        <v>49</v>
      </c>
      <c r="C5" s="4" t="s">
        <v>50</v>
      </c>
      <c r="D5" s="4" t="s">
        <v>51</v>
      </c>
      <c r="E5" s="4" t="s">
        <v>60</v>
      </c>
      <c r="F5" s="4" t="s">
        <v>44</v>
      </c>
      <c r="H5" s="4" t="s">
        <v>62</v>
      </c>
      <c r="I5" s="4" t="s">
        <v>65</v>
      </c>
      <c r="J5" s="4" t="s">
        <v>66</v>
      </c>
      <c r="K5" s="4" t="s">
        <v>60</v>
      </c>
      <c r="L5" s="4" t="s">
        <v>44</v>
      </c>
    </row>
    <row r="6" spans="1:12" x14ac:dyDescent="0.3">
      <c r="A6" t="s">
        <v>46</v>
      </c>
      <c r="B6">
        <v>60</v>
      </c>
      <c r="C6">
        <v>10</v>
      </c>
      <c r="D6">
        <v>12</v>
      </c>
      <c r="E6" s="5">
        <f>-B6+C6*$B$13+D6*$B$13*$C$17</f>
        <v>11.9166234502744</v>
      </c>
      <c r="F6" s="6">
        <v>0.1434945069404546</v>
      </c>
      <c r="G6" t="s">
        <v>63</v>
      </c>
      <c r="H6">
        <f>B8-B6</f>
        <v>40</v>
      </c>
      <c r="I6">
        <f>C8-C6</f>
        <v>2</v>
      </c>
      <c r="J6">
        <f>D8-D6</f>
        <v>8</v>
      </c>
      <c r="K6" s="5">
        <f>-H6+I6*$B$13+J6*$B$13*$C$17</f>
        <v>3.7019913910920224</v>
      </c>
      <c r="L6" s="6">
        <v>0.119140538227403</v>
      </c>
    </row>
    <row r="7" spans="1:12" x14ac:dyDescent="0.3">
      <c r="A7" t="s">
        <v>47</v>
      </c>
      <c r="B7">
        <v>120</v>
      </c>
      <c r="C7">
        <v>22</v>
      </c>
      <c r="D7">
        <v>22</v>
      </c>
      <c r="E7" s="5">
        <f t="shared" ref="E7:E8" si="0">-B7+C7*$B$13+D7*$B$13*$C$17</f>
        <v>15.180476325503065</v>
      </c>
      <c r="F7" s="6">
        <v>0.1287003710631443</v>
      </c>
      <c r="G7" t="s">
        <v>64</v>
      </c>
      <c r="H7">
        <f>B7-B8</f>
        <v>20</v>
      </c>
      <c r="I7">
        <f t="shared" ref="I7:J7" si="1">C7-C8</f>
        <v>10</v>
      </c>
      <c r="J7">
        <f t="shared" si="1"/>
        <v>2</v>
      </c>
      <c r="K7" s="5">
        <f>-H7+I7*$B$13+J7*$B$13*$C$17</f>
        <v>-0.4381385158633595</v>
      </c>
      <c r="L7" s="6">
        <v>9.2788300702240534E-2</v>
      </c>
    </row>
    <row r="8" spans="1:12" x14ac:dyDescent="0.3">
      <c r="A8" t="s">
        <v>48</v>
      </c>
      <c r="B8">
        <v>100</v>
      </c>
      <c r="C8">
        <v>12</v>
      </c>
      <c r="D8">
        <v>20</v>
      </c>
      <c r="E8" s="5">
        <f t="shared" si="0"/>
        <v>15.618614841366409</v>
      </c>
      <c r="F8" s="6">
        <v>0.13341823205097603</v>
      </c>
    </row>
    <row r="10" spans="1:12" x14ac:dyDescent="0.3">
      <c r="A10" t="s">
        <v>52</v>
      </c>
      <c r="B10">
        <v>0.1</v>
      </c>
      <c r="C10">
        <f>B10</f>
        <v>0.1</v>
      </c>
    </row>
    <row r="11" spans="1:12" x14ac:dyDescent="0.3">
      <c r="A11" t="s">
        <v>54</v>
      </c>
      <c r="B11">
        <v>1</v>
      </c>
      <c r="C11">
        <v>9</v>
      </c>
    </row>
    <row r="12" spans="1:12" x14ac:dyDescent="0.3">
      <c r="A12" t="s">
        <v>53</v>
      </c>
      <c r="B12" s="5">
        <f>(1+B10)^B11</f>
        <v>1.1000000000000001</v>
      </c>
      <c r="C12" s="5">
        <f>(1+C10)^C11</f>
        <v>2.3579476910000015</v>
      </c>
    </row>
    <row r="13" spans="1:12" x14ac:dyDescent="0.3">
      <c r="A13" t="s">
        <v>55</v>
      </c>
      <c r="B13" s="5">
        <f>1/B12</f>
        <v>0.90909090909090906</v>
      </c>
      <c r="C13" s="5">
        <f>1/C12</f>
        <v>0.42409761837248466</v>
      </c>
    </row>
    <row r="14" spans="1:12" x14ac:dyDescent="0.3">
      <c r="A14" t="s">
        <v>56</v>
      </c>
      <c r="B14" s="5">
        <f>((1+B10)^B11-1)/B10</f>
        <v>1.0000000000000009</v>
      </c>
      <c r="C14" s="5">
        <f>((1+C10)^C11-1)/C10</f>
        <v>13.579476910000015</v>
      </c>
    </row>
    <row r="15" spans="1:12" x14ac:dyDescent="0.3">
      <c r="A15" t="s">
        <v>57</v>
      </c>
      <c r="B15" s="5">
        <f>1/B14</f>
        <v>0.99999999999999911</v>
      </c>
      <c r="C15" s="5">
        <f>1/C14</f>
        <v>7.3640539074343397E-2</v>
      </c>
    </row>
    <row r="16" spans="1:12" x14ac:dyDescent="0.3">
      <c r="A16" t="s">
        <v>58</v>
      </c>
      <c r="B16" s="5">
        <f>B10*(1+B10)^B11/((1+B10)^B11-1)</f>
        <v>1.0999999999999992</v>
      </c>
      <c r="C16" s="5">
        <f>C10*(1+C10)^C11/((1+C10)^C11-1)</f>
        <v>0.1736405390743434</v>
      </c>
    </row>
    <row r="17" spans="1:3" x14ac:dyDescent="0.3">
      <c r="A17" t="s">
        <v>59</v>
      </c>
      <c r="B17" s="5">
        <f>1/B16</f>
        <v>0.90909090909090973</v>
      </c>
      <c r="C17" s="5">
        <f>1/C16</f>
        <v>5.7590238162751533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A3B-23EC-4E38-B406-F02E782D2556}">
  <dimension ref="A2:G55"/>
  <sheetViews>
    <sheetView workbookViewId="0">
      <selection activeCell="B3" sqref="B3"/>
    </sheetView>
  </sheetViews>
  <sheetFormatPr defaultRowHeight="14.4" x14ac:dyDescent="0.3"/>
  <cols>
    <col min="1" max="1" width="17.44140625" customWidth="1"/>
    <col min="2" max="2" width="11.6640625" customWidth="1"/>
    <col min="4" max="4" width="9.88671875" customWidth="1"/>
    <col min="5" max="5" width="12.5546875" customWidth="1"/>
  </cols>
  <sheetData>
    <row r="2" spans="1:7" x14ac:dyDescent="0.3">
      <c r="B2" s="1" t="s">
        <v>74</v>
      </c>
      <c r="C2" s="1" t="s">
        <v>75</v>
      </c>
      <c r="D2" s="1"/>
    </row>
    <row r="3" spans="1:7" x14ac:dyDescent="0.3">
      <c r="A3" t="s">
        <v>68</v>
      </c>
      <c r="B3">
        <v>8000</v>
      </c>
      <c r="C3">
        <v>16000</v>
      </c>
    </row>
    <row r="4" spans="1:7" x14ac:dyDescent="0.3">
      <c r="A4" t="s">
        <v>77</v>
      </c>
      <c r="B4">
        <v>1800</v>
      </c>
      <c r="C4">
        <v>1600</v>
      </c>
    </row>
    <row r="5" spans="1:7" x14ac:dyDescent="0.3">
      <c r="A5" t="s">
        <v>52</v>
      </c>
      <c r="B5">
        <v>0.08</v>
      </c>
      <c r="C5">
        <v>0.08</v>
      </c>
    </row>
    <row r="6" spans="1:7" x14ac:dyDescent="0.3">
      <c r="A6" t="s">
        <v>69</v>
      </c>
      <c r="B6">
        <v>4</v>
      </c>
      <c r="C6">
        <v>7</v>
      </c>
    </row>
    <row r="7" spans="1:7" x14ac:dyDescent="0.3">
      <c r="A7" t="s">
        <v>24</v>
      </c>
      <c r="B7" s="5">
        <f>(1+B5)^B6/((1+B5)^B6-1)</f>
        <v>3.7740100556754892</v>
      </c>
      <c r="C7" s="5">
        <f>(1+C5)^C6/((1+C5)^C6-1)</f>
        <v>2.4009050178551306</v>
      </c>
      <c r="D7" s="5"/>
    </row>
    <row r="8" spans="1:7" x14ac:dyDescent="0.3">
      <c r="A8" t="s">
        <v>56</v>
      </c>
      <c r="B8" s="5">
        <f>((1+B5)^B6-1)/B5</f>
        <v>4.5061120000000034</v>
      </c>
      <c r="C8" s="5">
        <f>((1+C5)^C6-1)/C5</f>
        <v>8.9228033597440088</v>
      </c>
      <c r="D8" s="5"/>
    </row>
    <row r="9" spans="1:7" x14ac:dyDescent="0.3">
      <c r="A9" t="s">
        <v>9</v>
      </c>
      <c r="B9" s="5">
        <f>(B7-1)*B3</f>
        <v>22192.080445403913</v>
      </c>
      <c r="C9" s="5">
        <f>(C7-1)*C3</f>
        <v>22414.48028568209</v>
      </c>
      <c r="D9" s="5"/>
    </row>
    <row r="10" spans="1:7" x14ac:dyDescent="0.3">
      <c r="A10" s="1" t="s">
        <v>70</v>
      </c>
      <c r="B10" s="5">
        <f>B9+B3</f>
        <v>30192.080445403913</v>
      </c>
      <c r="C10" s="5">
        <f>C9+C3</f>
        <v>38414.48028568209</v>
      </c>
      <c r="D10" s="5"/>
    </row>
    <row r="11" spans="1:7" x14ac:dyDescent="0.3">
      <c r="A11" s="1" t="s">
        <v>76</v>
      </c>
      <c r="B11" s="5">
        <f>(B3*(1+B5)^B6+B4*B8)/((1+B5)^B6-1)</f>
        <v>52692.08044540391</v>
      </c>
      <c r="C11" s="5">
        <f>(C3*(1+C5)^C6+C4*C8)/((1+C5)^C6-1)</f>
        <v>58414.480285682097</v>
      </c>
      <c r="D11" s="5"/>
      <c r="E11" s="5"/>
    </row>
    <row r="12" spans="1:7" x14ac:dyDescent="0.3">
      <c r="A12" s="1" t="s">
        <v>58</v>
      </c>
      <c r="B12" s="5">
        <f>B5*(1+B5)^B6/((1+B5)^B6-1)</f>
        <v>0.30192080445403913</v>
      </c>
      <c r="C12" s="5">
        <f>C5*(1+C5)^C6/((1+C5)^C6-1)</f>
        <v>0.19207240142841048</v>
      </c>
      <c r="D12" s="5"/>
      <c r="E12" s="5"/>
    </row>
    <row r="14" spans="1:7" x14ac:dyDescent="0.3">
      <c r="B14" s="20" t="s">
        <v>74</v>
      </c>
      <c r="C14" s="20"/>
      <c r="D14" s="7"/>
      <c r="E14" s="20" t="s">
        <v>75</v>
      </c>
      <c r="F14" s="20"/>
    </row>
    <row r="15" spans="1:7" ht="32.4" customHeight="1" x14ac:dyDescent="0.3">
      <c r="A15" s="1" t="s">
        <v>72</v>
      </c>
      <c r="B15" s="4" t="s">
        <v>71</v>
      </c>
      <c r="C15" s="1" t="s">
        <v>73</v>
      </c>
      <c r="D15" s="1" t="s">
        <v>78</v>
      </c>
      <c r="E15" s="4" t="s">
        <v>71</v>
      </c>
      <c r="F15" s="1" t="s">
        <v>73</v>
      </c>
      <c r="G15" s="1" t="s">
        <v>78</v>
      </c>
    </row>
    <row r="16" spans="1:7" x14ac:dyDescent="0.3">
      <c r="A16">
        <v>0</v>
      </c>
      <c r="B16">
        <f t="shared" ref="B16:B55" si="0">IF(MOD(A16,$B$6)=0,-$B$3,0)</f>
        <v>-8000</v>
      </c>
      <c r="C16" s="5">
        <f>$B$10+B16</f>
        <v>22192.080445403913</v>
      </c>
      <c r="D16" s="5"/>
      <c r="E16">
        <f t="shared" ref="E16:E55" si="1">IF(MOD(A16,$C$6)=0,-$C$3,0)</f>
        <v>-16000</v>
      </c>
      <c r="F16" s="5">
        <f>$C$10+E16</f>
        <v>22414.48028568209</v>
      </c>
    </row>
    <row r="17" spans="1:7" x14ac:dyDescent="0.3">
      <c r="A17">
        <v>1</v>
      </c>
      <c r="B17">
        <f t="shared" si="0"/>
        <v>0</v>
      </c>
      <c r="C17">
        <f t="shared" ref="C17:C36" si="2">C16*(1+$B$5)+B17</f>
        <v>23967.446881036227</v>
      </c>
      <c r="D17" s="5">
        <f>$B$3*$B$12+$B$4</f>
        <v>4215.3664356323134</v>
      </c>
      <c r="E17">
        <f t="shared" si="1"/>
        <v>0</v>
      </c>
      <c r="F17">
        <f>F16*(1+$B$5)+E17</f>
        <v>24207.638708536659</v>
      </c>
      <c r="G17" s="5">
        <f>$C$3*$C$12+$C$4</f>
        <v>4673.1584228545671</v>
      </c>
    </row>
    <row r="18" spans="1:7" x14ac:dyDescent="0.3">
      <c r="A18">
        <v>2</v>
      </c>
      <c r="B18">
        <f t="shared" si="0"/>
        <v>0</v>
      </c>
      <c r="C18">
        <f t="shared" si="2"/>
        <v>25884.842631519128</v>
      </c>
      <c r="D18" s="5">
        <f t="shared" ref="D18:D55" si="3">$B$3*$B$12+$B$4</f>
        <v>4215.3664356323134</v>
      </c>
      <c r="E18">
        <f t="shared" si="1"/>
        <v>0</v>
      </c>
      <c r="F18">
        <f t="shared" ref="F18:F55" si="4">F17*(1+$B$5)+E18</f>
        <v>26144.249805219592</v>
      </c>
      <c r="G18" s="5">
        <f t="shared" ref="G18:G55" si="5">$C$3*$C$12+$C$4</f>
        <v>4673.1584228545671</v>
      </c>
    </row>
    <row r="19" spans="1:7" x14ac:dyDescent="0.3">
      <c r="A19">
        <v>3</v>
      </c>
      <c r="B19">
        <f t="shared" si="0"/>
        <v>0</v>
      </c>
      <c r="C19">
        <f t="shared" si="2"/>
        <v>27955.630042040659</v>
      </c>
      <c r="D19" s="5">
        <f t="shared" si="3"/>
        <v>4215.3664356323134</v>
      </c>
      <c r="E19">
        <f t="shared" si="1"/>
        <v>0</v>
      </c>
      <c r="F19">
        <f t="shared" si="4"/>
        <v>28235.789789637161</v>
      </c>
      <c r="G19" s="5">
        <f t="shared" si="5"/>
        <v>4673.1584228545671</v>
      </c>
    </row>
    <row r="20" spans="1:7" x14ac:dyDescent="0.3">
      <c r="A20">
        <v>4</v>
      </c>
      <c r="B20">
        <f t="shared" si="0"/>
        <v>-8000</v>
      </c>
      <c r="C20">
        <f t="shared" si="2"/>
        <v>22192.080445403913</v>
      </c>
      <c r="D20" s="5">
        <f t="shared" si="3"/>
        <v>4215.3664356323134</v>
      </c>
      <c r="E20">
        <f t="shared" si="1"/>
        <v>0</v>
      </c>
      <c r="F20">
        <f t="shared" si="4"/>
        <v>30494.652972808137</v>
      </c>
      <c r="G20" s="5">
        <f t="shared" si="5"/>
        <v>4673.1584228545671</v>
      </c>
    </row>
    <row r="21" spans="1:7" x14ac:dyDescent="0.3">
      <c r="A21">
        <v>5</v>
      </c>
      <c r="B21">
        <f t="shared" si="0"/>
        <v>0</v>
      </c>
      <c r="C21">
        <f t="shared" si="2"/>
        <v>23967.446881036227</v>
      </c>
      <c r="D21" s="5">
        <f t="shared" si="3"/>
        <v>4215.3664356323134</v>
      </c>
      <c r="E21">
        <f t="shared" si="1"/>
        <v>0</v>
      </c>
      <c r="F21">
        <f t="shared" si="4"/>
        <v>32934.225210632787</v>
      </c>
      <c r="G21" s="5">
        <f t="shared" si="5"/>
        <v>4673.1584228545671</v>
      </c>
    </row>
    <row r="22" spans="1:7" x14ac:dyDescent="0.3">
      <c r="A22">
        <v>6</v>
      </c>
      <c r="B22">
        <f t="shared" si="0"/>
        <v>0</v>
      </c>
      <c r="C22">
        <f t="shared" si="2"/>
        <v>25884.842631519128</v>
      </c>
      <c r="D22" s="5">
        <f t="shared" si="3"/>
        <v>4215.3664356323134</v>
      </c>
      <c r="E22">
        <f t="shared" si="1"/>
        <v>0</v>
      </c>
      <c r="F22">
        <f t="shared" si="4"/>
        <v>35568.963227483415</v>
      </c>
      <c r="G22" s="5">
        <f t="shared" si="5"/>
        <v>4673.1584228545671</v>
      </c>
    </row>
    <row r="23" spans="1:7" x14ac:dyDescent="0.3">
      <c r="A23">
        <v>7</v>
      </c>
      <c r="B23">
        <f t="shared" si="0"/>
        <v>0</v>
      </c>
      <c r="C23">
        <f t="shared" si="2"/>
        <v>27955.630042040659</v>
      </c>
      <c r="D23" s="5">
        <f t="shared" si="3"/>
        <v>4215.3664356323134</v>
      </c>
      <c r="E23">
        <f t="shared" si="1"/>
        <v>-16000</v>
      </c>
      <c r="F23">
        <f t="shared" si="4"/>
        <v>22414.48028568209</v>
      </c>
      <c r="G23" s="5">
        <f t="shared" si="5"/>
        <v>4673.1584228545671</v>
      </c>
    </row>
    <row r="24" spans="1:7" x14ac:dyDescent="0.3">
      <c r="A24">
        <v>8</v>
      </c>
      <c r="B24">
        <f t="shared" si="0"/>
        <v>-8000</v>
      </c>
      <c r="C24">
        <f t="shared" si="2"/>
        <v>22192.080445403913</v>
      </c>
      <c r="D24" s="5">
        <f t="shared" si="3"/>
        <v>4215.3664356323134</v>
      </c>
      <c r="E24">
        <f t="shared" si="1"/>
        <v>0</v>
      </c>
      <c r="F24">
        <f t="shared" si="4"/>
        <v>24207.638708536659</v>
      </c>
      <c r="G24" s="5">
        <f t="shared" si="5"/>
        <v>4673.1584228545671</v>
      </c>
    </row>
    <row r="25" spans="1:7" x14ac:dyDescent="0.3">
      <c r="A25">
        <v>9</v>
      </c>
      <c r="B25">
        <f t="shared" si="0"/>
        <v>0</v>
      </c>
      <c r="C25">
        <f t="shared" si="2"/>
        <v>23967.446881036227</v>
      </c>
      <c r="D25" s="5">
        <f t="shared" si="3"/>
        <v>4215.3664356323134</v>
      </c>
      <c r="E25">
        <f t="shared" si="1"/>
        <v>0</v>
      </c>
      <c r="F25">
        <f t="shared" si="4"/>
        <v>26144.249805219592</v>
      </c>
      <c r="G25" s="5">
        <f t="shared" si="5"/>
        <v>4673.1584228545671</v>
      </c>
    </row>
    <row r="26" spans="1:7" x14ac:dyDescent="0.3">
      <c r="A26">
        <v>10</v>
      </c>
      <c r="B26">
        <f t="shared" si="0"/>
        <v>0</v>
      </c>
      <c r="C26">
        <f t="shared" si="2"/>
        <v>25884.842631519128</v>
      </c>
      <c r="D26" s="5">
        <f t="shared" si="3"/>
        <v>4215.3664356323134</v>
      </c>
      <c r="E26">
        <f t="shared" si="1"/>
        <v>0</v>
      </c>
      <c r="F26">
        <f t="shared" si="4"/>
        <v>28235.789789637161</v>
      </c>
      <c r="G26" s="5">
        <f t="shared" si="5"/>
        <v>4673.1584228545671</v>
      </c>
    </row>
    <row r="27" spans="1:7" x14ac:dyDescent="0.3">
      <c r="A27">
        <v>11</v>
      </c>
      <c r="B27">
        <f t="shared" si="0"/>
        <v>0</v>
      </c>
      <c r="C27">
        <f t="shared" si="2"/>
        <v>27955.630042040659</v>
      </c>
      <c r="D27" s="5">
        <f t="shared" si="3"/>
        <v>4215.3664356323134</v>
      </c>
      <c r="E27">
        <f t="shared" si="1"/>
        <v>0</v>
      </c>
      <c r="F27">
        <f t="shared" si="4"/>
        <v>30494.652972808137</v>
      </c>
      <c r="G27" s="5">
        <f t="shared" si="5"/>
        <v>4673.1584228545671</v>
      </c>
    </row>
    <row r="28" spans="1:7" x14ac:dyDescent="0.3">
      <c r="A28">
        <v>12</v>
      </c>
      <c r="B28">
        <f t="shared" si="0"/>
        <v>-8000</v>
      </c>
      <c r="C28">
        <f t="shared" si="2"/>
        <v>22192.080445403913</v>
      </c>
      <c r="D28" s="5">
        <f t="shared" si="3"/>
        <v>4215.3664356323134</v>
      </c>
      <c r="E28">
        <f t="shared" si="1"/>
        <v>0</v>
      </c>
      <c r="F28">
        <f t="shared" si="4"/>
        <v>32934.225210632787</v>
      </c>
      <c r="G28" s="5">
        <f t="shared" si="5"/>
        <v>4673.1584228545671</v>
      </c>
    </row>
    <row r="29" spans="1:7" x14ac:dyDescent="0.3">
      <c r="A29">
        <v>13</v>
      </c>
      <c r="B29">
        <f t="shared" si="0"/>
        <v>0</v>
      </c>
      <c r="C29">
        <f t="shared" si="2"/>
        <v>23967.446881036227</v>
      </c>
      <c r="D29" s="5">
        <f t="shared" si="3"/>
        <v>4215.3664356323134</v>
      </c>
      <c r="E29">
        <f t="shared" si="1"/>
        <v>0</v>
      </c>
      <c r="F29">
        <f t="shared" si="4"/>
        <v>35568.963227483415</v>
      </c>
      <c r="G29" s="5">
        <f t="shared" si="5"/>
        <v>4673.1584228545671</v>
      </c>
    </row>
    <row r="30" spans="1:7" x14ac:dyDescent="0.3">
      <c r="A30">
        <v>14</v>
      </c>
      <c r="B30">
        <f t="shared" si="0"/>
        <v>0</v>
      </c>
      <c r="C30">
        <f t="shared" si="2"/>
        <v>25884.842631519128</v>
      </c>
      <c r="D30" s="5">
        <f t="shared" si="3"/>
        <v>4215.3664356323134</v>
      </c>
      <c r="E30">
        <f t="shared" si="1"/>
        <v>-16000</v>
      </c>
      <c r="F30">
        <f t="shared" si="4"/>
        <v>22414.48028568209</v>
      </c>
      <c r="G30" s="5">
        <f t="shared" si="5"/>
        <v>4673.1584228545671</v>
      </c>
    </row>
    <row r="31" spans="1:7" x14ac:dyDescent="0.3">
      <c r="A31">
        <v>15</v>
      </c>
      <c r="B31">
        <f t="shared" si="0"/>
        <v>0</v>
      </c>
      <c r="C31">
        <f t="shared" si="2"/>
        <v>27955.630042040659</v>
      </c>
      <c r="D31" s="5">
        <f t="shared" si="3"/>
        <v>4215.3664356323134</v>
      </c>
      <c r="E31">
        <f t="shared" si="1"/>
        <v>0</v>
      </c>
      <c r="F31">
        <f t="shared" si="4"/>
        <v>24207.638708536659</v>
      </c>
      <c r="G31" s="5">
        <f t="shared" si="5"/>
        <v>4673.1584228545671</v>
      </c>
    </row>
    <row r="32" spans="1:7" x14ac:dyDescent="0.3">
      <c r="A32">
        <v>16</v>
      </c>
      <c r="B32">
        <f t="shared" si="0"/>
        <v>-8000</v>
      </c>
      <c r="C32">
        <f t="shared" si="2"/>
        <v>22192.080445403913</v>
      </c>
      <c r="D32" s="5">
        <f t="shared" si="3"/>
        <v>4215.3664356323134</v>
      </c>
      <c r="E32">
        <f t="shared" si="1"/>
        <v>0</v>
      </c>
      <c r="F32">
        <f t="shared" si="4"/>
        <v>26144.249805219592</v>
      </c>
      <c r="G32" s="5">
        <f t="shared" si="5"/>
        <v>4673.1584228545671</v>
      </c>
    </row>
    <row r="33" spans="1:7" x14ac:dyDescent="0.3">
      <c r="A33">
        <v>17</v>
      </c>
      <c r="B33">
        <f t="shared" si="0"/>
        <v>0</v>
      </c>
      <c r="C33">
        <f t="shared" si="2"/>
        <v>23967.446881036227</v>
      </c>
      <c r="D33" s="5">
        <f t="shared" si="3"/>
        <v>4215.3664356323134</v>
      </c>
      <c r="E33">
        <f t="shared" si="1"/>
        <v>0</v>
      </c>
      <c r="F33">
        <f t="shared" si="4"/>
        <v>28235.789789637161</v>
      </c>
      <c r="G33" s="5">
        <f t="shared" si="5"/>
        <v>4673.1584228545671</v>
      </c>
    </row>
    <row r="34" spans="1:7" x14ac:dyDescent="0.3">
      <c r="A34">
        <v>18</v>
      </c>
      <c r="B34">
        <f t="shared" si="0"/>
        <v>0</v>
      </c>
      <c r="C34">
        <f t="shared" si="2"/>
        <v>25884.842631519128</v>
      </c>
      <c r="D34" s="5">
        <f t="shared" si="3"/>
        <v>4215.3664356323134</v>
      </c>
      <c r="E34">
        <f t="shared" si="1"/>
        <v>0</v>
      </c>
      <c r="F34">
        <f t="shared" si="4"/>
        <v>30494.652972808137</v>
      </c>
      <c r="G34" s="5">
        <f t="shared" si="5"/>
        <v>4673.1584228545671</v>
      </c>
    </row>
    <row r="35" spans="1:7" x14ac:dyDescent="0.3">
      <c r="A35">
        <v>19</v>
      </c>
      <c r="B35">
        <f t="shared" si="0"/>
        <v>0</v>
      </c>
      <c r="C35">
        <f t="shared" si="2"/>
        <v>27955.630042040659</v>
      </c>
      <c r="D35" s="5">
        <f t="shared" si="3"/>
        <v>4215.3664356323134</v>
      </c>
      <c r="E35">
        <f t="shared" si="1"/>
        <v>0</v>
      </c>
      <c r="F35">
        <f t="shared" si="4"/>
        <v>32934.225210632787</v>
      </c>
      <c r="G35" s="5">
        <f t="shared" si="5"/>
        <v>4673.1584228545671</v>
      </c>
    </row>
    <row r="36" spans="1:7" x14ac:dyDescent="0.3">
      <c r="A36">
        <v>20</v>
      </c>
      <c r="B36">
        <f t="shared" si="0"/>
        <v>-8000</v>
      </c>
      <c r="C36">
        <f t="shared" si="2"/>
        <v>22192.080445403913</v>
      </c>
      <c r="D36" s="5">
        <f t="shared" si="3"/>
        <v>4215.3664356323134</v>
      </c>
      <c r="E36">
        <f t="shared" si="1"/>
        <v>0</v>
      </c>
      <c r="F36">
        <f t="shared" si="4"/>
        <v>35568.963227483415</v>
      </c>
      <c r="G36" s="5">
        <f t="shared" si="5"/>
        <v>4673.1584228545671</v>
      </c>
    </row>
    <row r="37" spans="1:7" x14ac:dyDescent="0.3">
      <c r="A37">
        <v>21</v>
      </c>
      <c r="B37">
        <f t="shared" si="0"/>
        <v>0</v>
      </c>
      <c r="C37">
        <f t="shared" ref="C37:C55" si="6">C36*(1+$B$5)+B37</f>
        <v>23967.446881036227</v>
      </c>
      <c r="D37" s="5">
        <f t="shared" si="3"/>
        <v>4215.3664356323134</v>
      </c>
      <c r="E37">
        <f t="shared" si="1"/>
        <v>-16000</v>
      </c>
      <c r="F37">
        <f t="shared" si="4"/>
        <v>22414.48028568209</v>
      </c>
      <c r="G37" s="5">
        <f t="shared" si="5"/>
        <v>4673.1584228545671</v>
      </c>
    </row>
    <row r="38" spans="1:7" x14ac:dyDescent="0.3">
      <c r="A38">
        <v>22</v>
      </c>
      <c r="B38">
        <f t="shared" si="0"/>
        <v>0</v>
      </c>
      <c r="C38">
        <f t="shared" si="6"/>
        <v>25884.842631519128</v>
      </c>
      <c r="D38" s="5">
        <f t="shared" si="3"/>
        <v>4215.3664356323134</v>
      </c>
      <c r="E38">
        <f t="shared" si="1"/>
        <v>0</v>
      </c>
      <c r="F38">
        <f t="shared" si="4"/>
        <v>24207.638708536659</v>
      </c>
      <c r="G38" s="5">
        <f t="shared" si="5"/>
        <v>4673.1584228545671</v>
      </c>
    </row>
    <row r="39" spans="1:7" x14ac:dyDescent="0.3">
      <c r="A39">
        <v>23</v>
      </c>
      <c r="B39">
        <f t="shared" si="0"/>
        <v>0</v>
      </c>
      <c r="C39">
        <f t="shared" si="6"/>
        <v>27955.630042040659</v>
      </c>
      <c r="D39" s="5">
        <f t="shared" si="3"/>
        <v>4215.3664356323134</v>
      </c>
      <c r="E39">
        <f t="shared" si="1"/>
        <v>0</v>
      </c>
      <c r="F39">
        <f t="shared" si="4"/>
        <v>26144.249805219592</v>
      </c>
      <c r="G39" s="5">
        <f t="shared" si="5"/>
        <v>4673.1584228545671</v>
      </c>
    </row>
    <row r="40" spans="1:7" x14ac:dyDescent="0.3">
      <c r="A40">
        <v>24</v>
      </c>
      <c r="B40">
        <f t="shared" si="0"/>
        <v>-8000</v>
      </c>
      <c r="C40">
        <f t="shared" si="6"/>
        <v>22192.080445403913</v>
      </c>
      <c r="D40" s="5">
        <f t="shared" si="3"/>
        <v>4215.3664356323134</v>
      </c>
      <c r="E40">
        <f t="shared" si="1"/>
        <v>0</v>
      </c>
      <c r="F40">
        <f t="shared" si="4"/>
        <v>28235.789789637161</v>
      </c>
      <c r="G40" s="5">
        <f t="shared" si="5"/>
        <v>4673.1584228545671</v>
      </c>
    </row>
    <row r="41" spans="1:7" x14ac:dyDescent="0.3">
      <c r="A41">
        <v>25</v>
      </c>
      <c r="B41">
        <f t="shared" si="0"/>
        <v>0</v>
      </c>
      <c r="C41">
        <f t="shared" si="6"/>
        <v>23967.446881036227</v>
      </c>
      <c r="D41" s="5">
        <f t="shared" si="3"/>
        <v>4215.3664356323134</v>
      </c>
      <c r="E41">
        <f t="shared" si="1"/>
        <v>0</v>
      </c>
      <c r="F41">
        <f t="shared" si="4"/>
        <v>30494.652972808137</v>
      </c>
      <c r="G41" s="5">
        <f t="shared" si="5"/>
        <v>4673.1584228545671</v>
      </c>
    </row>
    <row r="42" spans="1:7" x14ac:dyDescent="0.3">
      <c r="A42">
        <v>26</v>
      </c>
      <c r="B42">
        <f t="shared" si="0"/>
        <v>0</v>
      </c>
      <c r="C42">
        <f t="shared" si="6"/>
        <v>25884.842631519128</v>
      </c>
      <c r="D42" s="5">
        <f t="shared" si="3"/>
        <v>4215.3664356323134</v>
      </c>
      <c r="E42">
        <f t="shared" si="1"/>
        <v>0</v>
      </c>
      <c r="F42">
        <f t="shared" si="4"/>
        <v>32934.225210632787</v>
      </c>
      <c r="G42" s="5">
        <f t="shared" si="5"/>
        <v>4673.1584228545671</v>
      </c>
    </row>
    <row r="43" spans="1:7" x14ac:dyDescent="0.3">
      <c r="A43">
        <v>27</v>
      </c>
      <c r="B43">
        <f t="shared" si="0"/>
        <v>0</v>
      </c>
      <c r="C43">
        <f t="shared" si="6"/>
        <v>27955.630042040659</v>
      </c>
      <c r="D43" s="5">
        <f t="shared" si="3"/>
        <v>4215.3664356323134</v>
      </c>
      <c r="E43">
        <f t="shared" si="1"/>
        <v>0</v>
      </c>
      <c r="F43">
        <f t="shared" si="4"/>
        <v>35568.963227483415</v>
      </c>
      <c r="G43" s="5">
        <f t="shared" si="5"/>
        <v>4673.1584228545671</v>
      </c>
    </row>
    <row r="44" spans="1:7" x14ac:dyDescent="0.3">
      <c r="A44">
        <v>28</v>
      </c>
      <c r="B44">
        <f t="shared" si="0"/>
        <v>-8000</v>
      </c>
      <c r="C44">
        <f t="shared" si="6"/>
        <v>22192.080445403913</v>
      </c>
      <c r="D44" s="5">
        <f t="shared" si="3"/>
        <v>4215.3664356323134</v>
      </c>
      <c r="E44">
        <f t="shared" si="1"/>
        <v>-16000</v>
      </c>
      <c r="F44">
        <f t="shared" si="4"/>
        <v>22414.48028568209</v>
      </c>
      <c r="G44" s="5">
        <f t="shared" si="5"/>
        <v>4673.1584228545671</v>
      </c>
    </row>
    <row r="45" spans="1:7" x14ac:dyDescent="0.3">
      <c r="A45">
        <v>29</v>
      </c>
      <c r="B45">
        <f t="shared" si="0"/>
        <v>0</v>
      </c>
      <c r="C45">
        <f t="shared" si="6"/>
        <v>23967.446881036227</v>
      </c>
      <c r="D45" s="5">
        <f t="shared" si="3"/>
        <v>4215.3664356323134</v>
      </c>
      <c r="E45">
        <f t="shared" si="1"/>
        <v>0</v>
      </c>
      <c r="F45">
        <f t="shared" si="4"/>
        <v>24207.638708536659</v>
      </c>
      <c r="G45" s="5">
        <f t="shared" si="5"/>
        <v>4673.1584228545671</v>
      </c>
    </row>
    <row r="46" spans="1:7" x14ac:dyDescent="0.3">
      <c r="A46">
        <v>30</v>
      </c>
      <c r="B46">
        <f t="shared" si="0"/>
        <v>0</v>
      </c>
      <c r="C46">
        <f t="shared" si="6"/>
        <v>25884.842631519128</v>
      </c>
      <c r="D46" s="5">
        <f t="shared" si="3"/>
        <v>4215.3664356323134</v>
      </c>
      <c r="E46">
        <f t="shared" si="1"/>
        <v>0</v>
      </c>
      <c r="F46">
        <f t="shared" si="4"/>
        <v>26144.249805219592</v>
      </c>
      <c r="G46" s="5">
        <f t="shared" si="5"/>
        <v>4673.1584228545671</v>
      </c>
    </row>
    <row r="47" spans="1:7" x14ac:dyDescent="0.3">
      <c r="A47">
        <v>31</v>
      </c>
      <c r="B47">
        <f t="shared" si="0"/>
        <v>0</v>
      </c>
      <c r="C47">
        <f t="shared" si="6"/>
        <v>27955.630042040659</v>
      </c>
      <c r="D47" s="5">
        <f t="shared" si="3"/>
        <v>4215.3664356323134</v>
      </c>
      <c r="E47">
        <f t="shared" si="1"/>
        <v>0</v>
      </c>
      <c r="F47">
        <f t="shared" si="4"/>
        <v>28235.789789637161</v>
      </c>
      <c r="G47" s="5">
        <f t="shared" si="5"/>
        <v>4673.1584228545671</v>
      </c>
    </row>
    <row r="48" spans="1:7" x14ac:dyDescent="0.3">
      <c r="A48">
        <v>32</v>
      </c>
      <c r="B48">
        <f t="shared" si="0"/>
        <v>-8000</v>
      </c>
      <c r="C48">
        <f t="shared" si="6"/>
        <v>22192.080445403913</v>
      </c>
      <c r="D48" s="5">
        <f t="shared" si="3"/>
        <v>4215.3664356323134</v>
      </c>
      <c r="E48">
        <f t="shared" si="1"/>
        <v>0</v>
      </c>
      <c r="F48">
        <f t="shared" si="4"/>
        <v>30494.652972808137</v>
      </c>
      <c r="G48" s="5">
        <f t="shared" si="5"/>
        <v>4673.1584228545671</v>
      </c>
    </row>
    <row r="49" spans="1:7" x14ac:dyDescent="0.3">
      <c r="A49">
        <v>33</v>
      </c>
      <c r="B49">
        <f t="shared" si="0"/>
        <v>0</v>
      </c>
      <c r="C49">
        <f t="shared" si="6"/>
        <v>23967.446881036227</v>
      </c>
      <c r="D49" s="5">
        <f t="shared" si="3"/>
        <v>4215.3664356323134</v>
      </c>
      <c r="E49">
        <f t="shared" si="1"/>
        <v>0</v>
      </c>
      <c r="F49">
        <f t="shared" si="4"/>
        <v>32934.225210632787</v>
      </c>
      <c r="G49" s="5">
        <f t="shared" si="5"/>
        <v>4673.1584228545671</v>
      </c>
    </row>
    <row r="50" spans="1:7" x14ac:dyDescent="0.3">
      <c r="A50">
        <v>34</v>
      </c>
      <c r="B50">
        <f t="shared" si="0"/>
        <v>0</v>
      </c>
      <c r="C50">
        <f t="shared" si="6"/>
        <v>25884.842631519128</v>
      </c>
      <c r="D50" s="5">
        <f t="shared" si="3"/>
        <v>4215.3664356323134</v>
      </c>
      <c r="E50">
        <f t="shared" si="1"/>
        <v>0</v>
      </c>
      <c r="F50">
        <f t="shared" si="4"/>
        <v>35568.963227483415</v>
      </c>
      <c r="G50" s="5">
        <f t="shared" si="5"/>
        <v>4673.1584228545671</v>
      </c>
    </row>
    <row r="51" spans="1:7" x14ac:dyDescent="0.3">
      <c r="A51">
        <v>35</v>
      </c>
      <c r="B51">
        <f t="shared" si="0"/>
        <v>0</v>
      </c>
      <c r="C51">
        <f t="shared" si="6"/>
        <v>27955.630042040659</v>
      </c>
      <c r="D51" s="5">
        <f t="shared" si="3"/>
        <v>4215.3664356323134</v>
      </c>
      <c r="E51">
        <f t="shared" si="1"/>
        <v>-16000</v>
      </c>
      <c r="F51">
        <f t="shared" si="4"/>
        <v>22414.48028568209</v>
      </c>
      <c r="G51" s="5">
        <f t="shared" si="5"/>
        <v>4673.1584228545671</v>
      </c>
    </row>
    <row r="52" spans="1:7" x14ac:dyDescent="0.3">
      <c r="A52">
        <v>36</v>
      </c>
      <c r="B52">
        <f t="shared" si="0"/>
        <v>-8000</v>
      </c>
      <c r="C52">
        <f t="shared" si="6"/>
        <v>22192.080445403913</v>
      </c>
      <c r="D52" s="5">
        <f t="shared" si="3"/>
        <v>4215.3664356323134</v>
      </c>
      <c r="E52">
        <f t="shared" si="1"/>
        <v>0</v>
      </c>
      <c r="F52">
        <f t="shared" si="4"/>
        <v>24207.638708536659</v>
      </c>
      <c r="G52" s="5">
        <f t="shared" si="5"/>
        <v>4673.1584228545671</v>
      </c>
    </row>
    <row r="53" spans="1:7" x14ac:dyDescent="0.3">
      <c r="A53">
        <v>37</v>
      </c>
      <c r="B53">
        <f t="shared" si="0"/>
        <v>0</v>
      </c>
      <c r="C53">
        <f t="shared" si="6"/>
        <v>23967.446881036227</v>
      </c>
      <c r="D53" s="5">
        <f t="shared" si="3"/>
        <v>4215.3664356323134</v>
      </c>
      <c r="E53">
        <f t="shared" si="1"/>
        <v>0</v>
      </c>
      <c r="F53">
        <f t="shared" si="4"/>
        <v>26144.249805219592</v>
      </c>
      <c r="G53" s="5">
        <f t="shared" si="5"/>
        <v>4673.1584228545671</v>
      </c>
    </row>
    <row r="54" spans="1:7" x14ac:dyDescent="0.3">
      <c r="A54">
        <v>38</v>
      </c>
      <c r="B54">
        <f t="shared" si="0"/>
        <v>0</v>
      </c>
      <c r="C54">
        <f t="shared" si="6"/>
        <v>25884.842631519128</v>
      </c>
      <c r="D54" s="5">
        <f t="shared" si="3"/>
        <v>4215.3664356323134</v>
      </c>
      <c r="E54">
        <f t="shared" si="1"/>
        <v>0</v>
      </c>
      <c r="F54">
        <f t="shared" si="4"/>
        <v>28235.789789637161</v>
      </c>
      <c r="G54" s="5">
        <f t="shared" si="5"/>
        <v>4673.1584228545671</v>
      </c>
    </row>
    <row r="55" spans="1:7" x14ac:dyDescent="0.3">
      <c r="A55">
        <v>39</v>
      </c>
      <c r="B55">
        <f t="shared" si="0"/>
        <v>0</v>
      </c>
      <c r="C55">
        <f t="shared" si="6"/>
        <v>27955.630042040659</v>
      </c>
      <c r="D55" s="5">
        <f t="shared" si="3"/>
        <v>4215.3664356323134</v>
      </c>
      <c r="E55">
        <f t="shared" si="1"/>
        <v>0</v>
      </c>
      <c r="F55">
        <f t="shared" si="4"/>
        <v>30494.652972808137</v>
      </c>
      <c r="G55" s="5">
        <f t="shared" si="5"/>
        <v>4673.1584228545671</v>
      </c>
    </row>
  </sheetData>
  <mergeCells count="2">
    <mergeCell ref="B14:C14"/>
    <mergeCell ref="E14:F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0EA9-4864-4997-AB00-234688CE4450}">
  <dimension ref="A1:N23"/>
  <sheetViews>
    <sheetView workbookViewId="0">
      <selection activeCell="G17" sqref="G17"/>
    </sheetView>
  </sheetViews>
  <sheetFormatPr defaultRowHeight="14.4" x14ac:dyDescent="0.3"/>
  <cols>
    <col min="1" max="1" width="17.6640625" customWidth="1"/>
    <col min="2" max="2" width="14.33203125" customWidth="1"/>
    <col min="3" max="3" width="11.5546875" customWidth="1"/>
    <col min="4" max="4" width="14.44140625" customWidth="1"/>
    <col min="7" max="7" width="13" customWidth="1"/>
    <col min="8" max="8" width="12.109375" customWidth="1"/>
    <col min="10" max="10" width="12.5546875" customWidth="1"/>
    <col min="11" max="11" width="15.109375" customWidth="1"/>
    <col min="13" max="13" width="9.44140625" bestFit="1" customWidth="1"/>
  </cols>
  <sheetData>
    <row r="1" spans="1:14" x14ac:dyDescent="0.3">
      <c r="A1" s="1" t="s">
        <v>79</v>
      </c>
    </row>
    <row r="2" spans="1:14" x14ac:dyDescent="0.3">
      <c r="G2" s="11" t="s">
        <v>91</v>
      </c>
      <c r="J2" s="1" t="s">
        <v>93</v>
      </c>
    </row>
    <row r="3" spans="1:14" ht="28.8" x14ac:dyDescent="0.3">
      <c r="A3" s="1" t="s">
        <v>80</v>
      </c>
      <c r="B3" s="4" t="s">
        <v>81</v>
      </c>
      <c r="C3" s="4" t="s">
        <v>82</v>
      </c>
      <c r="D3" s="4" t="s">
        <v>83</v>
      </c>
      <c r="E3" s="1" t="s">
        <v>89</v>
      </c>
      <c r="F3" s="4" t="s">
        <v>90</v>
      </c>
      <c r="G3" s="4" t="s">
        <v>62</v>
      </c>
      <c r="H3" s="4" t="s">
        <v>92</v>
      </c>
      <c r="I3" s="4" t="s">
        <v>89</v>
      </c>
      <c r="J3" s="4" t="s">
        <v>62</v>
      </c>
      <c r="K3" s="4" t="s">
        <v>92</v>
      </c>
      <c r="L3" s="4" t="s">
        <v>89</v>
      </c>
      <c r="M3" s="1" t="s">
        <v>96</v>
      </c>
      <c r="N3" s="4" t="s">
        <v>78</v>
      </c>
    </row>
    <row r="4" spans="1:14" x14ac:dyDescent="0.3">
      <c r="A4">
        <v>1</v>
      </c>
      <c r="B4" t="s">
        <v>84</v>
      </c>
      <c r="C4" s="9">
        <v>0</v>
      </c>
      <c r="D4" s="9">
        <v>0</v>
      </c>
    </row>
    <row r="5" spans="1:14" x14ac:dyDescent="0.3">
      <c r="A5">
        <v>2</v>
      </c>
      <c r="B5" t="s">
        <v>85</v>
      </c>
      <c r="C5" s="9">
        <v>3000</v>
      </c>
      <c r="D5" s="9">
        <v>1400</v>
      </c>
      <c r="E5" s="12">
        <f>D5/C5</f>
        <v>0.46666666666666667</v>
      </c>
      <c r="F5" s="10">
        <f>1/E5</f>
        <v>2.1428571428571428</v>
      </c>
      <c r="M5" s="16">
        <f>-C5+$B$16*D5</f>
        <v>1693.0171372159612</v>
      </c>
      <c r="N5" s="16">
        <f>C5*$B$17-D5</f>
        <v>-505.05334261541475</v>
      </c>
    </row>
    <row r="6" spans="1:14" x14ac:dyDescent="0.3">
      <c r="A6">
        <v>3</v>
      </c>
      <c r="B6" t="s">
        <v>86</v>
      </c>
      <c r="C6" s="9">
        <v>5000</v>
      </c>
      <c r="D6" s="9">
        <v>1900</v>
      </c>
      <c r="E6" s="6">
        <f t="shared" ref="E6:E8" si="0">D6/C6</f>
        <v>0.38</v>
      </c>
      <c r="F6" s="10">
        <f t="shared" ref="F6:F8" si="1">1/E6</f>
        <v>2.6315789473684212</v>
      </c>
      <c r="G6" s="9">
        <f>C6-C$5</f>
        <v>2000</v>
      </c>
      <c r="H6" s="9">
        <f>D6-D$5</f>
        <v>500</v>
      </c>
      <c r="I6" s="12">
        <f>H6/G6</f>
        <v>0.25</v>
      </c>
      <c r="M6" s="15">
        <f>-C6+$B$16*D6</f>
        <v>1369.0946862216615</v>
      </c>
      <c r="N6" s="15">
        <f t="shared" ref="N6:N8" si="2">C6*$B$17-D6</f>
        <v>-408.42223769235784</v>
      </c>
    </row>
    <row r="7" spans="1:14" x14ac:dyDescent="0.3">
      <c r="A7">
        <v>4</v>
      </c>
      <c r="B7" t="s">
        <v>87</v>
      </c>
      <c r="C7" s="9">
        <v>6000</v>
      </c>
      <c r="D7" s="9">
        <v>2000</v>
      </c>
      <c r="E7" s="6">
        <f t="shared" si="0"/>
        <v>0.33333333333333331</v>
      </c>
      <c r="F7" s="10">
        <f t="shared" si="1"/>
        <v>3</v>
      </c>
      <c r="G7" s="9">
        <f t="shared" ref="G7:H8" si="3">C7-C$5</f>
        <v>3000</v>
      </c>
      <c r="H7" s="9">
        <f t="shared" si="3"/>
        <v>600</v>
      </c>
      <c r="I7" s="6">
        <f t="shared" ref="I7:I8" si="4">H7/G7</f>
        <v>0.2</v>
      </c>
      <c r="J7" s="9">
        <f>C7-C$6</f>
        <v>1000</v>
      </c>
      <c r="K7" s="9">
        <f>D7-D$6</f>
        <v>100</v>
      </c>
      <c r="L7" s="12">
        <f>K7/J7</f>
        <v>0.1</v>
      </c>
      <c r="M7" s="15">
        <f>-C7+$B$16*D7</f>
        <v>704.3101960228023</v>
      </c>
      <c r="N7" s="15">
        <f t="shared" si="2"/>
        <v>-210.1066852308295</v>
      </c>
    </row>
    <row r="8" spans="1:14" x14ac:dyDescent="0.3">
      <c r="A8">
        <v>5</v>
      </c>
      <c r="B8" t="s">
        <v>88</v>
      </c>
      <c r="C8" s="9">
        <v>9700</v>
      </c>
      <c r="D8" s="9">
        <v>2400</v>
      </c>
      <c r="E8" s="6">
        <f t="shared" si="0"/>
        <v>0.24742268041237114</v>
      </c>
      <c r="F8" s="10">
        <f t="shared" si="1"/>
        <v>4.0416666666666661</v>
      </c>
      <c r="G8" s="9">
        <f t="shared" si="3"/>
        <v>6700</v>
      </c>
      <c r="H8" s="9">
        <f t="shared" si="3"/>
        <v>1000</v>
      </c>
      <c r="I8" s="6">
        <f t="shared" si="4"/>
        <v>0.14925373134328357</v>
      </c>
      <c r="J8" s="9">
        <f>C8-C$6</f>
        <v>4700</v>
      </c>
      <c r="K8" s="9">
        <f>D8-D$6</f>
        <v>500</v>
      </c>
      <c r="L8" s="12">
        <f>K8/J8</f>
        <v>0.10638297872340426</v>
      </c>
      <c r="M8" s="15">
        <f>-C8+$B$16*D8</f>
        <v>-1654.8277647726372</v>
      </c>
      <c r="N8" s="15">
        <f t="shared" si="2"/>
        <v>493.66085887682539</v>
      </c>
    </row>
    <row r="10" spans="1:14" x14ac:dyDescent="0.3">
      <c r="A10" s="1" t="s">
        <v>94</v>
      </c>
      <c r="B10">
        <v>0.15</v>
      </c>
    </row>
    <row r="12" spans="1:14" x14ac:dyDescent="0.3">
      <c r="A12" s="1" t="s">
        <v>95</v>
      </c>
    </row>
    <row r="14" spans="1:14" x14ac:dyDescent="0.3">
      <c r="A14" t="s">
        <v>52</v>
      </c>
      <c r="B14">
        <v>0.15</v>
      </c>
    </row>
    <row r="15" spans="1:14" x14ac:dyDescent="0.3">
      <c r="A15" t="s">
        <v>54</v>
      </c>
      <c r="B15">
        <v>5</v>
      </c>
    </row>
    <row r="16" spans="1:14" x14ac:dyDescent="0.3">
      <c r="A16" t="s">
        <v>59</v>
      </c>
      <c r="B16" s="6">
        <f>1/B17</f>
        <v>3.352155098011401</v>
      </c>
    </row>
    <row r="17" spans="1:2" x14ac:dyDescent="0.3">
      <c r="A17" t="s">
        <v>58</v>
      </c>
      <c r="B17" s="6">
        <f>B14*(1+B14)^B15/((1+B14)^B15-1)</f>
        <v>0.29831555246152841</v>
      </c>
    </row>
    <row r="19" spans="1:2" x14ac:dyDescent="0.3">
      <c r="A19" s="1"/>
      <c r="B19" s="1"/>
    </row>
    <row r="20" spans="1:2" x14ac:dyDescent="0.3">
      <c r="A20" s="13"/>
    </row>
    <row r="21" spans="1:2" x14ac:dyDescent="0.3">
      <c r="A21" s="14"/>
    </row>
    <row r="22" spans="1:2" x14ac:dyDescent="0.3">
      <c r="A22" s="14"/>
    </row>
    <row r="23" spans="1:2" x14ac:dyDescent="0.3">
      <c r="A23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5B47-D6A9-4219-939B-2F4744C4C439}">
  <dimension ref="A1:Q1070"/>
  <sheetViews>
    <sheetView topLeftCell="A35" workbookViewId="0">
      <selection activeCell="C46" sqref="C46"/>
    </sheetView>
  </sheetViews>
  <sheetFormatPr defaultRowHeight="14.4" x14ac:dyDescent="0.3"/>
  <cols>
    <col min="1" max="1" width="31.5546875" customWidth="1"/>
    <col min="4" max="4" width="10.5546875" customWidth="1"/>
    <col min="5" max="5" width="10.44140625" customWidth="1"/>
  </cols>
  <sheetData>
    <row r="1" spans="1:3" x14ac:dyDescent="0.3">
      <c r="A1" s="1" t="s">
        <v>0</v>
      </c>
    </row>
    <row r="3" spans="1:3" x14ac:dyDescent="0.3">
      <c r="A3" t="s">
        <v>1</v>
      </c>
      <c r="B3" t="s">
        <v>2</v>
      </c>
      <c r="C3">
        <v>10</v>
      </c>
    </row>
    <row r="4" spans="1:3" x14ac:dyDescent="0.3">
      <c r="A4" t="s">
        <v>4</v>
      </c>
      <c r="B4" t="s">
        <v>3</v>
      </c>
      <c r="C4">
        <v>149.25</v>
      </c>
    </row>
    <row r="5" spans="1:3" x14ac:dyDescent="0.3">
      <c r="A5" t="s">
        <v>5</v>
      </c>
      <c r="C5">
        <v>90</v>
      </c>
    </row>
    <row r="6" spans="1:3" x14ac:dyDescent="0.3">
      <c r="A6" t="s">
        <v>6</v>
      </c>
      <c r="C6">
        <f>C4-C5</f>
        <v>59.25</v>
      </c>
    </row>
    <row r="7" spans="1:3" x14ac:dyDescent="0.3">
      <c r="A7" t="s">
        <v>7</v>
      </c>
      <c r="C7">
        <v>30</v>
      </c>
    </row>
    <row r="9" spans="1:3" x14ac:dyDescent="0.3">
      <c r="A9" t="s">
        <v>8</v>
      </c>
      <c r="B9" t="s">
        <v>9</v>
      </c>
      <c r="C9">
        <v>75</v>
      </c>
    </row>
    <row r="10" spans="1:3" x14ac:dyDescent="0.3">
      <c r="A10" t="s">
        <v>10</v>
      </c>
      <c r="B10" t="s">
        <v>11</v>
      </c>
      <c r="C10">
        <v>30</v>
      </c>
    </row>
    <row r="11" spans="1:3" x14ac:dyDescent="0.3">
      <c r="A11" t="s">
        <v>12</v>
      </c>
      <c r="B11" t="s">
        <v>13</v>
      </c>
      <c r="C11">
        <v>0.45</v>
      </c>
    </row>
    <row r="12" spans="1:3" x14ac:dyDescent="0.3">
      <c r="A12" t="s">
        <v>14</v>
      </c>
      <c r="B12" t="s">
        <v>15</v>
      </c>
      <c r="C12">
        <v>10</v>
      </c>
    </row>
    <row r="13" spans="1:3" x14ac:dyDescent="0.3">
      <c r="A13" t="s">
        <v>16</v>
      </c>
    </row>
    <row r="14" spans="1:3" x14ac:dyDescent="0.3">
      <c r="A14" t="s">
        <v>17</v>
      </c>
      <c r="C14">
        <v>10</v>
      </c>
    </row>
    <row r="15" spans="1:3" x14ac:dyDescent="0.3">
      <c r="A15" t="s">
        <v>40</v>
      </c>
      <c r="C15">
        <v>1.1000000000000001</v>
      </c>
    </row>
    <row r="17" spans="4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4:17" x14ac:dyDescent="0.3">
      <c r="D18">
        <v>0</v>
      </c>
      <c r="E18" s="2">
        <f>-C3</f>
        <v>-10</v>
      </c>
      <c r="F18" s="2"/>
      <c r="G18" s="2">
        <f>C4</f>
        <v>149.25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4:17" x14ac:dyDescent="0.3">
      <c r="D19">
        <v>1</v>
      </c>
      <c r="E19" s="2">
        <f>-C5</f>
        <v>-90</v>
      </c>
      <c r="F19" s="2"/>
      <c r="G19" s="2">
        <f>C4</f>
        <v>149.25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4:17" x14ac:dyDescent="0.3">
      <c r="D20">
        <v>2</v>
      </c>
      <c r="E20" s="2">
        <f>-(C6+C7)</f>
        <v>-89.25</v>
      </c>
      <c r="F20" s="2"/>
      <c r="G20" s="2">
        <f>C4</f>
        <v>149.25</v>
      </c>
      <c r="H20" s="2"/>
      <c r="I20" s="2"/>
      <c r="J20" s="2"/>
      <c r="K20" s="2"/>
      <c r="L20" s="2">
        <f t="shared" ref="L20:L29" si="0">(E20+K20)/($C$15^D20)</f>
        <v>-73.760330578512381</v>
      </c>
      <c r="M20" s="2">
        <f t="shared" ref="M20:M29" si="1">M19+L20</f>
        <v>-165.57851239669418</v>
      </c>
      <c r="O20">
        <v>1</v>
      </c>
      <c r="P20" s="2">
        <f>M19</f>
        <v>-91.818181818181813</v>
      </c>
    </row>
    <row r="21" spans="4:17" x14ac:dyDescent="0.3">
      <c r="D21">
        <v>3</v>
      </c>
      <c r="E21" s="2"/>
      <c r="F21" s="2">
        <v>0.2</v>
      </c>
      <c r="G21" s="2">
        <f>F21*$C$4</f>
        <v>29.85</v>
      </c>
      <c r="H21" s="2">
        <f>$C$4-G21</f>
        <v>119.4</v>
      </c>
      <c r="I21" s="2">
        <f>$C$9</f>
        <v>75</v>
      </c>
      <c r="J21" s="2">
        <f>$C$10</f>
        <v>30</v>
      </c>
      <c r="K21" s="2">
        <f>(I21-J21-G21)*(1-$C$11)+G21</f>
        <v>38.182500000000005</v>
      </c>
      <c r="L21" s="2">
        <f t="shared" si="0"/>
        <v>28.687077385424487</v>
      </c>
      <c r="M21" s="2">
        <f t="shared" si="1"/>
        <v>-136.89143501126969</v>
      </c>
      <c r="O21">
        <v>2</v>
      </c>
      <c r="P21" s="2">
        <f>P22+C7/(C15^D20)</f>
        <v>-140.78512396694211</v>
      </c>
    </row>
    <row r="22" spans="4:17" x14ac:dyDescent="0.3">
      <c r="D22">
        <v>4</v>
      </c>
      <c r="E22" s="2"/>
      <c r="F22" s="2">
        <v>0.32</v>
      </c>
      <c r="G22" s="2">
        <f t="shared" ref="G22:G30" si="2">F22*$C$4</f>
        <v>47.76</v>
      </c>
      <c r="H22" s="2">
        <f>H21-G22</f>
        <v>71.640000000000015</v>
      </c>
      <c r="I22" s="2">
        <f t="shared" ref="I22:I29" si="3">$C$9</f>
        <v>75</v>
      </c>
      <c r="J22" s="2">
        <f t="shared" ref="J22:J30" si="4">$C$10</f>
        <v>30</v>
      </c>
      <c r="K22" s="2">
        <f t="shared" ref="K22:K30" si="5">(I22-J22-G22)*(1-$C$11)+G22</f>
        <v>46.241999999999997</v>
      </c>
      <c r="L22" s="2">
        <f t="shared" si="0"/>
        <v>31.583908202991587</v>
      </c>
      <c r="M22" s="2">
        <f t="shared" si="1"/>
        <v>-105.30752680827811</v>
      </c>
      <c r="O22">
        <v>2</v>
      </c>
      <c r="P22" s="2">
        <f>M20</f>
        <v>-165.57851239669418</v>
      </c>
      <c r="Q22">
        <f>$P$35*O22+$P$36</f>
        <v>-165.57851239669418</v>
      </c>
    </row>
    <row r="23" spans="4:17" x14ac:dyDescent="0.3">
      <c r="D23">
        <v>5</v>
      </c>
      <c r="E23" s="2"/>
      <c r="F23" s="2">
        <v>0.192</v>
      </c>
      <c r="G23" s="2">
        <f t="shared" si="2"/>
        <v>28.656000000000002</v>
      </c>
      <c r="H23" s="2">
        <f t="shared" ref="H23:H30" si="6">H22-G23</f>
        <v>42.984000000000009</v>
      </c>
      <c r="I23" s="2">
        <f t="shared" si="3"/>
        <v>75</v>
      </c>
      <c r="J23" s="2">
        <f t="shared" si="4"/>
        <v>30</v>
      </c>
      <c r="K23" s="2">
        <f t="shared" si="5"/>
        <v>37.645200000000003</v>
      </c>
      <c r="L23" s="2">
        <f t="shared" si="0"/>
        <v>23.374707390826501</v>
      </c>
      <c r="M23" s="2">
        <f t="shared" si="1"/>
        <v>-81.932819417451611</v>
      </c>
      <c r="O23">
        <v>3</v>
      </c>
      <c r="P23" s="2">
        <f>M21</f>
        <v>-136.89143501126969</v>
      </c>
      <c r="Q23">
        <f t="shared" ref="Q23:Q32" si="7">$P$35*O23+$P$36</f>
        <v>-148.54275811522578</v>
      </c>
    </row>
    <row r="24" spans="4:17" x14ac:dyDescent="0.3">
      <c r="D24">
        <v>6</v>
      </c>
      <c r="E24" s="2"/>
      <c r="F24" s="2">
        <v>0.1152</v>
      </c>
      <c r="G24" s="2">
        <f t="shared" si="2"/>
        <v>17.1936</v>
      </c>
      <c r="H24" s="2">
        <f t="shared" si="6"/>
        <v>25.790400000000009</v>
      </c>
      <c r="I24" s="2">
        <f t="shared" si="3"/>
        <v>75</v>
      </c>
      <c r="J24" s="2">
        <f t="shared" si="4"/>
        <v>30</v>
      </c>
      <c r="K24" s="2">
        <f t="shared" si="5"/>
        <v>32.487120000000004</v>
      </c>
      <c r="L24" s="2">
        <f t="shared" si="0"/>
        <v>18.338132302528667</v>
      </c>
      <c r="M24" s="2">
        <f t="shared" si="1"/>
        <v>-63.594687114922948</v>
      </c>
      <c r="O24">
        <v>4</v>
      </c>
      <c r="P24" s="2">
        <f t="shared" ref="P24:P31" si="8">M22</f>
        <v>-105.30752680827811</v>
      </c>
      <c r="Q24">
        <f t="shared" si="7"/>
        <v>-131.50700383375738</v>
      </c>
    </row>
    <row r="25" spans="4:17" x14ac:dyDescent="0.3">
      <c r="D25">
        <v>7</v>
      </c>
      <c r="E25" s="2"/>
      <c r="F25" s="2">
        <v>0.1152</v>
      </c>
      <c r="G25" s="2">
        <f t="shared" si="2"/>
        <v>17.1936</v>
      </c>
      <c r="H25" s="2">
        <f t="shared" si="6"/>
        <v>8.5968000000000089</v>
      </c>
      <c r="I25" s="2">
        <f t="shared" si="3"/>
        <v>75</v>
      </c>
      <c r="J25" s="2">
        <f t="shared" si="4"/>
        <v>30</v>
      </c>
      <c r="K25" s="2">
        <f t="shared" si="5"/>
        <v>32.487120000000004</v>
      </c>
      <c r="L25" s="2">
        <f t="shared" si="0"/>
        <v>16.671029365935151</v>
      </c>
      <c r="M25" s="2">
        <f t="shared" si="1"/>
        <v>-46.923657748987793</v>
      </c>
      <c r="O25">
        <v>5</v>
      </c>
      <c r="P25" s="2">
        <f t="shared" si="8"/>
        <v>-81.932819417451611</v>
      </c>
      <c r="Q25">
        <f t="shared" si="7"/>
        <v>-114.47124955228895</v>
      </c>
    </row>
    <row r="26" spans="4:17" x14ac:dyDescent="0.3">
      <c r="D26">
        <v>8</v>
      </c>
      <c r="E26" s="2"/>
      <c r="F26" s="2">
        <v>5.7599999999999998E-2</v>
      </c>
      <c r="G26" s="2">
        <f t="shared" si="2"/>
        <v>8.5968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28.618560000000002</v>
      </c>
      <c r="L26" s="2">
        <f t="shared" si="0"/>
        <v>13.350769450975063</v>
      </c>
      <c r="M26" s="2">
        <f t="shared" si="1"/>
        <v>-33.572888298012728</v>
      </c>
      <c r="O26">
        <v>6</v>
      </c>
      <c r="P26" s="2">
        <f t="shared" si="8"/>
        <v>-63.594687114922948</v>
      </c>
      <c r="Q26">
        <f t="shared" si="7"/>
        <v>-97.435495270820553</v>
      </c>
    </row>
    <row r="27" spans="4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10.496416054718997</v>
      </c>
      <c r="M27" s="2">
        <f t="shared" si="1"/>
        <v>-23.076472243293729</v>
      </c>
      <c r="O27">
        <v>7</v>
      </c>
      <c r="P27" s="2">
        <f t="shared" si="8"/>
        <v>-46.923657748987793</v>
      </c>
      <c r="Q27">
        <f t="shared" si="7"/>
        <v>-80.399740989352139</v>
      </c>
    </row>
    <row r="28" spans="4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9.5421964133809052</v>
      </c>
      <c r="M28" s="2">
        <f t="shared" si="1"/>
        <v>-13.534275829912824</v>
      </c>
      <c r="O28">
        <v>8</v>
      </c>
      <c r="P28" s="2">
        <f t="shared" si="8"/>
        <v>-33.572888298012728</v>
      </c>
      <c r="Q28">
        <f t="shared" si="7"/>
        <v>-63.363986707883726</v>
      </c>
    </row>
    <row r="29" spans="4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24.750000000000004</v>
      </c>
      <c r="L29" s="2">
        <f t="shared" si="0"/>
        <v>8.6747240121644573</v>
      </c>
      <c r="M29" s="2">
        <f t="shared" si="1"/>
        <v>-4.8595518177483665</v>
      </c>
      <c r="O29">
        <v>9</v>
      </c>
      <c r="P29" s="2">
        <f t="shared" si="8"/>
        <v>-23.076472243293729</v>
      </c>
      <c r="Q29">
        <f t="shared" si="7"/>
        <v>-46.328232426415326</v>
      </c>
    </row>
    <row r="30" spans="4:17" x14ac:dyDescent="0.3">
      <c r="D30">
        <v>12</v>
      </c>
      <c r="E30" s="2">
        <f>C3+C7</f>
        <v>40</v>
      </c>
      <c r="F30" s="2"/>
      <c r="G30" s="2">
        <f t="shared" si="2"/>
        <v>0</v>
      </c>
      <c r="H30" s="2">
        <f t="shared" si="6"/>
        <v>0</v>
      </c>
      <c r="I30" s="2">
        <f>$C$9+C12</f>
        <v>85</v>
      </c>
      <c r="J30" s="2">
        <f t="shared" si="4"/>
        <v>30</v>
      </c>
      <c r="K30" s="2">
        <f t="shared" si="5"/>
        <v>30.250000000000004</v>
      </c>
      <c r="L30" s="2">
        <f>(E30+K30)/($C$15^D30)</f>
        <v>22.383814944152547</v>
      </c>
      <c r="M30" s="2">
        <f>M29+L30</f>
        <v>17.524263126404179</v>
      </c>
      <c r="O30">
        <v>10</v>
      </c>
      <c r="P30" s="2">
        <f t="shared" si="8"/>
        <v>-13.534275829912824</v>
      </c>
      <c r="Q30">
        <f t="shared" si="7"/>
        <v>-29.292478144946898</v>
      </c>
    </row>
    <row r="31" spans="4:17" x14ac:dyDescent="0.3">
      <c r="O31">
        <v>11</v>
      </c>
      <c r="P31" s="2">
        <f t="shared" si="8"/>
        <v>-4.8595518177483665</v>
      </c>
      <c r="Q31">
        <f t="shared" si="7"/>
        <v>-12.256723863478499</v>
      </c>
    </row>
    <row r="32" spans="4:17" x14ac:dyDescent="0.3">
      <c r="G32" s="1"/>
      <c r="O32">
        <v>12</v>
      </c>
      <c r="P32" s="2">
        <f>P33-E$30/(C15^D30)</f>
        <v>4.779030417989917</v>
      </c>
      <c r="Q32">
        <f t="shared" si="7"/>
        <v>4.779030417989901</v>
      </c>
    </row>
    <row r="33" spans="1:16" x14ac:dyDescent="0.3">
      <c r="C33" s="2"/>
      <c r="O33">
        <v>12</v>
      </c>
      <c r="P33" s="2">
        <f>M30</f>
        <v>17.524263126404179</v>
      </c>
    </row>
    <row r="34" spans="1:16" x14ac:dyDescent="0.3">
      <c r="A34" t="s">
        <v>32</v>
      </c>
      <c r="C34" s="2">
        <f>-(C3+C7/(C15^D20))</f>
        <v>-34.793388429752063</v>
      </c>
    </row>
    <row r="35" spans="1:16" x14ac:dyDescent="0.3">
      <c r="A35" t="s">
        <v>33</v>
      </c>
      <c r="C35" s="2">
        <f t="array" ref="C35">MAX(IF(M18:M30&lt;C34,M18:M30))</f>
        <v>-46.923657748987793</v>
      </c>
      <c r="D35">
        <f>INDEX($D$18:$D$30,MATCH(C35,$M$18:$M$30,0))</f>
        <v>7</v>
      </c>
      <c r="O35" s="1" t="s">
        <v>30</v>
      </c>
      <c r="P35">
        <f>(P32-P22)/(O32-O22)</f>
        <v>17.03575428146841</v>
      </c>
    </row>
    <row r="36" spans="1:16" x14ac:dyDescent="0.3">
      <c r="A36" t="s">
        <v>34</v>
      </c>
      <c r="C36" s="2">
        <f t="array" ref="C36">MIN(IF(M18:M30&gt;C34,M18:M30))</f>
        <v>-33.572888298012728</v>
      </c>
      <c r="D36">
        <f>INDEX($D$18:$D$30,MATCH(C36,$M$18:$M$30,0))</f>
        <v>8</v>
      </c>
      <c r="O36" s="1" t="s">
        <v>31</v>
      </c>
      <c r="P36">
        <f>P22-P35*O22</f>
        <v>-199.65002095963101</v>
      </c>
    </row>
    <row r="37" spans="1:16" x14ac:dyDescent="0.3">
      <c r="A37" s="1" t="s">
        <v>41</v>
      </c>
      <c r="B37" s="1" t="s">
        <v>28</v>
      </c>
      <c r="C37" s="2">
        <f>(C34-C35)/(C36-C35)+(D35-2)</f>
        <v>5.9085820381947949</v>
      </c>
    </row>
    <row r="38" spans="1:16" x14ac:dyDescent="0.3">
      <c r="A38" s="1" t="s">
        <v>42</v>
      </c>
      <c r="B38" s="1" t="s">
        <v>36</v>
      </c>
      <c r="C38" s="2">
        <f>M30</f>
        <v>17.524263126404179</v>
      </c>
    </row>
    <row r="39" spans="1:16" x14ac:dyDescent="0.3">
      <c r="A39" s="1" t="s">
        <v>26</v>
      </c>
      <c r="B39" s="1" t="s">
        <v>37</v>
      </c>
      <c r="C39" s="2">
        <f>-SUM(L21:L30)/SUM(L18:L20)</f>
        <v>1.1058365779034141</v>
      </c>
    </row>
    <row r="40" spans="1:16" x14ac:dyDescent="0.3">
      <c r="A40" s="1" t="s">
        <v>43</v>
      </c>
      <c r="B40" s="1" t="s">
        <v>44</v>
      </c>
      <c r="C40" s="3">
        <v>0.12104680463923945</v>
      </c>
    </row>
    <row r="43" spans="1:16" x14ac:dyDescent="0.3">
      <c r="A43" s="1" t="s">
        <v>97</v>
      </c>
    </row>
    <row r="45" spans="1:16" x14ac:dyDescent="0.3">
      <c r="A45" s="1" t="s">
        <v>98</v>
      </c>
      <c r="B45" s="1" t="s">
        <v>102</v>
      </c>
      <c r="C45" s="1" t="s">
        <v>60</v>
      </c>
      <c r="D45" s="1" t="s">
        <v>99</v>
      </c>
      <c r="E45" s="1" t="s">
        <v>100</v>
      </c>
      <c r="F45" s="1" t="s">
        <v>60</v>
      </c>
      <c r="G45" s="1" t="s">
        <v>99</v>
      </c>
      <c r="H45" s="1" t="s">
        <v>100</v>
      </c>
      <c r="I45" s="1" t="s">
        <v>60</v>
      </c>
      <c r="J45" s="1" t="s">
        <v>101</v>
      </c>
    </row>
    <row r="46" spans="1:16" x14ac:dyDescent="0.3">
      <c r="A46" t="s">
        <v>9</v>
      </c>
      <c r="B46">
        <v>75</v>
      </c>
      <c r="C46">
        <v>17.120110557143484</v>
      </c>
      <c r="D46">
        <f>0.005</f>
        <v>5.0000000000000001E-3</v>
      </c>
      <c r="E46">
        <f>(1+D46)*B46</f>
        <v>75.374999999999986</v>
      </c>
      <c r="F46" s="5">
        <v>18.167479950161301</v>
      </c>
      <c r="G46">
        <v>-5.0000000000000001E-3</v>
      </c>
      <c r="H46">
        <f>(1+G46)*B46</f>
        <v>74.625</v>
      </c>
      <c r="I46" s="5">
        <v>16.072741164125613</v>
      </c>
      <c r="J46" s="5">
        <f>(F46-I46)/(E46-H46)</f>
        <v>2.7929850480476364</v>
      </c>
    </row>
    <row r="47" spans="1:16" x14ac:dyDescent="0.3">
      <c r="A47" s="8" t="s">
        <v>11</v>
      </c>
      <c r="B47">
        <v>30</v>
      </c>
      <c r="C47">
        <v>17.120110557143484</v>
      </c>
      <c r="D47">
        <f>0.005</f>
        <v>5.0000000000000001E-3</v>
      </c>
      <c r="E47">
        <f>(1+D47)*B47</f>
        <v>30.15</v>
      </c>
      <c r="F47" s="5">
        <v>16.701162799936334</v>
      </c>
      <c r="G47">
        <v>-5.0000000000000001E-3</v>
      </c>
      <c r="H47">
        <f>(1+G47)*B47</f>
        <v>29.85</v>
      </c>
      <c r="I47" s="5">
        <v>17.539058314350591</v>
      </c>
      <c r="J47" s="5">
        <f>(F47-I47)/(E47-H47)</f>
        <v>-2.7929850480475484</v>
      </c>
    </row>
    <row r="48" spans="1:16" x14ac:dyDescent="0.3">
      <c r="A48" s="8" t="s">
        <v>3</v>
      </c>
      <c r="B48">
        <v>150</v>
      </c>
      <c r="C48">
        <v>17.120110557143501</v>
      </c>
      <c r="D48">
        <f>0.005</f>
        <v>5.0000000000000001E-3</v>
      </c>
      <c r="E48">
        <f>(1+D48)*B48</f>
        <v>150.74999999999997</v>
      </c>
      <c r="F48" s="5">
        <v>16.71595798788276</v>
      </c>
      <c r="G48">
        <v>-5.0000000000000001E-3</v>
      </c>
      <c r="H48">
        <f>(1+G48)*B48</f>
        <v>149.25</v>
      </c>
      <c r="I48" s="5">
        <v>17.524263126404179</v>
      </c>
      <c r="J48" s="5">
        <f>(F48-I48)/(E48-H48)</f>
        <v>-0.53887009234762295</v>
      </c>
    </row>
    <row r="50" spans="1:10" x14ac:dyDescent="0.3">
      <c r="A50" s="1" t="s">
        <v>103</v>
      </c>
    </row>
    <row r="51" spans="1:10" x14ac:dyDescent="0.3">
      <c r="B51" s="1" t="s">
        <v>102</v>
      </c>
      <c r="C51" s="1" t="s">
        <v>104</v>
      </c>
    </row>
    <row r="52" spans="1:10" x14ac:dyDescent="0.3">
      <c r="A52" t="s">
        <v>9</v>
      </c>
      <c r="B52">
        <v>70</v>
      </c>
      <c r="C52">
        <v>3</v>
      </c>
    </row>
    <row r="53" spans="1:10" x14ac:dyDescent="0.3">
      <c r="A53" t="s">
        <v>11</v>
      </c>
      <c r="B53">
        <v>30</v>
      </c>
      <c r="C53">
        <v>3</v>
      </c>
    </row>
    <row r="54" spans="1:10" x14ac:dyDescent="0.3">
      <c r="A54" t="s">
        <v>3</v>
      </c>
      <c r="B54">
        <v>150</v>
      </c>
      <c r="C54">
        <v>6</v>
      </c>
    </row>
    <row r="56" spans="1:10" x14ac:dyDescent="0.3">
      <c r="B56" s="1" t="s">
        <v>9</v>
      </c>
      <c r="C56" s="1" t="s">
        <v>11</v>
      </c>
      <c r="D56" s="1" t="s">
        <v>3</v>
      </c>
      <c r="E56" s="1" t="s">
        <v>105</v>
      </c>
      <c r="F56" s="1" t="s">
        <v>60</v>
      </c>
      <c r="G56" s="1" t="s">
        <v>106</v>
      </c>
      <c r="I56" s="1" t="s">
        <v>107</v>
      </c>
    </row>
    <row r="57" spans="1:10" x14ac:dyDescent="0.3">
      <c r="A57">
        <v>1</v>
      </c>
      <c r="B57" s="5">
        <f ca="1">_xlfn.NORM.INV(RAND(),$B$52,$C$52)</f>
        <v>66.268931736397747</v>
      </c>
      <c r="C57" s="5">
        <f ca="1">_xlfn.NORM.INV(RAND(),$B$53,$C$53)</f>
        <v>35.858030825367969</v>
      </c>
      <c r="D57" s="5">
        <f ca="1">_xlfn.NORM.INV(RAND(),$B$54,$C$54)</f>
        <v>148.36382419928196</v>
      </c>
      <c r="E57" s="5">
        <f ca="1">$J$46*(B57-$B$46)+$J$47*(C57-$B$47)+$J$48*(D57-$B$48)</f>
        <v>-39.865449415148831</v>
      </c>
      <c r="F57" s="5">
        <f ca="1">E57+$C$46</f>
        <v>-22.745338858005347</v>
      </c>
      <c r="G57">
        <f ca="1">COUNTIF($F$57:$F$1056,"&lt;"&amp;F57)/COUNT($F$57:$F$1056)</f>
        <v>2.1999999999999999E-2</v>
      </c>
      <c r="I57">
        <f t="array" aca="1" ref="I57" ca="1">MAX(IF($G$57:$G$1058&lt;0.05,$G$57:$G$1058))</f>
        <v>4.9000000000000002E-2</v>
      </c>
      <c r="J57">
        <f ca="1">INDEX($F$57:$F$1058,MATCH(I57,$G$57:$G$1058,0))</f>
        <v>-17.981014862965715</v>
      </c>
    </row>
    <row r="58" spans="1:10" x14ac:dyDescent="0.3">
      <c r="A58">
        <v>2</v>
      </c>
      <c r="B58" s="5">
        <f t="shared" ref="B58:B121" ca="1" si="9">_xlfn.NORM.INV(RAND(),$B$52,$C$52)</f>
        <v>72.789818053633368</v>
      </c>
      <c r="C58" s="5">
        <f t="shared" ref="C58:C121" ca="1" si="10">_xlfn.NORM.INV(RAND(),$B$53,$C$53)</f>
        <v>29.829609250053462</v>
      </c>
      <c r="D58" s="5">
        <f t="shared" ref="D58:D121" ca="1" si="11">_xlfn.NORM.INV(RAND(),$B$54,$C$54)</f>
        <v>157.18736608434756</v>
      </c>
      <c r="E58" s="5">
        <f t="shared" ref="E58:E60" ca="1" si="12">$J$46*(B58-$B$46)+$J$47*(C58-$B$47)+$J$48*(D58-$B$48)</f>
        <v>-9.5701629383490783</v>
      </c>
      <c r="F58" s="5">
        <f ca="1">E58+$C$46</f>
        <v>7.5499476187944055</v>
      </c>
      <c r="G58">
        <f t="shared" ref="G58:G121" ca="1" si="13">COUNTIF($F$57:$F$1056,"&lt;"&amp;F58)/COUNT($F$57:$F$1056)</f>
        <v>0.65700000000000003</v>
      </c>
      <c r="I58">
        <f t="array" aca="1" ref="I58" ca="1">MAX(IF($G$57:$G$1058&lt;0.95,$G$57:$G$1058))</f>
        <v>0.94899999999999995</v>
      </c>
      <c r="J58">
        <f ca="1">INDEX($F$57:$F$1058,MATCH(I58,$G$57:$G$1058,0))</f>
        <v>23.840687570364192</v>
      </c>
    </row>
    <row r="59" spans="1:10" x14ac:dyDescent="0.3">
      <c r="A59">
        <v>3</v>
      </c>
      <c r="B59" s="5">
        <f t="shared" ca="1" si="9"/>
        <v>68.124419155509386</v>
      </c>
      <c r="C59" s="5">
        <f t="shared" ca="1" si="10"/>
        <v>20.656012851216758</v>
      </c>
      <c r="D59" s="5">
        <f t="shared" ca="1" si="11"/>
        <v>155.14464804786849</v>
      </c>
      <c r="E59" s="5">
        <f t="shared" ca="1" si="12"/>
        <v>4.1219249317441005</v>
      </c>
      <c r="F59" s="5">
        <f t="shared" ref="F59:F121" ca="1" si="14">E59+$C$46</f>
        <v>21.242035488887584</v>
      </c>
      <c r="G59">
        <f t="shared" ca="1" si="13"/>
        <v>0.92900000000000005</v>
      </c>
    </row>
    <row r="60" spans="1:10" x14ac:dyDescent="0.3">
      <c r="A60">
        <v>4</v>
      </c>
      <c r="B60" s="5">
        <f t="shared" ca="1" si="9"/>
        <v>68.310903705634814</v>
      </c>
      <c r="C60" s="5">
        <f t="shared" ca="1" si="10"/>
        <v>24.459106588101974</v>
      </c>
      <c r="D60" s="5">
        <f t="shared" ca="1" si="11"/>
        <v>141.45656129378793</v>
      </c>
      <c r="E60" s="5">
        <f t="shared" ca="1" si="12"/>
        <v>1.396890121726293</v>
      </c>
      <c r="F60" s="5">
        <f t="shared" ca="1" si="14"/>
        <v>18.517000678869778</v>
      </c>
      <c r="G60">
        <f t="shared" ca="1" si="13"/>
        <v>0.89300000000000002</v>
      </c>
      <c r="I60" s="1" t="s">
        <v>108</v>
      </c>
    </row>
    <row r="61" spans="1:10" x14ac:dyDescent="0.3">
      <c r="A61">
        <v>5</v>
      </c>
      <c r="B61" s="5">
        <f ca="1">_xlfn.NORM.INV(RAND(),$B$52,$C$52)</f>
        <v>70.115896701430913</v>
      </c>
      <c r="C61" s="5">
        <f ca="1">_xlfn.NORM.INV(RAND(),$B$53,$C$53)</f>
        <v>30.058093952670873</v>
      </c>
      <c r="D61" s="5">
        <f ca="1">_xlfn.NORM.INV(RAND(),$B$54,$C$54)</f>
        <v>144.7471409959322</v>
      </c>
      <c r="E61" s="5">
        <f ca="1">$J$46*(B61-$B$46)+$J$47*(C61-$B$47)+$J$48*(D61-$B$48)</f>
        <v>-10.972874410604275</v>
      </c>
      <c r="F61" s="5">
        <f t="shared" ca="1" si="14"/>
        <v>6.1472361465392087</v>
      </c>
      <c r="G61">
        <f t="shared" ca="1" si="13"/>
        <v>0.61199999999999999</v>
      </c>
      <c r="I61">
        <f t="array" aca="1" ref="I61" ca="1">MAX(IF($G$57:$G$1058&lt;0.1,$G$57:$G$1058))</f>
        <v>9.9000000000000005E-2</v>
      </c>
      <c r="J61">
        <f t="shared" ref="J61" ca="1" si="15">INDEX($F$57:$F$1058,MATCH(I61,$G$57:$G$1058,0))</f>
        <v>-13.24905896336195</v>
      </c>
    </row>
    <row r="62" spans="1:10" x14ac:dyDescent="0.3">
      <c r="A62">
        <v>6</v>
      </c>
      <c r="B62" s="5">
        <f t="shared" ca="1" si="9"/>
        <v>69.762808418673529</v>
      </c>
      <c r="C62" s="5">
        <f t="shared" ca="1" si="10"/>
        <v>26.638864083692887</v>
      </c>
      <c r="D62" s="5">
        <f t="shared" ca="1" si="11"/>
        <v>156.95808187414013</v>
      </c>
      <c r="E62" s="5">
        <f t="shared" ref="E62:E69" ca="1" si="16">$J$46*(B62-$B$46)+$J$47*(C62-$B$47)+$J$48*(D62-$B$48)</f>
        <v>-8.9892976437846421</v>
      </c>
      <c r="F62" s="5">
        <f t="shared" ca="1" si="14"/>
        <v>8.1308129133588416</v>
      </c>
      <c r="G62">
        <f t="shared" ca="1" si="13"/>
        <v>0.67100000000000004</v>
      </c>
      <c r="I62">
        <f t="array" aca="1" ref="I62" ca="1">MAX(IF($G$57:$G$1058&lt;0.9,$G$57:$G$1058))</f>
        <v>0.89900000000000002</v>
      </c>
      <c r="J62">
        <f ca="1">INDEX($F$57:$F$1058,MATCH(I62,$G$57:$G$1058,0))</f>
        <v>19.020000656106024</v>
      </c>
    </row>
    <row r="63" spans="1:10" x14ac:dyDescent="0.3">
      <c r="A63">
        <v>7</v>
      </c>
      <c r="B63" s="5">
        <f t="shared" ca="1" si="9"/>
        <v>65.018685125817413</v>
      </c>
      <c r="C63" s="5">
        <f t="shared" ca="1" si="10"/>
        <v>27.242127887949898</v>
      </c>
      <c r="D63" s="5">
        <f t="shared" ca="1" si="11"/>
        <v>153.49737525196969</v>
      </c>
      <c r="E63" s="5">
        <f t="shared" ca="1" si="16"/>
        <v>-22.059598555067392</v>
      </c>
      <c r="F63" s="5">
        <f t="shared" ca="1" si="14"/>
        <v>-4.9394879979239086</v>
      </c>
      <c r="G63">
        <f t="shared" ca="1" si="13"/>
        <v>0.27400000000000002</v>
      </c>
    </row>
    <row r="64" spans="1:10" x14ac:dyDescent="0.3">
      <c r="A64">
        <v>8</v>
      </c>
      <c r="B64" s="5">
        <f t="shared" ca="1" si="9"/>
        <v>67.512045294403521</v>
      </c>
      <c r="C64" s="5">
        <f t="shared" ca="1" si="10"/>
        <v>33.901235201420498</v>
      </c>
      <c r="D64" s="5">
        <f t="shared" ca="1" si="11"/>
        <v>144.09441172452003</v>
      </c>
      <c r="E64" s="5">
        <f t="shared" ca="1" si="16"/>
        <v>-28.627492220298194</v>
      </c>
      <c r="F64" s="5">
        <f t="shared" ca="1" si="14"/>
        <v>-11.50738166315471</v>
      </c>
      <c r="G64">
        <f t="shared" ca="1" si="13"/>
        <v>0.121</v>
      </c>
      <c r="I64" s="1" t="s">
        <v>109</v>
      </c>
      <c r="J64" s="1" t="s">
        <v>111</v>
      </c>
    </row>
    <row r="65" spans="1:10" x14ac:dyDescent="0.3">
      <c r="A65">
        <v>9</v>
      </c>
      <c r="B65" s="5">
        <f t="shared" ca="1" si="9"/>
        <v>74.917140530371341</v>
      </c>
      <c r="C65" s="5">
        <f t="shared" ca="1" si="10"/>
        <v>34.538903287459121</v>
      </c>
      <c r="D65" s="5">
        <f t="shared" ca="1" si="11"/>
        <v>148.20459961146398</v>
      </c>
      <c r="E65" s="5">
        <f t="shared" ca="1" si="16"/>
        <v>-11.941026702997824</v>
      </c>
      <c r="F65" s="5">
        <f t="shared" ca="1" si="14"/>
        <v>5.1790838541456594</v>
      </c>
      <c r="G65">
        <f t="shared" ca="1" si="13"/>
        <v>0.58299999999999996</v>
      </c>
      <c r="I65" s="5">
        <f ca="1">AVERAGE(F57:F1058)</f>
        <v>2.7216484801266669</v>
      </c>
      <c r="J65" s="5">
        <f ca="1">MEDIAN(F57:F1058)</f>
        <v>2.4321319063512652</v>
      </c>
    </row>
    <row r="66" spans="1:10" x14ac:dyDescent="0.3">
      <c r="A66">
        <v>10</v>
      </c>
      <c r="B66" s="5">
        <f t="shared" ca="1" si="9"/>
        <v>69.968751271153209</v>
      </c>
      <c r="C66" s="5">
        <f t="shared" ca="1" si="10"/>
        <v>31.729417108178307</v>
      </c>
      <c r="D66" s="5">
        <f t="shared" ca="1" si="11"/>
        <v>144.03047059483501</v>
      </c>
      <c r="E66" s="5">
        <f t="shared" ca="1" si="16"/>
        <v>-15.665637735824296</v>
      </c>
      <c r="F66" s="5">
        <f t="shared" ca="1" si="14"/>
        <v>1.4544728213191878</v>
      </c>
      <c r="G66">
        <f t="shared" ca="1" si="13"/>
        <v>0.46700000000000003</v>
      </c>
    </row>
    <row r="67" spans="1:10" x14ac:dyDescent="0.3">
      <c r="A67">
        <v>11</v>
      </c>
      <c r="B67" s="5">
        <f t="shared" ca="1" si="9"/>
        <v>67.802913678749505</v>
      </c>
      <c r="C67" s="5">
        <f t="shared" ca="1" si="10"/>
        <v>29.644927964673265</v>
      </c>
      <c r="D67" s="5">
        <f t="shared" ca="1" si="11"/>
        <v>148.63385915404331</v>
      </c>
      <c r="E67" s="5">
        <f t="shared" ca="1" si="16"/>
        <v>-18.373471155292876</v>
      </c>
      <c r="F67" s="5">
        <f t="shared" ca="1" si="14"/>
        <v>-1.253360598149392</v>
      </c>
      <c r="G67">
        <f t="shared" ca="1" si="13"/>
        <v>0.38400000000000001</v>
      </c>
      <c r="I67" s="1" t="s">
        <v>110</v>
      </c>
    </row>
    <row r="68" spans="1:10" x14ac:dyDescent="0.3">
      <c r="A68">
        <v>12</v>
      </c>
      <c r="B68" s="5">
        <f t="shared" ca="1" si="9"/>
        <v>70.332539354704039</v>
      </c>
      <c r="C68" s="5">
        <f t="shared" ca="1" si="10"/>
        <v>31.389554609811242</v>
      </c>
      <c r="D68" s="5">
        <f t="shared" ca="1" si="11"/>
        <v>153.98568268891242</v>
      </c>
      <c r="E68" s="5">
        <f t="shared" ca="1" si="16"/>
        <v>-19.06491824195329</v>
      </c>
      <c r="F68" s="5">
        <f t="shared" ca="1" si="14"/>
        <v>-1.9448076848098061</v>
      </c>
      <c r="G68">
        <f t="shared" ca="1" si="13"/>
        <v>0.36399999999999999</v>
      </c>
      <c r="I68" s="8">
        <f t="array" aca="1" ref="I68" ca="1">MAX(IF($F$57:$F$1058&lt;0,$F$57:$F$1058))</f>
        <v>-1.9399119099066553E-2</v>
      </c>
      <c r="J68" s="17">
        <f ca="1">INDEX($G$57:$G$1058,MATCH(I68,$F$57:$F$1058,0))</f>
        <v>0.42699999999999999</v>
      </c>
    </row>
    <row r="69" spans="1:10" x14ac:dyDescent="0.3">
      <c r="A69">
        <v>13</v>
      </c>
      <c r="B69" s="5">
        <f t="shared" ca="1" si="9"/>
        <v>68.440813683794758</v>
      </c>
      <c r="C69" s="5">
        <f t="shared" ca="1" si="10"/>
        <v>35.089579566730912</v>
      </c>
      <c r="D69" s="5">
        <f t="shared" ca="1" si="11"/>
        <v>137.29071938429584</v>
      </c>
      <c r="E69" s="5">
        <f t="shared" ca="1" si="16"/>
        <v>-25.686177720191299</v>
      </c>
      <c r="F69" s="5">
        <f t="shared" ca="1" si="14"/>
        <v>-8.5660671630478156</v>
      </c>
      <c r="G69">
        <f t="shared" ca="1" si="13"/>
        <v>0.183</v>
      </c>
    </row>
    <row r="70" spans="1:10" x14ac:dyDescent="0.3">
      <c r="A70">
        <v>14</v>
      </c>
      <c r="B70" s="5">
        <f t="shared" ca="1" si="9"/>
        <v>68.605161629492031</v>
      </c>
      <c r="C70" s="5">
        <f t="shared" ca="1" si="10"/>
        <v>30.894272087752991</v>
      </c>
      <c r="D70" s="5">
        <f t="shared" ca="1" si="11"/>
        <v>149.56147504349988</v>
      </c>
      <c r="E70" s="5">
        <f t="shared" ref="E70:E133" ca="1" si="17">$J$46*(B70-$B$46)+$J$47*(C70-$B$47)+$J$48*(D70-$B$48)</f>
        <v>-20.122068539684488</v>
      </c>
      <c r="F70" s="5">
        <f t="shared" ca="1" si="14"/>
        <v>-3.0019579825410041</v>
      </c>
      <c r="G70">
        <f t="shared" ca="1" si="13"/>
        <v>0.33</v>
      </c>
      <c r="I70" s="1" t="s">
        <v>112</v>
      </c>
    </row>
    <row r="71" spans="1:10" x14ac:dyDescent="0.3">
      <c r="A71">
        <v>15</v>
      </c>
      <c r="B71" s="5">
        <f t="shared" ca="1" si="9"/>
        <v>71.44577217682837</v>
      </c>
      <c r="C71" s="5">
        <f t="shared" ca="1" si="10"/>
        <v>28.61587468908224</v>
      </c>
      <c r="D71" s="5">
        <f t="shared" ca="1" si="11"/>
        <v>141.20769883448605</v>
      </c>
      <c r="E71" s="5">
        <f t="shared" ca="1" si="17"/>
        <v>-1.323155728447178</v>
      </c>
      <c r="F71" s="5">
        <f t="shared" ca="1" si="14"/>
        <v>15.796954828696306</v>
      </c>
      <c r="G71">
        <f t="shared" ca="1" si="13"/>
        <v>0.84699999999999998</v>
      </c>
      <c r="I71">
        <f t="array" aca="1" ref="I71" ca="1">MAX(IF($F$57:$F$1058&lt;$C$46,$F$57:$F$1058))</f>
        <v>17.081739887735178</v>
      </c>
      <c r="J71" s="17">
        <f ca="1">1-INDEX($G$57:$G$1058,MATCH(I71,$F$57:$F$1058,0))</f>
        <v>0.128</v>
      </c>
    </row>
    <row r="72" spans="1:10" x14ac:dyDescent="0.3">
      <c r="A72">
        <v>16</v>
      </c>
      <c r="B72" s="5">
        <f t="shared" ca="1" si="9"/>
        <v>76.994236362911792</v>
      </c>
      <c r="C72" s="5">
        <f t="shared" ca="1" si="10"/>
        <v>27.586601592320918</v>
      </c>
      <c r="D72" s="5">
        <f t="shared" ca="1" si="11"/>
        <v>139.74003828555996</v>
      </c>
      <c r="E72" s="5">
        <f t="shared" ca="1" si="17"/>
        <v>17.839244528058355</v>
      </c>
      <c r="F72" s="5">
        <f t="shared" ca="1" si="14"/>
        <v>34.959355085201835</v>
      </c>
      <c r="G72">
        <f t="shared" ca="1" si="13"/>
        <v>0.996</v>
      </c>
    </row>
    <row r="73" spans="1:10" x14ac:dyDescent="0.3">
      <c r="A73">
        <v>17</v>
      </c>
      <c r="B73" s="5">
        <f t="shared" ca="1" si="9"/>
        <v>71.6015347850513</v>
      </c>
      <c r="C73" s="5">
        <f t="shared" ca="1" si="10"/>
        <v>29.938357471102481</v>
      </c>
      <c r="D73" s="5">
        <f t="shared" ca="1" si="11"/>
        <v>158.37471527167889</v>
      </c>
      <c r="E73" s="5">
        <f t="shared" ca="1" si="17"/>
        <v>-13.832579461961762</v>
      </c>
      <c r="F73" s="5">
        <f t="shared" ca="1" si="14"/>
        <v>3.2875310951817216</v>
      </c>
      <c r="G73">
        <f t="shared" ca="1" si="13"/>
        <v>0.52900000000000003</v>
      </c>
    </row>
    <row r="74" spans="1:10" x14ac:dyDescent="0.3">
      <c r="A74">
        <v>18</v>
      </c>
      <c r="B74" s="5">
        <f t="shared" ca="1" si="9"/>
        <v>72.319238900337197</v>
      </c>
      <c r="C74" s="5">
        <f t="shared" ca="1" si="10"/>
        <v>30.242091568861021</v>
      </c>
      <c r="D74" s="5">
        <f t="shared" ca="1" si="11"/>
        <v>151.10425742574165</v>
      </c>
      <c r="E74" s="5">
        <f t="shared" ca="1" si="17"/>
        <v>-8.7585351018181044</v>
      </c>
      <c r="F74" s="5">
        <f t="shared" ca="1" si="14"/>
        <v>8.3615754553253794</v>
      </c>
      <c r="G74">
        <f t="shared" ca="1" si="13"/>
        <v>0.67400000000000004</v>
      </c>
    </row>
    <row r="75" spans="1:10" x14ac:dyDescent="0.3">
      <c r="A75">
        <v>19</v>
      </c>
      <c r="B75" s="5">
        <f t="shared" ca="1" si="9"/>
        <v>74.98694614655227</v>
      </c>
      <c r="C75" s="5">
        <f t="shared" ca="1" si="10"/>
        <v>33.659217361101717</v>
      </c>
      <c r="D75" s="5">
        <f t="shared" ca="1" si="11"/>
        <v>143.05438303532532</v>
      </c>
      <c r="E75" s="5">
        <f t="shared" ca="1" si="17"/>
        <v>-6.5138133394465534</v>
      </c>
      <c r="F75" s="5">
        <f t="shared" ca="1" si="14"/>
        <v>10.60629721769693</v>
      </c>
      <c r="G75">
        <f t="shared" ca="1" si="13"/>
        <v>0.73099999999999998</v>
      </c>
    </row>
    <row r="76" spans="1:10" x14ac:dyDescent="0.3">
      <c r="A76">
        <v>20</v>
      </c>
      <c r="B76" s="5">
        <f t="shared" ca="1" si="9"/>
        <v>65.926500984303885</v>
      </c>
      <c r="C76" s="5">
        <f t="shared" ca="1" si="10"/>
        <v>27.68634869807887</v>
      </c>
      <c r="D76" s="5">
        <f t="shared" ca="1" si="11"/>
        <v>142.78437097482674</v>
      </c>
      <c r="E76" s="5">
        <f t="shared" ca="1" si="17"/>
        <v>-14.991866912511433</v>
      </c>
      <c r="F76" s="5">
        <f t="shared" ca="1" si="14"/>
        <v>2.1282436446320503</v>
      </c>
      <c r="G76">
        <f t="shared" ca="1" si="13"/>
        <v>0.49</v>
      </c>
    </row>
    <row r="77" spans="1:10" x14ac:dyDescent="0.3">
      <c r="A77">
        <v>21</v>
      </c>
      <c r="B77" s="5">
        <f t="shared" ca="1" si="9"/>
        <v>69.018955987449445</v>
      </c>
      <c r="C77" s="5">
        <f t="shared" ca="1" si="10"/>
        <v>30.67692224187989</v>
      </c>
      <c r="D77" s="5">
        <f t="shared" ca="1" si="11"/>
        <v>150.5548959446418</v>
      </c>
      <c r="E77" s="5">
        <f t="shared" ca="1" si="17"/>
        <v>-18.894617027962344</v>
      </c>
      <c r="F77" s="5">
        <f t="shared" ca="1" si="14"/>
        <v>-1.77450647081886</v>
      </c>
      <c r="G77">
        <f t="shared" ca="1" si="13"/>
        <v>0.375</v>
      </c>
    </row>
    <row r="78" spans="1:10" x14ac:dyDescent="0.3">
      <c r="A78">
        <v>22</v>
      </c>
      <c r="B78" s="5">
        <f t="shared" ca="1" si="9"/>
        <v>72.430033942998989</v>
      </c>
      <c r="C78" s="5">
        <f t="shared" ca="1" si="10"/>
        <v>32.218991839445899</v>
      </c>
      <c r="D78" s="5">
        <f t="shared" ca="1" si="11"/>
        <v>146.08854507709847</v>
      </c>
      <c r="E78" s="5">
        <f t="shared" ca="1" si="17"/>
        <v>-11.267721724988174</v>
      </c>
      <c r="F78" s="5">
        <f t="shared" ca="1" si="14"/>
        <v>5.8523888321553095</v>
      </c>
      <c r="G78">
        <f t="shared" ca="1" si="13"/>
        <v>0.60099999999999998</v>
      </c>
    </row>
    <row r="79" spans="1:10" x14ac:dyDescent="0.3">
      <c r="A79">
        <v>23</v>
      </c>
      <c r="B79" s="5">
        <f t="shared" ca="1" si="9"/>
        <v>65.924351679149652</v>
      </c>
      <c r="C79" s="5">
        <f t="shared" ca="1" si="10"/>
        <v>27.300233114373775</v>
      </c>
      <c r="D79" s="5">
        <f t="shared" ca="1" si="11"/>
        <v>143.86964294623593</v>
      </c>
      <c r="E79" s="5">
        <f t="shared" ca="1" si="17"/>
        <v>-14.504275445019971</v>
      </c>
      <c r="F79" s="5">
        <f t="shared" ca="1" si="14"/>
        <v>2.6158351121235128</v>
      </c>
      <c r="G79">
        <f t="shared" ca="1" si="13"/>
        <v>0.50600000000000001</v>
      </c>
    </row>
    <row r="80" spans="1:10" x14ac:dyDescent="0.3">
      <c r="A80">
        <v>24</v>
      </c>
      <c r="B80" s="5">
        <f t="shared" ca="1" si="9"/>
        <v>73.027798967013979</v>
      </c>
      <c r="C80" s="5">
        <f t="shared" ca="1" si="10"/>
        <v>28.777322501619967</v>
      </c>
      <c r="D80" s="5">
        <f t="shared" ca="1" si="11"/>
        <v>164.35849927232152</v>
      </c>
      <c r="E80" s="5">
        <f t="shared" ca="1" si="17"/>
        <v>-9.830773854163624</v>
      </c>
      <c r="F80" s="5">
        <f t="shared" ca="1" si="14"/>
        <v>7.2893367029798597</v>
      </c>
      <c r="G80">
        <f t="shared" ca="1" si="13"/>
        <v>0.64700000000000002</v>
      </c>
    </row>
    <row r="81" spans="1:7" x14ac:dyDescent="0.3">
      <c r="A81">
        <v>25</v>
      </c>
      <c r="B81" s="5">
        <f t="shared" ca="1" si="9"/>
        <v>72.086431729350082</v>
      </c>
      <c r="C81" s="5">
        <f t="shared" ca="1" si="10"/>
        <v>29.704882272483772</v>
      </c>
      <c r="D81" s="5">
        <f t="shared" ca="1" si="11"/>
        <v>144.41188530182052</v>
      </c>
      <c r="E81" s="5">
        <f t="shared" ca="1" si="17"/>
        <v>-4.302025332567549</v>
      </c>
      <c r="F81" s="5">
        <f t="shared" ca="1" si="14"/>
        <v>12.818085224575935</v>
      </c>
      <c r="G81">
        <f t="shared" ca="1" si="13"/>
        <v>0.78300000000000003</v>
      </c>
    </row>
    <row r="82" spans="1:7" x14ac:dyDescent="0.3">
      <c r="A82">
        <v>26</v>
      </c>
      <c r="B82" s="5">
        <f t="shared" ca="1" si="9"/>
        <v>69.920058375674301</v>
      </c>
      <c r="C82" s="5">
        <f t="shared" ca="1" si="10"/>
        <v>31.42138613630744</v>
      </c>
      <c r="D82" s="5">
        <f t="shared" ca="1" si="11"/>
        <v>148.5300997432966</v>
      </c>
      <c r="E82" s="5">
        <f t="shared" ca="1" si="17"/>
        <v>-17.366025940833698</v>
      </c>
      <c r="F82" s="5">
        <f t="shared" ca="1" si="14"/>
        <v>-0.24591538369021393</v>
      </c>
      <c r="G82">
        <f t="shared" ca="1" si="13"/>
        <v>0.42299999999999999</v>
      </c>
    </row>
    <row r="83" spans="1:7" x14ac:dyDescent="0.3">
      <c r="A83">
        <v>27</v>
      </c>
      <c r="B83" s="5">
        <f t="shared" ca="1" si="9"/>
        <v>69.361102516829064</v>
      </c>
      <c r="C83" s="5">
        <f t="shared" ca="1" si="10"/>
        <v>34.948009025614084</v>
      </c>
      <c r="D83" s="5">
        <f t="shared" ca="1" si="11"/>
        <v>150.11165016250564</v>
      </c>
      <c r="E83" s="5">
        <f t="shared" ca="1" si="17"/>
        <v>-29.62923651749437</v>
      </c>
      <c r="F83" s="5">
        <f t="shared" ca="1" si="14"/>
        <v>-12.509125960350886</v>
      </c>
      <c r="G83">
        <f t="shared" ca="1" si="13"/>
        <v>0.109</v>
      </c>
    </row>
    <row r="84" spans="1:7" x14ac:dyDescent="0.3">
      <c r="A84">
        <v>28</v>
      </c>
      <c r="B84" s="5">
        <f t="shared" ca="1" si="9"/>
        <v>69.664559432827033</v>
      </c>
      <c r="C84" s="5">
        <f t="shared" ca="1" si="10"/>
        <v>29.517732504735996</v>
      </c>
      <c r="D84" s="5">
        <f t="shared" ca="1" si="11"/>
        <v>150.28445755338049</v>
      </c>
      <c r="E84" s="5">
        <f t="shared" ca="1" si="17"/>
        <v>-13.708125493488316</v>
      </c>
      <c r="F84" s="5">
        <f t="shared" ca="1" si="14"/>
        <v>3.4119850636551678</v>
      </c>
      <c r="G84">
        <f t="shared" ca="1" si="13"/>
        <v>0.53500000000000003</v>
      </c>
    </row>
    <row r="85" spans="1:7" x14ac:dyDescent="0.3">
      <c r="A85">
        <v>29</v>
      </c>
      <c r="B85" s="5">
        <f t="shared" ca="1" si="9"/>
        <v>66.822258433120595</v>
      </c>
      <c r="C85" s="5">
        <f t="shared" ca="1" si="10"/>
        <v>27.756003035928025</v>
      </c>
      <c r="D85" s="5">
        <f t="shared" ca="1" si="11"/>
        <v>152.25002069840767</v>
      </c>
      <c r="E85" s="5">
        <f t="shared" ca="1" si="17"/>
        <v>-17.785328816109708</v>
      </c>
      <c r="F85" s="5">
        <f t="shared" ca="1" si="14"/>
        <v>-0.66521825896622389</v>
      </c>
      <c r="G85">
        <f t="shared" ca="1" si="13"/>
        <v>0.40699999999999997</v>
      </c>
    </row>
    <row r="86" spans="1:7" x14ac:dyDescent="0.3">
      <c r="A86">
        <v>30</v>
      </c>
      <c r="B86" s="5">
        <f t="shared" ca="1" si="9"/>
        <v>74.603368887633323</v>
      </c>
      <c r="C86" s="5">
        <f t="shared" ca="1" si="10"/>
        <v>30.184968301358552</v>
      </c>
      <c r="D86" s="5">
        <f t="shared" ca="1" si="11"/>
        <v>148.05838293780189</v>
      </c>
      <c r="E86" s="5">
        <f t="shared" ca="1" si="17"/>
        <v>-0.57811910087740581</v>
      </c>
      <c r="F86" s="5">
        <f t="shared" ca="1" si="14"/>
        <v>16.541991456266079</v>
      </c>
      <c r="G86">
        <f t="shared" ca="1" si="13"/>
        <v>0.86099999999999999</v>
      </c>
    </row>
    <row r="87" spans="1:7" x14ac:dyDescent="0.3">
      <c r="A87">
        <v>31</v>
      </c>
      <c r="B87" s="5">
        <f t="shared" ca="1" si="9"/>
        <v>69.598020284443834</v>
      </c>
      <c r="C87" s="5">
        <f t="shared" ca="1" si="10"/>
        <v>30.337977129279032</v>
      </c>
      <c r="D87" s="5">
        <f t="shared" ca="1" si="11"/>
        <v>149.77129420603598</v>
      </c>
      <c r="E87" s="5">
        <f t="shared" ca="1" si="17"/>
        <v>-15.908370931749536</v>
      </c>
      <c r="F87" s="5">
        <f t="shared" ca="1" si="14"/>
        <v>1.2117396253939479</v>
      </c>
      <c r="G87">
        <f t="shared" ca="1" si="13"/>
        <v>0.46200000000000002</v>
      </c>
    </row>
    <row r="88" spans="1:7" x14ac:dyDescent="0.3">
      <c r="A88">
        <v>32</v>
      </c>
      <c r="B88" s="5">
        <f t="shared" ca="1" si="9"/>
        <v>67.589258057305614</v>
      </c>
      <c r="C88" s="5">
        <f t="shared" ca="1" si="10"/>
        <v>30.594733977292531</v>
      </c>
      <c r="D88" s="5">
        <f t="shared" ca="1" si="11"/>
        <v>150.00435540383998</v>
      </c>
      <c r="E88" s="5">
        <f t="shared" ca="1" si="17"/>
        <v>-22.361521543898267</v>
      </c>
      <c r="F88" s="5">
        <f t="shared" ca="1" si="14"/>
        <v>-5.2414109867547829</v>
      </c>
      <c r="G88">
        <f t="shared" ca="1" si="13"/>
        <v>0.26500000000000001</v>
      </c>
    </row>
    <row r="89" spans="1:7" x14ac:dyDescent="0.3">
      <c r="A89">
        <v>33</v>
      </c>
      <c r="B89" s="5">
        <f t="shared" ca="1" si="9"/>
        <v>66.655777984651522</v>
      </c>
      <c r="C89" s="5">
        <f t="shared" ca="1" si="10"/>
        <v>28.833967370922249</v>
      </c>
      <c r="D89" s="5">
        <f t="shared" ca="1" si="11"/>
        <v>156.92358498107589</v>
      </c>
      <c r="E89" s="5">
        <f t="shared" ca="1" si="17"/>
        <v>-23.77948850603746</v>
      </c>
      <c r="F89" s="5">
        <f t="shared" ca="1" si="14"/>
        <v>-6.6593779488939759</v>
      </c>
      <c r="G89">
        <f t="shared" ca="1" si="13"/>
        <v>0.23599999999999999</v>
      </c>
    </row>
    <row r="90" spans="1:7" x14ac:dyDescent="0.3">
      <c r="A90">
        <v>34</v>
      </c>
      <c r="B90" s="5">
        <f t="shared" ca="1" si="9"/>
        <v>69.158237930189514</v>
      </c>
      <c r="C90" s="5">
        <f t="shared" ca="1" si="10"/>
        <v>31.674714611217752</v>
      </c>
      <c r="D90" s="5">
        <f t="shared" ca="1" si="11"/>
        <v>148.05790496054502</v>
      </c>
      <c r="E90" s="5">
        <f t="shared" ca="1" si="17"/>
        <v>-19.946870050851473</v>
      </c>
      <c r="F90" s="5">
        <f t="shared" ca="1" si="14"/>
        <v>-2.8267594937079892</v>
      </c>
      <c r="G90">
        <f t="shared" ca="1" si="13"/>
        <v>0.33800000000000002</v>
      </c>
    </row>
    <row r="91" spans="1:7" x14ac:dyDescent="0.3">
      <c r="A91">
        <v>35</v>
      </c>
      <c r="B91" s="5">
        <f t="shared" ca="1" si="9"/>
        <v>67.135225721408133</v>
      </c>
      <c r="C91" s="5">
        <f t="shared" ca="1" si="10"/>
        <v>25.387312429508054</v>
      </c>
      <c r="D91" s="5">
        <f t="shared" ca="1" si="11"/>
        <v>152.1394496140361</v>
      </c>
      <c r="E91" s="5">
        <f t="shared" ca="1" si="17"/>
        <v>-10.23591496176666</v>
      </c>
      <c r="F91" s="5">
        <f t="shared" ca="1" si="14"/>
        <v>6.8841955953768235</v>
      </c>
      <c r="G91">
        <f t="shared" ca="1" si="13"/>
        <v>0.63600000000000001</v>
      </c>
    </row>
    <row r="92" spans="1:7" x14ac:dyDescent="0.3">
      <c r="A92">
        <v>36</v>
      </c>
      <c r="B92" s="5">
        <f t="shared" ca="1" si="9"/>
        <v>69.882490541788471</v>
      </c>
      <c r="C92" s="5">
        <f t="shared" ca="1" si="10"/>
        <v>23.69320970205958</v>
      </c>
      <c r="D92" s="5">
        <f t="shared" ca="1" si="11"/>
        <v>155.60253015305278</v>
      </c>
      <c r="E92" s="5">
        <f t="shared" ca="1" si="17"/>
        <v>0.30260766233587866</v>
      </c>
      <c r="F92" s="5">
        <f t="shared" ca="1" si="14"/>
        <v>17.422718219479364</v>
      </c>
      <c r="G92">
        <f t="shared" ca="1" si="13"/>
        <v>0.877</v>
      </c>
    </row>
    <row r="93" spans="1:7" x14ac:dyDescent="0.3">
      <c r="A93">
        <v>37</v>
      </c>
      <c r="B93" s="5">
        <f t="shared" ca="1" si="9"/>
        <v>69.287796015195738</v>
      </c>
      <c r="C93" s="5">
        <f t="shared" ca="1" si="10"/>
        <v>32.46816096958834</v>
      </c>
      <c r="D93" s="5">
        <f t="shared" ca="1" si="11"/>
        <v>150.06696876641459</v>
      </c>
      <c r="E93" s="5">
        <f t="shared" ca="1" si="17"/>
        <v>-22.883724470533441</v>
      </c>
      <c r="F93" s="5">
        <f t="shared" ca="1" si="14"/>
        <v>-5.7636139133899569</v>
      </c>
      <c r="G93">
        <f t="shared" ca="1" si="13"/>
        <v>0.254</v>
      </c>
    </row>
    <row r="94" spans="1:7" x14ac:dyDescent="0.3">
      <c r="A94">
        <v>38</v>
      </c>
      <c r="B94" s="5">
        <f t="shared" ca="1" si="9"/>
        <v>70.013351881370397</v>
      </c>
      <c r="C94" s="5">
        <f t="shared" ca="1" si="10"/>
        <v>30.21499346280677</v>
      </c>
      <c r="D94" s="5">
        <f t="shared" ca="1" si="11"/>
        <v>150.95717873668821</v>
      </c>
      <c r="E94" s="5">
        <f t="shared" ca="1" si="17"/>
        <v>-15.043902156486988</v>
      </c>
      <c r="F94" s="5">
        <f t="shared" ca="1" si="14"/>
        <v>2.0762084006564958</v>
      </c>
      <c r="G94">
        <f t="shared" ca="1" si="13"/>
        <v>0.48899999999999999</v>
      </c>
    </row>
    <row r="95" spans="1:7" x14ac:dyDescent="0.3">
      <c r="A95">
        <v>39</v>
      </c>
      <c r="B95" s="5">
        <f t="shared" ca="1" si="9"/>
        <v>63.57711534561124</v>
      </c>
      <c r="C95" s="5">
        <f t="shared" ca="1" si="10"/>
        <v>29.218007141401198</v>
      </c>
      <c r="D95" s="5">
        <f t="shared" ca="1" si="11"/>
        <v>158.19043184909077</v>
      </c>
      <c r="E95" s="5">
        <f t="shared" ca="1" si="17"/>
        <v>-34.13343045042064</v>
      </c>
      <c r="F95" s="5">
        <f t="shared" ca="1" si="14"/>
        <v>-17.013319893277156</v>
      </c>
      <c r="G95">
        <f t="shared" ca="1" si="13"/>
        <v>5.6000000000000001E-2</v>
      </c>
    </row>
    <row r="96" spans="1:7" x14ac:dyDescent="0.3">
      <c r="A96">
        <v>40</v>
      </c>
      <c r="B96" s="5">
        <f t="shared" ca="1" si="9"/>
        <v>70.719271645911078</v>
      </c>
      <c r="C96" s="5">
        <f t="shared" ca="1" si="10"/>
        <v>27.934565824462766</v>
      </c>
      <c r="D96" s="5">
        <f t="shared" ca="1" si="11"/>
        <v>145.34525642302026</v>
      </c>
      <c r="E96" s="5">
        <f t="shared" ca="1" si="17"/>
        <v>-3.6789814165404371</v>
      </c>
      <c r="F96" s="5">
        <f t="shared" ca="1" si="14"/>
        <v>13.441129140603046</v>
      </c>
      <c r="G96">
        <f t="shared" ca="1" si="13"/>
        <v>0.79800000000000004</v>
      </c>
    </row>
    <row r="97" spans="1:7" x14ac:dyDescent="0.3">
      <c r="A97">
        <v>41</v>
      </c>
      <c r="B97" s="5">
        <f t="shared" ca="1" si="9"/>
        <v>73.681314235154332</v>
      </c>
      <c r="C97" s="5">
        <f t="shared" ca="1" si="10"/>
        <v>30.516739786491748</v>
      </c>
      <c r="D97" s="5">
        <f t="shared" ca="1" si="11"/>
        <v>149.61038417828851</v>
      </c>
      <c r="E97" s="5">
        <f t="shared" ca="1" si="17"/>
        <v>-4.9163638078641823</v>
      </c>
      <c r="F97" s="5">
        <f t="shared" ca="1" si="14"/>
        <v>12.203746749279301</v>
      </c>
      <c r="G97">
        <f t="shared" ca="1" si="13"/>
        <v>0.77400000000000002</v>
      </c>
    </row>
    <row r="98" spans="1:7" x14ac:dyDescent="0.3">
      <c r="A98">
        <v>42</v>
      </c>
      <c r="B98" s="5">
        <f t="shared" ca="1" si="9"/>
        <v>71.449837817551767</v>
      </c>
      <c r="C98" s="5">
        <f t="shared" ca="1" si="10"/>
        <v>29.832460834156034</v>
      </c>
      <c r="D98" s="5">
        <f t="shared" ca="1" si="11"/>
        <v>157.40830288603036</v>
      </c>
      <c r="E98" s="5">
        <f t="shared" ca="1" si="17"/>
        <v>-13.439728368891865</v>
      </c>
      <c r="F98" s="5">
        <f t="shared" ca="1" si="14"/>
        <v>3.6803821882516186</v>
      </c>
      <c r="G98">
        <f t="shared" ca="1" si="13"/>
        <v>0.54400000000000004</v>
      </c>
    </row>
    <row r="99" spans="1:7" x14ac:dyDescent="0.3">
      <c r="A99">
        <v>43</v>
      </c>
      <c r="B99" s="5">
        <f t="shared" ca="1" si="9"/>
        <v>71.995173894181832</v>
      </c>
      <c r="C99" s="5">
        <f t="shared" ca="1" si="10"/>
        <v>32.581568423225796</v>
      </c>
      <c r="D99" s="5">
        <f t="shared" ca="1" si="11"/>
        <v>151.45699337062175</v>
      </c>
      <c r="E99" s="5">
        <f t="shared" ca="1" si="17"/>
        <v>-16.387846544291499</v>
      </c>
      <c r="F99" s="5">
        <f t="shared" ca="1" si="14"/>
        <v>0.73226401285198506</v>
      </c>
      <c r="G99">
        <f t="shared" ca="1" si="13"/>
        <v>0.44800000000000001</v>
      </c>
    </row>
    <row r="100" spans="1:7" x14ac:dyDescent="0.3">
      <c r="A100">
        <v>44</v>
      </c>
      <c r="B100" s="5">
        <f t="shared" ca="1" si="9"/>
        <v>72.436565334704156</v>
      </c>
      <c r="C100" s="5">
        <f t="shared" ca="1" si="10"/>
        <v>28.932243536165494</v>
      </c>
      <c r="D100" s="5">
        <f t="shared" ca="1" si="11"/>
        <v>154.38144719600535</v>
      </c>
      <c r="E100" s="5">
        <f t="shared" ca="1" si="17"/>
        <v>-6.5384377085000303</v>
      </c>
      <c r="F100" s="5">
        <f t="shared" ca="1" si="14"/>
        <v>10.581672848643453</v>
      </c>
      <c r="G100">
        <f t="shared" ca="1" si="13"/>
        <v>0.73</v>
      </c>
    </row>
    <row r="101" spans="1:7" x14ac:dyDescent="0.3">
      <c r="A101">
        <v>45</v>
      </c>
      <c r="B101" s="5">
        <f t="shared" ca="1" si="9"/>
        <v>76.878091649489463</v>
      </c>
      <c r="C101" s="5">
        <f t="shared" ca="1" si="10"/>
        <v>29.787550445492037</v>
      </c>
      <c r="D101" s="5">
        <f t="shared" ca="1" si="11"/>
        <v>136.11880238848414</v>
      </c>
      <c r="E101" s="5">
        <f t="shared" ca="1" si="17"/>
        <v>13.319012563905448</v>
      </c>
      <c r="F101" s="5">
        <f t="shared" ca="1" si="14"/>
        <v>30.439123121048929</v>
      </c>
      <c r="G101">
        <f t="shared" ca="1" si="13"/>
        <v>0.97899999999999998</v>
      </c>
    </row>
    <row r="102" spans="1:7" x14ac:dyDescent="0.3">
      <c r="A102">
        <v>46</v>
      </c>
      <c r="B102" s="5">
        <f t="shared" ca="1" si="9"/>
        <v>73.373725031966217</v>
      </c>
      <c r="C102" s="5">
        <f t="shared" ca="1" si="10"/>
        <v>32.359244246395171</v>
      </c>
      <c r="D102" s="5">
        <f t="shared" ca="1" si="11"/>
        <v>148.35364435444299</v>
      </c>
      <c r="E102" s="5">
        <f t="shared" ca="1" si="17"/>
        <v>-10.24432375584809</v>
      </c>
      <c r="F102" s="5">
        <f t="shared" ca="1" si="14"/>
        <v>6.8757868012953942</v>
      </c>
      <c r="G102">
        <f t="shared" ca="1" si="13"/>
        <v>0.63500000000000001</v>
      </c>
    </row>
    <row r="103" spans="1:7" x14ac:dyDescent="0.3">
      <c r="A103">
        <v>47</v>
      </c>
      <c r="B103" s="5">
        <f t="shared" ca="1" si="9"/>
        <v>70.924951117444351</v>
      </c>
      <c r="C103" s="5">
        <f t="shared" ca="1" si="10"/>
        <v>31.761375789964273</v>
      </c>
      <c r="D103" s="5">
        <f t="shared" ca="1" si="11"/>
        <v>147.9032317160283</v>
      </c>
      <c r="E103" s="5">
        <f t="shared" ca="1" si="17"/>
        <v>-15.171161125588911</v>
      </c>
      <c r="F103" s="5">
        <f t="shared" ca="1" si="14"/>
        <v>1.9489494315545723</v>
      </c>
      <c r="G103">
        <f t="shared" ca="1" si="13"/>
        <v>0.48299999999999998</v>
      </c>
    </row>
    <row r="104" spans="1:7" x14ac:dyDescent="0.3">
      <c r="A104">
        <v>48</v>
      </c>
      <c r="B104" s="5">
        <f t="shared" ca="1" si="9"/>
        <v>69.853414097541389</v>
      </c>
      <c r="C104" s="5">
        <f t="shared" ca="1" si="10"/>
        <v>24.994942607116336</v>
      </c>
      <c r="D104" s="5">
        <f t="shared" ca="1" si="11"/>
        <v>144.59327555657683</v>
      </c>
      <c r="E104" s="5">
        <f t="shared" ca="1" si="17"/>
        <v>2.5182350890098633</v>
      </c>
      <c r="F104" s="5">
        <f t="shared" ca="1" si="14"/>
        <v>19.638345646153347</v>
      </c>
      <c r="G104">
        <f t="shared" ca="1" si="13"/>
        <v>0.90900000000000003</v>
      </c>
    </row>
    <row r="105" spans="1:7" x14ac:dyDescent="0.3">
      <c r="A105">
        <v>49</v>
      </c>
      <c r="B105" s="5">
        <f t="shared" ca="1" si="9"/>
        <v>66.880170653646033</v>
      </c>
      <c r="C105" s="5">
        <f t="shared" ca="1" si="10"/>
        <v>27.110696300454133</v>
      </c>
      <c r="D105" s="5">
        <f t="shared" ca="1" si="11"/>
        <v>148.4400780173977</v>
      </c>
      <c r="E105" s="5">
        <f t="shared" ca="1" si="17"/>
        <v>-13.768184622144979</v>
      </c>
      <c r="F105" s="5">
        <f t="shared" ca="1" si="14"/>
        <v>3.3519259349985049</v>
      </c>
      <c r="G105">
        <f t="shared" ca="1" si="13"/>
        <v>0.53200000000000003</v>
      </c>
    </row>
    <row r="106" spans="1:7" x14ac:dyDescent="0.3">
      <c r="A106">
        <v>50</v>
      </c>
      <c r="B106" s="5">
        <f t="shared" ca="1" si="9"/>
        <v>66.671353988143736</v>
      </c>
      <c r="C106" s="5">
        <f t="shared" ca="1" si="10"/>
        <v>25.616093407778479</v>
      </c>
      <c r="D106" s="5">
        <f t="shared" ca="1" si="11"/>
        <v>140.37486921544715</v>
      </c>
      <c r="E106" s="5">
        <f t="shared" ca="1" si="17"/>
        <v>-5.8309031027543883</v>
      </c>
      <c r="F106" s="5">
        <f t="shared" ca="1" si="14"/>
        <v>11.289207454389096</v>
      </c>
      <c r="G106">
        <f t="shared" ca="1" si="13"/>
        <v>0.752</v>
      </c>
    </row>
    <row r="107" spans="1:7" x14ac:dyDescent="0.3">
      <c r="A107">
        <v>51</v>
      </c>
      <c r="B107" s="5">
        <f t="shared" ca="1" si="9"/>
        <v>69.258455168880161</v>
      </c>
      <c r="C107" s="5">
        <f t="shared" ca="1" si="10"/>
        <v>25.968696315902527</v>
      </c>
      <c r="D107" s="5">
        <f t="shared" ca="1" si="11"/>
        <v>142.03543643703108</v>
      </c>
      <c r="E107" s="5">
        <f t="shared" ca="1" si="17"/>
        <v>-0.48481284950408732</v>
      </c>
      <c r="F107" s="5">
        <f t="shared" ca="1" si="14"/>
        <v>16.635297707639396</v>
      </c>
      <c r="G107">
        <f t="shared" ca="1" si="13"/>
        <v>0.86299999999999999</v>
      </c>
    </row>
    <row r="108" spans="1:7" x14ac:dyDescent="0.3">
      <c r="A108">
        <v>52</v>
      </c>
      <c r="B108" s="5">
        <f t="shared" ca="1" si="9"/>
        <v>70.766427378611468</v>
      </c>
      <c r="C108" s="5">
        <f t="shared" ca="1" si="10"/>
        <v>32.457704835372439</v>
      </c>
      <c r="D108" s="5">
        <f t="shared" ca="1" si="11"/>
        <v>155.11520256252831</v>
      </c>
      <c r="E108" s="5">
        <f t="shared" ca="1" si="17"/>
        <v>-21.445067566317817</v>
      </c>
      <c r="F108" s="5">
        <f t="shared" ca="1" si="14"/>
        <v>-4.3249570091743337</v>
      </c>
      <c r="G108">
        <f t="shared" ca="1" si="13"/>
        <v>0.29399999999999998</v>
      </c>
    </row>
    <row r="109" spans="1:7" x14ac:dyDescent="0.3">
      <c r="A109">
        <v>53</v>
      </c>
      <c r="B109" s="5">
        <f t="shared" ca="1" si="9"/>
        <v>66.346085819765364</v>
      </c>
      <c r="C109" s="5">
        <f t="shared" ca="1" si="10"/>
        <v>34.043897431170151</v>
      </c>
      <c r="D109" s="5">
        <f t="shared" ca="1" si="11"/>
        <v>150.89657429668753</v>
      </c>
      <c r="E109" s="5">
        <f t="shared" ca="1" si="17"/>
        <v>-35.947935047631397</v>
      </c>
      <c r="F109" s="5">
        <f t="shared" ca="1" si="14"/>
        <v>-18.827824490487913</v>
      </c>
      <c r="G109">
        <f t="shared" ca="1" si="13"/>
        <v>4.2000000000000003E-2</v>
      </c>
    </row>
    <row r="110" spans="1:7" x14ac:dyDescent="0.3">
      <c r="A110">
        <v>54</v>
      </c>
      <c r="B110" s="5">
        <f t="shared" ca="1" si="9"/>
        <v>69.621241831999939</v>
      </c>
      <c r="C110" s="5">
        <f t="shared" ca="1" si="10"/>
        <v>27.701806842896708</v>
      </c>
      <c r="D110" s="5">
        <f t="shared" ca="1" si="11"/>
        <v>144.0413393212869</v>
      </c>
      <c r="E110" s="5">
        <f t="shared" ca="1" si="17"/>
        <v>-5.393027984767305</v>
      </c>
      <c r="F110" s="5">
        <f t="shared" ca="1" si="14"/>
        <v>11.72708257237618</v>
      </c>
      <c r="G110">
        <f t="shared" ca="1" si="13"/>
        <v>0.76200000000000001</v>
      </c>
    </row>
    <row r="111" spans="1:7" x14ac:dyDescent="0.3">
      <c r="A111">
        <v>55</v>
      </c>
      <c r="B111" s="5">
        <f t="shared" ca="1" si="9"/>
        <v>65.205101863427615</v>
      </c>
      <c r="C111" s="5">
        <f t="shared" ca="1" si="10"/>
        <v>28.950410318545156</v>
      </c>
      <c r="D111" s="5">
        <f t="shared" ca="1" si="11"/>
        <v>153.24432705435737</v>
      </c>
      <c r="E111" s="5">
        <f t="shared" ca="1" si="17"/>
        <v>-26.173786575095406</v>
      </c>
      <c r="F111" s="5">
        <f t="shared" ca="1" si="14"/>
        <v>-9.053676017951922</v>
      </c>
      <c r="G111">
        <f t="shared" ca="1" si="13"/>
        <v>0.17399999999999999</v>
      </c>
    </row>
    <row r="112" spans="1:7" x14ac:dyDescent="0.3">
      <c r="A112">
        <v>56</v>
      </c>
      <c r="B112" s="5">
        <f t="shared" ca="1" si="9"/>
        <v>73.596846185409348</v>
      </c>
      <c r="C112" s="5">
        <f t="shared" ca="1" si="10"/>
        <v>24.028680969567155</v>
      </c>
      <c r="D112" s="5">
        <f t="shared" ca="1" si="11"/>
        <v>152.70889081327454</v>
      </c>
      <c r="E112" s="5">
        <f t="shared" ca="1" si="17"/>
        <v>11.299076902149144</v>
      </c>
      <c r="F112" s="5">
        <f t="shared" ca="1" si="14"/>
        <v>28.41918745929263</v>
      </c>
      <c r="G112">
        <f t="shared" ca="1" si="13"/>
        <v>0.96699999999999997</v>
      </c>
    </row>
    <row r="113" spans="1:7" x14ac:dyDescent="0.3">
      <c r="A113">
        <v>57</v>
      </c>
      <c r="B113" s="5">
        <f t="shared" ca="1" si="9"/>
        <v>70.146856312072856</v>
      </c>
      <c r="C113" s="5">
        <f t="shared" ca="1" si="10"/>
        <v>25.629348363134266</v>
      </c>
      <c r="D113" s="5">
        <f t="shared" ca="1" si="11"/>
        <v>153.96845286475948</v>
      </c>
      <c r="E113" s="5">
        <f t="shared" ca="1" si="17"/>
        <v>-3.4860736461268704</v>
      </c>
      <c r="F113" s="5">
        <f t="shared" ca="1" si="14"/>
        <v>13.634036911016613</v>
      </c>
      <c r="G113">
        <f t="shared" ca="1" si="13"/>
        <v>0.80600000000000005</v>
      </c>
    </row>
    <row r="114" spans="1:7" x14ac:dyDescent="0.3">
      <c r="A114">
        <v>58</v>
      </c>
      <c r="B114" s="5">
        <f t="shared" ca="1" si="9"/>
        <v>66.069656434799157</v>
      </c>
      <c r="C114" s="5">
        <f t="shared" ca="1" si="10"/>
        <v>29.69738092239589</v>
      </c>
      <c r="D114" s="5">
        <f t="shared" ca="1" si="11"/>
        <v>143.5904576590504</v>
      </c>
      <c r="E114" s="5">
        <f t="shared" ca="1" si="17"/>
        <v>-20.643194819358648</v>
      </c>
      <c r="F114" s="5">
        <f t="shared" ca="1" si="14"/>
        <v>-3.5230842622151641</v>
      </c>
      <c r="G114">
        <f t="shared" ca="1" si="13"/>
        <v>0.318</v>
      </c>
    </row>
    <row r="115" spans="1:7" x14ac:dyDescent="0.3">
      <c r="A115">
        <v>59</v>
      </c>
      <c r="B115" s="5">
        <f t="shared" ca="1" si="9"/>
        <v>75.194680566354364</v>
      </c>
      <c r="C115" s="5">
        <f t="shared" ca="1" si="10"/>
        <v>26.107449472837601</v>
      </c>
      <c r="D115" s="5">
        <f t="shared" ca="1" si="11"/>
        <v>139.94483418629065</v>
      </c>
      <c r="E115" s="5">
        <f t="shared" ca="1" si="17"/>
        <v>16.834003462711586</v>
      </c>
      <c r="F115" s="5">
        <f t="shared" ca="1" si="14"/>
        <v>33.954114019855069</v>
      </c>
      <c r="G115">
        <f t="shared" ca="1" si="13"/>
        <v>0.99199999999999999</v>
      </c>
    </row>
    <row r="116" spans="1:7" x14ac:dyDescent="0.3">
      <c r="A116">
        <v>60</v>
      </c>
      <c r="B116" s="5">
        <f t="shared" ca="1" si="9"/>
        <v>69.3806578399751</v>
      </c>
      <c r="C116" s="5">
        <f t="shared" ca="1" si="10"/>
        <v>26.388319879389545</v>
      </c>
      <c r="D116" s="5">
        <f t="shared" ca="1" si="11"/>
        <v>145.09546480010903</v>
      </c>
      <c r="E116" s="5">
        <f t="shared" ca="1" si="17"/>
        <v>-2.9644627215302704</v>
      </c>
      <c r="F116" s="5">
        <f t="shared" ca="1" si="14"/>
        <v>14.155647835613212</v>
      </c>
      <c r="G116">
        <f t="shared" ca="1" si="13"/>
        <v>0.81399999999999995</v>
      </c>
    </row>
    <row r="117" spans="1:7" x14ac:dyDescent="0.3">
      <c r="A117">
        <v>61</v>
      </c>
      <c r="B117" s="5">
        <f t="shared" ca="1" si="9"/>
        <v>71.923125131206291</v>
      </c>
      <c r="C117" s="5">
        <f t="shared" ca="1" si="10"/>
        <v>33.110331390234592</v>
      </c>
      <c r="D117" s="5">
        <f t="shared" ca="1" si="11"/>
        <v>151.95443001264482</v>
      </c>
      <c r="E117" s="5">
        <f t="shared" ca="1" si="17"/>
        <v>-18.333958452053402</v>
      </c>
      <c r="F117" s="5">
        <f t="shared" ca="1" si="14"/>
        <v>-1.2138478949099181</v>
      </c>
      <c r="G117">
        <f t="shared" ca="1" si="13"/>
        <v>0.38500000000000001</v>
      </c>
    </row>
    <row r="118" spans="1:7" x14ac:dyDescent="0.3">
      <c r="A118">
        <v>62</v>
      </c>
      <c r="B118" s="5">
        <f t="shared" ca="1" si="9"/>
        <v>65.65802826814614</v>
      </c>
      <c r="C118" s="5">
        <f t="shared" ca="1" si="10"/>
        <v>36.417416020266074</v>
      </c>
      <c r="D118" s="5">
        <f t="shared" ca="1" si="11"/>
        <v>150.70859036001912</v>
      </c>
      <c r="E118" s="5">
        <f t="shared" ca="1" si="17"/>
        <v>-44.397572510795605</v>
      </c>
      <c r="F118" s="5">
        <f t="shared" ca="1" si="14"/>
        <v>-27.277461953652121</v>
      </c>
      <c r="G118">
        <f t="shared" ca="1" si="13"/>
        <v>3.0000000000000001E-3</v>
      </c>
    </row>
    <row r="119" spans="1:7" x14ac:dyDescent="0.3">
      <c r="A119">
        <v>63</v>
      </c>
      <c r="B119" s="5">
        <f t="shared" ca="1" si="9"/>
        <v>66.514574829091231</v>
      </c>
      <c r="C119" s="5">
        <f t="shared" ca="1" si="10"/>
        <v>29.463306016735853</v>
      </c>
      <c r="D119" s="5">
        <f t="shared" ca="1" si="11"/>
        <v>147.20226357517868</v>
      </c>
      <c r="E119" s="5">
        <f t="shared" ca="1" si="17"/>
        <v>-20.69307087243363</v>
      </c>
      <c r="F119" s="5">
        <f t="shared" ca="1" si="14"/>
        <v>-3.5729603152901461</v>
      </c>
      <c r="G119">
        <f t="shared" ca="1" si="13"/>
        <v>0.315</v>
      </c>
    </row>
    <row r="120" spans="1:7" x14ac:dyDescent="0.3">
      <c r="A120">
        <v>64</v>
      </c>
      <c r="B120" s="5">
        <f t="shared" ca="1" si="9"/>
        <v>62.753837026645435</v>
      </c>
      <c r="C120" s="5">
        <f t="shared" ca="1" si="10"/>
        <v>27.72082301409467</v>
      </c>
      <c r="D120" s="5">
        <f t="shared" ca="1" si="11"/>
        <v>140.82586863237907</v>
      </c>
      <c r="E120" s="5">
        <f t="shared" ca="1" si="17"/>
        <v>-22.893977819767105</v>
      </c>
      <c r="F120" s="5">
        <f t="shared" ca="1" si="14"/>
        <v>-5.7738672626236216</v>
      </c>
      <c r="G120">
        <f t="shared" ca="1" si="13"/>
        <v>0.253</v>
      </c>
    </row>
    <row r="121" spans="1:7" x14ac:dyDescent="0.3">
      <c r="A121">
        <v>65</v>
      </c>
      <c r="B121" s="5">
        <f t="shared" ca="1" si="9"/>
        <v>71.355913445630705</v>
      </c>
      <c r="C121" s="5">
        <f t="shared" ca="1" si="10"/>
        <v>31.4117829816573</v>
      </c>
      <c r="D121" s="5">
        <f t="shared" ca="1" si="11"/>
        <v>154.2365837288024</v>
      </c>
      <c r="E121" s="5">
        <f t="shared" ca="1" si="17"/>
        <v>-16.403936284179885</v>
      </c>
      <c r="F121" s="5">
        <f t="shared" ca="1" si="14"/>
        <v>0.71617427296359892</v>
      </c>
      <c r="G121">
        <f t="shared" ca="1" si="13"/>
        <v>0.44600000000000001</v>
      </c>
    </row>
    <row r="122" spans="1:7" x14ac:dyDescent="0.3">
      <c r="A122">
        <v>66</v>
      </c>
      <c r="B122" s="5">
        <f t="shared" ref="B122:B185" ca="1" si="18">_xlfn.NORM.INV(RAND(),$B$52,$C$52)</f>
        <v>68.908684501009688</v>
      </c>
      <c r="C122" s="5">
        <f t="shared" ref="C122:C185" ca="1" si="19">_xlfn.NORM.INV(RAND(),$B$53,$C$53)</f>
        <v>29.847361573397553</v>
      </c>
      <c r="D122" s="5">
        <f t="shared" ref="D122:D185" ca="1" si="20">_xlfn.NORM.INV(RAND(),$B$54,$C$54)</f>
        <v>139.88675334831331</v>
      </c>
      <c r="E122" s="5">
        <f t="shared" ca="1" si="17"/>
        <v>-11.136910111233931</v>
      </c>
      <c r="F122" s="5">
        <f t="shared" ref="F122:F185" ca="1" si="21">E122+$C$46</f>
        <v>5.9832004459095529</v>
      </c>
      <c r="G122">
        <f t="shared" ref="G122:G185" ca="1" si="22">COUNTIF($F$57:$F$1056,"&lt;"&amp;F122)/COUNT($F$57:$F$1056)</f>
        <v>0.60599999999999998</v>
      </c>
    </row>
    <row r="123" spans="1:7" x14ac:dyDescent="0.3">
      <c r="A123">
        <v>67</v>
      </c>
      <c r="B123" s="5">
        <f t="shared" ca="1" si="18"/>
        <v>67.408544370166325</v>
      </c>
      <c r="C123" s="5">
        <f t="shared" ca="1" si="19"/>
        <v>25.583917935448891</v>
      </c>
      <c r="D123" s="5">
        <f t="shared" ca="1" si="20"/>
        <v>146.30011964041572</v>
      </c>
      <c r="E123" s="5">
        <f t="shared" ca="1" si="17"/>
        <v>-6.8750160187559697</v>
      </c>
      <c r="F123" s="5">
        <f t="shared" ca="1" si="21"/>
        <v>10.245094538387514</v>
      </c>
      <c r="G123">
        <f t="shared" ca="1" si="22"/>
        <v>0.72299999999999998</v>
      </c>
    </row>
    <row r="124" spans="1:7" x14ac:dyDescent="0.3">
      <c r="A124">
        <v>68</v>
      </c>
      <c r="B124" s="5">
        <f t="shared" ca="1" si="18"/>
        <v>70.841362599465214</v>
      </c>
      <c r="C124" s="5">
        <f t="shared" ca="1" si="19"/>
        <v>34.964720088920579</v>
      </c>
      <c r="D124" s="5">
        <f t="shared" ca="1" si="20"/>
        <v>148.28008682304164</v>
      </c>
      <c r="E124" s="5">
        <f t="shared" ca="1" si="17"/>
        <v>-24.554591283544376</v>
      </c>
      <c r="F124" s="5">
        <f t="shared" ca="1" si="21"/>
        <v>-7.4344807264008921</v>
      </c>
      <c r="G124">
        <f t="shared" ca="1" si="22"/>
        <v>0.21199999999999999</v>
      </c>
    </row>
    <row r="125" spans="1:7" x14ac:dyDescent="0.3">
      <c r="A125">
        <v>69</v>
      </c>
      <c r="B125" s="5">
        <f t="shared" ca="1" si="18"/>
        <v>70.282589658299571</v>
      </c>
      <c r="C125" s="5">
        <f t="shared" ca="1" si="19"/>
        <v>26.374913236662277</v>
      </c>
      <c r="D125" s="5">
        <f t="shared" ca="1" si="20"/>
        <v>145.43187464019996</v>
      </c>
      <c r="E125" s="5">
        <f t="shared" ca="1" si="17"/>
        <v>-0.58921728750628288</v>
      </c>
      <c r="F125" s="5">
        <f t="shared" ca="1" si="21"/>
        <v>16.5308932696372</v>
      </c>
      <c r="G125">
        <f t="shared" ca="1" si="22"/>
        <v>0.86</v>
      </c>
    </row>
    <row r="126" spans="1:7" x14ac:dyDescent="0.3">
      <c r="A126">
        <v>70</v>
      </c>
      <c r="B126" s="5">
        <f t="shared" ca="1" si="18"/>
        <v>68.256427894166649</v>
      </c>
      <c r="C126" s="5">
        <f t="shared" ca="1" si="19"/>
        <v>34.143685724950757</v>
      </c>
      <c r="D126" s="5">
        <f t="shared" ca="1" si="20"/>
        <v>136.59555810155382</v>
      </c>
      <c r="E126" s="5">
        <f t="shared" ca="1" si="17"/>
        <v>-23.184695491935155</v>
      </c>
      <c r="F126" s="5">
        <f t="shared" ca="1" si="21"/>
        <v>-6.0645849347916716</v>
      </c>
      <c r="G126">
        <f t="shared" ca="1" si="22"/>
        <v>0.247</v>
      </c>
    </row>
    <row r="127" spans="1:7" x14ac:dyDescent="0.3">
      <c r="A127">
        <v>71</v>
      </c>
      <c r="B127" s="5">
        <f t="shared" ca="1" si="18"/>
        <v>65.459552510395724</v>
      </c>
      <c r="C127" s="5">
        <f t="shared" ca="1" si="19"/>
        <v>23.752825201853383</v>
      </c>
      <c r="D127" s="5">
        <f t="shared" ca="1" si="20"/>
        <v>156.06377409241</v>
      </c>
      <c r="E127" s="5">
        <f t="shared" ca="1" si="17"/>
        <v>-12.465647891537486</v>
      </c>
      <c r="F127" s="5">
        <f t="shared" ca="1" si="21"/>
        <v>4.6544626656059975</v>
      </c>
      <c r="G127">
        <f t="shared" ca="1" si="22"/>
        <v>0.56999999999999995</v>
      </c>
    </row>
    <row r="128" spans="1:7" x14ac:dyDescent="0.3">
      <c r="A128">
        <v>72</v>
      </c>
      <c r="B128" s="5">
        <f t="shared" ca="1" si="18"/>
        <v>72.069057482181805</v>
      </c>
      <c r="C128" s="5">
        <f t="shared" ca="1" si="19"/>
        <v>29.331049917664913</v>
      </c>
      <c r="D128" s="5">
        <f t="shared" ca="1" si="20"/>
        <v>153.62428342131426</v>
      </c>
      <c r="E128" s="5">
        <f t="shared" ca="1" si="17"/>
        <v>-8.2707289930388121</v>
      </c>
      <c r="F128" s="5">
        <f t="shared" ca="1" si="21"/>
        <v>8.8493815641046716</v>
      </c>
      <c r="G128">
        <f t="shared" ca="1" si="22"/>
        <v>0.68600000000000005</v>
      </c>
    </row>
    <row r="129" spans="1:7" x14ac:dyDescent="0.3">
      <c r="A129">
        <v>73</v>
      </c>
      <c r="B129" s="5">
        <f t="shared" ca="1" si="18"/>
        <v>71.194759235156255</v>
      </c>
      <c r="C129" s="5">
        <f t="shared" ca="1" si="19"/>
        <v>32.413018256105389</v>
      </c>
      <c r="D129" s="5">
        <f t="shared" ca="1" si="20"/>
        <v>144.09116695522042</v>
      </c>
      <c r="E129" s="5">
        <f t="shared" ca="1" si="17"/>
        <v>-14.183411061890993</v>
      </c>
      <c r="F129" s="5">
        <f t="shared" ca="1" si="21"/>
        <v>2.9366994952524905</v>
      </c>
      <c r="G129">
        <f t="shared" ca="1" si="22"/>
        <v>0.51600000000000001</v>
      </c>
    </row>
    <row r="130" spans="1:7" x14ac:dyDescent="0.3">
      <c r="A130">
        <v>74</v>
      </c>
      <c r="B130" s="5">
        <f t="shared" ca="1" si="18"/>
        <v>71.02898389336049</v>
      </c>
      <c r="C130" s="5">
        <f t="shared" ca="1" si="19"/>
        <v>29.848213908098696</v>
      </c>
      <c r="D130" s="5">
        <f t="shared" ca="1" si="20"/>
        <v>139.9470364308699</v>
      </c>
      <c r="E130" s="5">
        <f t="shared" ca="1" si="17"/>
        <v>-5.2498109193541511</v>
      </c>
      <c r="F130" s="5">
        <f t="shared" ca="1" si="21"/>
        <v>11.870299637789334</v>
      </c>
      <c r="G130">
        <f t="shared" ca="1" si="22"/>
        <v>0.76500000000000001</v>
      </c>
    </row>
    <row r="131" spans="1:7" x14ac:dyDescent="0.3">
      <c r="A131">
        <v>75</v>
      </c>
      <c r="B131" s="5">
        <f t="shared" ca="1" si="18"/>
        <v>69.960773412435174</v>
      </c>
      <c r="C131" s="5">
        <f t="shared" ca="1" si="19"/>
        <v>26.86080875028329</v>
      </c>
      <c r="D131" s="5">
        <f t="shared" ca="1" si="20"/>
        <v>151.56570759184962</v>
      </c>
      <c r="E131" s="5">
        <f t="shared" ca="1" si="17"/>
        <v>-6.1504832839815817</v>
      </c>
      <c r="F131" s="5">
        <f t="shared" ca="1" si="21"/>
        <v>10.969627273161901</v>
      </c>
      <c r="G131">
        <f t="shared" ca="1" si="22"/>
        <v>0.74299999999999999</v>
      </c>
    </row>
    <row r="132" spans="1:7" x14ac:dyDescent="0.3">
      <c r="A132">
        <v>76</v>
      </c>
      <c r="B132" s="5">
        <f t="shared" ca="1" si="18"/>
        <v>67.221504167817884</v>
      </c>
      <c r="C132" s="5">
        <f t="shared" ca="1" si="19"/>
        <v>32.690887042101629</v>
      </c>
      <c r="D132" s="5">
        <f t="shared" ca="1" si="20"/>
        <v>152.46150966966022</v>
      </c>
      <c r="E132" s="5">
        <f t="shared" ca="1" si="17"/>
        <v>-30.567263773164619</v>
      </c>
      <c r="F132" s="5">
        <f t="shared" ca="1" si="21"/>
        <v>-13.447153216021135</v>
      </c>
      <c r="G132">
        <f t="shared" ca="1" si="22"/>
        <v>9.4E-2</v>
      </c>
    </row>
    <row r="133" spans="1:7" x14ac:dyDescent="0.3">
      <c r="A133">
        <v>77</v>
      </c>
      <c r="B133" s="5">
        <f t="shared" ca="1" si="18"/>
        <v>70.804457210040766</v>
      </c>
      <c r="C133" s="5">
        <f t="shared" ca="1" si="19"/>
        <v>29.678638259078376</v>
      </c>
      <c r="D133" s="5">
        <f t="shared" ca="1" si="20"/>
        <v>148.87544950049497</v>
      </c>
      <c r="E133" s="5">
        <f t="shared" ca="1" si="17"/>
        <v>-10.214543111873734</v>
      </c>
      <c r="F133" s="5">
        <f t="shared" ca="1" si="21"/>
        <v>6.9055674452697495</v>
      </c>
      <c r="G133">
        <f t="shared" ca="1" si="22"/>
        <v>0.63700000000000001</v>
      </c>
    </row>
    <row r="134" spans="1:7" x14ac:dyDescent="0.3">
      <c r="A134">
        <v>78</v>
      </c>
      <c r="B134" s="5">
        <f t="shared" ca="1" si="18"/>
        <v>71.098541004372905</v>
      </c>
      <c r="C134" s="5">
        <f t="shared" ca="1" si="19"/>
        <v>31.642597434339461</v>
      </c>
      <c r="D134" s="5">
        <f t="shared" ca="1" si="20"/>
        <v>151.70574973746932</v>
      </c>
      <c r="E134" s="5">
        <f t="shared" ref="E134:E197" ca="1" si="23">$J$46*(B134-$B$46)+$J$47*(C134-$B$47)+$J$48*(D134-$B$48)</f>
        <v>-16.403644232980827</v>
      </c>
      <c r="F134" s="5">
        <f t="shared" ca="1" si="21"/>
        <v>0.71646632416265632</v>
      </c>
      <c r="G134">
        <f t="shared" ca="1" si="22"/>
        <v>0.44700000000000001</v>
      </c>
    </row>
    <row r="135" spans="1:7" x14ac:dyDescent="0.3">
      <c r="A135">
        <v>79</v>
      </c>
      <c r="B135" s="5">
        <f t="shared" ca="1" si="18"/>
        <v>73.794151577768829</v>
      </c>
      <c r="C135" s="5">
        <f t="shared" ca="1" si="19"/>
        <v>30.012835595984132</v>
      </c>
      <c r="D135" s="5">
        <f t="shared" ca="1" si="20"/>
        <v>155.3979077689533</v>
      </c>
      <c r="E135" s="5">
        <f t="shared" ca="1" si="23"/>
        <v>-6.3125372991097706</v>
      </c>
      <c r="F135" s="5">
        <f t="shared" ca="1" si="21"/>
        <v>10.807573258033713</v>
      </c>
      <c r="G135">
        <f t="shared" ca="1" si="22"/>
        <v>0.73699999999999999</v>
      </c>
    </row>
    <row r="136" spans="1:7" x14ac:dyDescent="0.3">
      <c r="A136">
        <v>80</v>
      </c>
      <c r="B136" s="5">
        <f t="shared" ca="1" si="18"/>
        <v>69.504694991505346</v>
      </c>
      <c r="C136" s="5">
        <f t="shared" ca="1" si="19"/>
        <v>28.877210790622968</v>
      </c>
      <c r="D136" s="5">
        <f t="shared" ca="1" si="20"/>
        <v>145.02667360905411</v>
      </c>
      <c r="E136" s="5">
        <f t="shared" ca="1" si="23"/>
        <v>-9.5323943977237988</v>
      </c>
      <c r="F136" s="5">
        <f t="shared" ca="1" si="21"/>
        <v>7.5877161594196849</v>
      </c>
      <c r="G136">
        <f t="shared" ca="1" si="22"/>
        <v>0.65800000000000003</v>
      </c>
    </row>
    <row r="137" spans="1:7" x14ac:dyDescent="0.3">
      <c r="A137">
        <v>81</v>
      </c>
      <c r="B137" s="5">
        <f t="shared" ca="1" si="18"/>
        <v>77.283726264128006</v>
      </c>
      <c r="C137" s="5">
        <f t="shared" ca="1" si="19"/>
        <v>37.57341333382962</v>
      </c>
      <c r="D137" s="5">
        <f t="shared" ca="1" si="20"/>
        <v>153.90315456695879</v>
      </c>
      <c r="E137" s="5">
        <f t="shared" ca="1" si="23"/>
        <v>-16.877310156470983</v>
      </c>
      <c r="F137" s="5">
        <f t="shared" ca="1" si="21"/>
        <v>0.24280040067250042</v>
      </c>
      <c r="G137">
        <f t="shared" ca="1" si="22"/>
        <v>0.436</v>
      </c>
    </row>
    <row r="138" spans="1:7" x14ac:dyDescent="0.3">
      <c r="A138">
        <v>82</v>
      </c>
      <c r="B138" s="5">
        <f t="shared" ca="1" si="18"/>
        <v>67.440197643374631</v>
      </c>
      <c r="C138" s="5">
        <f t="shared" ca="1" si="19"/>
        <v>25.705670199305153</v>
      </c>
      <c r="D138" s="5">
        <f t="shared" ca="1" si="20"/>
        <v>152.66801729966193</v>
      </c>
      <c r="E138" s="5">
        <f t="shared" ca="1" si="23"/>
        <v>-10.558130752178103</v>
      </c>
      <c r="F138" s="5">
        <f t="shared" ca="1" si="21"/>
        <v>6.5619798049653806</v>
      </c>
      <c r="G138">
        <f t="shared" ca="1" si="22"/>
        <v>0.626</v>
      </c>
    </row>
    <row r="139" spans="1:7" x14ac:dyDescent="0.3">
      <c r="A139">
        <v>83</v>
      </c>
      <c r="B139" s="5">
        <f t="shared" ca="1" si="18"/>
        <v>74.966512583177149</v>
      </c>
      <c r="C139" s="5">
        <f t="shared" ca="1" si="19"/>
        <v>30.363002403201719</v>
      </c>
      <c r="D139" s="5">
        <f t="shared" ca="1" si="20"/>
        <v>144.93426209451076</v>
      </c>
      <c r="E139" s="5">
        <f t="shared" ca="1" si="23"/>
        <v>1.6223845139081525</v>
      </c>
      <c r="F139" s="5">
        <f t="shared" ca="1" si="21"/>
        <v>18.742495071051636</v>
      </c>
      <c r="G139">
        <f t="shared" ca="1" si="22"/>
        <v>0.89500000000000002</v>
      </c>
    </row>
    <row r="140" spans="1:7" x14ac:dyDescent="0.3">
      <c r="A140">
        <v>84</v>
      </c>
      <c r="B140" s="5">
        <f t="shared" ca="1" si="18"/>
        <v>75.279422455076727</v>
      </c>
      <c r="C140" s="5">
        <f t="shared" ca="1" si="19"/>
        <v>35.332096635037509</v>
      </c>
      <c r="D140" s="5">
        <f t="shared" ca="1" si="20"/>
        <v>153.77723206058405</v>
      </c>
      <c r="E140" s="5">
        <f t="shared" ca="1" si="23"/>
        <v>-16.147480826591678</v>
      </c>
      <c r="F140" s="5">
        <f t="shared" ca="1" si="21"/>
        <v>0.97262973055180524</v>
      </c>
      <c r="G140">
        <f t="shared" ca="1" si="22"/>
        <v>0.45600000000000002</v>
      </c>
    </row>
    <row r="141" spans="1:7" x14ac:dyDescent="0.3">
      <c r="A141">
        <v>85</v>
      </c>
      <c r="B141" s="5">
        <f t="shared" ca="1" si="18"/>
        <v>62.82396083927415</v>
      </c>
      <c r="C141" s="5">
        <f t="shared" ca="1" si="19"/>
        <v>27.550255540312762</v>
      </c>
      <c r="D141" s="5">
        <f t="shared" ca="1" si="20"/>
        <v>144.8732285753851</v>
      </c>
      <c r="E141" s="5">
        <f t="shared" ca="1" si="23"/>
        <v>-24.402731881878626</v>
      </c>
      <c r="F141" s="5">
        <f t="shared" ca="1" si="21"/>
        <v>-7.2826213247351426</v>
      </c>
      <c r="G141">
        <f t="shared" ca="1" si="22"/>
        <v>0.217</v>
      </c>
    </row>
    <row r="142" spans="1:7" x14ac:dyDescent="0.3">
      <c r="A142">
        <v>86</v>
      </c>
      <c r="B142" s="5">
        <f t="shared" ca="1" si="18"/>
        <v>68.671188691469197</v>
      </c>
      <c r="C142" s="5">
        <f t="shared" ca="1" si="19"/>
        <v>26.228065206883578</v>
      </c>
      <c r="D142" s="5">
        <f t="shared" ca="1" si="20"/>
        <v>150.39447639979744</v>
      </c>
      <c r="E142" s="5">
        <f t="shared" ca="1" si="23"/>
        <v>-7.3538894112446416</v>
      </c>
      <c r="F142" s="5">
        <f t="shared" ca="1" si="21"/>
        <v>9.766221145898843</v>
      </c>
      <c r="G142">
        <f t="shared" ca="1" si="22"/>
        <v>0.70899999999999996</v>
      </c>
    </row>
    <row r="143" spans="1:7" x14ac:dyDescent="0.3">
      <c r="A143">
        <v>87</v>
      </c>
      <c r="B143" s="5">
        <f t="shared" ca="1" si="18"/>
        <v>68.099593072183296</v>
      </c>
      <c r="C143" s="5">
        <f t="shared" ca="1" si="19"/>
        <v>29.764951692408914</v>
      </c>
      <c r="D143" s="5">
        <f t="shared" ca="1" si="20"/>
        <v>152.0016963341169</v>
      </c>
      <c r="E143" s="5">
        <f t="shared" ca="1" si="23"/>
        <v>-19.694901254583066</v>
      </c>
      <c r="F143" s="5">
        <f t="shared" ca="1" si="21"/>
        <v>-2.5747906974395818</v>
      </c>
      <c r="G143">
        <f t="shared" ca="1" si="22"/>
        <v>0.34300000000000003</v>
      </c>
    </row>
    <row r="144" spans="1:7" x14ac:dyDescent="0.3">
      <c r="A144">
        <v>88</v>
      </c>
      <c r="B144" s="5">
        <f t="shared" ca="1" si="18"/>
        <v>72.09221160573756</v>
      </c>
      <c r="C144" s="5">
        <f t="shared" ca="1" si="19"/>
        <v>23.608572270151718</v>
      </c>
      <c r="D144" s="5">
        <f t="shared" ca="1" si="20"/>
        <v>149.38683789716654</v>
      </c>
      <c r="E144" s="5">
        <f t="shared" ca="1" si="23"/>
        <v>10.060167296059223</v>
      </c>
      <c r="F144" s="5">
        <f t="shared" ca="1" si="21"/>
        <v>27.180277853202707</v>
      </c>
      <c r="G144">
        <f t="shared" ca="1" si="22"/>
        <v>0.96299999999999997</v>
      </c>
    </row>
    <row r="145" spans="1:7" x14ac:dyDescent="0.3">
      <c r="A145">
        <v>89</v>
      </c>
      <c r="B145" s="5">
        <f t="shared" ca="1" si="18"/>
        <v>70.983634545781285</v>
      </c>
      <c r="C145" s="5">
        <f t="shared" ca="1" si="19"/>
        <v>35.490110462252424</v>
      </c>
      <c r="D145" s="5">
        <f t="shared" ca="1" si="20"/>
        <v>147.8506491132278</v>
      </c>
      <c r="E145" s="5">
        <f t="shared" ca="1" si="23"/>
        <v>-25.39322418348598</v>
      </c>
      <c r="F145" s="5">
        <f t="shared" ca="1" si="21"/>
        <v>-8.2731136263424965</v>
      </c>
      <c r="G145">
        <f t="shared" ca="1" si="22"/>
        <v>0.19</v>
      </c>
    </row>
    <row r="146" spans="1:7" x14ac:dyDescent="0.3">
      <c r="A146">
        <v>90</v>
      </c>
      <c r="B146" s="5">
        <f t="shared" ca="1" si="18"/>
        <v>71.653663711454257</v>
      </c>
      <c r="C146" s="5">
        <f t="shared" ca="1" si="19"/>
        <v>32.404745473311124</v>
      </c>
      <c r="D146" s="5">
        <f t="shared" ca="1" si="20"/>
        <v>152.51531427731976</v>
      </c>
      <c r="E146" s="5">
        <f t="shared" ca="1" si="23"/>
        <v>-17.418113007868069</v>
      </c>
      <c r="F146" s="5">
        <f t="shared" ca="1" si="21"/>
        <v>-0.29800245072458509</v>
      </c>
      <c r="G146">
        <f t="shared" ca="1" si="22"/>
        <v>0.42099999999999999</v>
      </c>
    </row>
    <row r="147" spans="1:7" x14ac:dyDescent="0.3">
      <c r="A147">
        <v>91</v>
      </c>
      <c r="B147" s="5">
        <f t="shared" ca="1" si="18"/>
        <v>69.335921195540962</v>
      </c>
      <c r="C147" s="5">
        <f t="shared" ca="1" si="19"/>
        <v>30.923196779501737</v>
      </c>
      <c r="D147" s="5">
        <f t="shared" ca="1" si="20"/>
        <v>146.10488096610504</v>
      </c>
      <c r="E147" s="5">
        <f t="shared" ca="1" si="23"/>
        <v>-16.299199059871668</v>
      </c>
      <c r="F147" s="5">
        <f t="shared" ca="1" si="21"/>
        <v>0.82091149727181545</v>
      </c>
      <c r="G147">
        <f t="shared" ca="1" si="22"/>
        <v>0.45100000000000001</v>
      </c>
    </row>
    <row r="148" spans="1:7" x14ac:dyDescent="0.3">
      <c r="A148">
        <v>92</v>
      </c>
      <c r="B148" s="5">
        <f t="shared" ca="1" si="18"/>
        <v>74.671283302760656</v>
      </c>
      <c r="C148" s="5">
        <f t="shared" ca="1" si="19"/>
        <v>29.785770384957601</v>
      </c>
      <c r="D148" s="5">
        <f t="shared" ca="1" si="20"/>
        <v>155.63237366521744</v>
      </c>
      <c r="E148" s="5">
        <f t="shared" ca="1" si="23"/>
        <v>-3.3548784258827293</v>
      </c>
      <c r="F148" s="5">
        <f t="shared" ca="1" si="21"/>
        <v>13.765232131260754</v>
      </c>
      <c r="G148">
        <f t="shared" ca="1" si="22"/>
        <v>0.80700000000000005</v>
      </c>
    </row>
    <row r="149" spans="1:7" x14ac:dyDescent="0.3">
      <c r="A149">
        <v>93</v>
      </c>
      <c r="B149" s="5">
        <f t="shared" ca="1" si="18"/>
        <v>66.173872179147523</v>
      </c>
      <c r="C149" s="5">
        <f t="shared" ca="1" si="19"/>
        <v>34.653979749779971</v>
      </c>
      <c r="D149" s="5">
        <f t="shared" ca="1" si="20"/>
        <v>145.27044921042591</v>
      </c>
      <c r="E149" s="5">
        <f t="shared" ca="1" si="23"/>
        <v>-35.101125420109199</v>
      </c>
      <c r="F149" s="5">
        <f t="shared" ca="1" si="21"/>
        <v>-17.981014862965715</v>
      </c>
      <c r="G149">
        <f t="shared" ca="1" si="22"/>
        <v>4.9000000000000002E-2</v>
      </c>
    </row>
    <row r="150" spans="1:7" x14ac:dyDescent="0.3">
      <c r="A150">
        <v>94</v>
      </c>
      <c r="B150" s="5">
        <f t="shared" ca="1" si="18"/>
        <v>76.289382419132608</v>
      </c>
      <c r="C150" s="5">
        <f t="shared" ca="1" si="19"/>
        <v>30.454825292443516</v>
      </c>
      <c r="D150" s="5">
        <f t="shared" ca="1" si="20"/>
        <v>154.49519729570881</v>
      </c>
      <c r="E150" s="5">
        <f t="shared" ca="1" si="23"/>
        <v>-9.142180527511945E-2</v>
      </c>
      <c r="F150" s="5">
        <f t="shared" ca="1" si="21"/>
        <v>17.028688751868366</v>
      </c>
      <c r="G150">
        <f t="shared" ca="1" si="22"/>
        <v>0.871</v>
      </c>
    </row>
    <row r="151" spans="1:7" x14ac:dyDescent="0.3">
      <c r="A151">
        <v>95</v>
      </c>
      <c r="B151" s="5">
        <f t="shared" ca="1" si="18"/>
        <v>67.289728052881742</v>
      </c>
      <c r="C151" s="5">
        <f t="shared" ca="1" si="19"/>
        <v>30.465911692201296</v>
      </c>
      <c r="D151" s="5">
        <f t="shared" ca="1" si="20"/>
        <v>142.34391973428129</v>
      </c>
      <c r="E151" s="5">
        <f t="shared" ca="1" si="23"/>
        <v>-18.710325974902524</v>
      </c>
      <c r="F151" s="5">
        <f t="shared" ca="1" si="21"/>
        <v>-1.5902154177590404</v>
      </c>
      <c r="G151">
        <f t="shared" ca="1" si="22"/>
        <v>0.38100000000000001</v>
      </c>
    </row>
    <row r="152" spans="1:7" x14ac:dyDescent="0.3">
      <c r="A152">
        <v>96</v>
      </c>
      <c r="B152" s="5">
        <f t="shared" ca="1" si="18"/>
        <v>64.424731097644127</v>
      </c>
      <c r="C152" s="5">
        <f t="shared" ca="1" si="19"/>
        <v>31.650756306285878</v>
      </c>
      <c r="D152" s="5">
        <f t="shared" ca="1" si="20"/>
        <v>148.54068548793933</v>
      </c>
      <c r="E152" s="5">
        <f t="shared" ca="1" si="23"/>
        <v>-33.360724658911387</v>
      </c>
      <c r="F152" s="5">
        <f t="shared" ca="1" si="21"/>
        <v>-16.240614101767903</v>
      </c>
      <c r="G152">
        <f t="shared" ca="1" si="22"/>
        <v>6.5000000000000002E-2</v>
      </c>
    </row>
    <row r="153" spans="1:7" x14ac:dyDescent="0.3">
      <c r="A153">
        <v>97</v>
      </c>
      <c r="B153" s="5">
        <f t="shared" ca="1" si="18"/>
        <v>70.150347675137681</v>
      </c>
      <c r="C153" s="5">
        <f t="shared" ca="1" si="19"/>
        <v>31.719623761340355</v>
      </c>
      <c r="D153" s="5">
        <f t="shared" ca="1" si="20"/>
        <v>153.18870540598928</v>
      </c>
      <c r="E153" s="5">
        <f t="shared" ca="1" si="23"/>
        <v>-20.066187861855621</v>
      </c>
      <c r="F153" s="5">
        <f t="shared" ca="1" si="21"/>
        <v>-2.9460773047121371</v>
      </c>
      <c r="G153">
        <f t="shared" ca="1" si="22"/>
        <v>0.33200000000000002</v>
      </c>
    </row>
    <row r="154" spans="1:7" x14ac:dyDescent="0.3">
      <c r="A154">
        <v>98</v>
      </c>
      <c r="B154" s="5">
        <f t="shared" ca="1" si="18"/>
        <v>74.891737999815476</v>
      </c>
      <c r="C154" s="5">
        <f t="shared" ca="1" si="19"/>
        <v>33.914193630625803</v>
      </c>
      <c r="D154" s="5">
        <f t="shared" ca="1" si="20"/>
        <v>141.9014214783231</v>
      </c>
      <c r="E154" s="5">
        <f t="shared" ca="1" si="23"/>
        <v>-6.870576677427418</v>
      </c>
      <c r="F154" s="5">
        <f t="shared" ca="1" si="21"/>
        <v>10.249533879716065</v>
      </c>
      <c r="G154">
        <f t="shared" ca="1" si="22"/>
        <v>0.72399999999999998</v>
      </c>
    </row>
    <row r="155" spans="1:7" x14ac:dyDescent="0.3">
      <c r="A155">
        <v>99</v>
      </c>
      <c r="B155" s="5">
        <f t="shared" ca="1" si="18"/>
        <v>70.91608244526482</v>
      </c>
      <c r="C155" s="5">
        <f t="shared" ca="1" si="19"/>
        <v>30.543214283900181</v>
      </c>
      <c r="D155" s="5">
        <f t="shared" ca="1" si="20"/>
        <v>149.97098763806545</v>
      </c>
      <c r="E155" s="5">
        <f t="shared" ca="1" si="23"/>
        <v>-12.907876146498792</v>
      </c>
      <c r="F155" s="5">
        <f t="shared" ca="1" si="21"/>
        <v>4.2122344106446921</v>
      </c>
      <c r="G155">
        <f t="shared" ca="1" si="22"/>
        <v>0.55600000000000005</v>
      </c>
    </row>
    <row r="156" spans="1:7" x14ac:dyDescent="0.3">
      <c r="A156">
        <v>100</v>
      </c>
      <c r="B156" s="5">
        <f t="shared" ca="1" si="18"/>
        <v>65.396277361324536</v>
      </c>
      <c r="C156" s="5">
        <f t="shared" ca="1" si="19"/>
        <v>33.918116012550335</v>
      </c>
      <c r="D156" s="5">
        <f t="shared" ca="1" si="20"/>
        <v>158.51233790271323</v>
      </c>
      <c r="E156" s="5">
        <f t="shared" ca="1" si="23"/>
        <v>-42.353337486715184</v>
      </c>
      <c r="F156" s="5">
        <f t="shared" ca="1" si="21"/>
        <v>-25.2332269295717</v>
      </c>
      <c r="G156">
        <f t="shared" ca="1" si="22"/>
        <v>1.4999999999999999E-2</v>
      </c>
    </row>
    <row r="157" spans="1:7" x14ac:dyDescent="0.3">
      <c r="A157">
        <v>101</v>
      </c>
      <c r="B157" s="5">
        <f t="shared" ca="1" si="18"/>
        <v>72.770819448972361</v>
      </c>
      <c r="C157" s="5">
        <f t="shared" ca="1" si="19"/>
        <v>30.909639986326251</v>
      </c>
      <c r="D157" s="5">
        <f t="shared" ca="1" si="20"/>
        <v>152.60239266119191</v>
      </c>
      <c r="E157" s="5">
        <f t="shared" ca="1" si="23"/>
        <v>-10.169030402995446</v>
      </c>
      <c r="F157" s="5">
        <f t="shared" ca="1" si="21"/>
        <v>6.9510801541480376</v>
      </c>
      <c r="G157">
        <f t="shared" ca="1" si="22"/>
        <v>0.63900000000000001</v>
      </c>
    </row>
    <row r="158" spans="1:7" x14ac:dyDescent="0.3">
      <c r="A158">
        <v>102</v>
      </c>
      <c r="B158" s="5">
        <f t="shared" ca="1" si="18"/>
        <v>71.603850681463243</v>
      </c>
      <c r="C158" s="5">
        <f t="shared" ca="1" si="19"/>
        <v>31.44255039448516</v>
      </c>
      <c r="D158" s="5">
        <f t="shared" ca="1" si="20"/>
        <v>150.54567288198615</v>
      </c>
      <c r="E158" s="5">
        <f t="shared" ca="1" si="23"/>
        <v>-13.808462746769948</v>
      </c>
      <c r="F158" s="5">
        <f t="shared" ca="1" si="21"/>
        <v>3.3116478103735361</v>
      </c>
      <c r="G158">
        <f t="shared" ca="1" si="22"/>
        <v>0.53</v>
      </c>
    </row>
    <row r="159" spans="1:7" x14ac:dyDescent="0.3">
      <c r="A159">
        <v>103</v>
      </c>
      <c r="B159" s="5">
        <f t="shared" ca="1" si="18"/>
        <v>65.080834842733879</v>
      </c>
      <c r="C159" s="5">
        <f t="shared" ca="1" si="19"/>
        <v>29.872577413911383</v>
      </c>
      <c r="D159" s="5">
        <f t="shared" ca="1" si="20"/>
        <v>148.44180294465426</v>
      </c>
      <c r="E159" s="5">
        <f t="shared" ca="1" si="23"/>
        <v>-26.508524804520345</v>
      </c>
      <c r="F159" s="5">
        <f t="shared" ca="1" si="21"/>
        <v>-9.3884142473768613</v>
      </c>
      <c r="G159">
        <f t="shared" ca="1" si="22"/>
        <v>0.16200000000000001</v>
      </c>
    </row>
    <row r="160" spans="1:7" x14ac:dyDescent="0.3">
      <c r="A160">
        <v>104</v>
      </c>
      <c r="B160" s="5">
        <f t="shared" ca="1" si="18"/>
        <v>69.798132295410269</v>
      </c>
      <c r="C160" s="5">
        <f t="shared" ca="1" si="19"/>
        <v>31.631408560614908</v>
      </c>
      <c r="D160" s="5">
        <f t="shared" ca="1" si="20"/>
        <v>149.91767844545237</v>
      </c>
      <c r="E160" s="5">
        <f t="shared" ca="1" si="23"/>
        <v>-19.040877814193923</v>
      </c>
      <c r="F160" s="5">
        <f t="shared" ca="1" si="21"/>
        <v>-1.9207672570504393</v>
      </c>
      <c r="G160">
        <f t="shared" ca="1" si="22"/>
        <v>0.36599999999999999</v>
      </c>
    </row>
    <row r="161" spans="1:7" x14ac:dyDescent="0.3">
      <c r="A161">
        <v>105</v>
      </c>
      <c r="B161" s="5">
        <f t="shared" ca="1" si="18"/>
        <v>72.11941026052736</v>
      </c>
      <c r="C161" s="5">
        <f t="shared" ca="1" si="19"/>
        <v>29.564894260299496</v>
      </c>
      <c r="D161" s="5">
        <f t="shared" ca="1" si="20"/>
        <v>157.5528499589451</v>
      </c>
      <c r="E161" s="5">
        <f t="shared" ca="1" si="23"/>
        <v>-10.900205201467832</v>
      </c>
      <c r="F161" s="5">
        <f t="shared" ca="1" si="21"/>
        <v>6.2199053556756514</v>
      </c>
      <c r="G161">
        <f t="shared" ca="1" si="22"/>
        <v>0.61499999999999999</v>
      </c>
    </row>
    <row r="162" spans="1:7" x14ac:dyDescent="0.3">
      <c r="A162">
        <v>106</v>
      </c>
      <c r="B162" s="5">
        <f t="shared" ca="1" si="18"/>
        <v>69.790298149005423</v>
      </c>
      <c r="C162" s="5">
        <f t="shared" ca="1" si="19"/>
        <v>26.778748682966555</v>
      </c>
      <c r="D162" s="5">
        <f t="shared" ca="1" si="20"/>
        <v>151.48321282329218</v>
      </c>
      <c r="E162" s="5">
        <f t="shared" ca="1" si="23"/>
        <v>-6.3529716411946957</v>
      </c>
      <c r="F162" s="5">
        <f t="shared" ca="1" si="21"/>
        <v>10.767138915948788</v>
      </c>
      <c r="G162">
        <f t="shared" ca="1" si="22"/>
        <v>0.73499999999999999</v>
      </c>
    </row>
    <row r="163" spans="1:7" x14ac:dyDescent="0.3">
      <c r="A163">
        <v>107</v>
      </c>
      <c r="B163" s="5">
        <f t="shared" ca="1" si="18"/>
        <v>71.280122692634166</v>
      </c>
      <c r="C163" s="5">
        <f t="shared" ca="1" si="19"/>
        <v>35.781473221322344</v>
      </c>
      <c r="D163" s="5">
        <f t="shared" ca="1" si="20"/>
        <v>143.74001674701651</v>
      </c>
      <c r="E163" s="5">
        <f t="shared" ca="1" si="23"/>
        <v>-23.163812209255294</v>
      </c>
      <c r="F163" s="5">
        <f t="shared" ca="1" si="21"/>
        <v>-6.0437016521118103</v>
      </c>
      <c r="G163">
        <f t="shared" ca="1" si="22"/>
        <v>0.248</v>
      </c>
    </row>
    <row r="164" spans="1:7" x14ac:dyDescent="0.3">
      <c r="A164">
        <v>108</v>
      </c>
      <c r="B164" s="5">
        <f t="shared" ca="1" si="18"/>
        <v>70.587926615705442</v>
      </c>
      <c r="C164" s="5">
        <f t="shared" ca="1" si="19"/>
        <v>24.846080645596416</v>
      </c>
      <c r="D164" s="5">
        <f t="shared" ca="1" si="20"/>
        <v>152.9956133611762</v>
      </c>
      <c r="E164" s="5">
        <f t="shared" ca="1" si="23"/>
        <v>0.45771825389365861</v>
      </c>
      <c r="F164" s="5">
        <f t="shared" ca="1" si="21"/>
        <v>17.577828811037143</v>
      </c>
      <c r="G164">
        <f t="shared" ca="1" si="22"/>
        <v>0.879</v>
      </c>
    </row>
    <row r="165" spans="1:7" x14ac:dyDescent="0.3">
      <c r="A165">
        <v>109</v>
      </c>
      <c r="B165" s="5">
        <f t="shared" ca="1" si="18"/>
        <v>69.794461869049215</v>
      </c>
      <c r="C165" s="5">
        <f t="shared" ca="1" si="19"/>
        <v>33.425540086599575</v>
      </c>
      <c r="D165" s="5">
        <f t="shared" ca="1" si="20"/>
        <v>150.78942383073763</v>
      </c>
      <c r="E165" s="5">
        <f t="shared" ca="1" si="23"/>
        <v>-24.531869302718501</v>
      </c>
      <c r="F165" s="5">
        <f t="shared" ca="1" si="21"/>
        <v>-7.4117587455750176</v>
      </c>
      <c r="G165">
        <f t="shared" ca="1" si="22"/>
        <v>0.21299999999999999</v>
      </c>
    </row>
    <row r="166" spans="1:7" x14ac:dyDescent="0.3">
      <c r="A166">
        <v>110</v>
      </c>
      <c r="B166" s="5">
        <f t="shared" ca="1" si="18"/>
        <v>72.689969620381717</v>
      </c>
      <c r="C166" s="5">
        <f t="shared" ca="1" si="19"/>
        <v>30.371627200721072</v>
      </c>
      <c r="D166" s="5">
        <f t="shared" ca="1" si="20"/>
        <v>143.67194671315079</v>
      </c>
      <c r="E166" s="5">
        <f t="shared" ca="1" si="23"/>
        <v>-4.079830866806275</v>
      </c>
      <c r="F166" s="5">
        <f t="shared" ca="1" si="21"/>
        <v>13.040279690337208</v>
      </c>
      <c r="G166">
        <f t="shared" ca="1" si="22"/>
        <v>0.78900000000000003</v>
      </c>
    </row>
    <row r="167" spans="1:7" x14ac:dyDescent="0.3">
      <c r="A167">
        <v>111</v>
      </c>
      <c r="B167" s="5">
        <f t="shared" ca="1" si="18"/>
        <v>72.137240971827111</v>
      </c>
      <c r="C167" s="5">
        <f t="shared" ca="1" si="19"/>
        <v>27.053292285130055</v>
      </c>
      <c r="D167" s="5">
        <f t="shared" ca="1" si="20"/>
        <v>139.23451648790072</v>
      </c>
      <c r="E167" s="5">
        <f t="shared" ca="1" si="23"/>
        <v>6.0356645210796058</v>
      </c>
      <c r="F167" s="5">
        <f t="shared" ca="1" si="21"/>
        <v>23.15577507822309</v>
      </c>
      <c r="G167">
        <f t="shared" ca="1" si="22"/>
        <v>0.94299999999999995</v>
      </c>
    </row>
    <row r="168" spans="1:7" x14ac:dyDescent="0.3">
      <c r="A168">
        <v>112</v>
      </c>
      <c r="B168" s="5">
        <f t="shared" ca="1" si="18"/>
        <v>71.546900498646934</v>
      </c>
      <c r="C168" s="5">
        <f t="shared" ca="1" si="19"/>
        <v>28.638947164974006</v>
      </c>
      <c r="D168" s="5">
        <f t="shared" ca="1" si="20"/>
        <v>150.19135499935206</v>
      </c>
      <c r="E168" s="5">
        <f t="shared" ca="1" si="23"/>
        <v>-5.9461705450415563</v>
      </c>
      <c r="F168" s="5">
        <f t="shared" ca="1" si="21"/>
        <v>11.173940012101927</v>
      </c>
      <c r="G168">
        <f t="shared" ca="1" si="22"/>
        <v>0.748</v>
      </c>
    </row>
    <row r="169" spans="1:7" x14ac:dyDescent="0.3">
      <c r="A169">
        <v>113</v>
      </c>
      <c r="B169" s="5">
        <f t="shared" ca="1" si="18"/>
        <v>68.587916363947173</v>
      </c>
      <c r="C169" s="5">
        <f t="shared" ca="1" si="19"/>
        <v>28.941315021965</v>
      </c>
      <c r="D169" s="5">
        <f t="shared" ca="1" si="20"/>
        <v>150.83768457087064</v>
      </c>
      <c r="E169" s="5">
        <f t="shared" ca="1" si="23"/>
        <v>-15.403365570145406</v>
      </c>
      <c r="F169" s="5">
        <f t="shared" ca="1" si="21"/>
        <v>1.7167449869980782</v>
      </c>
      <c r="G169">
        <f t="shared" ca="1" si="22"/>
        <v>0.47499999999999998</v>
      </c>
    </row>
    <row r="170" spans="1:7" x14ac:dyDescent="0.3">
      <c r="A170">
        <v>114</v>
      </c>
      <c r="B170" s="5">
        <f t="shared" ca="1" si="18"/>
        <v>66.201190860412169</v>
      </c>
      <c r="C170" s="5">
        <f t="shared" ca="1" si="19"/>
        <v>24.396763639914248</v>
      </c>
      <c r="D170" s="5">
        <f t="shared" ca="1" si="20"/>
        <v>148.17006226602874</v>
      </c>
      <c r="E170" s="5">
        <f t="shared" ca="1" si="23"/>
        <v>-7.9390882774023313</v>
      </c>
      <c r="F170" s="5">
        <f t="shared" ca="1" si="21"/>
        <v>9.1810222797411534</v>
      </c>
      <c r="G170">
        <f t="shared" ca="1" si="22"/>
        <v>0.69199999999999995</v>
      </c>
    </row>
    <row r="171" spans="1:7" x14ac:dyDescent="0.3">
      <c r="A171">
        <v>115</v>
      </c>
      <c r="B171" s="5">
        <f t="shared" ca="1" si="18"/>
        <v>64.327134547640114</v>
      </c>
      <c r="C171" s="5">
        <f t="shared" ca="1" si="19"/>
        <v>29.07493304810362</v>
      </c>
      <c r="D171" s="5">
        <f t="shared" ca="1" si="20"/>
        <v>146.24761886473331</v>
      </c>
      <c r="E171" s="5">
        <f t="shared" ca="1" si="23"/>
        <v>-25.203409494291186</v>
      </c>
      <c r="F171" s="5">
        <f t="shared" ca="1" si="21"/>
        <v>-8.0832989371477026</v>
      </c>
      <c r="G171">
        <f t="shared" ca="1" si="22"/>
        <v>0.19600000000000001</v>
      </c>
    </row>
    <row r="172" spans="1:7" x14ac:dyDescent="0.3">
      <c r="A172">
        <v>116</v>
      </c>
      <c r="B172" s="5">
        <f t="shared" ca="1" si="18"/>
        <v>75.209119023512159</v>
      </c>
      <c r="C172" s="5">
        <f t="shared" ca="1" si="19"/>
        <v>37.335788090132347</v>
      </c>
      <c r="D172" s="5">
        <f t="shared" ca="1" si="20"/>
        <v>148.77866952764998</v>
      </c>
      <c r="E172" s="5">
        <f t="shared" ca="1" si="23"/>
        <v>-19.246541681030926</v>
      </c>
      <c r="F172" s="5">
        <f t="shared" ca="1" si="21"/>
        <v>-2.1264311238874427</v>
      </c>
      <c r="G172">
        <f t="shared" ca="1" si="22"/>
        <v>0.35799999999999998</v>
      </c>
    </row>
    <row r="173" spans="1:7" x14ac:dyDescent="0.3">
      <c r="A173">
        <v>117</v>
      </c>
      <c r="B173" s="5">
        <f t="shared" ca="1" si="18"/>
        <v>65.628034895227756</v>
      </c>
      <c r="C173" s="5">
        <f t="shared" ca="1" si="19"/>
        <v>31.027938379180409</v>
      </c>
      <c r="D173" s="5">
        <f t="shared" ca="1" si="20"/>
        <v>138.99680516094239</v>
      </c>
      <c r="E173" s="5">
        <f t="shared" ca="1" si="23"/>
        <v>-23.117482312776328</v>
      </c>
      <c r="F173" s="5">
        <f t="shared" ca="1" si="21"/>
        <v>-5.9973717556328445</v>
      </c>
      <c r="G173">
        <f t="shared" ca="1" si="22"/>
        <v>0.249</v>
      </c>
    </row>
    <row r="174" spans="1:7" x14ac:dyDescent="0.3">
      <c r="A174">
        <v>118</v>
      </c>
      <c r="B174" s="5">
        <f t="shared" ca="1" si="18"/>
        <v>70.099367397803363</v>
      </c>
      <c r="C174" s="5">
        <f t="shared" ca="1" si="19"/>
        <v>29.199347615129145</v>
      </c>
      <c r="D174" s="5">
        <f t="shared" ca="1" si="20"/>
        <v>147.56830120303889</v>
      </c>
      <c r="E174" s="5">
        <f t="shared" ca="1" si="23"/>
        <v>-10.140813689002041</v>
      </c>
      <c r="F174" s="5">
        <f t="shared" ca="1" si="21"/>
        <v>6.9792968681414429</v>
      </c>
      <c r="G174">
        <f t="shared" ca="1" si="22"/>
        <v>0.64100000000000001</v>
      </c>
    </row>
    <row r="175" spans="1:7" x14ac:dyDescent="0.3">
      <c r="A175">
        <v>119</v>
      </c>
      <c r="B175" s="5">
        <f t="shared" ca="1" si="18"/>
        <v>70.544914841166275</v>
      </c>
      <c r="C175" s="5">
        <f t="shared" ca="1" si="19"/>
        <v>27.183910882551046</v>
      </c>
      <c r="D175" s="5">
        <f t="shared" ca="1" si="20"/>
        <v>152.31145826499866</v>
      </c>
      <c r="E175" s="5">
        <f t="shared" ca="1" si="23"/>
        <v>-5.8232671661146851</v>
      </c>
      <c r="F175" s="5">
        <f t="shared" ca="1" si="21"/>
        <v>11.296843391028798</v>
      </c>
      <c r="G175">
        <f t="shared" ca="1" si="22"/>
        <v>0.753</v>
      </c>
    </row>
    <row r="176" spans="1:7" x14ac:dyDescent="0.3">
      <c r="A176">
        <v>120</v>
      </c>
      <c r="B176" s="5">
        <f t="shared" ca="1" si="18"/>
        <v>74.7749690961315</v>
      </c>
      <c r="C176" s="5">
        <f t="shared" ca="1" si="19"/>
        <v>29.819518134488121</v>
      </c>
      <c r="D176" s="5">
        <f t="shared" ca="1" si="20"/>
        <v>152.30071440725598</v>
      </c>
      <c r="E176" s="5">
        <f t="shared" ca="1" si="23"/>
        <v>-1.3642109831384959</v>
      </c>
      <c r="F176" s="5">
        <f t="shared" ca="1" si="21"/>
        <v>15.755899574004989</v>
      </c>
      <c r="G176">
        <f t="shared" ca="1" si="22"/>
        <v>0.84599999999999997</v>
      </c>
    </row>
    <row r="177" spans="1:7" x14ac:dyDescent="0.3">
      <c r="A177">
        <v>121</v>
      </c>
      <c r="B177" s="5">
        <f t="shared" ca="1" si="18"/>
        <v>70.120947779264938</v>
      </c>
      <c r="C177" s="5">
        <f t="shared" ca="1" si="19"/>
        <v>26.064475141825977</v>
      </c>
      <c r="D177" s="5">
        <f t="shared" ca="1" si="20"/>
        <v>149.82294576002536</v>
      </c>
      <c r="E177" s="5">
        <f t="shared" ca="1" si="23"/>
        <v>-2.5398485814114755</v>
      </c>
      <c r="F177" s="5">
        <f t="shared" ca="1" si="21"/>
        <v>14.580261975732007</v>
      </c>
      <c r="G177">
        <f t="shared" ca="1" si="22"/>
        <v>0.82199999999999995</v>
      </c>
    </row>
    <row r="178" spans="1:7" x14ac:dyDescent="0.3">
      <c r="A178">
        <v>122</v>
      </c>
      <c r="B178" s="5">
        <f t="shared" ca="1" si="18"/>
        <v>72.427719373156037</v>
      </c>
      <c r="C178" s="5">
        <f t="shared" ca="1" si="19"/>
        <v>28.449178636415837</v>
      </c>
      <c r="D178" s="5">
        <f t="shared" ca="1" si="20"/>
        <v>157.65858855094808</v>
      </c>
      <c r="E178" s="5">
        <f t="shared" ca="1" si="23"/>
        <v>-6.9799047691763514</v>
      </c>
      <c r="F178" s="5">
        <f t="shared" ca="1" si="21"/>
        <v>10.140205787967133</v>
      </c>
      <c r="G178">
        <f t="shared" ca="1" si="22"/>
        <v>0.72099999999999997</v>
      </c>
    </row>
    <row r="179" spans="1:7" x14ac:dyDescent="0.3">
      <c r="A179">
        <v>123</v>
      </c>
      <c r="B179" s="5">
        <f t="shared" ca="1" si="18"/>
        <v>70.057837056241993</v>
      </c>
      <c r="C179" s="5">
        <f t="shared" ca="1" si="19"/>
        <v>31.177564582318489</v>
      </c>
      <c r="D179" s="5">
        <f t="shared" ca="1" si="20"/>
        <v>161.40921547919666</v>
      </c>
      <c r="E179" s="5">
        <f t="shared" ca="1" si="23"/>
        <v>-23.240392477345733</v>
      </c>
      <c r="F179" s="5">
        <f t="shared" ca="1" si="21"/>
        <v>-6.1202819202022489</v>
      </c>
      <c r="G179">
        <f t="shared" ca="1" si="22"/>
        <v>0.246</v>
      </c>
    </row>
    <row r="180" spans="1:7" x14ac:dyDescent="0.3">
      <c r="A180">
        <v>124</v>
      </c>
      <c r="B180" s="5">
        <f t="shared" ca="1" si="18"/>
        <v>68.871539687938935</v>
      </c>
      <c r="C180" s="5">
        <f t="shared" ca="1" si="19"/>
        <v>32.896424709962986</v>
      </c>
      <c r="D180" s="5">
        <f t="shared" ca="1" si="20"/>
        <v>155.53538466883651</v>
      </c>
      <c r="E180" s="5">
        <f t="shared" ca="1" si="23"/>
        <v>-28.189222174537534</v>
      </c>
      <c r="F180" s="5">
        <f t="shared" ca="1" si="21"/>
        <v>-11.06911161739405</v>
      </c>
      <c r="G180">
        <f t="shared" ca="1" si="22"/>
        <v>0.129</v>
      </c>
    </row>
    <row r="181" spans="1:7" x14ac:dyDescent="0.3">
      <c r="A181">
        <v>125</v>
      </c>
      <c r="B181" s="5">
        <f t="shared" ca="1" si="18"/>
        <v>73.439970927592569</v>
      </c>
      <c r="C181" s="5">
        <f t="shared" ca="1" si="19"/>
        <v>29.431511615467425</v>
      </c>
      <c r="D181" s="5">
        <f t="shared" ca="1" si="20"/>
        <v>151.47244555601307</v>
      </c>
      <c r="E181" s="5">
        <f t="shared" ca="1" si="23"/>
        <v>-3.5628151885110015</v>
      </c>
      <c r="F181" s="5">
        <f t="shared" ca="1" si="21"/>
        <v>13.557295368632483</v>
      </c>
      <c r="G181">
        <f t="shared" ca="1" si="22"/>
        <v>0.80100000000000005</v>
      </c>
    </row>
    <row r="182" spans="1:7" x14ac:dyDescent="0.3">
      <c r="A182">
        <v>126</v>
      </c>
      <c r="B182" s="5">
        <f t="shared" ca="1" si="18"/>
        <v>65.534000490619462</v>
      </c>
      <c r="C182" s="5">
        <f t="shared" ca="1" si="19"/>
        <v>34.654700301164773</v>
      </c>
      <c r="D182" s="5">
        <f t="shared" ca="1" si="20"/>
        <v>159.11439793956743</v>
      </c>
      <c r="E182" s="5">
        <f t="shared" ca="1" si="23"/>
        <v>-44.350379898209425</v>
      </c>
      <c r="F182" s="5">
        <f t="shared" ca="1" si="21"/>
        <v>-27.230269341065942</v>
      </c>
      <c r="G182">
        <f t="shared" ca="1" si="22"/>
        <v>4.0000000000000001E-3</v>
      </c>
    </row>
    <row r="183" spans="1:7" x14ac:dyDescent="0.3">
      <c r="A183">
        <v>127</v>
      </c>
      <c r="B183" s="5">
        <f t="shared" ca="1" si="18"/>
        <v>74.896990093275448</v>
      </c>
      <c r="C183" s="5">
        <f t="shared" ca="1" si="19"/>
        <v>27.003340981891597</v>
      </c>
      <c r="D183" s="5">
        <f t="shared" ca="1" si="20"/>
        <v>137.97903810805963</v>
      </c>
      <c r="E183" s="5">
        <f t="shared" ca="1" si="23"/>
        <v>14.55965554720833</v>
      </c>
      <c r="F183" s="5">
        <f t="shared" ca="1" si="21"/>
        <v>31.679766104351813</v>
      </c>
      <c r="G183">
        <f t="shared" ca="1" si="22"/>
        <v>0.98599999999999999</v>
      </c>
    </row>
    <row r="184" spans="1:7" x14ac:dyDescent="0.3">
      <c r="A184">
        <v>128</v>
      </c>
      <c r="B184" s="5">
        <f t="shared" ca="1" si="18"/>
        <v>69.99611340671963</v>
      </c>
      <c r="C184" s="5">
        <f t="shared" ca="1" si="19"/>
        <v>28.651427974498244</v>
      </c>
      <c r="D184" s="5">
        <f t="shared" ca="1" si="20"/>
        <v>145.11402991368919</v>
      </c>
      <c r="E184" s="5">
        <f t="shared" ca="1" si="23"/>
        <v>-7.5763357820984698</v>
      </c>
      <c r="F184" s="5">
        <f t="shared" ca="1" si="21"/>
        <v>9.5437747750450139</v>
      </c>
      <c r="G184">
        <f t="shared" ca="1" si="22"/>
        <v>0.70199999999999996</v>
      </c>
    </row>
    <row r="185" spans="1:7" x14ac:dyDescent="0.3">
      <c r="A185">
        <v>129</v>
      </c>
      <c r="B185" s="5">
        <f t="shared" ca="1" si="18"/>
        <v>70.03579927113266</v>
      </c>
      <c r="C185" s="5">
        <f t="shared" ca="1" si="19"/>
        <v>35.267060428843607</v>
      </c>
      <c r="D185" s="5">
        <f t="shared" ca="1" si="20"/>
        <v>145.95040854403643</v>
      </c>
      <c r="E185" s="5">
        <f t="shared" ca="1" si="23"/>
        <v>-26.393555714311528</v>
      </c>
      <c r="F185" s="5">
        <f t="shared" ca="1" si="21"/>
        <v>-9.2734451571680445</v>
      </c>
      <c r="G185">
        <f t="shared" ca="1" si="22"/>
        <v>0.16700000000000001</v>
      </c>
    </row>
    <row r="186" spans="1:7" x14ac:dyDescent="0.3">
      <c r="A186">
        <v>130</v>
      </c>
      <c r="B186" s="5">
        <f t="shared" ref="B186:B249" ca="1" si="24">_xlfn.NORM.INV(RAND(),$B$52,$C$52)</f>
        <v>76.19783014984688</v>
      </c>
      <c r="C186" s="5">
        <f t="shared" ref="C186:C249" ca="1" si="25">_xlfn.NORM.INV(RAND(),$B$53,$C$53)</f>
        <v>25.450359175588609</v>
      </c>
      <c r="D186" s="5">
        <f t="shared" ref="D186:D249" ca="1" si="26">_xlfn.NORM.INV(RAND(),$B$54,$C$54)</f>
        <v>155.68053436856223</v>
      </c>
      <c r="E186" s="5">
        <f t="shared" ca="1" si="23"/>
        <v>12.991530415419753</v>
      </c>
      <c r="F186" s="5">
        <f t="shared" ref="F186:F249" ca="1" si="27">E186+$C$46</f>
        <v>30.111640972563237</v>
      </c>
      <c r="G186">
        <f t="shared" ref="G186:G249" ca="1" si="28">COUNTIF($F$57:$F$1056,"&lt;"&amp;F186)/COUNT($F$57:$F$1056)</f>
        <v>0.97699999999999998</v>
      </c>
    </row>
    <row r="187" spans="1:7" x14ac:dyDescent="0.3">
      <c r="A187">
        <v>131</v>
      </c>
      <c r="B187" s="5">
        <f t="shared" ca="1" si="24"/>
        <v>66.608990923815483</v>
      </c>
      <c r="C187" s="5">
        <f t="shared" ca="1" si="25"/>
        <v>30.741408962121863</v>
      </c>
      <c r="D187" s="5">
        <f t="shared" ca="1" si="26"/>
        <v>128.92255241960322</v>
      </c>
      <c r="E187" s="5">
        <f t="shared" ca="1" si="23"/>
        <v>-14.148700909409584</v>
      </c>
      <c r="F187" s="5">
        <f t="shared" ca="1" si="27"/>
        <v>2.9714096477338998</v>
      </c>
      <c r="G187">
        <f t="shared" ca="1" si="28"/>
        <v>0.51900000000000002</v>
      </c>
    </row>
    <row r="188" spans="1:7" x14ac:dyDescent="0.3">
      <c r="A188">
        <v>132</v>
      </c>
      <c r="B188" s="5">
        <f t="shared" ca="1" si="24"/>
        <v>72.825140485542619</v>
      </c>
      <c r="C188" s="5">
        <f t="shared" ca="1" si="25"/>
        <v>29.187397413599292</v>
      </c>
      <c r="D188" s="5">
        <f t="shared" ca="1" si="26"/>
        <v>145.21724641331463</v>
      </c>
      <c r="E188" s="5">
        <f t="shared" ca="1" si="23"/>
        <v>-1.2274803647285939</v>
      </c>
      <c r="F188" s="5">
        <f t="shared" ca="1" si="27"/>
        <v>15.89263019241489</v>
      </c>
      <c r="G188">
        <f t="shared" ca="1" si="28"/>
        <v>0.84899999999999998</v>
      </c>
    </row>
    <row r="189" spans="1:7" x14ac:dyDescent="0.3">
      <c r="A189">
        <v>133</v>
      </c>
      <c r="B189" s="5">
        <f t="shared" ca="1" si="24"/>
        <v>68.592535892275336</v>
      </c>
      <c r="C189" s="5">
        <f t="shared" ca="1" si="25"/>
        <v>33.009894066923117</v>
      </c>
      <c r="D189" s="5">
        <f t="shared" ca="1" si="26"/>
        <v>146.1854402011403</v>
      </c>
      <c r="E189" s="5">
        <f t="shared" ca="1" si="23"/>
        <v>-24.246988382823112</v>
      </c>
      <c r="F189" s="5">
        <f t="shared" ca="1" si="27"/>
        <v>-7.1268778256796281</v>
      </c>
      <c r="G189">
        <f t="shared" ca="1" si="28"/>
        <v>0.223</v>
      </c>
    </row>
    <row r="190" spans="1:7" x14ac:dyDescent="0.3">
      <c r="A190">
        <v>134</v>
      </c>
      <c r="B190" s="5">
        <f t="shared" ca="1" si="24"/>
        <v>72.460478138465447</v>
      </c>
      <c r="C190" s="5">
        <f t="shared" ca="1" si="25"/>
        <v>29.71598606922716</v>
      </c>
      <c r="D190" s="5">
        <f t="shared" ca="1" si="26"/>
        <v>152.69210274204838</v>
      </c>
      <c r="E190" s="5">
        <f t="shared" ca="1" si="23"/>
        <v>-7.7502935795872503</v>
      </c>
      <c r="F190" s="5">
        <f t="shared" ca="1" si="27"/>
        <v>9.3698169775562334</v>
      </c>
      <c r="G190">
        <f t="shared" ca="1" si="28"/>
        <v>0.69799999999999995</v>
      </c>
    </row>
    <row r="191" spans="1:7" x14ac:dyDescent="0.3">
      <c r="A191">
        <v>135</v>
      </c>
      <c r="B191" s="5">
        <f t="shared" ca="1" si="24"/>
        <v>69.395539875388735</v>
      </c>
      <c r="C191" s="5">
        <f t="shared" ca="1" si="25"/>
        <v>33.563455803533579</v>
      </c>
      <c r="D191" s="5">
        <f t="shared" ca="1" si="26"/>
        <v>141.5538439493661</v>
      </c>
      <c r="E191" s="5">
        <f t="shared" ca="1" si="23"/>
        <v>-21.054471218078476</v>
      </c>
      <c r="F191" s="5">
        <f t="shared" ca="1" si="27"/>
        <v>-3.9343606609349919</v>
      </c>
      <c r="G191">
        <f t="shared" ca="1" si="28"/>
        <v>0.30299999999999999</v>
      </c>
    </row>
    <row r="192" spans="1:7" x14ac:dyDescent="0.3">
      <c r="A192">
        <v>136</v>
      </c>
      <c r="B192" s="5">
        <f t="shared" ca="1" si="24"/>
        <v>67.928327725120084</v>
      </c>
      <c r="C192" s="5">
        <f t="shared" ca="1" si="25"/>
        <v>26.111675879535415</v>
      </c>
      <c r="D192" s="5">
        <f t="shared" ca="1" si="26"/>
        <v>140.94656946536762</v>
      </c>
      <c r="E192" s="5">
        <f t="shared" ca="1" si="23"/>
        <v>-4.0124208497522575</v>
      </c>
      <c r="F192" s="5">
        <f t="shared" ca="1" si="27"/>
        <v>13.107689707391227</v>
      </c>
      <c r="G192">
        <f t="shared" ca="1" si="28"/>
        <v>0.79100000000000004</v>
      </c>
    </row>
    <row r="193" spans="1:7" x14ac:dyDescent="0.3">
      <c r="A193">
        <v>137</v>
      </c>
      <c r="B193" s="5">
        <f t="shared" ca="1" si="24"/>
        <v>64.351461824247238</v>
      </c>
      <c r="C193" s="5">
        <f t="shared" ca="1" si="25"/>
        <v>31.595275772921958</v>
      </c>
      <c r="D193" s="5">
        <f t="shared" ca="1" si="26"/>
        <v>144.71192916068441</v>
      </c>
      <c r="E193" s="5">
        <f t="shared" ca="1" si="23"/>
        <v>-31.347206068202677</v>
      </c>
      <c r="F193" s="5">
        <f t="shared" ca="1" si="27"/>
        <v>-14.227095511059193</v>
      </c>
      <c r="G193">
        <f t="shared" ca="1" si="28"/>
        <v>8.6999999999999994E-2</v>
      </c>
    </row>
    <row r="194" spans="1:7" x14ac:dyDescent="0.3">
      <c r="A194">
        <v>138</v>
      </c>
      <c r="B194" s="5">
        <f t="shared" ca="1" si="24"/>
        <v>67.199998831238759</v>
      </c>
      <c r="C194" s="5">
        <f t="shared" ca="1" si="25"/>
        <v>34.767182084275518</v>
      </c>
      <c r="D194" s="5">
        <f t="shared" ca="1" si="26"/>
        <v>157.35432966504408</v>
      </c>
      <c r="E194" s="5">
        <f t="shared" ca="1" si="23"/>
        <v>-39.062983227563066</v>
      </c>
      <c r="F194" s="5">
        <f t="shared" ca="1" si="27"/>
        <v>-21.942872670419582</v>
      </c>
      <c r="G194">
        <f t="shared" ca="1" si="28"/>
        <v>2.7E-2</v>
      </c>
    </row>
    <row r="195" spans="1:7" x14ac:dyDescent="0.3">
      <c r="A195">
        <v>139</v>
      </c>
      <c r="B195" s="5">
        <f t="shared" ca="1" si="24"/>
        <v>71.977802517108813</v>
      </c>
      <c r="C195" s="5">
        <f t="shared" ca="1" si="25"/>
        <v>32.40594811585629</v>
      </c>
      <c r="D195" s="5">
        <f t="shared" ca="1" si="26"/>
        <v>154.02186581118357</v>
      </c>
      <c r="E195" s="5">
        <f t="shared" ca="1" si="23"/>
        <v>-17.327992697009314</v>
      </c>
      <c r="F195" s="5">
        <f t="shared" ca="1" si="27"/>
        <v>-0.2078821398658306</v>
      </c>
      <c r="G195">
        <f t="shared" ca="1" si="28"/>
        <v>0.42399999999999999</v>
      </c>
    </row>
    <row r="196" spans="1:7" x14ac:dyDescent="0.3">
      <c r="A196">
        <v>140</v>
      </c>
      <c r="B196" s="5">
        <f t="shared" ca="1" si="24"/>
        <v>73.567191998510054</v>
      </c>
      <c r="C196" s="5">
        <f t="shared" ca="1" si="25"/>
        <v>28.682482308334915</v>
      </c>
      <c r="D196" s="5">
        <f t="shared" ca="1" si="26"/>
        <v>155.39271835832702</v>
      </c>
      <c r="E196" s="5">
        <f t="shared" ca="1" si="23"/>
        <v>-3.2279787512821319</v>
      </c>
      <c r="F196" s="5">
        <f t="shared" ca="1" si="27"/>
        <v>13.892131805861352</v>
      </c>
      <c r="G196">
        <f t="shared" ca="1" si="28"/>
        <v>0.80800000000000005</v>
      </c>
    </row>
    <row r="197" spans="1:7" x14ac:dyDescent="0.3">
      <c r="A197">
        <v>141</v>
      </c>
      <c r="B197" s="5">
        <f t="shared" ca="1" si="24"/>
        <v>70.105916867496845</v>
      </c>
      <c r="C197" s="5">
        <f t="shared" ca="1" si="25"/>
        <v>32.030070525203975</v>
      </c>
      <c r="D197" s="5">
        <f t="shared" ca="1" si="26"/>
        <v>150.8249624721289</v>
      </c>
      <c r="E197" s="5">
        <f t="shared" ca="1" si="23"/>
        <v>-19.783605239899615</v>
      </c>
      <c r="F197" s="5">
        <f t="shared" ca="1" si="27"/>
        <v>-2.6634946827561308</v>
      </c>
      <c r="G197">
        <f t="shared" ca="1" si="28"/>
        <v>0.34</v>
      </c>
    </row>
    <row r="198" spans="1:7" x14ac:dyDescent="0.3">
      <c r="A198">
        <v>142</v>
      </c>
      <c r="B198" s="5">
        <f t="shared" ca="1" si="24"/>
        <v>66.986969403226738</v>
      </c>
      <c r="C198" s="5">
        <f t="shared" ca="1" si="25"/>
        <v>27.366330295978756</v>
      </c>
      <c r="D198" s="5">
        <f t="shared" ca="1" si="26"/>
        <v>149.47430418915894</v>
      </c>
      <c r="E198" s="5">
        <f t="shared" ref="E198:E261" ca="1" si="29">$J$46*(B198-$B$46)+$J$47*(C198-$B$47)+$J$48*(D198-$B$48)</f>
        <v>-14.741192791374127</v>
      </c>
      <c r="F198" s="5">
        <f t="shared" ca="1" si="27"/>
        <v>2.3789177657693568</v>
      </c>
      <c r="G198">
        <f t="shared" ca="1" si="28"/>
        <v>0.497</v>
      </c>
    </row>
    <row r="199" spans="1:7" x14ac:dyDescent="0.3">
      <c r="A199">
        <v>143</v>
      </c>
      <c r="B199" s="5">
        <f t="shared" ca="1" si="24"/>
        <v>69.074311686535694</v>
      </c>
      <c r="C199" s="5">
        <f t="shared" ca="1" si="25"/>
        <v>31.543844454992858</v>
      </c>
      <c r="D199" s="5">
        <f t="shared" ca="1" si="26"/>
        <v>160.91371940759487</v>
      </c>
      <c r="E199" s="5">
        <f t="shared" ca="1" si="29"/>
        <v>-26.743370323229282</v>
      </c>
      <c r="F199" s="5">
        <f t="shared" ca="1" si="27"/>
        <v>-9.6232597660857984</v>
      </c>
      <c r="G199">
        <f t="shared" ca="1" si="28"/>
        <v>0.157</v>
      </c>
    </row>
    <row r="200" spans="1:7" x14ac:dyDescent="0.3">
      <c r="A200">
        <v>144</v>
      </c>
      <c r="B200" s="5">
        <f t="shared" ca="1" si="24"/>
        <v>72.512800496441983</v>
      </c>
      <c r="C200" s="5">
        <f t="shared" ca="1" si="25"/>
        <v>29.534473146401911</v>
      </c>
      <c r="D200" s="5">
        <f t="shared" ca="1" si="26"/>
        <v>157.95620581468529</v>
      </c>
      <c r="E200" s="5">
        <f t="shared" ca="1" si="29"/>
        <v>-9.9338628454811193</v>
      </c>
      <c r="F200" s="5">
        <f t="shared" ca="1" si="27"/>
        <v>7.1862477116623644</v>
      </c>
      <c r="G200">
        <f t="shared" ca="1" si="28"/>
        <v>0.64500000000000002</v>
      </c>
    </row>
    <row r="201" spans="1:7" x14ac:dyDescent="0.3">
      <c r="A201">
        <v>145</v>
      </c>
      <c r="B201" s="5">
        <f t="shared" ca="1" si="24"/>
        <v>71.660113697761474</v>
      </c>
      <c r="C201" s="5">
        <f t="shared" ca="1" si="25"/>
        <v>28.790420832534505</v>
      </c>
      <c r="D201" s="5">
        <f t="shared" ca="1" si="26"/>
        <v>157.79619078086384</v>
      </c>
      <c r="E201" s="5">
        <f t="shared" ca="1" si="29"/>
        <v>-10.151050021214164</v>
      </c>
      <c r="F201" s="5">
        <f t="shared" ca="1" si="27"/>
        <v>6.9690605359293194</v>
      </c>
      <c r="G201">
        <f t="shared" ca="1" si="28"/>
        <v>0.64</v>
      </c>
    </row>
    <row r="202" spans="1:7" x14ac:dyDescent="0.3">
      <c r="A202">
        <v>146</v>
      </c>
      <c r="B202" s="5">
        <f t="shared" ca="1" si="24"/>
        <v>62.268871338930538</v>
      </c>
      <c r="C202" s="5">
        <f t="shared" ca="1" si="25"/>
        <v>29.060386703967286</v>
      </c>
      <c r="D202" s="5">
        <f t="shared" ca="1" si="26"/>
        <v>155.5266890115075</v>
      </c>
      <c r="E202" s="5">
        <f t="shared" ca="1" si="29"/>
        <v>-35.911693526379324</v>
      </c>
      <c r="F202" s="5">
        <f t="shared" ca="1" si="27"/>
        <v>-18.79158296923584</v>
      </c>
      <c r="G202">
        <f t="shared" ca="1" si="28"/>
        <v>4.2999999999999997E-2</v>
      </c>
    </row>
    <row r="203" spans="1:7" x14ac:dyDescent="0.3">
      <c r="A203">
        <v>147</v>
      </c>
      <c r="B203" s="5">
        <f t="shared" ca="1" si="24"/>
        <v>67.67309359745704</v>
      </c>
      <c r="C203" s="5">
        <f t="shared" ca="1" si="25"/>
        <v>34.637810219828374</v>
      </c>
      <c r="D203" s="5">
        <f t="shared" ca="1" si="26"/>
        <v>159.13331246358138</v>
      </c>
      <c r="E203" s="5">
        <f t="shared" ca="1" si="29"/>
        <v>-38.338943561099533</v>
      </c>
      <c r="F203" s="5">
        <f t="shared" ca="1" si="27"/>
        <v>-21.21883300395605</v>
      </c>
      <c r="G203">
        <f t="shared" ca="1" si="28"/>
        <v>3.2000000000000001E-2</v>
      </c>
    </row>
    <row r="204" spans="1:7" x14ac:dyDescent="0.3">
      <c r="A204">
        <v>148</v>
      </c>
      <c r="B204" s="5">
        <f t="shared" ca="1" si="24"/>
        <v>74.020115182985649</v>
      </c>
      <c r="C204" s="5">
        <f t="shared" ca="1" si="25"/>
        <v>34.416738575411919</v>
      </c>
      <c r="D204" s="5">
        <f t="shared" ca="1" si="26"/>
        <v>153.6359851633793</v>
      </c>
      <c r="E204" s="5">
        <f t="shared" ca="1" si="29"/>
        <v>-17.03201210575509</v>
      </c>
      <c r="F204" s="5">
        <f t="shared" ca="1" si="27"/>
        <v>8.8098451388393784E-2</v>
      </c>
      <c r="G204">
        <f t="shared" ca="1" si="28"/>
        <v>0.43099999999999999</v>
      </c>
    </row>
    <row r="205" spans="1:7" x14ac:dyDescent="0.3">
      <c r="A205">
        <v>149</v>
      </c>
      <c r="B205" s="5">
        <f t="shared" ca="1" si="24"/>
        <v>71.828112719032433</v>
      </c>
      <c r="C205" s="5">
        <f t="shared" ca="1" si="25"/>
        <v>23.855454721851544</v>
      </c>
      <c r="D205" s="5">
        <f t="shared" ca="1" si="26"/>
        <v>142.85102099779505</v>
      </c>
      <c r="E205" s="5">
        <f t="shared" ca="1" si="29"/>
        <v>12.154960314194316</v>
      </c>
      <c r="F205" s="5">
        <f t="shared" ca="1" si="27"/>
        <v>29.2750708713378</v>
      </c>
      <c r="G205">
        <f t="shared" ca="1" si="28"/>
        <v>0.97499999999999998</v>
      </c>
    </row>
    <row r="206" spans="1:7" x14ac:dyDescent="0.3">
      <c r="A206">
        <v>150</v>
      </c>
      <c r="B206" s="5">
        <f t="shared" ca="1" si="24"/>
        <v>67.005661690767283</v>
      </c>
      <c r="C206" s="5">
        <f t="shared" ca="1" si="25"/>
        <v>27.467103851357468</v>
      </c>
      <c r="D206" s="5">
        <f t="shared" ca="1" si="26"/>
        <v>145.59596883725271</v>
      </c>
      <c r="E206" s="5">
        <f t="shared" ca="1" si="29"/>
        <v>-12.880525615934147</v>
      </c>
      <c r="F206" s="5">
        <f t="shared" ca="1" si="27"/>
        <v>4.2395849412093369</v>
      </c>
      <c r="G206">
        <f t="shared" ca="1" si="28"/>
        <v>0.55800000000000005</v>
      </c>
    </row>
    <row r="207" spans="1:7" x14ac:dyDescent="0.3">
      <c r="A207">
        <v>151</v>
      </c>
      <c r="B207" s="5">
        <f t="shared" ca="1" si="24"/>
        <v>75.149434625992754</v>
      </c>
      <c r="C207" s="5">
        <f t="shared" ca="1" si="25"/>
        <v>32.153860851700308</v>
      </c>
      <c r="D207" s="5">
        <f t="shared" ca="1" si="26"/>
        <v>147.85511037184619</v>
      </c>
      <c r="E207" s="5">
        <f t="shared" ca="1" si="29"/>
        <v>-4.442515606316868</v>
      </c>
      <c r="F207" s="5">
        <f t="shared" ca="1" si="27"/>
        <v>12.677594950826617</v>
      </c>
      <c r="G207">
        <f t="shared" ca="1" si="28"/>
        <v>0.78100000000000003</v>
      </c>
    </row>
    <row r="208" spans="1:7" x14ac:dyDescent="0.3">
      <c r="A208">
        <v>152</v>
      </c>
      <c r="B208" s="5">
        <f t="shared" ca="1" si="24"/>
        <v>70.399599741078148</v>
      </c>
      <c r="C208" s="5">
        <f t="shared" ca="1" si="25"/>
        <v>32.263242400451738</v>
      </c>
      <c r="D208" s="5">
        <f t="shared" ca="1" si="26"/>
        <v>159.1584005155876</v>
      </c>
      <c r="E208" s="5">
        <f t="shared" ca="1" si="29"/>
        <v>-24.10523945436336</v>
      </c>
      <c r="F208" s="5">
        <f t="shared" ca="1" si="27"/>
        <v>-6.9851288972198766</v>
      </c>
      <c r="G208">
        <f t="shared" ca="1" si="28"/>
        <v>0.22700000000000001</v>
      </c>
    </row>
    <row r="209" spans="1:7" x14ac:dyDescent="0.3">
      <c r="A209">
        <v>153</v>
      </c>
      <c r="B209" s="5">
        <f t="shared" ca="1" si="24"/>
        <v>74.181302537339761</v>
      </c>
      <c r="C209" s="5">
        <f t="shared" ca="1" si="25"/>
        <v>32.686398811224961</v>
      </c>
      <c r="D209" s="5">
        <f t="shared" ca="1" si="26"/>
        <v>151.92822815077869</v>
      </c>
      <c r="E209" s="5">
        <f t="shared" ca="1" si="29"/>
        <v>-10.828745966606013</v>
      </c>
      <c r="F209" s="5">
        <f t="shared" ca="1" si="27"/>
        <v>6.2913645905374711</v>
      </c>
      <c r="G209">
        <f t="shared" ca="1" si="28"/>
        <v>0.61899999999999999</v>
      </c>
    </row>
    <row r="210" spans="1:7" x14ac:dyDescent="0.3">
      <c r="A210">
        <v>154</v>
      </c>
      <c r="B210" s="5">
        <f t="shared" ca="1" si="24"/>
        <v>70.068008815013314</v>
      </c>
      <c r="C210" s="5">
        <f t="shared" ca="1" si="25"/>
        <v>33.729690241426482</v>
      </c>
      <c r="D210" s="5">
        <f t="shared" ca="1" si="26"/>
        <v>143.8766444947328</v>
      </c>
      <c r="E210" s="5">
        <f t="shared" ca="1" si="29"/>
        <v>-20.892253568322914</v>
      </c>
      <c r="F210" s="5">
        <f t="shared" ca="1" si="27"/>
        <v>-3.7721430111794305</v>
      </c>
      <c r="G210">
        <f t="shared" ca="1" si="28"/>
        <v>0.309</v>
      </c>
    </row>
    <row r="211" spans="1:7" x14ac:dyDescent="0.3">
      <c r="A211">
        <v>155</v>
      </c>
      <c r="B211" s="5">
        <f t="shared" ca="1" si="24"/>
        <v>69.281589851364885</v>
      </c>
      <c r="C211" s="5">
        <f t="shared" ca="1" si="25"/>
        <v>32.888305004422392</v>
      </c>
      <c r="D211" s="5">
        <f t="shared" ca="1" si="26"/>
        <v>156.99029191641048</v>
      </c>
      <c r="E211" s="5">
        <f t="shared" ca="1" si="29"/>
        <v>-27.805285985827346</v>
      </c>
      <c r="F211" s="5">
        <f t="shared" ca="1" si="27"/>
        <v>-10.685175428683863</v>
      </c>
      <c r="G211">
        <f t="shared" ca="1" si="28"/>
        <v>0.13800000000000001</v>
      </c>
    </row>
    <row r="212" spans="1:7" x14ac:dyDescent="0.3">
      <c r="A212">
        <v>156</v>
      </c>
      <c r="B212" s="5">
        <f t="shared" ca="1" si="24"/>
        <v>68.97710314039746</v>
      </c>
      <c r="C212" s="5">
        <f t="shared" ca="1" si="25"/>
        <v>26.269805291963131</v>
      </c>
      <c r="D212" s="5">
        <f t="shared" ca="1" si="26"/>
        <v>148.98537711414312</v>
      </c>
      <c r="E212" s="5">
        <f t="shared" ca="1" si="29"/>
        <v>-5.8567329007501829</v>
      </c>
      <c r="F212" s="5">
        <f t="shared" ca="1" si="27"/>
        <v>11.263377656393301</v>
      </c>
      <c r="G212">
        <f t="shared" ca="1" si="28"/>
        <v>0.75</v>
      </c>
    </row>
    <row r="213" spans="1:7" x14ac:dyDescent="0.3">
      <c r="A213">
        <v>157</v>
      </c>
      <c r="B213" s="5">
        <f t="shared" ca="1" si="24"/>
        <v>71.970792666348359</v>
      </c>
      <c r="C213" s="5">
        <f t="shared" ca="1" si="25"/>
        <v>30.325549840222486</v>
      </c>
      <c r="D213" s="5">
        <f t="shared" ca="1" si="26"/>
        <v>152.29362227390303</v>
      </c>
      <c r="E213" s="5">
        <f t="shared" ca="1" si="29"/>
        <v>-10.605751073009641</v>
      </c>
      <c r="F213" s="5">
        <f t="shared" ca="1" si="27"/>
        <v>6.514359484133843</v>
      </c>
      <c r="G213">
        <f t="shared" ca="1" si="28"/>
        <v>0.624</v>
      </c>
    </row>
    <row r="214" spans="1:7" x14ac:dyDescent="0.3">
      <c r="A214">
        <v>158</v>
      </c>
      <c r="B214" s="5">
        <f t="shared" ca="1" si="24"/>
        <v>73.420702549660049</v>
      </c>
      <c r="C214" s="5">
        <f t="shared" ca="1" si="25"/>
        <v>25.963455537452933</v>
      </c>
      <c r="D214" s="5">
        <f t="shared" ca="1" si="26"/>
        <v>149.29082341026529</v>
      </c>
      <c r="E214" s="5">
        <f t="shared" ca="1" si="29"/>
        <v>7.2452082188549625</v>
      </c>
      <c r="F214" s="5">
        <f t="shared" ca="1" si="27"/>
        <v>24.365318775998446</v>
      </c>
      <c r="G214">
        <f t="shared" ca="1" si="28"/>
        <v>0.95399999999999996</v>
      </c>
    </row>
    <row r="215" spans="1:7" x14ac:dyDescent="0.3">
      <c r="A215">
        <v>159</v>
      </c>
      <c r="B215" s="5">
        <f t="shared" ca="1" si="24"/>
        <v>74.19379827687851</v>
      </c>
      <c r="C215" s="5">
        <f t="shared" ca="1" si="25"/>
        <v>29.963174653416509</v>
      </c>
      <c r="D215" s="5">
        <f t="shared" ca="1" si="26"/>
        <v>146.08349753205096</v>
      </c>
      <c r="E215" s="5">
        <f t="shared" ca="1" si="29"/>
        <v>-3.8370669408306135E-2</v>
      </c>
      <c r="F215" s="5">
        <f t="shared" ca="1" si="27"/>
        <v>17.081739887735178</v>
      </c>
      <c r="G215">
        <f t="shared" ca="1" si="28"/>
        <v>0.872</v>
      </c>
    </row>
    <row r="216" spans="1:7" x14ac:dyDescent="0.3">
      <c r="A216">
        <v>160</v>
      </c>
      <c r="B216" s="5">
        <f t="shared" ca="1" si="24"/>
        <v>67.058558969350031</v>
      </c>
      <c r="C216" s="5">
        <f t="shared" ca="1" si="25"/>
        <v>26.362990102361785</v>
      </c>
      <c r="D216" s="5">
        <f t="shared" ca="1" si="26"/>
        <v>151.0292614268165</v>
      </c>
      <c r="E216" s="5">
        <f t="shared" ca="1" si="29"/>
        <v>-12.576849994971349</v>
      </c>
      <c r="F216" s="5">
        <f t="shared" ca="1" si="27"/>
        <v>4.5432605621721347</v>
      </c>
      <c r="G216">
        <f t="shared" ca="1" si="28"/>
        <v>0.56599999999999995</v>
      </c>
    </row>
    <row r="217" spans="1:7" x14ac:dyDescent="0.3">
      <c r="A217">
        <v>161</v>
      </c>
      <c r="B217" s="5">
        <f t="shared" ca="1" si="24"/>
        <v>65.074926730502995</v>
      </c>
      <c r="C217" s="5">
        <f t="shared" ca="1" si="25"/>
        <v>29.480117313035247</v>
      </c>
      <c r="D217" s="5">
        <f t="shared" ca="1" si="26"/>
        <v>162.26542733112257</v>
      </c>
      <c r="E217" s="5">
        <f t="shared" ca="1" si="29"/>
        <v>-32.878028629656143</v>
      </c>
      <c r="F217" s="5">
        <f t="shared" ca="1" si="27"/>
        <v>-15.757918072512659</v>
      </c>
      <c r="G217">
        <f t="shared" ca="1" si="28"/>
        <v>7.0999999999999994E-2</v>
      </c>
    </row>
    <row r="218" spans="1:7" x14ac:dyDescent="0.3">
      <c r="A218">
        <v>162</v>
      </c>
      <c r="B218" s="5">
        <f t="shared" ca="1" si="24"/>
        <v>72.899243876367208</v>
      </c>
      <c r="C218" s="5">
        <f t="shared" ca="1" si="25"/>
        <v>27.358663612935082</v>
      </c>
      <c r="D218" s="5">
        <f t="shared" ca="1" si="26"/>
        <v>151.88573052135453</v>
      </c>
      <c r="E218" s="5">
        <f t="shared" ca="1" si="29"/>
        <v>0.49366881285030062</v>
      </c>
      <c r="F218" s="5">
        <f t="shared" ca="1" si="27"/>
        <v>17.613779369993786</v>
      </c>
      <c r="G218">
        <f t="shared" ca="1" si="28"/>
        <v>0.88100000000000001</v>
      </c>
    </row>
    <row r="219" spans="1:7" x14ac:dyDescent="0.3">
      <c r="A219">
        <v>163</v>
      </c>
      <c r="B219" s="5">
        <f t="shared" ca="1" si="24"/>
        <v>71.208250576470732</v>
      </c>
      <c r="C219" s="5">
        <f t="shared" ca="1" si="25"/>
        <v>29.191440032752819</v>
      </c>
      <c r="D219" s="5">
        <f t="shared" ca="1" si="26"/>
        <v>161.79779980009431</v>
      </c>
      <c r="E219" s="5">
        <f t="shared" ca="1" si="29"/>
        <v>-14.689485014664887</v>
      </c>
      <c r="F219" s="5">
        <f t="shared" ca="1" si="27"/>
        <v>2.4306255424785963</v>
      </c>
      <c r="G219">
        <f t="shared" ca="1" si="28"/>
        <v>0.499</v>
      </c>
    </row>
    <row r="220" spans="1:7" x14ac:dyDescent="0.3">
      <c r="A220">
        <v>164</v>
      </c>
      <c r="B220" s="5">
        <f t="shared" ca="1" si="24"/>
        <v>70.325944175771269</v>
      </c>
      <c r="C220" s="5">
        <f t="shared" ca="1" si="25"/>
        <v>29.253695736207632</v>
      </c>
      <c r="D220" s="5">
        <f t="shared" ca="1" si="26"/>
        <v>154.0635040494783</v>
      </c>
      <c r="E220" s="5">
        <f t="shared" ca="1" si="29"/>
        <v>-13.15985218314191</v>
      </c>
      <c r="F220" s="5">
        <f t="shared" ca="1" si="27"/>
        <v>3.9602583740015742</v>
      </c>
      <c r="G220">
        <f t="shared" ca="1" si="28"/>
        <v>0.55000000000000004</v>
      </c>
    </row>
    <row r="221" spans="1:7" x14ac:dyDescent="0.3">
      <c r="A221">
        <v>165</v>
      </c>
      <c r="B221" s="5">
        <f t="shared" ca="1" si="24"/>
        <v>70.195549818446864</v>
      </c>
      <c r="C221" s="5">
        <f t="shared" ca="1" si="25"/>
        <v>30.487306527440325</v>
      </c>
      <c r="D221" s="5">
        <f t="shared" ca="1" si="26"/>
        <v>145.84273069249556</v>
      </c>
      <c r="E221" s="5">
        <f t="shared" ca="1" si="29"/>
        <v>-12.539569270475607</v>
      </c>
      <c r="F221" s="5">
        <f t="shared" ca="1" si="27"/>
        <v>4.5805412866678772</v>
      </c>
      <c r="G221">
        <f t="shared" ca="1" si="28"/>
        <v>0.56699999999999995</v>
      </c>
    </row>
    <row r="222" spans="1:7" x14ac:dyDescent="0.3">
      <c r="A222">
        <v>166</v>
      </c>
      <c r="B222" s="5">
        <f t="shared" ca="1" si="24"/>
        <v>71.465612956498489</v>
      </c>
      <c r="C222" s="5">
        <f t="shared" ca="1" si="25"/>
        <v>30.614832085684377</v>
      </c>
      <c r="D222" s="5">
        <f t="shared" ca="1" si="26"/>
        <v>155.51826419414454</v>
      </c>
      <c r="E222" s="5">
        <f t="shared" ca="1" si="29"/>
        <v>-14.562334524786611</v>
      </c>
      <c r="F222" s="5">
        <f t="shared" ca="1" si="27"/>
        <v>2.5577760323568732</v>
      </c>
      <c r="G222">
        <f t="shared" ca="1" si="28"/>
        <v>0.504</v>
      </c>
    </row>
    <row r="223" spans="1:7" x14ac:dyDescent="0.3">
      <c r="A223">
        <v>167</v>
      </c>
      <c r="B223" s="5">
        <f t="shared" ca="1" si="24"/>
        <v>67.556278383127747</v>
      </c>
      <c r="C223" s="5">
        <f t="shared" ca="1" si="25"/>
        <v>32.732229869138422</v>
      </c>
      <c r="D223" s="5">
        <f t="shared" ca="1" si="26"/>
        <v>142.02177671077692</v>
      </c>
      <c r="E223" s="5">
        <f t="shared" ca="1" si="29"/>
        <v>-24.122054429452099</v>
      </c>
      <c r="F223" s="5">
        <f t="shared" ca="1" si="27"/>
        <v>-7.0019438723086154</v>
      </c>
      <c r="G223">
        <f t="shared" ca="1" si="28"/>
        <v>0.22500000000000001</v>
      </c>
    </row>
    <row r="224" spans="1:7" x14ac:dyDescent="0.3">
      <c r="A224">
        <v>168</v>
      </c>
      <c r="B224" s="5">
        <f t="shared" ca="1" si="24"/>
        <v>63.526612197608216</v>
      </c>
      <c r="C224" s="5">
        <f t="shared" ca="1" si="25"/>
        <v>28.760087101816481</v>
      </c>
      <c r="D224" s="5">
        <f t="shared" ca="1" si="26"/>
        <v>151.81650230695419</v>
      </c>
      <c r="E224" s="5">
        <f t="shared" ca="1" si="29"/>
        <v>-29.560801162922584</v>
      </c>
      <c r="F224" s="5">
        <f t="shared" ca="1" si="27"/>
        <v>-12.4406906057791</v>
      </c>
      <c r="G224">
        <f t="shared" ca="1" si="28"/>
        <v>0.111</v>
      </c>
    </row>
    <row r="225" spans="1:7" x14ac:dyDescent="0.3">
      <c r="A225">
        <v>169</v>
      </c>
      <c r="B225" s="5">
        <f t="shared" ca="1" si="24"/>
        <v>67.281708441684472</v>
      </c>
      <c r="C225" s="5">
        <f t="shared" ca="1" si="25"/>
        <v>29.92304954082196</v>
      </c>
      <c r="D225" s="5">
        <f t="shared" ca="1" si="26"/>
        <v>147.60061545558841</v>
      </c>
      <c r="E225" s="5">
        <f t="shared" ca="1" si="29"/>
        <v>-20.049194865898368</v>
      </c>
      <c r="F225" s="5">
        <f t="shared" ca="1" si="27"/>
        <v>-2.9290843087548843</v>
      </c>
      <c r="G225">
        <f t="shared" ca="1" si="28"/>
        <v>0.33300000000000002</v>
      </c>
    </row>
    <row r="226" spans="1:7" x14ac:dyDescent="0.3">
      <c r="A226">
        <v>170</v>
      </c>
      <c r="B226" s="5">
        <f t="shared" ca="1" si="24"/>
        <v>67.808052096415011</v>
      </c>
      <c r="C226" s="5">
        <f t="shared" ca="1" si="25"/>
        <v>32.789131312863127</v>
      </c>
      <c r="D226" s="5">
        <f t="shared" ca="1" si="26"/>
        <v>146.35425815958965</v>
      </c>
      <c r="E226" s="5">
        <f t="shared" ca="1" si="29"/>
        <v>-25.912423772700837</v>
      </c>
      <c r="F226" s="5">
        <f t="shared" ca="1" si="27"/>
        <v>-8.7923132155573533</v>
      </c>
      <c r="G226">
        <f t="shared" ca="1" si="28"/>
        <v>0.18</v>
      </c>
    </row>
    <row r="227" spans="1:7" x14ac:dyDescent="0.3">
      <c r="A227">
        <v>171</v>
      </c>
      <c r="B227" s="5">
        <f t="shared" ca="1" si="24"/>
        <v>72.554598209375399</v>
      </c>
      <c r="C227" s="5">
        <f t="shared" ca="1" si="25"/>
        <v>29.903711643013455</v>
      </c>
      <c r="D227" s="5">
        <f t="shared" ca="1" si="26"/>
        <v>152.83314999354445</v>
      </c>
      <c r="E227" s="5">
        <f t="shared" ca="1" si="29"/>
        <v>-8.0877384949749089</v>
      </c>
      <c r="F227" s="5">
        <f t="shared" ca="1" si="27"/>
        <v>9.0323720621685748</v>
      </c>
      <c r="G227">
        <f t="shared" ca="1" si="28"/>
        <v>0.68899999999999995</v>
      </c>
    </row>
    <row r="228" spans="1:7" x14ac:dyDescent="0.3">
      <c r="A228">
        <v>172</v>
      </c>
      <c r="B228" s="5">
        <f t="shared" ca="1" si="24"/>
        <v>64.665964059913478</v>
      </c>
      <c r="C228" s="5">
        <f t="shared" ca="1" si="25"/>
        <v>30.546737056494301</v>
      </c>
      <c r="D228" s="5">
        <f t="shared" ca="1" si="26"/>
        <v>144.23432678500876</v>
      </c>
      <c r="E228" s="5">
        <f t="shared" ca="1" si="29"/>
        <v>-27.282887432842124</v>
      </c>
      <c r="F228" s="5">
        <f t="shared" ca="1" si="27"/>
        <v>-10.16277687569864</v>
      </c>
      <c r="G228">
        <f t="shared" ca="1" si="28"/>
        <v>0.14899999999999999</v>
      </c>
    </row>
    <row r="229" spans="1:7" x14ac:dyDescent="0.3">
      <c r="A229">
        <v>173</v>
      </c>
      <c r="B229" s="5">
        <f t="shared" ca="1" si="24"/>
        <v>68.805382800082754</v>
      </c>
      <c r="C229" s="5">
        <f t="shared" ca="1" si="25"/>
        <v>32.479690253124502</v>
      </c>
      <c r="D229" s="5">
        <f t="shared" ca="1" si="26"/>
        <v>164.39169127526807</v>
      </c>
      <c r="E229" s="5">
        <f t="shared" ca="1" si="29"/>
        <v>-31.982463025055747</v>
      </c>
      <c r="F229" s="5">
        <f t="shared" ca="1" si="27"/>
        <v>-14.862352467912263</v>
      </c>
      <c r="G229">
        <f t="shared" ca="1" si="28"/>
        <v>7.8E-2</v>
      </c>
    </row>
    <row r="230" spans="1:7" x14ac:dyDescent="0.3">
      <c r="A230">
        <v>174</v>
      </c>
      <c r="B230" s="5">
        <f t="shared" ca="1" si="24"/>
        <v>68.248031152543717</v>
      </c>
      <c r="C230" s="5">
        <f t="shared" ca="1" si="25"/>
        <v>27.636048331436132</v>
      </c>
      <c r="D230" s="5">
        <f t="shared" ca="1" si="26"/>
        <v>145.81715639451261</v>
      </c>
      <c r="E230" s="5">
        <f t="shared" ca="1" si="29"/>
        <v>-10.001657051258238</v>
      </c>
      <c r="F230" s="5">
        <f t="shared" ca="1" si="27"/>
        <v>7.1184535058852454</v>
      </c>
      <c r="G230">
        <f t="shared" ca="1" si="28"/>
        <v>0.64400000000000002</v>
      </c>
    </row>
    <row r="231" spans="1:7" x14ac:dyDescent="0.3">
      <c r="A231">
        <v>175</v>
      </c>
      <c r="B231" s="5">
        <f t="shared" ca="1" si="24"/>
        <v>70.369124346563652</v>
      </c>
      <c r="C231" s="5">
        <f t="shared" ca="1" si="25"/>
        <v>26.794504111746093</v>
      </c>
      <c r="D231" s="5">
        <f t="shared" ca="1" si="26"/>
        <v>155.55951269758179</v>
      </c>
      <c r="E231" s="5">
        <f t="shared" ca="1" si="29"/>
        <v>-6.9769194926981752</v>
      </c>
      <c r="F231" s="5">
        <f t="shared" ca="1" si="27"/>
        <v>10.143191064445308</v>
      </c>
      <c r="G231">
        <f t="shared" ca="1" si="28"/>
        <v>0.72199999999999998</v>
      </c>
    </row>
    <row r="232" spans="1:7" x14ac:dyDescent="0.3">
      <c r="A232">
        <v>176</v>
      </c>
      <c r="B232" s="5">
        <f t="shared" ca="1" si="24"/>
        <v>69.231188426833597</v>
      </c>
      <c r="C232" s="5">
        <f t="shared" ca="1" si="25"/>
        <v>26.687440389908961</v>
      </c>
      <c r="D232" s="5">
        <f t="shared" ca="1" si="26"/>
        <v>149.78168802852676</v>
      </c>
      <c r="E232" s="5">
        <f t="shared" ca="1" si="29"/>
        <v>-6.7426332148790591</v>
      </c>
      <c r="F232" s="5">
        <f t="shared" ca="1" si="27"/>
        <v>10.377477342264424</v>
      </c>
      <c r="G232">
        <f t="shared" ca="1" si="28"/>
        <v>0.72599999999999998</v>
      </c>
    </row>
    <row r="233" spans="1:7" x14ac:dyDescent="0.3">
      <c r="A233">
        <v>177</v>
      </c>
      <c r="B233" s="5">
        <f t="shared" ca="1" si="24"/>
        <v>66.948422293028557</v>
      </c>
      <c r="C233" s="5">
        <f t="shared" ca="1" si="25"/>
        <v>28.656459335433279</v>
      </c>
      <c r="D233" s="5">
        <f t="shared" ca="1" si="26"/>
        <v>157.47739371413152</v>
      </c>
      <c r="E233" s="5">
        <f t="shared" ca="1" si="29"/>
        <v>-22.764791002439782</v>
      </c>
      <c r="F233" s="5">
        <f t="shared" ca="1" si="27"/>
        <v>-5.6446804452962986</v>
      </c>
      <c r="G233">
        <f t="shared" ca="1" si="28"/>
        <v>0.25700000000000001</v>
      </c>
    </row>
    <row r="234" spans="1:7" x14ac:dyDescent="0.3">
      <c r="A234">
        <v>178</v>
      </c>
      <c r="B234" s="5">
        <f t="shared" ca="1" si="24"/>
        <v>69.902337930228384</v>
      </c>
      <c r="C234" s="5">
        <f t="shared" ca="1" si="25"/>
        <v>34.480438943598671</v>
      </c>
      <c r="D234" s="5">
        <f t="shared" ca="1" si="26"/>
        <v>154.6754679435179</v>
      </c>
      <c r="E234" s="5">
        <f t="shared" ca="1" si="29"/>
        <v>-29.270962761524572</v>
      </c>
      <c r="F234" s="5">
        <f t="shared" ca="1" si="27"/>
        <v>-12.150852204381088</v>
      </c>
      <c r="G234">
        <f t="shared" ca="1" si="28"/>
        <v>0.11600000000000001</v>
      </c>
    </row>
    <row r="235" spans="1:7" x14ac:dyDescent="0.3">
      <c r="A235">
        <v>179</v>
      </c>
      <c r="B235" s="5">
        <f t="shared" ca="1" si="24"/>
        <v>73.802084423304862</v>
      </c>
      <c r="C235" s="5">
        <f t="shared" ca="1" si="25"/>
        <v>32.290046114742005</v>
      </c>
      <c r="D235" s="5">
        <f t="shared" ca="1" si="26"/>
        <v>143.62097106013229</v>
      </c>
      <c r="E235" s="5">
        <f t="shared" ca="1" si="29"/>
        <v>-6.3043569384320097</v>
      </c>
      <c r="F235" s="5">
        <f t="shared" ca="1" si="27"/>
        <v>10.815753618711474</v>
      </c>
      <c r="G235">
        <f t="shared" ca="1" si="28"/>
        <v>0.74</v>
      </c>
    </row>
    <row r="236" spans="1:7" x14ac:dyDescent="0.3">
      <c r="A236">
        <v>180</v>
      </c>
      <c r="B236" s="5">
        <f t="shared" ca="1" si="24"/>
        <v>66.178787379976086</v>
      </c>
      <c r="C236" s="5">
        <f t="shared" ca="1" si="25"/>
        <v>28.403614603255804</v>
      </c>
      <c r="D236" s="5">
        <f t="shared" ca="1" si="26"/>
        <v>151.96150066643708</v>
      </c>
      <c r="E236" s="5">
        <f t="shared" ca="1" si="29"/>
        <v>-21.235828454610786</v>
      </c>
      <c r="F236" s="5">
        <f t="shared" ca="1" si="27"/>
        <v>-4.1157178974673023</v>
      </c>
      <c r="G236">
        <f t="shared" ca="1" si="28"/>
        <v>0.30099999999999999</v>
      </c>
    </row>
    <row r="237" spans="1:7" x14ac:dyDescent="0.3">
      <c r="A237">
        <v>181</v>
      </c>
      <c r="B237" s="5">
        <f t="shared" ca="1" si="24"/>
        <v>74.242509567179397</v>
      </c>
      <c r="C237" s="5">
        <f t="shared" ca="1" si="25"/>
        <v>28.210131528903855</v>
      </c>
      <c r="D237" s="5">
        <f t="shared" ca="1" si="26"/>
        <v>145.41503520358944</v>
      </c>
      <c r="E237" s="5">
        <f t="shared" ca="1" si="29"/>
        <v>5.3541168280885412</v>
      </c>
      <c r="F237" s="5">
        <f t="shared" ca="1" si="27"/>
        <v>22.474227385232027</v>
      </c>
      <c r="G237">
        <f t="shared" ca="1" si="28"/>
        <v>0.93700000000000006</v>
      </c>
    </row>
    <row r="238" spans="1:7" x14ac:dyDescent="0.3">
      <c r="A238">
        <v>182</v>
      </c>
      <c r="B238" s="5">
        <f t="shared" ca="1" si="24"/>
        <v>73.592770529071174</v>
      </c>
      <c r="C238" s="5">
        <f t="shared" ca="1" si="25"/>
        <v>34.232395428110991</v>
      </c>
      <c r="D238" s="5">
        <f t="shared" ca="1" si="26"/>
        <v>148.93481822775473</v>
      </c>
      <c r="E238" s="5">
        <f t="shared" ca="1" si="29"/>
        <v>-15.177393419638182</v>
      </c>
      <c r="F238" s="5">
        <f t="shared" ca="1" si="27"/>
        <v>1.9427171375053014</v>
      </c>
      <c r="G238">
        <f t="shared" ca="1" si="28"/>
        <v>0.48199999999999998</v>
      </c>
    </row>
    <row r="239" spans="1:7" x14ac:dyDescent="0.3">
      <c r="A239">
        <v>183</v>
      </c>
      <c r="B239" s="5">
        <f t="shared" ca="1" si="24"/>
        <v>70.490718685398974</v>
      </c>
      <c r="C239" s="5">
        <f t="shared" ca="1" si="25"/>
        <v>31.119532811283143</v>
      </c>
      <c r="D239" s="5">
        <f t="shared" ca="1" si="26"/>
        <v>150.74943070540655</v>
      </c>
      <c r="E239" s="5">
        <f t="shared" ca="1" si="29"/>
        <v>-16.125039485264285</v>
      </c>
      <c r="F239" s="5">
        <f t="shared" ca="1" si="27"/>
        <v>0.99507107187919885</v>
      </c>
      <c r="G239">
        <f t="shared" ca="1" si="28"/>
        <v>0.45700000000000002</v>
      </c>
    </row>
    <row r="240" spans="1:7" x14ac:dyDescent="0.3">
      <c r="A240">
        <v>184</v>
      </c>
      <c r="B240" s="5">
        <f t="shared" ca="1" si="24"/>
        <v>70.174165411529216</v>
      </c>
      <c r="C240" s="5">
        <f t="shared" ca="1" si="25"/>
        <v>29.840598403377431</v>
      </c>
      <c r="D240" s="5">
        <f t="shared" ca="1" si="26"/>
        <v>157.52322711799908</v>
      </c>
      <c r="E240" s="5">
        <f t="shared" ca="1" si="29"/>
        <v>-17.087319665776583</v>
      </c>
      <c r="F240" s="5">
        <f t="shared" ca="1" si="27"/>
        <v>3.279089136690061E-2</v>
      </c>
      <c r="G240">
        <f t="shared" ca="1" si="28"/>
        <v>0.42899999999999999</v>
      </c>
    </row>
    <row r="241" spans="1:7" x14ac:dyDescent="0.3">
      <c r="A241">
        <v>185</v>
      </c>
      <c r="B241" s="5">
        <f t="shared" ca="1" si="24"/>
        <v>67.686948813730538</v>
      </c>
      <c r="C241" s="5">
        <f t="shared" ca="1" si="25"/>
        <v>35.337446619535285</v>
      </c>
      <c r="D241" s="5">
        <f t="shared" ca="1" si="26"/>
        <v>150.81295299249069</v>
      </c>
      <c r="E241" s="5">
        <f t="shared" ca="1" si="29"/>
        <v>-35.770727276109362</v>
      </c>
      <c r="F241" s="5">
        <f t="shared" ca="1" si="27"/>
        <v>-18.650616718965878</v>
      </c>
      <c r="G241">
        <f t="shared" ca="1" si="28"/>
        <v>4.3999999999999997E-2</v>
      </c>
    </row>
    <row r="242" spans="1:7" x14ac:dyDescent="0.3">
      <c r="A242">
        <v>186</v>
      </c>
      <c r="B242" s="5">
        <f t="shared" ca="1" si="24"/>
        <v>67.064702381065274</v>
      </c>
      <c r="C242" s="5">
        <f t="shared" ca="1" si="25"/>
        <v>34.771915050338784</v>
      </c>
      <c r="D242" s="5">
        <f t="shared" ca="1" si="26"/>
        <v>150.43386375462461</v>
      </c>
      <c r="E242" s="5">
        <f t="shared" ca="1" si="29"/>
        <v>-35.724851189162841</v>
      </c>
      <c r="F242" s="5">
        <f t="shared" ca="1" si="27"/>
        <v>-18.604740632019357</v>
      </c>
      <c r="G242">
        <f t="shared" ca="1" si="28"/>
        <v>4.4999999999999998E-2</v>
      </c>
    </row>
    <row r="243" spans="1:7" x14ac:dyDescent="0.3">
      <c r="A243">
        <v>187</v>
      </c>
      <c r="B243" s="5">
        <f t="shared" ca="1" si="24"/>
        <v>70.472531297341973</v>
      </c>
      <c r="C243" s="5">
        <f t="shared" ca="1" si="25"/>
        <v>29.831505554816673</v>
      </c>
      <c r="D243" s="5">
        <f t="shared" ca="1" si="26"/>
        <v>152.08269627551468</v>
      </c>
      <c r="E243" s="5">
        <f t="shared" ca="1" si="29"/>
        <v>-13.296852660270041</v>
      </c>
      <c r="F243" s="5">
        <f t="shared" ca="1" si="27"/>
        <v>3.823257896873443</v>
      </c>
      <c r="G243">
        <f t="shared" ca="1" si="28"/>
        <v>0.54600000000000004</v>
      </c>
    </row>
    <row r="244" spans="1:7" x14ac:dyDescent="0.3">
      <c r="A244">
        <v>188</v>
      </c>
      <c r="B244" s="5">
        <f t="shared" ca="1" si="24"/>
        <v>67.514681292579354</v>
      </c>
      <c r="C244" s="5">
        <f t="shared" ca="1" si="25"/>
        <v>28.297169214138833</v>
      </c>
      <c r="D244" s="5">
        <f t="shared" ca="1" si="26"/>
        <v>153.16709025153585</v>
      </c>
      <c r="E244" s="5">
        <f t="shared" ca="1" si="29"/>
        <v>-17.857052521750212</v>
      </c>
      <c r="F244" s="5">
        <f t="shared" ca="1" si="27"/>
        <v>-0.73694196460672856</v>
      </c>
      <c r="G244">
        <f t="shared" ca="1" si="28"/>
        <v>0.40400000000000003</v>
      </c>
    </row>
    <row r="245" spans="1:7" x14ac:dyDescent="0.3">
      <c r="A245">
        <v>189</v>
      </c>
      <c r="B245" s="5">
        <f t="shared" ca="1" si="24"/>
        <v>74.012179215477701</v>
      </c>
      <c r="C245" s="5">
        <f t="shared" ca="1" si="25"/>
        <v>27.447145459108047</v>
      </c>
      <c r="D245" s="5">
        <f t="shared" ca="1" si="26"/>
        <v>151.69681093426163</v>
      </c>
      <c r="E245" s="5">
        <f t="shared" ca="1" si="29"/>
        <v>3.4567552163880251</v>
      </c>
      <c r="F245" s="5">
        <f t="shared" ca="1" si="27"/>
        <v>20.576865773531509</v>
      </c>
      <c r="G245">
        <f t="shared" ca="1" si="28"/>
        <v>0.92300000000000004</v>
      </c>
    </row>
    <row r="246" spans="1:7" x14ac:dyDescent="0.3">
      <c r="A246">
        <v>190</v>
      </c>
      <c r="B246" s="5">
        <f t="shared" ca="1" si="24"/>
        <v>71.2388726390855</v>
      </c>
      <c r="C246" s="5">
        <f t="shared" ca="1" si="25"/>
        <v>38.370220134705221</v>
      </c>
      <c r="D246" s="5">
        <f t="shared" ca="1" si="26"/>
        <v>154.17016006597058</v>
      </c>
      <c r="E246" s="5">
        <f t="shared" ca="1" si="29"/>
        <v>-36.12984670778922</v>
      </c>
      <c r="F246" s="5">
        <f t="shared" ca="1" si="27"/>
        <v>-19.009736150645736</v>
      </c>
      <c r="G246">
        <f t="shared" ca="1" si="28"/>
        <v>0.04</v>
      </c>
    </row>
    <row r="247" spans="1:7" x14ac:dyDescent="0.3">
      <c r="A247">
        <v>191</v>
      </c>
      <c r="B247" s="5">
        <f t="shared" ca="1" si="24"/>
        <v>72.723118919732656</v>
      </c>
      <c r="C247" s="5">
        <f t="shared" ca="1" si="25"/>
        <v>34.285103553310492</v>
      </c>
      <c r="D247" s="5">
        <f t="shared" ca="1" si="26"/>
        <v>148.44398640515479</v>
      </c>
      <c r="E247" s="5">
        <f t="shared" ca="1" si="29"/>
        <v>-17.48903577755247</v>
      </c>
      <c r="F247" s="5">
        <f t="shared" ca="1" si="27"/>
        <v>-0.36892522040898612</v>
      </c>
      <c r="G247">
        <f t="shared" ca="1" si="28"/>
        <v>0.41699999999999998</v>
      </c>
    </row>
    <row r="248" spans="1:7" x14ac:dyDescent="0.3">
      <c r="A248">
        <v>192</v>
      </c>
      <c r="B248" s="5">
        <f t="shared" ca="1" si="24"/>
        <v>67.636649705162384</v>
      </c>
      <c r="C248" s="5">
        <f t="shared" ca="1" si="25"/>
        <v>30.653504529399775</v>
      </c>
      <c r="D248" s="5">
        <f t="shared" ca="1" si="26"/>
        <v>151.80087855871434</v>
      </c>
      <c r="E248" s="5">
        <f t="shared" ca="1" si="29"/>
        <v>-23.361395251704792</v>
      </c>
      <c r="F248" s="5">
        <f t="shared" ca="1" si="27"/>
        <v>-6.2412846945613083</v>
      </c>
      <c r="G248">
        <f t="shared" ca="1" si="28"/>
        <v>0.24299999999999999</v>
      </c>
    </row>
    <row r="249" spans="1:7" x14ac:dyDescent="0.3">
      <c r="A249">
        <v>193</v>
      </c>
      <c r="B249" s="5">
        <f t="shared" ca="1" si="24"/>
        <v>65.018975745123015</v>
      </c>
      <c r="C249" s="5">
        <f t="shared" ca="1" si="25"/>
        <v>28.669147274625953</v>
      </c>
      <c r="D249" s="5">
        <f t="shared" ca="1" si="26"/>
        <v>141.61574465897922</v>
      </c>
      <c r="E249" s="5">
        <f t="shared" ca="1" si="29"/>
        <v>-19.641775295067259</v>
      </c>
      <c r="F249" s="5">
        <f t="shared" ca="1" si="27"/>
        <v>-2.5216647379237749</v>
      </c>
      <c r="G249">
        <f t="shared" ca="1" si="28"/>
        <v>0.34599999999999997</v>
      </c>
    </row>
    <row r="250" spans="1:7" x14ac:dyDescent="0.3">
      <c r="A250">
        <v>194</v>
      </c>
      <c r="B250" s="5">
        <f t="shared" ref="B250:B313" ca="1" si="30">_xlfn.NORM.INV(RAND(),$B$52,$C$52)</f>
        <v>73.818475123469639</v>
      </c>
      <c r="C250" s="5">
        <f t="shared" ref="C250:C313" ca="1" si="31">_xlfn.NORM.INV(RAND(),$B$53,$C$53)</f>
        <v>33.590822531027669</v>
      </c>
      <c r="D250" s="5">
        <f t="shared" ref="D250:D313" ca="1" si="32">_xlfn.NORM.INV(RAND(),$B$54,$C$54)</f>
        <v>145.49600459287871</v>
      </c>
      <c r="E250" s="5">
        <f t="shared" ca="1" si="29"/>
        <v>-10.90202653242944</v>
      </c>
      <c r="F250" s="5">
        <f t="shared" ref="F250:F313" ca="1" si="33">E250+$C$46</f>
        <v>6.2180840247140434</v>
      </c>
      <c r="G250">
        <f t="shared" ref="G250:G313" ca="1" si="34">COUNTIF($F$57:$F$1056,"&lt;"&amp;F250)/COUNT($F$57:$F$1056)</f>
        <v>0.61399999999999999</v>
      </c>
    </row>
    <row r="251" spans="1:7" x14ac:dyDescent="0.3">
      <c r="A251">
        <v>195</v>
      </c>
      <c r="B251" s="5">
        <f t="shared" ca="1" si="30"/>
        <v>73.378669941905159</v>
      </c>
      <c r="C251" s="5">
        <f t="shared" ca="1" si="31"/>
        <v>32.908632790680464</v>
      </c>
      <c r="D251" s="5">
        <f t="shared" ca="1" si="32"/>
        <v>153.35947014270221</v>
      </c>
      <c r="E251" s="5">
        <f t="shared" ca="1" si="29"/>
        <v>-14.462436490877469</v>
      </c>
      <c r="F251" s="5">
        <f t="shared" ca="1" si="33"/>
        <v>2.657674066266015</v>
      </c>
      <c r="G251">
        <f t="shared" ca="1" si="34"/>
        <v>0.50700000000000001</v>
      </c>
    </row>
    <row r="252" spans="1:7" x14ac:dyDescent="0.3">
      <c r="A252">
        <v>196</v>
      </c>
      <c r="B252" s="5">
        <f t="shared" ca="1" si="30"/>
        <v>69.427136621109184</v>
      </c>
      <c r="C252" s="5">
        <f t="shared" ca="1" si="31"/>
        <v>31.239270223865663</v>
      </c>
      <c r="D252" s="5">
        <f t="shared" ca="1" si="32"/>
        <v>140.36273219951016</v>
      </c>
      <c r="E252" s="5">
        <f t="shared" ca="1" si="29"/>
        <v>-13.83295190817288</v>
      </c>
      <c r="F252" s="5">
        <f t="shared" ca="1" si="33"/>
        <v>3.2871586489706033</v>
      </c>
      <c r="G252">
        <f t="shared" ca="1" si="34"/>
        <v>0.52800000000000002</v>
      </c>
    </row>
    <row r="253" spans="1:7" x14ac:dyDescent="0.3">
      <c r="A253">
        <v>197</v>
      </c>
      <c r="B253" s="5">
        <f t="shared" ca="1" si="30"/>
        <v>69.119122977414165</v>
      </c>
      <c r="C253" s="5">
        <f t="shared" ca="1" si="31"/>
        <v>31.011672632687684</v>
      </c>
      <c r="D253" s="5">
        <f t="shared" ca="1" si="32"/>
        <v>150.8002584182675</v>
      </c>
      <c r="E253" s="5">
        <f t="shared" ca="1" si="29"/>
        <v>-19.682023457858513</v>
      </c>
      <c r="F253" s="5">
        <f t="shared" ca="1" si="33"/>
        <v>-2.5619129007150292</v>
      </c>
      <c r="G253">
        <f t="shared" ca="1" si="34"/>
        <v>0.34399999999999997</v>
      </c>
    </row>
    <row r="254" spans="1:7" x14ac:dyDescent="0.3">
      <c r="A254">
        <v>198</v>
      </c>
      <c r="B254" s="5">
        <f t="shared" ca="1" si="30"/>
        <v>63.627459826512514</v>
      </c>
      <c r="C254" s="5">
        <f t="shared" ca="1" si="31"/>
        <v>25.344992098622939</v>
      </c>
      <c r="D254" s="5">
        <f t="shared" ca="1" si="32"/>
        <v>150.90537177542595</v>
      </c>
      <c r="E254" s="5">
        <f t="shared" ca="1" si="29"/>
        <v>-19.249844968015001</v>
      </c>
      <c r="F254" s="5">
        <f t="shared" ca="1" si="33"/>
        <v>-2.1297344108715173</v>
      </c>
      <c r="G254">
        <f t="shared" ca="1" si="34"/>
        <v>0.35699999999999998</v>
      </c>
    </row>
    <row r="255" spans="1:7" x14ac:dyDescent="0.3">
      <c r="A255">
        <v>199</v>
      </c>
      <c r="B255" s="5">
        <f t="shared" ca="1" si="30"/>
        <v>69.323534662699274</v>
      </c>
      <c r="C255" s="5">
        <f t="shared" ca="1" si="31"/>
        <v>26.73547115433869</v>
      </c>
      <c r="D255" s="5">
        <f t="shared" ca="1" si="32"/>
        <v>143.06852417356615</v>
      </c>
      <c r="E255" s="5">
        <f t="shared" ca="1" si="29"/>
        <v>-3.0013375392939237</v>
      </c>
      <c r="F255" s="5">
        <f t="shared" ca="1" si="33"/>
        <v>14.118773017849559</v>
      </c>
      <c r="G255">
        <f t="shared" ca="1" si="34"/>
        <v>0.81200000000000006</v>
      </c>
    </row>
    <row r="256" spans="1:7" x14ac:dyDescent="0.3">
      <c r="A256">
        <v>200</v>
      </c>
      <c r="B256" s="5">
        <f t="shared" ca="1" si="30"/>
        <v>68.395996912649423</v>
      </c>
      <c r="C256" s="5">
        <f t="shared" ca="1" si="31"/>
        <v>38.078458803946049</v>
      </c>
      <c r="D256" s="5">
        <f t="shared" ca="1" si="32"/>
        <v>155.83783918916998</v>
      </c>
      <c r="E256" s="5">
        <f t="shared" ca="1" si="29"/>
        <v>-44.15373347389859</v>
      </c>
      <c r="F256" s="5">
        <f t="shared" ca="1" si="33"/>
        <v>-27.033622916755107</v>
      </c>
      <c r="G256">
        <f t="shared" ca="1" si="34"/>
        <v>5.0000000000000001E-3</v>
      </c>
    </row>
    <row r="257" spans="1:7" x14ac:dyDescent="0.3">
      <c r="A257">
        <v>201</v>
      </c>
      <c r="B257" s="5">
        <f t="shared" ca="1" si="30"/>
        <v>66.191278312700149</v>
      </c>
      <c r="C257" s="5">
        <f t="shared" ca="1" si="31"/>
        <v>37.132122438272276</v>
      </c>
      <c r="D257" s="5">
        <f t="shared" ca="1" si="32"/>
        <v>146.81657226206744</v>
      </c>
      <c r="E257" s="5">
        <f t="shared" ca="1" si="29"/>
        <v>-42.807085296858617</v>
      </c>
      <c r="F257" s="5">
        <f t="shared" ca="1" si="33"/>
        <v>-25.686974739715133</v>
      </c>
      <c r="G257">
        <f t="shared" ca="1" si="34"/>
        <v>8.9999999999999993E-3</v>
      </c>
    </row>
    <row r="258" spans="1:7" x14ac:dyDescent="0.3">
      <c r="A258">
        <v>202</v>
      </c>
      <c r="B258" s="5">
        <f t="shared" ca="1" si="30"/>
        <v>67.439066337163567</v>
      </c>
      <c r="C258" s="5">
        <f t="shared" ca="1" si="31"/>
        <v>28.297134073959587</v>
      </c>
      <c r="D258" s="5">
        <f t="shared" ca="1" si="32"/>
        <v>140.16581552745916</v>
      </c>
      <c r="E258" s="5">
        <f t="shared" ca="1" si="29"/>
        <v>-11.062147704440051</v>
      </c>
      <c r="F258" s="5">
        <f t="shared" ca="1" si="33"/>
        <v>6.057962852703433</v>
      </c>
      <c r="G258">
        <f t="shared" ca="1" si="34"/>
        <v>0.60799999999999998</v>
      </c>
    </row>
    <row r="259" spans="1:7" x14ac:dyDescent="0.3">
      <c r="A259">
        <v>203</v>
      </c>
      <c r="B259" s="5">
        <f t="shared" ca="1" si="30"/>
        <v>69.527149080645771</v>
      </c>
      <c r="C259" s="5">
        <f t="shared" ca="1" si="31"/>
        <v>21.866078681989137</v>
      </c>
      <c r="D259" s="5">
        <f t="shared" ca="1" si="32"/>
        <v>151.79444531155858</v>
      </c>
      <c r="E259" s="5">
        <f t="shared" ca="1" si="29"/>
        <v>6.4653569244970974</v>
      </c>
      <c r="F259" s="5">
        <f t="shared" ca="1" si="33"/>
        <v>23.585467481640581</v>
      </c>
      <c r="G259">
        <f t="shared" ca="1" si="34"/>
        <v>0.94699999999999995</v>
      </c>
    </row>
    <row r="260" spans="1:7" x14ac:dyDescent="0.3">
      <c r="A260">
        <v>204</v>
      </c>
      <c r="B260" s="5">
        <f t="shared" ca="1" si="30"/>
        <v>74.512849512161466</v>
      </c>
      <c r="C260" s="5">
        <f t="shared" ca="1" si="31"/>
        <v>29.036871011656103</v>
      </c>
      <c r="D260" s="5">
        <f t="shared" ca="1" si="32"/>
        <v>152.9667714534763</v>
      </c>
      <c r="E260" s="5">
        <f t="shared" ca="1" si="29"/>
        <v>-0.26930357200553567</v>
      </c>
      <c r="F260" s="5">
        <f t="shared" ca="1" si="33"/>
        <v>16.850806985137947</v>
      </c>
      <c r="G260">
        <f t="shared" ca="1" si="34"/>
        <v>0.86799999999999999</v>
      </c>
    </row>
    <row r="261" spans="1:7" x14ac:dyDescent="0.3">
      <c r="A261">
        <v>205</v>
      </c>
      <c r="B261" s="5">
        <f t="shared" ca="1" si="30"/>
        <v>67.117812492279029</v>
      </c>
      <c r="C261" s="5">
        <f t="shared" ca="1" si="31"/>
        <v>31.848723412352776</v>
      </c>
      <c r="D261" s="5">
        <f t="shared" ca="1" si="32"/>
        <v>155.65229740738917</v>
      </c>
      <c r="E261" s="5">
        <f t="shared" ca="1" si="29"/>
        <v>-30.22414272954531</v>
      </c>
      <c r="F261" s="5">
        <f t="shared" ca="1" si="33"/>
        <v>-13.104032172401826</v>
      </c>
      <c r="G261">
        <f t="shared" ca="1" si="34"/>
        <v>0.10199999999999999</v>
      </c>
    </row>
    <row r="262" spans="1:7" x14ac:dyDescent="0.3">
      <c r="A262">
        <v>206</v>
      </c>
      <c r="B262" s="5">
        <f t="shared" ca="1" si="30"/>
        <v>76.228485524139103</v>
      </c>
      <c r="C262" s="5">
        <f t="shared" ca="1" si="31"/>
        <v>35.340554964166742</v>
      </c>
      <c r="D262" s="5">
        <f t="shared" ca="1" si="32"/>
        <v>136.35037818201675</v>
      </c>
      <c r="E262" s="5">
        <f t="shared" ref="E262:E325" ca="1" si="35">$J$46*(B262-$B$46)+$J$47*(C262-$B$47)+$J$48*(D262-$B$48)</f>
        <v>-4.1295754929635837</v>
      </c>
      <c r="F262" s="5">
        <f t="shared" ca="1" si="33"/>
        <v>12.9905350641799</v>
      </c>
      <c r="G262">
        <f t="shared" ca="1" si="34"/>
        <v>0.78700000000000003</v>
      </c>
    </row>
    <row r="263" spans="1:7" x14ac:dyDescent="0.3">
      <c r="A263">
        <v>207</v>
      </c>
      <c r="B263" s="5">
        <f t="shared" ca="1" si="30"/>
        <v>70.037289879841495</v>
      </c>
      <c r="C263" s="5">
        <f t="shared" ca="1" si="31"/>
        <v>34.604868022944537</v>
      </c>
      <c r="D263" s="5">
        <f t="shared" ca="1" si="32"/>
        <v>151.9032791285093</v>
      </c>
      <c r="E263" s="5">
        <f t="shared" ca="1" si="35"/>
        <v>-27.747722899456868</v>
      </c>
      <c r="F263" s="5">
        <f t="shared" ca="1" si="33"/>
        <v>-10.627612342313384</v>
      </c>
      <c r="G263">
        <f t="shared" ca="1" si="34"/>
        <v>0.13900000000000001</v>
      </c>
    </row>
    <row r="264" spans="1:7" x14ac:dyDescent="0.3">
      <c r="A264">
        <v>208</v>
      </c>
      <c r="B264" s="5">
        <f t="shared" ca="1" si="30"/>
        <v>71.138173869167943</v>
      </c>
      <c r="C264" s="5">
        <f t="shared" ca="1" si="31"/>
        <v>27.09735096892452</v>
      </c>
      <c r="D264" s="5">
        <f t="shared" ca="1" si="32"/>
        <v>142.45718377364247</v>
      </c>
      <c r="E264" s="5">
        <f t="shared" ca="1" si="35"/>
        <v>1.3856307784083608</v>
      </c>
      <c r="F264" s="5">
        <f t="shared" ca="1" si="33"/>
        <v>18.505741335551846</v>
      </c>
      <c r="G264">
        <f t="shared" ca="1" si="34"/>
        <v>0.89200000000000002</v>
      </c>
    </row>
    <row r="265" spans="1:7" x14ac:dyDescent="0.3">
      <c r="A265">
        <v>209</v>
      </c>
      <c r="B265" s="5">
        <f t="shared" ca="1" si="30"/>
        <v>61.94262309109191</v>
      </c>
      <c r="C265" s="5">
        <f t="shared" ca="1" si="31"/>
        <v>32.816320585769958</v>
      </c>
      <c r="D265" s="5">
        <f t="shared" ca="1" si="32"/>
        <v>143.60419487815827</v>
      </c>
      <c r="E265" s="5">
        <f t="shared" ca="1" si="35"/>
        <v>-40.88849166322251</v>
      </c>
      <c r="F265" s="5">
        <f t="shared" ca="1" si="33"/>
        <v>-23.768381106079026</v>
      </c>
      <c r="G265">
        <f t="shared" ca="1" si="34"/>
        <v>1.9E-2</v>
      </c>
    </row>
    <row r="266" spans="1:7" x14ac:dyDescent="0.3">
      <c r="A266">
        <v>210</v>
      </c>
      <c r="B266" s="5">
        <f t="shared" ca="1" si="30"/>
        <v>64.00757387506998</v>
      </c>
      <c r="C266" s="5">
        <f t="shared" ca="1" si="31"/>
        <v>30.867145592806612</v>
      </c>
      <c r="D266" s="5">
        <f t="shared" ca="1" si="32"/>
        <v>140.84045170603403</v>
      </c>
      <c r="E266" s="5">
        <f t="shared" ca="1" si="35"/>
        <v>-28.187799848855008</v>
      </c>
      <c r="F266" s="5">
        <f t="shared" ca="1" si="33"/>
        <v>-11.067689291711524</v>
      </c>
      <c r="G266">
        <f t="shared" ca="1" si="34"/>
        <v>0.13</v>
      </c>
    </row>
    <row r="267" spans="1:7" x14ac:dyDescent="0.3">
      <c r="A267">
        <v>211</v>
      </c>
      <c r="B267" s="5">
        <f t="shared" ca="1" si="30"/>
        <v>73.413974206663852</v>
      </c>
      <c r="C267" s="5">
        <f t="shared" ca="1" si="31"/>
        <v>33.28163583619574</v>
      </c>
      <c r="D267" s="5">
        <f t="shared" ca="1" si="32"/>
        <v>150.48777516657185</v>
      </c>
      <c r="E267" s="5">
        <f t="shared" ca="1" si="35"/>
        <v>-13.858153599292917</v>
      </c>
      <c r="F267" s="5">
        <f t="shared" ca="1" si="33"/>
        <v>3.2619569578505665</v>
      </c>
      <c r="G267">
        <f t="shared" ca="1" si="34"/>
        <v>0.52700000000000002</v>
      </c>
    </row>
    <row r="268" spans="1:7" x14ac:dyDescent="0.3">
      <c r="A268">
        <v>212</v>
      </c>
      <c r="B268" s="5">
        <f t="shared" ca="1" si="30"/>
        <v>73.465467638051891</v>
      </c>
      <c r="C268" s="5">
        <f t="shared" ca="1" si="31"/>
        <v>24.464773062897187</v>
      </c>
      <c r="D268" s="5">
        <f t="shared" ca="1" si="32"/>
        <v>160.55602327321998</v>
      </c>
      <c r="E268" s="5">
        <f t="shared" ca="1" si="35"/>
        <v>5.4855548941481853</v>
      </c>
      <c r="F268" s="5">
        <f t="shared" ca="1" si="33"/>
        <v>22.605665451291671</v>
      </c>
      <c r="G268">
        <f t="shared" ca="1" si="34"/>
        <v>0.93899999999999995</v>
      </c>
    </row>
    <row r="269" spans="1:7" x14ac:dyDescent="0.3">
      <c r="A269">
        <v>213</v>
      </c>
      <c r="B269" s="5">
        <f t="shared" ca="1" si="30"/>
        <v>72.252112217349875</v>
      </c>
      <c r="C269" s="5">
        <f t="shared" ca="1" si="31"/>
        <v>30.462147487640909</v>
      </c>
      <c r="D269" s="5">
        <f t="shared" ca="1" si="32"/>
        <v>154.38812288736131</v>
      </c>
      <c r="E269" s="5">
        <f t="shared" ca="1" si="35"/>
        <v>-11.330208699173474</v>
      </c>
      <c r="F269" s="5">
        <f t="shared" ca="1" si="33"/>
        <v>5.7899018579700101</v>
      </c>
      <c r="G269">
        <f t="shared" ca="1" si="34"/>
        <v>0.59899999999999998</v>
      </c>
    </row>
    <row r="270" spans="1:7" x14ac:dyDescent="0.3">
      <c r="A270">
        <v>214</v>
      </c>
      <c r="B270" s="5">
        <f t="shared" ca="1" si="30"/>
        <v>69.005879094973267</v>
      </c>
      <c r="C270" s="5">
        <f t="shared" ca="1" si="31"/>
        <v>28.598899858521925</v>
      </c>
      <c r="D270" s="5">
        <f t="shared" ca="1" si="32"/>
        <v>140.18890137237219</v>
      </c>
      <c r="E270" s="5">
        <f t="shared" ca="1" si="35"/>
        <v>-7.5413306944624283</v>
      </c>
      <c r="F270" s="5">
        <f t="shared" ca="1" si="33"/>
        <v>9.5787798626810563</v>
      </c>
      <c r="G270">
        <f t="shared" ca="1" si="34"/>
        <v>0.70299999999999996</v>
      </c>
    </row>
    <row r="271" spans="1:7" x14ac:dyDescent="0.3">
      <c r="A271">
        <v>215</v>
      </c>
      <c r="B271" s="5">
        <f t="shared" ca="1" si="30"/>
        <v>67.512053364333681</v>
      </c>
      <c r="C271" s="5">
        <f t="shared" ca="1" si="31"/>
        <v>32.363099361905576</v>
      </c>
      <c r="D271" s="5">
        <f t="shared" ca="1" si="32"/>
        <v>141.10965452850559</v>
      </c>
      <c r="E271" s="5">
        <f t="shared" ca="1" si="35"/>
        <v>-22.72308289362114</v>
      </c>
      <c r="F271" s="5">
        <f t="shared" ca="1" si="33"/>
        <v>-5.6029723364776558</v>
      </c>
      <c r="G271">
        <f t="shared" ca="1" si="34"/>
        <v>0.25900000000000001</v>
      </c>
    </row>
    <row r="272" spans="1:7" x14ac:dyDescent="0.3">
      <c r="A272">
        <v>216</v>
      </c>
      <c r="B272" s="5">
        <f t="shared" ca="1" si="30"/>
        <v>69.325094124174086</v>
      </c>
      <c r="C272" s="5">
        <f t="shared" ca="1" si="31"/>
        <v>26.770168424806695</v>
      </c>
      <c r="D272" s="5">
        <f t="shared" ca="1" si="32"/>
        <v>148.36220614132301</v>
      </c>
      <c r="E272" s="5">
        <f t="shared" ca="1" si="35"/>
        <v>-5.9464978351610531</v>
      </c>
      <c r="F272" s="5">
        <f t="shared" ca="1" si="33"/>
        <v>11.17361272198243</v>
      </c>
      <c r="G272">
        <f t="shared" ca="1" si="34"/>
        <v>0.747</v>
      </c>
    </row>
    <row r="273" spans="1:7" x14ac:dyDescent="0.3">
      <c r="A273">
        <v>217</v>
      </c>
      <c r="B273" s="5">
        <f t="shared" ca="1" si="30"/>
        <v>75.33174365195535</v>
      </c>
      <c r="C273" s="5">
        <f t="shared" ca="1" si="31"/>
        <v>26.960553698485143</v>
      </c>
      <c r="D273" s="5">
        <f t="shared" ca="1" si="32"/>
        <v>143.0737418143747</v>
      </c>
      <c r="E273" s="5">
        <f t="shared" ca="1" si="35"/>
        <v>13.148036522281812</v>
      </c>
      <c r="F273" s="5">
        <f t="shared" ca="1" si="33"/>
        <v>30.268147079425297</v>
      </c>
      <c r="G273">
        <f t="shared" ca="1" si="34"/>
        <v>0.97799999999999998</v>
      </c>
    </row>
    <row r="274" spans="1:7" x14ac:dyDescent="0.3">
      <c r="A274">
        <v>218</v>
      </c>
      <c r="B274" s="5">
        <f t="shared" ca="1" si="30"/>
        <v>66.39545625307511</v>
      </c>
      <c r="C274" s="5">
        <f t="shared" ca="1" si="31"/>
        <v>26.420768621229453</v>
      </c>
      <c r="D274" s="5">
        <f t="shared" ca="1" si="32"/>
        <v>154.08906501443988</v>
      </c>
      <c r="E274" s="5">
        <f t="shared" ca="1" si="35"/>
        <v>-16.239097147970906</v>
      </c>
      <c r="F274" s="5">
        <f t="shared" ca="1" si="33"/>
        <v>0.88101340917257787</v>
      </c>
      <c r="G274">
        <f t="shared" ca="1" si="34"/>
        <v>0.45200000000000001</v>
      </c>
    </row>
    <row r="275" spans="1:7" x14ac:dyDescent="0.3">
      <c r="A275">
        <v>219</v>
      </c>
      <c r="B275" s="5">
        <f t="shared" ca="1" si="30"/>
        <v>68.639339516405144</v>
      </c>
      <c r="C275" s="5">
        <f t="shared" ca="1" si="31"/>
        <v>30.766668686181543</v>
      </c>
      <c r="D275" s="5">
        <f t="shared" ca="1" si="32"/>
        <v>146.50561219801307</v>
      </c>
      <c r="E275" s="5">
        <f t="shared" ca="1" si="35"/>
        <v>-18.023502726144081</v>
      </c>
      <c r="F275" s="5">
        <f t="shared" ca="1" si="33"/>
        <v>-0.90339216900059682</v>
      </c>
      <c r="G275">
        <f t="shared" ca="1" si="34"/>
        <v>0.39800000000000002</v>
      </c>
    </row>
    <row r="276" spans="1:7" x14ac:dyDescent="0.3">
      <c r="A276">
        <v>220</v>
      </c>
      <c r="B276" s="5">
        <f t="shared" ca="1" si="30"/>
        <v>68.432390425227936</v>
      </c>
      <c r="C276" s="5">
        <f t="shared" ca="1" si="31"/>
        <v>28.614022243105811</v>
      </c>
      <c r="D276" s="5">
        <f t="shared" ca="1" si="32"/>
        <v>151.24706198761746</v>
      </c>
      <c r="E276" s="5">
        <f t="shared" ca="1" si="35"/>
        <v>-15.144224600251549</v>
      </c>
      <c r="F276" s="5">
        <f t="shared" ca="1" si="33"/>
        <v>1.9758859568919345</v>
      </c>
      <c r="G276">
        <f t="shared" ca="1" si="34"/>
        <v>0.48499999999999999</v>
      </c>
    </row>
    <row r="277" spans="1:7" x14ac:dyDescent="0.3">
      <c r="A277">
        <v>221</v>
      </c>
      <c r="B277" s="5">
        <f t="shared" ca="1" si="30"/>
        <v>72.450543043802966</v>
      </c>
      <c r="C277" s="5">
        <f t="shared" ca="1" si="31"/>
        <v>31.730720506781669</v>
      </c>
      <c r="D277" s="5">
        <f t="shared" ca="1" si="32"/>
        <v>149.25525255538122</v>
      </c>
      <c r="E277" s="5">
        <f t="shared" ca="1" si="35"/>
        <v>-11.553149532832451</v>
      </c>
      <c r="F277" s="5">
        <f t="shared" ca="1" si="33"/>
        <v>5.5669610243110323</v>
      </c>
      <c r="G277">
        <f t="shared" ca="1" si="34"/>
        <v>0.59499999999999997</v>
      </c>
    </row>
    <row r="278" spans="1:7" x14ac:dyDescent="0.3">
      <c r="A278">
        <v>222</v>
      </c>
      <c r="B278" s="5">
        <f t="shared" ca="1" si="30"/>
        <v>70.606746958340281</v>
      </c>
      <c r="C278" s="5">
        <f t="shared" ca="1" si="31"/>
        <v>31.42509425700684</v>
      </c>
      <c r="D278" s="5">
        <f t="shared" ca="1" si="32"/>
        <v>145.7973863960745</v>
      </c>
      <c r="E278" s="5">
        <f t="shared" ca="1" si="35"/>
        <v>-13.985894228675221</v>
      </c>
      <c r="F278" s="5">
        <f t="shared" ca="1" si="33"/>
        <v>3.1342163284682627</v>
      </c>
      <c r="G278">
        <f t="shared" ca="1" si="34"/>
        <v>0.52500000000000002</v>
      </c>
    </row>
    <row r="279" spans="1:7" x14ac:dyDescent="0.3">
      <c r="A279">
        <v>223</v>
      </c>
      <c r="B279" s="5">
        <f t="shared" ca="1" si="30"/>
        <v>70.342244459195371</v>
      </c>
      <c r="C279" s="5">
        <f t="shared" ca="1" si="31"/>
        <v>26.688149095723812</v>
      </c>
      <c r="D279" s="5">
        <f t="shared" ca="1" si="32"/>
        <v>137.71477304355003</v>
      </c>
      <c r="E279" s="5">
        <f t="shared" ca="1" si="35"/>
        <v>2.861049858611489</v>
      </c>
      <c r="F279" s="5">
        <f t="shared" ca="1" si="33"/>
        <v>19.981160415754971</v>
      </c>
      <c r="G279">
        <f t="shared" ca="1" si="34"/>
        <v>0.91800000000000004</v>
      </c>
    </row>
    <row r="280" spans="1:7" x14ac:dyDescent="0.3">
      <c r="A280">
        <v>224</v>
      </c>
      <c r="B280" s="5">
        <f t="shared" ca="1" si="30"/>
        <v>64.259886074965394</v>
      </c>
      <c r="C280" s="5">
        <f t="shared" ca="1" si="31"/>
        <v>30.17281798604013</v>
      </c>
      <c r="D280" s="5">
        <f t="shared" ca="1" si="32"/>
        <v>145.79805430700509</v>
      </c>
      <c r="E280" s="5">
        <f t="shared" ca="1" si="35"/>
        <v>-28.215352794369778</v>
      </c>
      <c r="F280" s="5">
        <f t="shared" ca="1" si="33"/>
        <v>-11.095242237226294</v>
      </c>
      <c r="G280">
        <f t="shared" ca="1" si="34"/>
        <v>0.127</v>
      </c>
    </row>
    <row r="281" spans="1:7" x14ac:dyDescent="0.3">
      <c r="A281">
        <v>225</v>
      </c>
      <c r="B281" s="5">
        <f t="shared" ca="1" si="30"/>
        <v>70.895866512956431</v>
      </c>
      <c r="C281" s="5">
        <f t="shared" ca="1" si="31"/>
        <v>24.067868390792924</v>
      </c>
      <c r="D281" s="5">
        <f t="shared" ca="1" si="32"/>
        <v>143.07366841387116</v>
      </c>
      <c r="E281" s="5">
        <f t="shared" ca="1" si="35"/>
        <v>8.8379643645088137</v>
      </c>
      <c r="F281" s="5">
        <f t="shared" ca="1" si="33"/>
        <v>25.958074921652297</v>
      </c>
      <c r="G281">
        <f t="shared" ca="1" si="34"/>
        <v>0.95899999999999996</v>
      </c>
    </row>
    <row r="282" spans="1:7" x14ac:dyDescent="0.3">
      <c r="A282">
        <v>226</v>
      </c>
      <c r="B282" s="5">
        <f t="shared" ca="1" si="30"/>
        <v>73.791878560278704</v>
      </c>
      <c r="C282" s="5">
        <f t="shared" ca="1" si="31"/>
        <v>28.881461046434378</v>
      </c>
      <c r="D282" s="5">
        <f t="shared" ca="1" si="32"/>
        <v>144.73330442166815</v>
      </c>
      <c r="E282" s="5">
        <f t="shared" ca="1" si="35"/>
        <v>2.5878621882626702</v>
      </c>
      <c r="F282" s="5">
        <f t="shared" ca="1" si="33"/>
        <v>19.707972745406153</v>
      </c>
      <c r="G282">
        <f t="shared" ca="1" si="34"/>
        <v>0.91</v>
      </c>
    </row>
    <row r="283" spans="1:7" x14ac:dyDescent="0.3">
      <c r="A283">
        <v>227</v>
      </c>
      <c r="B283" s="5">
        <f t="shared" ca="1" si="30"/>
        <v>70.006624130675419</v>
      </c>
      <c r="C283" s="5">
        <f t="shared" ca="1" si="31"/>
        <v>28.110216742495219</v>
      </c>
      <c r="D283" s="5">
        <f t="shared" ca="1" si="32"/>
        <v>160.60591658885545</v>
      </c>
      <c r="E283" s="5">
        <f t="shared" ca="1" si="35"/>
        <v>-14.383499011711701</v>
      </c>
      <c r="F283" s="5">
        <f t="shared" ca="1" si="33"/>
        <v>2.7366115454317832</v>
      </c>
      <c r="G283">
        <f t="shared" ca="1" si="34"/>
        <v>0.51</v>
      </c>
    </row>
    <row r="284" spans="1:7" x14ac:dyDescent="0.3">
      <c r="A284">
        <v>228</v>
      </c>
      <c r="B284" s="5">
        <f t="shared" ca="1" si="30"/>
        <v>69.017803683242491</v>
      </c>
      <c r="C284" s="5">
        <f t="shared" ca="1" si="31"/>
        <v>23.143359760547412</v>
      </c>
      <c r="D284" s="5">
        <f t="shared" ca="1" si="32"/>
        <v>149.5765463249912</v>
      </c>
      <c r="E284" s="5">
        <f t="shared" ca="1" si="35"/>
        <v>2.6704953223998067</v>
      </c>
      <c r="F284" s="5">
        <f t="shared" ca="1" si="33"/>
        <v>19.790605879543289</v>
      </c>
      <c r="G284">
        <f t="shared" ca="1" si="34"/>
        <v>0.91500000000000004</v>
      </c>
    </row>
    <row r="285" spans="1:7" x14ac:dyDescent="0.3">
      <c r="A285">
        <v>229</v>
      </c>
      <c r="B285" s="5">
        <f t="shared" ca="1" si="30"/>
        <v>73.148174004403899</v>
      </c>
      <c r="C285" s="5">
        <f t="shared" ca="1" si="31"/>
        <v>27.719724164193835</v>
      </c>
      <c r="D285" s="5">
        <f t="shared" ca="1" si="32"/>
        <v>162.50364253288899</v>
      </c>
      <c r="E285" s="5">
        <f t="shared" ca="1" si="35"/>
        <v>-5.541185008834649</v>
      </c>
      <c r="F285" s="5">
        <f t="shared" ca="1" si="33"/>
        <v>11.578925548308835</v>
      </c>
      <c r="G285">
        <f t="shared" ca="1" si="34"/>
        <v>0.76</v>
      </c>
    </row>
    <row r="286" spans="1:7" x14ac:dyDescent="0.3">
      <c r="A286">
        <v>230</v>
      </c>
      <c r="B286" s="5">
        <f t="shared" ca="1" si="30"/>
        <v>66.160249874246503</v>
      </c>
      <c r="C286" s="5">
        <f t="shared" ca="1" si="31"/>
        <v>25.5108655749703</v>
      </c>
      <c r="D286" s="5">
        <f t="shared" ca="1" si="32"/>
        <v>141.99719590470207</v>
      </c>
      <c r="E286" s="5">
        <f t="shared" ca="1" si="35"/>
        <v>-7.8387328200501187</v>
      </c>
      <c r="F286" s="5">
        <f t="shared" ca="1" si="33"/>
        <v>9.281377737093365</v>
      </c>
      <c r="G286">
        <f t="shared" ca="1" si="34"/>
        <v>0.69399999999999995</v>
      </c>
    </row>
    <row r="287" spans="1:7" x14ac:dyDescent="0.3">
      <c r="A287">
        <v>231</v>
      </c>
      <c r="B287" s="5">
        <f t="shared" ca="1" si="30"/>
        <v>75.428962317024926</v>
      </c>
      <c r="C287" s="5">
        <f t="shared" ca="1" si="31"/>
        <v>31.495872518259688</v>
      </c>
      <c r="D287" s="5">
        <f t="shared" ca="1" si="32"/>
        <v>157.87330735324883</v>
      </c>
      <c r="E287" s="5">
        <f t="shared" ca="1" si="35"/>
        <v>-7.222554100184472</v>
      </c>
      <c r="F287" s="5">
        <f t="shared" ca="1" si="33"/>
        <v>9.8975564569590126</v>
      </c>
      <c r="G287">
        <f t="shared" ca="1" si="34"/>
        <v>0.71399999999999997</v>
      </c>
    </row>
    <row r="288" spans="1:7" x14ac:dyDescent="0.3">
      <c r="A288">
        <v>232</v>
      </c>
      <c r="B288" s="5">
        <f t="shared" ca="1" si="30"/>
        <v>66.439139326543469</v>
      </c>
      <c r="C288" s="5">
        <f t="shared" ca="1" si="31"/>
        <v>26.715320938813257</v>
      </c>
      <c r="D288" s="5">
        <f t="shared" ca="1" si="32"/>
        <v>147.01263144906792</v>
      </c>
      <c r="E288" s="5">
        <f t="shared" ca="1" si="35"/>
        <v>-13.126492786936524</v>
      </c>
      <c r="F288" s="5">
        <f t="shared" ca="1" si="33"/>
        <v>3.99361777020696</v>
      </c>
      <c r="G288">
        <f t="shared" ca="1" si="34"/>
        <v>0.55100000000000005</v>
      </c>
    </row>
    <row r="289" spans="1:7" x14ac:dyDescent="0.3">
      <c r="A289">
        <v>233</v>
      </c>
      <c r="B289" s="5">
        <f t="shared" ca="1" si="30"/>
        <v>69.464005752857247</v>
      </c>
      <c r="C289" s="5">
        <f t="shared" ca="1" si="31"/>
        <v>30.60550556340052</v>
      </c>
      <c r="D289" s="5">
        <f t="shared" ca="1" si="32"/>
        <v>150.81842394540018</v>
      </c>
      <c r="E289" s="5">
        <f t="shared" ca="1" si="35"/>
        <v>-17.594141330472002</v>
      </c>
      <c r="F289" s="5">
        <f t="shared" ca="1" si="33"/>
        <v>-0.47403077332851851</v>
      </c>
      <c r="G289">
        <f t="shared" ca="1" si="34"/>
        <v>0.41499999999999998</v>
      </c>
    </row>
    <row r="290" spans="1:7" x14ac:dyDescent="0.3">
      <c r="A290">
        <v>234</v>
      </c>
      <c r="B290" s="5">
        <f t="shared" ca="1" si="30"/>
        <v>71.91068976117495</v>
      </c>
      <c r="C290" s="5">
        <f t="shared" ca="1" si="31"/>
        <v>25.432446167368678</v>
      </c>
      <c r="D290" s="5">
        <f t="shared" ca="1" si="32"/>
        <v>152.83911157060791</v>
      </c>
      <c r="E290" s="5">
        <f t="shared" ca="1" si="35"/>
        <v>2.5987999406340299</v>
      </c>
      <c r="F290" s="5">
        <f t="shared" ca="1" si="33"/>
        <v>19.718910497777514</v>
      </c>
      <c r="G290">
        <f t="shared" ca="1" si="34"/>
        <v>0.91100000000000003</v>
      </c>
    </row>
    <row r="291" spans="1:7" x14ac:dyDescent="0.3">
      <c r="A291">
        <v>235</v>
      </c>
      <c r="B291" s="5">
        <f t="shared" ca="1" si="30"/>
        <v>65.583759785343261</v>
      </c>
      <c r="C291" s="5">
        <f t="shared" ca="1" si="31"/>
        <v>28.068537953876309</v>
      </c>
      <c r="D291" s="5">
        <f t="shared" ca="1" si="32"/>
        <v>161.51636371850128</v>
      </c>
      <c r="E291" s="5">
        <f t="shared" ca="1" si="35"/>
        <v>-27.11069749316394</v>
      </c>
      <c r="F291" s="5">
        <f t="shared" ca="1" si="33"/>
        <v>-9.9905869360204562</v>
      </c>
      <c r="G291">
        <f t="shared" ca="1" si="34"/>
        <v>0.15</v>
      </c>
    </row>
    <row r="292" spans="1:7" x14ac:dyDescent="0.3">
      <c r="A292">
        <v>236</v>
      </c>
      <c r="B292" s="5">
        <f t="shared" ca="1" si="30"/>
        <v>68.303935684937457</v>
      </c>
      <c r="C292" s="5">
        <f t="shared" ca="1" si="31"/>
        <v>31.863459913816335</v>
      </c>
      <c r="D292" s="5">
        <f t="shared" ca="1" si="32"/>
        <v>150.1529840921871</v>
      </c>
      <c r="E292" s="5">
        <f t="shared" ca="1" si="35"/>
        <v>-23.989061741544596</v>
      </c>
      <c r="F292" s="5">
        <f t="shared" ca="1" si="33"/>
        <v>-6.8689511844011122</v>
      </c>
      <c r="G292">
        <f t="shared" ca="1" si="34"/>
        <v>0.22900000000000001</v>
      </c>
    </row>
    <row r="293" spans="1:7" x14ac:dyDescent="0.3">
      <c r="A293">
        <v>237</v>
      </c>
      <c r="B293" s="5">
        <f t="shared" ca="1" si="30"/>
        <v>69.865403984013142</v>
      </c>
      <c r="C293" s="5">
        <f t="shared" ca="1" si="31"/>
        <v>35.781466035777513</v>
      </c>
      <c r="D293" s="5">
        <f t="shared" ca="1" si="32"/>
        <v>151.81762441243521</v>
      </c>
      <c r="E293" s="5">
        <f t="shared" ca="1" si="35"/>
        <v>-31.467861529119833</v>
      </c>
      <c r="F293" s="5">
        <f t="shared" ca="1" si="33"/>
        <v>-14.34775097197635</v>
      </c>
      <c r="G293">
        <f t="shared" ca="1" si="34"/>
        <v>8.5999999999999993E-2</v>
      </c>
    </row>
    <row r="294" spans="1:7" x14ac:dyDescent="0.3">
      <c r="A294">
        <v>238</v>
      </c>
      <c r="B294" s="5">
        <f t="shared" ca="1" si="30"/>
        <v>76.1168985053135</v>
      </c>
      <c r="C294" s="5">
        <f t="shared" ca="1" si="31"/>
        <v>25.392739855237586</v>
      </c>
      <c r="D294" s="5">
        <f t="shared" ca="1" si="32"/>
        <v>157.15849440567379</v>
      </c>
      <c r="E294" s="5">
        <f t="shared" ca="1" si="35"/>
        <v>12.129990980858786</v>
      </c>
      <c r="F294" s="5">
        <f t="shared" ca="1" si="33"/>
        <v>29.250101538002269</v>
      </c>
      <c r="G294">
        <f t="shared" ca="1" si="34"/>
        <v>0.97399999999999998</v>
      </c>
    </row>
    <row r="295" spans="1:7" x14ac:dyDescent="0.3">
      <c r="A295">
        <v>239</v>
      </c>
      <c r="B295" s="5">
        <f t="shared" ca="1" si="30"/>
        <v>68.791761256254617</v>
      </c>
      <c r="C295" s="5">
        <f t="shared" ca="1" si="31"/>
        <v>31.332741893693306</v>
      </c>
      <c r="D295" s="5">
        <f t="shared" ca="1" si="32"/>
        <v>144.86773759561083</v>
      </c>
      <c r="E295" s="5">
        <f t="shared" ca="1" si="35"/>
        <v>-18.29622345217745</v>
      </c>
      <c r="F295" s="5">
        <f t="shared" ca="1" si="33"/>
        <v>-1.1761128950339668</v>
      </c>
      <c r="G295">
        <f t="shared" ca="1" si="34"/>
        <v>0.38600000000000001</v>
      </c>
    </row>
    <row r="296" spans="1:7" x14ac:dyDescent="0.3">
      <c r="A296">
        <v>240</v>
      </c>
      <c r="B296" s="5">
        <f t="shared" ca="1" si="30"/>
        <v>76.971169437537526</v>
      </c>
      <c r="C296" s="5">
        <f t="shared" ca="1" si="31"/>
        <v>28.693874482943283</v>
      </c>
      <c r="D296" s="5">
        <f t="shared" ca="1" si="32"/>
        <v>161.78516729626688</v>
      </c>
      <c r="E296" s="5">
        <f t="shared" ca="1" si="35"/>
        <v>2.8027616169520444</v>
      </c>
      <c r="F296" s="5">
        <f t="shared" ca="1" si="33"/>
        <v>19.922872174095527</v>
      </c>
      <c r="G296">
        <f t="shared" ca="1" si="34"/>
        <v>0.91700000000000004</v>
      </c>
    </row>
    <row r="297" spans="1:7" x14ac:dyDescent="0.3">
      <c r="A297">
        <v>241</v>
      </c>
      <c r="B297" s="5">
        <f t="shared" ca="1" si="30"/>
        <v>66.85784399356163</v>
      </c>
      <c r="C297" s="5">
        <f t="shared" ca="1" si="31"/>
        <v>30.740795481212736</v>
      </c>
      <c r="D297" s="5">
        <f t="shared" ca="1" si="32"/>
        <v>140.6305265133899</v>
      </c>
      <c r="E297" s="5">
        <f t="shared" ca="1" si="35"/>
        <v>-19.76102164456379</v>
      </c>
      <c r="F297" s="5">
        <f t="shared" ca="1" si="33"/>
        <v>-2.6409110874203066</v>
      </c>
      <c r="G297">
        <f t="shared" ca="1" si="34"/>
        <v>0.34100000000000003</v>
      </c>
    </row>
    <row r="298" spans="1:7" x14ac:dyDescent="0.3">
      <c r="A298">
        <v>242</v>
      </c>
      <c r="B298" s="5">
        <f t="shared" ca="1" si="30"/>
        <v>66.594517431555545</v>
      </c>
      <c r="C298" s="5">
        <f t="shared" ca="1" si="31"/>
        <v>31.322650703031769</v>
      </c>
      <c r="D298" s="5">
        <f t="shared" ca="1" si="32"/>
        <v>146.34090666266079</v>
      </c>
      <c r="E298" s="5">
        <f t="shared" ca="1" si="35"/>
        <v>-25.198754808047163</v>
      </c>
      <c r="F298" s="5">
        <f t="shared" ca="1" si="33"/>
        <v>-8.0786442509036789</v>
      </c>
      <c r="G298">
        <f t="shared" ca="1" si="34"/>
        <v>0.19700000000000001</v>
      </c>
    </row>
    <row r="299" spans="1:7" x14ac:dyDescent="0.3">
      <c r="A299">
        <v>243</v>
      </c>
      <c r="B299" s="5">
        <f t="shared" ca="1" si="30"/>
        <v>75.062077314911349</v>
      </c>
      <c r="C299" s="5">
        <f t="shared" ca="1" si="31"/>
        <v>31.099412456362067</v>
      </c>
      <c r="D299" s="5">
        <f t="shared" ca="1" si="32"/>
        <v>151.95289761355818</v>
      </c>
      <c r="E299" s="5">
        <f t="shared" ca="1" si="35"/>
        <v>-3.9496196572496878</v>
      </c>
      <c r="F299" s="5">
        <f t="shared" ca="1" si="33"/>
        <v>13.170490899893796</v>
      </c>
      <c r="G299">
        <f t="shared" ca="1" si="34"/>
        <v>0.79200000000000004</v>
      </c>
    </row>
    <row r="300" spans="1:7" x14ac:dyDescent="0.3">
      <c r="A300">
        <v>244</v>
      </c>
      <c r="B300" s="5">
        <f t="shared" ca="1" si="30"/>
        <v>70.534748110286785</v>
      </c>
      <c r="C300" s="5">
        <f t="shared" ca="1" si="31"/>
        <v>26.443424345673609</v>
      </c>
      <c r="D300" s="5">
        <f t="shared" ca="1" si="32"/>
        <v>144.67841918896517</v>
      </c>
      <c r="E300" s="5">
        <f t="shared" ca="1" si="35"/>
        <v>0.3297216041257518</v>
      </c>
      <c r="F300" s="5">
        <f t="shared" ca="1" si="33"/>
        <v>17.449832161269235</v>
      </c>
      <c r="G300">
        <f t="shared" ca="1" si="34"/>
        <v>0.878</v>
      </c>
    </row>
    <row r="301" spans="1:7" x14ac:dyDescent="0.3">
      <c r="A301">
        <v>245</v>
      </c>
      <c r="B301" s="5">
        <f t="shared" ca="1" si="30"/>
        <v>68.391717376499145</v>
      </c>
      <c r="C301" s="5">
        <f t="shared" ca="1" si="31"/>
        <v>30.729173363784408</v>
      </c>
      <c r="D301" s="5">
        <f t="shared" ca="1" si="32"/>
        <v>150.71769905549027</v>
      </c>
      <c r="E301" s="5">
        <f t="shared" ca="1" si="35"/>
        <v>-20.880151419505133</v>
      </c>
      <c r="F301" s="5">
        <f t="shared" ca="1" si="33"/>
        <v>-3.7600408623616488</v>
      </c>
      <c r="G301">
        <f t="shared" ca="1" si="34"/>
        <v>0.31</v>
      </c>
    </row>
    <row r="302" spans="1:7" x14ac:dyDescent="0.3">
      <c r="A302">
        <v>246</v>
      </c>
      <c r="B302" s="5">
        <f t="shared" ca="1" si="30"/>
        <v>70.573161693863582</v>
      </c>
      <c r="C302" s="5">
        <f t="shared" ca="1" si="31"/>
        <v>29.483308332673996</v>
      </c>
      <c r="D302" s="5">
        <f t="shared" ca="1" si="32"/>
        <v>144.10494554864391</v>
      </c>
      <c r="E302" s="5">
        <f t="shared" ca="1" si="35"/>
        <v>-7.7443125612747306</v>
      </c>
      <c r="F302" s="5">
        <f t="shared" ca="1" si="33"/>
        <v>9.3757979958687532</v>
      </c>
      <c r="G302">
        <f t="shared" ca="1" si="34"/>
        <v>0.69899999999999995</v>
      </c>
    </row>
    <row r="303" spans="1:7" x14ac:dyDescent="0.3">
      <c r="A303">
        <v>247</v>
      </c>
      <c r="B303" s="5">
        <f t="shared" ca="1" si="30"/>
        <v>71.240086003412699</v>
      </c>
      <c r="C303" s="5">
        <f t="shared" ca="1" si="31"/>
        <v>35.707281162942522</v>
      </c>
      <c r="D303" s="5">
        <f t="shared" ca="1" si="32"/>
        <v>136.88575219973757</v>
      </c>
      <c r="E303" s="5">
        <f t="shared" ca="1" si="35"/>
        <v>-19.374858604318224</v>
      </c>
      <c r="F303" s="5">
        <f t="shared" ca="1" si="33"/>
        <v>-2.2547480471747399</v>
      </c>
      <c r="G303">
        <f t="shared" ca="1" si="34"/>
        <v>0.35299999999999998</v>
      </c>
    </row>
    <row r="304" spans="1:7" x14ac:dyDescent="0.3">
      <c r="A304">
        <v>248</v>
      </c>
      <c r="B304" s="5">
        <f t="shared" ca="1" si="30"/>
        <v>71.705716401944414</v>
      </c>
      <c r="C304" s="5">
        <f t="shared" ca="1" si="31"/>
        <v>30.427916602155452</v>
      </c>
      <c r="D304" s="5">
        <f t="shared" ca="1" si="32"/>
        <v>171.7299750447861</v>
      </c>
      <c r="E304" s="5">
        <f t="shared" ca="1" si="35"/>
        <v>-22.105683164124741</v>
      </c>
      <c r="F304" s="5">
        <f t="shared" ca="1" si="33"/>
        <v>-4.9855726069812576</v>
      </c>
      <c r="G304">
        <f t="shared" ca="1" si="34"/>
        <v>0.27200000000000002</v>
      </c>
    </row>
    <row r="305" spans="1:7" x14ac:dyDescent="0.3">
      <c r="A305">
        <v>249</v>
      </c>
      <c r="B305" s="5">
        <f t="shared" ca="1" si="30"/>
        <v>67.176463238455923</v>
      </c>
      <c r="C305" s="5">
        <f t="shared" ca="1" si="31"/>
        <v>31.408541368983325</v>
      </c>
      <c r="D305" s="5">
        <f t="shared" ca="1" si="32"/>
        <v>149.24726603964987</v>
      </c>
      <c r="E305" s="5">
        <f t="shared" ca="1" si="35"/>
        <v>-25.379430362243422</v>
      </c>
      <c r="F305" s="5">
        <f t="shared" ca="1" si="33"/>
        <v>-8.2593198050999383</v>
      </c>
      <c r="G305">
        <f t="shared" ca="1" si="34"/>
        <v>0.191</v>
      </c>
    </row>
    <row r="306" spans="1:7" x14ac:dyDescent="0.3">
      <c r="A306">
        <v>250</v>
      </c>
      <c r="B306" s="5">
        <f t="shared" ca="1" si="30"/>
        <v>73.950538759983985</v>
      </c>
      <c r="C306" s="5">
        <f t="shared" ca="1" si="31"/>
        <v>25.835652059540443</v>
      </c>
      <c r="D306" s="5">
        <f t="shared" ca="1" si="32"/>
        <v>153.67297238348749</v>
      </c>
      <c r="E306" s="5">
        <f t="shared" ca="1" si="35"/>
        <v>6.7205770132207094</v>
      </c>
      <c r="F306" s="5">
        <f t="shared" ca="1" si="33"/>
        <v>23.840687570364192</v>
      </c>
      <c r="G306">
        <f t="shared" ca="1" si="34"/>
        <v>0.94899999999999995</v>
      </c>
    </row>
    <row r="307" spans="1:7" x14ac:dyDescent="0.3">
      <c r="A307">
        <v>251</v>
      </c>
      <c r="B307" s="5">
        <f t="shared" ca="1" si="30"/>
        <v>69.089527060992211</v>
      </c>
      <c r="C307" s="5">
        <f t="shared" ca="1" si="31"/>
        <v>29.606929533583941</v>
      </c>
      <c r="D307" s="5">
        <f t="shared" ca="1" si="32"/>
        <v>154.36733654589435</v>
      </c>
      <c r="E307" s="5">
        <f t="shared" ca="1" si="35"/>
        <v>-17.76344965780903</v>
      </c>
      <c r="F307" s="5">
        <f t="shared" ca="1" si="33"/>
        <v>-0.64333910066554623</v>
      </c>
      <c r="G307">
        <f t="shared" ca="1" si="34"/>
        <v>0.40799999999999997</v>
      </c>
    </row>
    <row r="308" spans="1:7" x14ac:dyDescent="0.3">
      <c r="A308">
        <v>252</v>
      </c>
      <c r="B308" s="5">
        <f t="shared" ca="1" si="30"/>
        <v>71.600323023997902</v>
      </c>
      <c r="C308" s="5">
        <f t="shared" ca="1" si="31"/>
        <v>31.452771424025741</v>
      </c>
      <c r="D308" s="5">
        <f t="shared" ca="1" si="32"/>
        <v>138.04672186895772</v>
      </c>
      <c r="E308" s="5">
        <f t="shared" ca="1" si="35"/>
        <v>-7.1115517373687256</v>
      </c>
      <c r="F308" s="5">
        <f t="shared" ca="1" si="33"/>
        <v>10.008558819774759</v>
      </c>
      <c r="G308">
        <f t="shared" ca="1" si="34"/>
        <v>0.71599999999999997</v>
      </c>
    </row>
    <row r="309" spans="1:7" x14ac:dyDescent="0.3">
      <c r="A309">
        <v>253</v>
      </c>
      <c r="B309" s="5">
        <f t="shared" ca="1" si="30"/>
        <v>71.575746437735887</v>
      </c>
      <c r="C309" s="5">
        <f t="shared" ca="1" si="31"/>
        <v>30.601099203789179</v>
      </c>
      <c r="D309" s="5">
        <f t="shared" ca="1" si="32"/>
        <v>158.48113854553057</v>
      </c>
      <c r="E309" s="5">
        <f t="shared" ca="1" si="35"/>
        <v>-15.812981999947027</v>
      </c>
      <c r="F309" s="5">
        <f t="shared" ca="1" si="33"/>
        <v>1.3071285571964566</v>
      </c>
      <c r="G309">
        <f t="shared" ca="1" si="34"/>
        <v>0.46400000000000002</v>
      </c>
    </row>
    <row r="310" spans="1:7" x14ac:dyDescent="0.3">
      <c r="A310">
        <v>254</v>
      </c>
      <c r="B310" s="5">
        <f t="shared" ca="1" si="30"/>
        <v>72.498176021764877</v>
      </c>
      <c r="C310" s="5">
        <f t="shared" ca="1" si="31"/>
        <v>33.17341251458646</v>
      </c>
      <c r="D310" s="5">
        <f t="shared" ca="1" si="32"/>
        <v>147.69447365378059</v>
      </c>
      <c r="E310" s="5">
        <f t="shared" ca="1" si="35"/>
        <v>-14.608471473487578</v>
      </c>
      <c r="F310" s="5">
        <f t="shared" ca="1" si="33"/>
        <v>2.5116390836559059</v>
      </c>
      <c r="G310">
        <f t="shared" ca="1" si="34"/>
        <v>0.502</v>
      </c>
    </row>
    <row r="311" spans="1:7" x14ac:dyDescent="0.3">
      <c r="A311">
        <v>255</v>
      </c>
      <c r="B311" s="5">
        <f t="shared" ca="1" si="30"/>
        <v>69.477806007237049</v>
      </c>
      <c r="C311" s="5">
        <f t="shared" ca="1" si="31"/>
        <v>28.504544436747874</v>
      </c>
      <c r="D311" s="5">
        <f t="shared" ca="1" si="32"/>
        <v>146.92691974052067</v>
      </c>
      <c r="E311" s="5">
        <f t="shared" ca="1" si="35"/>
        <v>-9.5906291828054044</v>
      </c>
      <c r="F311" s="5">
        <f t="shared" ca="1" si="33"/>
        <v>7.5294813743380793</v>
      </c>
      <c r="G311">
        <f t="shared" ca="1" si="34"/>
        <v>0.65500000000000003</v>
      </c>
    </row>
    <row r="312" spans="1:7" x14ac:dyDescent="0.3">
      <c r="A312">
        <v>256</v>
      </c>
      <c r="B312" s="5">
        <f t="shared" ca="1" si="30"/>
        <v>67.819568456951401</v>
      </c>
      <c r="C312" s="5">
        <f t="shared" ca="1" si="31"/>
        <v>29.135287795290296</v>
      </c>
      <c r="D312" s="5">
        <f t="shared" ca="1" si="32"/>
        <v>157.93507601591151</v>
      </c>
      <c r="E312" s="5">
        <f t="shared" ca="1" si="35"/>
        <v>-21.91568482512556</v>
      </c>
      <c r="F312" s="5">
        <f t="shared" ca="1" si="33"/>
        <v>-4.7955742679820759</v>
      </c>
      <c r="G312">
        <f t="shared" ca="1" si="34"/>
        <v>0.27700000000000002</v>
      </c>
    </row>
    <row r="313" spans="1:7" x14ac:dyDescent="0.3">
      <c r="A313">
        <v>257</v>
      </c>
      <c r="B313" s="5">
        <f t="shared" ca="1" si="30"/>
        <v>66.756622728322782</v>
      </c>
      <c r="C313" s="5">
        <f t="shared" ca="1" si="31"/>
        <v>33.440524148553742</v>
      </c>
      <c r="D313" s="5">
        <f t="shared" ca="1" si="32"/>
        <v>146.64538115224974</v>
      </c>
      <c r="E313" s="5">
        <f t="shared" ca="1" si="35"/>
        <v>-30.825258201289053</v>
      </c>
      <c r="F313" s="5">
        <f t="shared" ca="1" si="33"/>
        <v>-13.705147644145569</v>
      </c>
      <c r="G313">
        <f t="shared" ca="1" si="34"/>
        <v>9.0999999999999998E-2</v>
      </c>
    </row>
    <row r="314" spans="1:7" x14ac:dyDescent="0.3">
      <c r="A314">
        <v>258</v>
      </c>
      <c r="B314" s="5">
        <f t="shared" ref="B314:B377" ca="1" si="36">_xlfn.NORM.INV(RAND(),$B$52,$C$52)</f>
        <v>67.419216482354074</v>
      </c>
      <c r="C314" s="5">
        <f t="shared" ref="C314:C377" ca="1" si="37">_xlfn.NORM.INV(RAND(),$B$53,$C$53)</f>
        <v>33.058697709638771</v>
      </c>
      <c r="D314" s="5">
        <f t="shared" ref="D314:D377" ca="1" si="38">_xlfn.NORM.INV(RAND(),$B$54,$C$54)</f>
        <v>150.38842108164803</v>
      </c>
      <c r="E314" s="5">
        <f t="shared" ca="1" si="35"/>
        <v>-29.925220490926847</v>
      </c>
      <c r="F314" s="5">
        <f t="shared" ref="F314:F377" ca="1" si="39">E314+$C$46</f>
        <v>-12.805109933783363</v>
      </c>
      <c r="G314">
        <f t="shared" ref="G314:G377" ca="1" si="40">COUNTIF($F$57:$F$1056,"&lt;"&amp;F314)/COUNT($F$57:$F$1056)</f>
        <v>0.107</v>
      </c>
    </row>
    <row r="315" spans="1:7" x14ac:dyDescent="0.3">
      <c r="A315">
        <v>259</v>
      </c>
      <c r="B315" s="5">
        <f t="shared" ca="1" si="36"/>
        <v>75.620608498601513</v>
      </c>
      <c r="C315" s="5">
        <f t="shared" ca="1" si="37"/>
        <v>30.83872177441016</v>
      </c>
      <c r="D315" s="5">
        <f t="shared" ca="1" si="38"/>
        <v>155.47258805545027</v>
      </c>
      <c r="E315" s="5">
        <f t="shared" ca="1" si="35"/>
        <v>-3.5582011489351566</v>
      </c>
      <c r="F315" s="5">
        <f t="shared" ca="1" si="39"/>
        <v>13.561909408208328</v>
      </c>
      <c r="G315">
        <f t="shared" ca="1" si="40"/>
        <v>0.80300000000000005</v>
      </c>
    </row>
    <row r="316" spans="1:7" x14ac:dyDescent="0.3">
      <c r="A316">
        <v>260</v>
      </c>
      <c r="B316" s="5">
        <f t="shared" ca="1" si="36"/>
        <v>68.08608283260223</v>
      </c>
      <c r="C316" s="5">
        <f t="shared" ca="1" si="37"/>
        <v>31.025068650009633</v>
      </c>
      <c r="D316" s="5">
        <f t="shared" ca="1" si="38"/>
        <v>147.97060288012511</v>
      </c>
      <c r="E316" s="5">
        <f t="shared" ca="1" si="35"/>
        <v>-21.079887271284051</v>
      </c>
      <c r="F316" s="5">
        <f t="shared" ca="1" si="39"/>
        <v>-3.9597767141405669</v>
      </c>
      <c r="G316">
        <f t="shared" ca="1" si="40"/>
        <v>0.30199999999999999</v>
      </c>
    </row>
    <row r="317" spans="1:7" x14ac:dyDescent="0.3">
      <c r="A317">
        <v>261</v>
      </c>
      <c r="B317" s="5">
        <f t="shared" ca="1" si="36"/>
        <v>68.041307456956076</v>
      </c>
      <c r="C317" s="5">
        <f t="shared" ca="1" si="37"/>
        <v>26.550819108672457</v>
      </c>
      <c r="D317" s="5">
        <f t="shared" ca="1" si="38"/>
        <v>154.97012822075064</v>
      </c>
      <c r="E317" s="5">
        <f t="shared" ca="1" si="35"/>
        <v>-12.48026702248854</v>
      </c>
      <c r="F317" s="5">
        <f t="shared" ca="1" si="39"/>
        <v>4.6398435346549434</v>
      </c>
      <c r="G317">
        <f t="shared" ca="1" si="40"/>
        <v>0.56899999999999995</v>
      </c>
    </row>
    <row r="318" spans="1:7" x14ac:dyDescent="0.3">
      <c r="A318">
        <v>262</v>
      </c>
      <c r="B318" s="5">
        <f t="shared" ca="1" si="36"/>
        <v>76.076777589955498</v>
      </c>
      <c r="C318" s="5">
        <f t="shared" ca="1" si="37"/>
        <v>28.13032653195166</v>
      </c>
      <c r="D318" s="5">
        <f t="shared" ca="1" si="38"/>
        <v>144.28243617003741</v>
      </c>
      <c r="E318" s="5">
        <f t="shared" ca="1" si="35"/>
        <v>11.31041789886406</v>
      </c>
      <c r="F318" s="5">
        <f t="shared" ca="1" si="39"/>
        <v>28.430528456007544</v>
      </c>
      <c r="G318">
        <f t="shared" ca="1" si="40"/>
        <v>0.96799999999999997</v>
      </c>
    </row>
    <row r="319" spans="1:7" x14ac:dyDescent="0.3">
      <c r="A319">
        <v>263</v>
      </c>
      <c r="B319" s="5">
        <f t="shared" ca="1" si="36"/>
        <v>64.949984600651845</v>
      </c>
      <c r="C319" s="5">
        <f t="shared" ca="1" si="37"/>
        <v>28.837625386466822</v>
      </c>
      <c r="D319" s="5">
        <f t="shared" ca="1" si="38"/>
        <v>155.12194138547392</v>
      </c>
      <c r="E319" s="5">
        <f t="shared" ca="1" si="35"/>
        <v>-27.583108854589121</v>
      </c>
      <c r="F319" s="5">
        <f t="shared" ca="1" si="39"/>
        <v>-10.462998297445637</v>
      </c>
      <c r="G319">
        <f t="shared" ca="1" si="40"/>
        <v>0.14299999999999999</v>
      </c>
    </row>
    <row r="320" spans="1:7" x14ac:dyDescent="0.3">
      <c r="A320">
        <v>264</v>
      </c>
      <c r="B320" s="5">
        <f t="shared" ca="1" si="36"/>
        <v>70.345895601278613</v>
      </c>
      <c r="C320" s="5">
        <f t="shared" ca="1" si="37"/>
        <v>29.120914518101365</v>
      </c>
      <c r="D320" s="5">
        <f t="shared" ca="1" si="38"/>
        <v>150.63500689547692</v>
      </c>
      <c r="E320" s="5">
        <f t="shared" ca="1" si="35"/>
        <v>-10.885757615190032</v>
      </c>
      <c r="F320" s="5">
        <f t="shared" ca="1" si="39"/>
        <v>6.2343529419534516</v>
      </c>
      <c r="G320">
        <f t="shared" ca="1" si="40"/>
        <v>0.61599999999999999</v>
      </c>
    </row>
    <row r="321" spans="1:7" x14ac:dyDescent="0.3">
      <c r="A321">
        <v>265</v>
      </c>
      <c r="B321" s="5">
        <f t="shared" ca="1" si="36"/>
        <v>67.1603441083127</v>
      </c>
      <c r="C321" s="5">
        <f t="shared" ca="1" si="37"/>
        <v>27.10687416690627</v>
      </c>
      <c r="D321" s="5">
        <f t="shared" ca="1" si="38"/>
        <v>143.40450404113275</v>
      </c>
      <c r="E321" s="5">
        <f t="shared" ca="1" si="35"/>
        <v>-10.261468976937127</v>
      </c>
      <c r="F321" s="5">
        <f t="shared" ca="1" si="39"/>
        <v>6.8586415802063563</v>
      </c>
      <c r="G321">
        <f t="shared" ca="1" si="40"/>
        <v>0.63400000000000001</v>
      </c>
    </row>
    <row r="322" spans="1:7" x14ac:dyDescent="0.3">
      <c r="A322">
        <v>266</v>
      </c>
      <c r="B322" s="5">
        <f t="shared" ca="1" si="36"/>
        <v>70.604856068091109</v>
      </c>
      <c r="C322" s="5">
        <f t="shared" ca="1" si="37"/>
        <v>31.729863638002143</v>
      </c>
      <c r="D322" s="5">
        <f t="shared" ca="1" si="38"/>
        <v>143.60187378883685</v>
      </c>
      <c r="E322" s="5">
        <f t="shared" ca="1" si="35"/>
        <v>-13.659295699678722</v>
      </c>
      <c r="F322" s="5">
        <f t="shared" ca="1" si="39"/>
        <v>3.4608148574647615</v>
      </c>
      <c r="G322">
        <f t="shared" ca="1" si="40"/>
        <v>0.53600000000000003</v>
      </c>
    </row>
    <row r="323" spans="1:7" x14ac:dyDescent="0.3">
      <c r="A323">
        <v>267</v>
      </c>
      <c r="B323" s="5">
        <f t="shared" ca="1" si="36"/>
        <v>72.206779010750878</v>
      </c>
      <c r="C323" s="5">
        <f t="shared" ca="1" si="37"/>
        <v>25.721502292486395</v>
      </c>
      <c r="D323" s="5">
        <f t="shared" ca="1" si="38"/>
        <v>153.31469051060782</v>
      </c>
      <c r="E323" s="5">
        <f t="shared" ca="1" si="35"/>
        <v>2.3621680847705617</v>
      </c>
      <c r="F323" s="5">
        <f t="shared" ca="1" si="39"/>
        <v>19.482278641914046</v>
      </c>
      <c r="G323">
        <f t="shared" ca="1" si="40"/>
        <v>0.90600000000000003</v>
      </c>
    </row>
    <row r="324" spans="1:7" x14ac:dyDescent="0.3">
      <c r="A324">
        <v>268</v>
      </c>
      <c r="B324" s="5">
        <f t="shared" ca="1" si="36"/>
        <v>68.274302432550186</v>
      </c>
      <c r="C324" s="5">
        <f t="shared" ca="1" si="37"/>
        <v>30.084447864466757</v>
      </c>
      <c r="D324" s="5">
        <f t="shared" ca="1" si="38"/>
        <v>146.83021586297065</v>
      </c>
      <c r="E324" s="5">
        <f t="shared" ca="1" si="35"/>
        <v>-17.312532495729851</v>
      </c>
      <c r="F324" s="5">
        <f t="shared" ca="1" si="39"/>
        <v>-0.19242193858636725</v>
      </c>
      <c r="G324">
        <f t="shared" ca="1" si="40"/>
        <v>0.42499999999999999</v>
      </c>
    </row>
    <row r="325" spans="1:7" x14ac:dyDescent="0.3">
      <c r="A325">
        <v>269</v>
      </c>
      <c r="B325" s="5">
        <f t="shared" ca="1" si="36"/>
        <v>70.344188179019838</v>
      </c>
      <c r="C325" s="5">
        <f t="shared" ca="1" si="37"/>
        <v>30.742175631036663</v>
      </c>
      <c r="D325" s="5">
        <f t="shared" ca="1" si="38"/>
        <v>160.35361010421741</v>
      </c>
      <c r="E325" s="5">
        <f t="shared" ca="1" si="35"/>
        <v>-20.655749076022602</v>
      </c>
      <c r="F325" s="5">
        <f t="shared" ca="1" si="39"/>
        <v>-3.535638518879118</v>
      </c>
      <c r="G325">
        <f t="shared" ca="1" si="40"/>
        <v>0.317</v>
      </c>
    </row>
    <row r="326" spans="1:7" x14ac:dyDescent="0.3">
      <c r="A326">
        <v>270</v>
      </c>
      <c r="B326" s="5">
        <f t="shared" ca="1" si="36"/>
        <v>69.045902988896444</v>
      </c>
      <c r="C326" s="5">
        <f t="shared" ca="1" si="37"/>
        <v>22.283006711948321</v>
      </c>
      <c r="D326" s="5">
        <f t="shared" ca="1" si="38"/>
        <v>162.94189122393351</v>
      </c>
      <c r="E326" s="5">
        <f t="shared" ref="E326:E389" ca="1" si="41">$J$46*(B326-$B$46)+$J$47*(C326-$B$47)+$J$48*(D326-$B$48)</f>
        <v>-2.0502551762196699</v>
      </c>
      <c r="F326" s="5">
        <f t="shared" ca="1" si="39"/>
        <v>15.069855380923814</v>
      </c>
      <c r="G326">
        <f t="shared" ca="1" si="40"/>
        <v>0.83099999999999996</v>
      </c>
    </row>
    <row r="327" spans="1:7" x14ac:dyDescent="0.3">
      <c r="A327">
        <v>271</v>
      </c>
      <c r="B327" s="5">
        <f t="shared" ca="1" si="36"/>
        <v>71.300013433580745</v>
      </c>
      <c r="C327" s="5">
        <f t="shared" ca="1" si="37"/>
        <v>30.559998355255583</v>
      </c>
      <c r="D327" s="5">
        <f t="shared" ca="1" si="38"/>
        <v>143.87419405499912</v>
      </c>
      <c r="E327" s="5">
        <f t="shared" ca="1" si="41"/>
        <v>-8.597060575859917</v>
      </c>
      <c r="F327" s="5">
        <f t="shared" ca="1" si="39"/>
        <v>8.5230499812835667</v>
      </c>
      <c r="G327">
        <f t="shared" ca="1" si="40"/>
        <v>0.67900000000000005</v>
      </c>
    </row>
    <row r="328" spans="1:7" x14ac:dyDescent="0.3">
      <c r="A328">
        <v>272</v>
      </c>
      <c r="B328" s="5">
        <f t="shared" ca="1" si="36"/>
        <v>62.388203750664431</v>
      </c>
      <c r="C328" s="5">
        <f t="shared" ca="1" si="37"/>
        <v>31.216143167035401</v>
      </c>
      <c r="D328" s="5">
        <f t="shared" ca="1" si="38"/>
        <v>157.12943810076544</v>
      </c>
      <c r="E328" s="5">
        <f t="shared" ca="1" si="41"/>
        <v>-42.463069002978713</v>
      </c>
      <c r="F328" s="5">
        <f t="shared" ca="1" si="39"/>
        <v>-25.342958445835229</v>
      </c>
      <c r="G328">
        <f t="shared" ca="1" si="40"/>
        <v>1.2999999999999999E-2</v>
      </c>
    </row>
    <row r="329" spans="1:7" x14ac:dyDescent="0.3">
      <c r="A329">
        <v>273</v>
      </c>
      <c r="B329" s="5">
        <f t="shared" ca="1" si="36"/>
        <v>64.647076724429283</v>
      </c>
      <c r="C329" s="5">
        <f t="shared" ca="1" si="37"/>
        <v>34.156092013475018</v>
      </c>
      <c r="D329" s="5">
        <f t="shared" ca="1" si="38"/>
        <v>147.86878241472115</v>
      </c>
      <c r="E329" s="5">
        <f t="shared" ca="1" si="41"/>
        <v>-39.375013347206831</v>
      </c>
      <c r="F329" s="5">
        <f t="shared" ca="1" si="39"/>
        <v>-22.254902790063348</v>
      </c>
      <c r="G329">
        <f t="shared" ca="1" si="40"/>
        <v>2.5999999999999999E-2</v>
      </c>
    </row>
    <row r="330" spans="1:7" x14ac:dyDescent="0.3">
      <c r="A330">
        <v>274</v>
      </c>
      <c r="B330" s="5">
        <f t="shared" ca="1" si="36"/>
        <v>68.873475149457576</v>
      </c>
      <c r="C330" s="5">
        <f t="shared" ca="1" si="37"/>
        <v>32.832751537436671</v>
      </c>
      <c r="D330" s="5">
        <f t="shared" ca="1" si="38"/>
        <v>141.85153610288552</v>
      </c>
      <c r="E330" s="5">
        <f t="shared" ca="1" si="41"/>
        <v>-20.632161500222246</v>
      </c>
      <c r="F330" s="5">
        <f t="shared" ca="1" si="39"/>
        <v>-3.5120509430787621</v>
      </c>
      <c r="G330">
        <f t="shared" ca="1" si="40"/>
        <v>0.31900000000000001</v>
      </c>
    </row>
    <row r="331" spans="1:7" x14ac:dyDescent="0.3">
      <c r="A331">
        <v>275</v>
      </c>
      <c r="B331" s="5">
        <f t="shared" ca="1" si="36"/>
        <v>69.939673706770549</v>
      </c>
      <c r="C331" s="5">
        <f t="shared" ca="1" si="37"/>
        <v>28.599807359092384</v>
      </c>
      <c r="D331" s="5">
        <f t="shared" ca="1" si="38"/>
        <v>159.14581315679155</v>
      </c>
      <c r="E331" s="5">
        <f t="shared" ca="1" si="41"/>
        <v>-15.151103745185363</v>
      </c>
      <c r="F331" s="5">
        <f t="shared" ca="1" si="39"/>
        <v>1.9690068119581206</v>
      </c>
      <c r="G331">
        <f t="shared" ca="1" si="40"/>
        <v>0.48399999999999999</v>
      </c>
    </row>
    <row r="332" spans="1:7" x14ac:dyDescent="0.3">
      <c r="A332">
        <v>276</v>
      </c>
      <c r="B332" s="5">
        <f t="shared" ca="1" si="36"/>
        <v>71.824437754676083</v>
      </c>
      <c r="C332" s="5">
        <f t="shared" ca="1" si="37"/>
        <v>27.691862225863055</v>
      </c>
      <c r="D332" s="5">
        <f t="shared" ca="1" si="38"/>
        <v>147.41957897573519</v>
      </c>
      <c r="E332" s="5">
        <f t="shared" ca="1" si="41"/>
        <v>-1.0321918626947184</v>
      </c>
      <c r="F332" s="5">
        <f t="shared" ca="1" si="39"/>
        <v>16.087918694448767</v>
      </c>
      <c r="G332">
        <f t="shared" ca="1" si="40"/>
        <v>0.85099999999999998</v>
      </c>
    </row>
    <row r="333" spans="1:7" x14ac:dyDescent="0.3">
      <c r="A333">
        <v>277</v>
      </c>
      <c r="B333" s="5">
        <f t="shared" ca="1" si="36"/>
        <v>69.263251377351565</v>
      </c>
      <c r="C333" s="5">
        <f t="shared" ca="1" si="37"/>
        <v>34.758958948102496</v>
      </c>
      <c r="D333" s="5">
        <f t="shared" ca="1" si="38"/>
        <v>147.29968085258153</v>
      </c>
      <c r="E333" s="5">
        <f t="shared" ca="1" si="41"/>
        <v>-27.859233085449866</v>
      </c>
      <c r="F333" s="5">
        <f t="shared" ca="1" si="39"/>
        <v>-10.739122528306382</v>
      </c>
      <c r="G333">
        <f t="shared" ca="1" si="40"/>
        <v>0.13500000000000001</v>
      </c>
    </row>
    <row r="334" spans="1:7" x14ac:dyDescent="0.3">
      <c r="A334">
        <v>278</v>
      </c>
      <c r="B334" s="5">
        <f t="shared" ca="1" si="36"/>
        <v>68.047642851674183</v>
      </c>
      <c r="C334" s="5">
        <f t="shared" ca="1" si="37"/>
        <v>31.210352526028231</v>
      </c>
      <c r="D334" s="5">
        <f t="shared" ca="1" si="38"/>
        <v>154.44767503150533</v>
      </c>
      <c r="E334" s="5">
        <f t="shared" ca="1" si="41"/>
        <v>-25.195045126984034</v>
      </c>
      <c r="F334" s="5">
        <f t="shared" ca="1" si="39"/>
        <v>-8.0749345698405506</v>
      </c>
      <c r="G334">
        <f t="shared" ca="1" si="40"/>
        <v>0.19800000000000001</v>
      </c>
    </row>
    <row r="335" spans="1:7" x14ac:dyDescent="0.3">
      <c r="A335">
        <v>279</v>
      </c>
      <c r="B335" s="5">
        <f t="shared" ca="1" si="36"/>
        <v>70.220232137756213</v>
      </c>
      <c r="C335" s="5">
        <f t="shared" ca="1" si="37"/>
        <v>29.3177089702661</v>
      </c>
      <c r="D335" s="5">
        <f t="shared" ca="1" si="38"/>
        <v>144.9306171172278</v>
      </c>
      <c r="E335" s="5">
        <f t="shared" ca="1" si="41"/>
        <v>-8.7124527057368475</v>
      </c>
      <c r="F335" s="5">
        <f t="shared" ca="1" si="39"/>
        <v>8.4076578514066362</v>
      </c>
      <c r="G335">
        <f t="shared" ca="1" si="40"/>
        <v>0.67600000000000005</v>
      </c>
    </row>
    <row r="336" spans="1:7" x14ac:dyDescent="0.3">
      <c r="A336">
        <v>280</v>
      </c>
      <c r="B336" s="5">
        <f t="shared" ca="1" si="36"/>
        <v>66.663738905075704</v>
      </c>
      <c r="C336" s="5">
        <f t="shared" ca="1" si="37"/>
        <v>28.540906005501984</v>
      </c>
      <c r="D336" s="5">
        <f t="shared" ca="1" si="38"/>
        <v>151.46839769115229</v>
      </c>
      <c r="E336" s="5">
        <f t="shared" ca="1" si="41"/>
        <v>-19.999100483850121</v>
      </c>
      <c r="F336" s="5">
        <f t="shared" ca="1" si="39"/>
        <v>-2.8789899267066374</v>
      </c>
      <c r="G336">
        <f t="shared" ca="1" si="40"/>
        <v>0.33400000000000002</v>
      </c>
    </row>
    <row r="337" spans="1:7" x14ac:dyDescent="0.3">
      <c r="A337">
        <v>281</v>
      </c>
      <c r="B337" s="5">
        <f t="shared" ca="1" si="36"/>
        <v>72.417054392219654</v>
      </c>
      <c r="C337" s="5">
        <f t="shared" ca="1" si="37"/>
        <v>22.314908736366299</v>
      </c>
      <c r="D337" s="5">
        <f t="shared" ca="1" si="38"/>
        <v>154.53241562521089</v>
      </c>
      <c r="E337" s="5">
        <f t="shared" ca="1" si="41"/>
        <v>11.807833303243747</v>
      </c>
      <c r="F337" s="5">
        <f t="shared" ca="1" si="39"/>
        <v>28.927943860387231</v>
      </c>
      <c r="G337">
        <f t="shared" ca="1" si="40"/>
        <v>0.97099999999999997</v>
      </c>
    </row>
    <row r="338" spans="1:7" x14ac:dyDescent="0.3">
      <c r="A338">
        <v>282</v>
      </c>
      <c r="B338" s="5">
        <f t="shared" ca="1" si="36"/>
        <v>71.646915762857773</v>
      </c>
      <c r="C338" s="5">
        <f t="shared" ca="1" si="37"/>
        <v>30.068210811330204</v>
      </c>
      <c r="D338" s="5">
        <f t="shared" ca="1" si="38"/>
        <v>140.17185311091973</v>
      </c>
      <c r="E338" s="5">
        <f t="shared" ca="1" si="41"/>
        <v>-4.2595314936182147</v>
      </c>
      <c r="F338" s="5">
        <f t="shared" ca="1" si="39"/>
        <v>12.860579063525268</v>
      </c>
      <c r="G338">
        <f t="shared" ca="1" si="40"/>
        <v>0.78500000000000003</v>
      </c>
    </row>
    <row r="339" spans="1:7" x14ac:dyDescent="0.3">
      <c r="A339">
        <v>283</v>
      </c>
      <c r="B339" s="5">
        <f t="shared" ca="1" si="36"/>
        <v>71.806976787782304</v>
      </c>
      <c r="C339" s="5">
        <f t="shared" ca="1" si="37"/>
        <v>27.740616068594697</v>
      </c>
      <c r="D339" s="5">
        <f t="shared" ca="1" si="38"/>
        <v>155.11589989816341</v>
      </c>
      <c r="E339" s="5">
        <f t="shared" ca="1" si="41"/>
        <v>-5.3644460021436702</v>
      </c>
      <c r="F339" s="5">
        <f t="shared" ca="1" si="39"/>
        <v>11.755664554999814</v>
      </c>
      <c r="G339">
        <f t="shared" ca="1" si="40"/>
        <v>0.76300000000000001</v>
      </c>
    </row>
    <row r="340" spans="1:7" x14ac:dyDescent="0.3">
      <c r="A340">
        <v>284</v>
      </c>
      <c r="B340" s="5">
        <f t="shared" ca="1" si="36"/>
        <v>72.93806987730261</v>
      </c>
      <c r="C340" s="5">
        <f t="shared" ca="1" si="37"/>
        <v>25.45423371803318</v>
      </c>
      <c r="D340" s="5">
        <f t="shared" ca="1" si="38"/>
        <v>157.92945449844203</v>
      </c>
      <c r="E340" s="5">
        <f t="shared" ca="1" si="41"/>
        <v>2.6643713767974564</v>
      </c>
      <c r="F340" s="5">
        <f t="shared" ca="1" si="39"/>
        <v>19.784481933940938</v>
      </c>
      <c r="G340">
        <f t="shared" ca="1" si="40"/>
        <v>0.91300000000000003</v>
      </c>
    </row>
    <row r="341" spans="1:7" x14ac:dyDescent="0.3">
      <c r="A341">
        <v>285</v>
      </c>
      <c r="B341" s="5">
        <f t="shared" ca="1" si="36"/>
        <v>64.983005518085946</v>
      </c>
      <c r="C341" s="5">
        <f t="shared" ca="1" si="37"/>
        <v>30.217275898117741</v>
      </c>
      <c r="D341" s="5">
        <f t="shared" ca="1" si="38"/>
        <v>158.93805912234509</v>
      </c>
      <c r="E341" s="5">
        <f t="shared" ca="1" si="41"/>
        <v>-33.400616893772202</v>
      </c>
      <c r="F341" s="5">
        <f t="shared" ca="1" si="39"/>
        <v>-16.280506336628719</v>
      </c>
      <c r="G341">
        <f t="shared" ca="1" si="40"/>
        <v>6.3E-2</v>
      </c>
    </row>
    <row r="342" spans="1:7" x14ac:dyDescent="0.3">
      <c r="A342">
        <v>286</v>
      </c>
      <c r="B342" s="5">
        <f t="shared" ca="1" si="36"/>
        <v>65.219007240410065</v>
      </c>
      <c r="C342" s="5">
        <f t="shared" ca="1" si="37"/>
        <v>35.682863589727596</v>
      </c>
      <c r="D342" s="5">
        <f t="shared" ca="1" si="38"/>
        <v>148.94027236427198</v>
      </c>
      <c r="E342" s="5">
        <f t="shared" ca="1" si="41"/>
        <v>-42.619264039871787</v>
      </c>
      <c r="F342" s="5">
        <f t="shared" ca="1" si="39"/>
        <v>-25.499153482728303</v>
      </c>
      <c r="G342">
        <f t="shared" ca="1" si="40"/>
        <v>1.0999999999999999E-2</v>
      </c>
    </row>
    <row r="343" spans="1:7" x14ac:dyDescent="0.3">
      <c r="A343">
        <v>287</v>
      </c>
      <c r="B343" s="5">
        <f t="shared" ca="1" si="36"/>
        <v>67.423629831311544</v>
      </c>
      <c r="C343" s="5">
        <f t="shared" ca="1" si="37"/>
        <v>32.461398968706867</v>
      </c>
      <c r="D343" s="5">
        <f t="shared" ca="1" si="38"/>
        <v>149.81495396513426</v>
      </c>
      <c r="E343" s="5">
        <f t="shared" ca="1" si="41"/>
        <v>-27.935623342602284</v>
      </c>
      <c r="F343" s="5">
        <f t="shared" ca="1" si="39"/>
        <v>-10.8155127854588</v>
      </c>
      <c r="G343">
        <f t="shared" ca="1" si="40"/>
        <v>0.13300000000000001</v>
      </c>
    </row>
    <row r="344" spans="1:7" x14ac:dyDescent="0.3">
      <c r="A344">
        <v>288</v>
      </c>
      <c r="B344" s="5">
        <f t="shared" ca="1" si="36"/>
        <v>70.38193967528521</v>
      </c>
      <c r="C344" s="5">
        <f t="shared" ca="1" si="37"/>
        <v>32.718827135619264</v>
      </c>
      <c r="D344" s="5">
        <f t="shared" ca="1" si="38"/>
        <v>151.50631476424823</v>
      </c>
      <c r="E344" s="5">
        <f t="shared" ca="1" si="41"/>
        <v>-21.303524952036</v>
      </c>
      <c r="F344" s="5">
        <f t="shared" ca="1" si="39"/>
        <v>-4.183414394892516</v>
      </c>
      <c r="G344">
        <f t="shared" ca="1" si="40"/>
        <v>0.3</v>
      </c>
    </row>
    <row r="345" spans="1:7" x14ac:dyDescent="0.3">
      <c r="A345">
        <v>289</v>
      </c>
      <c r="B345" s="5">
        <f t="shared" ca="1" si="36"/>
        <v>66.758791971257992</v>
      </c>
      <c r="C345" s="5">
        <f t="shared" ca="1" si="37"/>
        <v>32.617570397772425</v>
      </c>
      <c r="D345" s="5">
        <f t="shared" ca="1" si="38"/>
        <v>159.93189223493911</v>
      </c>
      <c r="E345" s="5">
        <f t="shared" ca="1" si="41"/>
        <v>-35.6804054711451</v>
      </c>
      <c r="F345" s="5">
        <f t="shared" ca="1" si="39"/>
        <v>-18.560294914001616</v>
      </c>
      <c r="G345">
        <f t="shared" ca="1" si="40"/>
        <v>4.5999999999999999E-2</v>
      </c>
    </row>
    <row r="346" spans="1:7" x14ac:dyDescent="0.3">
      <c r="A346">
        <v>290</v>
      </c>
      <c r="B346" s="5">
        <f t="shared" ca="1" si="36"/>
        <v>69.725674540493358</v>
      </c>
      <c r="C346" s="5">
        <f t="shared" ca="1" si="37"/>
        <v>28.023145737974801</v>
      </c>
      <c r="D346" s="5">
        <f t="shared" ca="1" si="38"/>
        <v>140.40308826191281</v>
      </c>
      <c r="E346" s="5">
        <f t="shared" ca="1" si="41"/>
        <v>-4.0382990363785485</v>
      </c>
      <c r="F346" s="5">
        <f t="shared" ca="1" si="39"/>
        <v>13.081811520764935</v>
      </c>
      <c r="G346">
        <f t="shared" ca="1" si="40"/>
        <v>0.79</v>
      </c>
    </row>
    <row r="347" spans="1:7" x14ac:dyDescent="0.3">
      <c r="A347">
        <v>291</v>
      </c>
      <c r="B347" s="5">
        <f t="shared" ca="1" si="36"/>
        <v>71.686825157745375</v>
      </c>
      <c r="C347" s="5">
        <f t="shared" ca="1" si="37"/>
        <v>30.462205373354369</v>
      </c>
      <c r="D347" s="5">
        <f t="shared" ca="1" si="38"/>
        <v>143.62913292099552</v>
      </c>
      <c r="E347" s="5">
        <f t="shared" ca="1" si="41"/>
        <v>-7.1115107616931645</v>
      </c>
      <c r="F347" s="5">
        <f t="shared" ca="1" si="39"/>
        <v>10.008599795450319</v>
      </c>
      <c r="G347">
        <f t="shared" ca="1" si="40"/>
        <v>0.71699999999999997</v>
      </c>
    </row>
    <row r="348" spans="1:7" x14ac:dyDescent="0.3">
      <c r="A348">
        <v>292</v>
      </c>
      <c r="B348" s="5">
        <f t="shared" ca="1" si="36"/>
        <v>69.787613381463856</v>
      </c>
      <c r="C348" s="5">
        <f t="shared" ca="1" si="37"/>
        <v>27.89468832910547</v>
      </c>
      <c r="D348" s="5">
        <f t="shared" ca="1" si="38"/>
        <v>144.57405936461296</v>
      </c>
      <c r="E348" s="5">
        <f t="shared" ca="1" si="41"/>
        <v>-5.7541367406628741</v>
      </c>
      <c r="F348" s="5">
        <f t="shared" ca="1" si="39"/>
        <v>11.36597381648061</v>
      </c>
      <c r="G348">
        <f t="shared" ca="1" si="40"/>
        <v>0.75800000000000001</v>
      </c>
    </row>
    <row r="349" spans="1:7" x14ac:dyDescent="0.3">
      <c r="A349">
        <v>293</v>
      </c>
      <c r="B349" s="5">
        <f t="shared" ca="1" si="36"/>
        <v>74.917607817622653</v>
      </c>
      <c r="C349" s="5">
        <f t="shared" ca="1" si="37"/>
        <v>31.496978116219168</v>
      </c>
      <c r="D349" s="5">
        <f t="shared" ca="1" si="38"/>
        <v>144.55657963622977</v>
      </c>
      <c r="E349" s="5">
        <f t="shared" ca="1" si="41"/>
        <v>-1.4778611951986722</v>
      </c>
      <c r="F349" s="5">
        <f t="shared" ca="1" si="39"/>
        <v>15.642249361944812</v>
      </c>
      <c r="G349">
        <f t="shared" ca="1" si="40"/>
        <v>0.84399999999999997</v>
      </c>
    </row>
    <row r="350" spans="1:7" x14ac:dyDescent="0.3">
      <c r="A350">
        <v>294</v>
      </c>
      <c r="B350" s="5">
        <f t="shared" ca="1" si="36"/>
        <v>69.81245837616369</v>
      </c>
      <c r="C350" s="5">
        <f t="shared" ca="1" si="37"/>
        <v>28.222375368507521</v>
      </c>
      <c r="D350" s="5">
        <f t="shared" ca="1" si="38"/>
        <v>151.48074319286326</v>
      </c>
      <c r="E350" s="5">
        <f t="shared" ca="1" si="41"/>
        <v>-10.321775395781382</v>
      </c>
      <c r="F350" s="5">
        <f t="shared" ca="1" si="39"/>
        <v>6.7983351613621021</v>
      </c>
      <c r="G350">
        <f t="shared" ca="1" si="40"/>
        <v>0.63100000000000001</v>
      </c>
    </row>
    <row r="351" spans="1:7" x14ac:dyDescent="0.3">
      <c r="A351">
        <v>295</v>
      </c>
      <c r="B351" s="5">
        <f t="shared" ca="1" si="36"/>
        <v>71.580824381380069</v>
      </c>
      <c r="C351" s="5">
        <f t="shared" ca="1" si="37"/>
        <v>34.03783697430265</v>
      </c>
      <c r="D351" s="5">
        <f t="shared" ca="1" si="38"/>
        <v>155.67203598837028</v>
      </c>
      <c r="E351" s="5">
        <f t="shared" ca="1" si="41"/>
        <v>-23.883815231987487</v>
      </c>
      <c r="F351" s="5">
        <f t="shared" ca="1" si="39"/>
        <v>-6.7637046748440035</v>
      </c>
      <c r="G351">
        <f t="shared" ca="1" si="40"/>
        <v>0.23200000000000001</v>
      </c>
    </row>
    <row r="352" spans="1:7" x14ac:dyDescent="0.3">
      <c r="A352">
        <v>296</v>
      </c>
      <c r="B352" s="5">
        <f t="shared" ca="1" si="36"/>
        <v>69.432606544877942</v>
      </c>
      <c r="C352" s="5">
        <f t="shared" ca="1" si="37"/>
        <v>27.697754739590607</v>
      </c>
      <c r="D352" s="5">
        <f t="shared" ca="1" si="38"/>
        <v>142.69106848251934</v>
      </c>
      <c r="E352" s="5">
        <f t="shared" ca="1" si="41"/>
        <v>-5.1809454857051573</v>
      </c>
      <c r="F352" s="5">
        <f t="shared" ca="1" si="39"/>
        <v>11.939165071438326</v>
      </c>
      <c r="G352">
        <f t="shared" ca="1" si="40"/>
        <v>0.76800000000000002</v>
      </c>
    </row>
    <row r="353" spans="1:7" x14ac:dyDescent="0.3">
      <c r="A353">
        <v>297</v>
      </c>
      <c r="B353" s="5">
        <f t="shared" ca="1" si="36"/>
        <v>67.154714270645869</v>
      </c>
      <c r="C353" s="5">
        <f t="shared" ca="1" si="37"/>
        <v>26.897115867768218</v>
      </c>
      <c r="D353" s="5">
        <f t="shared" ca="1" si="38"/>
        <v>143.35468518329623</v>
      </c>
      <c r="E353" s="5">
        <f t="shared" ca="1" si="41"/>
        <v>-9.6644953436440328</v>
      </c>
      <c r="F353" s="5">
        <f t="shared" ca="1" si="39"/>
        <v>7.4556152134994509</v>
      </c>
      <c r="G353">
        <f t="shared" ca="1" si="40"/>
        <v>0.65300000000000002</v>
      </c>
    </row>
    <row r="354" spans="1:7" x14ac:dyDescent="0.3">
      <c r="A354">
        <v>298</v>
      </c>
      <c r="B354" s="5">
        <f t="shared" ca="1" si="36"/>
        <v>69.378184717702482</v>
      </c>
      <c r="C354" s="5">
        <f t="shared" ca="1" si="37"/>
        <v>33.085233834359471</v>
      </c>
      <c r="D354" s="5">
        <f t="shared" ca="1" si="38"/>
        <v>148.56206787100996</v>
      </c>
      <c r="E354" s="5">
        <f t="shared" ca="1" si="41"/>
        <v>-23.543799376300601</v>
      </c>
      <c r="F354" s="5">
        <f t="shared" ca="1" si="39"/>
        <v>-6.4236888191571175</v>
      </c>
      <c r="G354">
        <f t="shared" ca="1" si="40"/>
        <v>0.24</v>
      </c>
    </row>
    <row r="355" spans="1:7" x14ac:dyDescent="0.3">
      <c r="A355">
        <v>299</v>
      </c>
      <c r="B355" s="5">
        <f t="shared" ca="1" si="36"/>
        <v>77.15436340999112</v>
      </c>
      <c r="C355" s="5">
        <f t="shared" ca="1" si="37"/>
        <v>26.769421204156043</v>
      </c>
      <c r="D355" s="5">
        <f t="shared" ca="1" si="38"/>
        <v>150.37753642463892</v>
      </c>
      <c r="E355" s="5">
        <f t="shared" ca="1" si="41"/>
        <v>14.836619977487979</v>
      </c>
      <c r="F355" s="5">
        <f t="shared" ca="1" si="39"/>
        <v>31.956730534631461</v>
      </c>
      <c r="G355">
        <f t="shared" ca="1" si="40"/>
        <v>0.98699999999999999</v>
      </c>
    </row>
    <row r="356" spans="1:7" x14ac:dyDescent="0.3">
      <c r="A356">
        <v>300</v>
      </c>
      <c r="B356" s="5">
        <f t="shared" ca="1" si="36"/>
        <v>72.68415442928476</v>
      </c>
      <c r="C356" s="5">
        <f t="shared" ca="1" si="37"/>
        <v>26.160739659811764</v>
      </c>
      <c r="D356" s="5">
        <f t="shared" ca="1" si="38"/>
        <v>140.73227750228776</v>
      </c>
      <c r="E356" s="5">
        <f t="shared" ca="1" si="41"/>
        <v>9.2489731513070161</v>
      </c>
      <c r="F356" s="5">
        <f t="shared" ca="1" si="39"/>
        <v>26.3690837084505</v>
      </c>
      <c r="G356">
        <f t="shared" ca="1" si="40"/>
        <v>0.96</v>
      </c>
    </row>
    <row r="357" spans="1:7" x14ac:dyDescent="0.3">
      <c r="A357">
        <v>301</v>
      </c>
      <c r="B357" s="5">
        <f t="shared" ca="1" si="36"/>
        <v>72.055434777461244</v>
      </c>
      <c r="C357" s="5">
        <f t="shared" ca="1" si="37"/>
        <v>33.420936892835314</v>
      </c>
      <c r="D357" s="5">
        <f t="shared" ca="1" si="38"/>
        <v>152.39781762695392</v>
      </c>
      <c r="E357" s="5">
        <f t="shared" ca="1" si="41"/>
        <v>-19.070864437624497</v>
      </c>
      <c r="F357" s="5">
        <f t="shared" ca="1" si="39"/>
        <v>-1.9507538804810132</v>
      </c>
      <c r="G357">
        <f t="shared" ca="1" si="40"/>
        <v>0.36199999999999999</v>
      </c>
    </row>
    <row r="358" spans="1:7" x14ac:dyDescent="0.3">
      <c r="A358">
        <v>302</v>
      </c>
      <c r="B358" s="5">
        <f t="shared" ca="1" si="36"/>
        <v>65.789141956517867</v>
      </c>
      <c r="C358" s="5">
        <f t="shared" ca="1" si="37"/>
        <v>32.782522171970633</v>
      </c>
      <c r="D358" s="5">
        <f t="shared" ca="1" si="38"/>
        <v>150.39953351928867</v>
      </c>
      <c r="E358" s="5">
        <f t="shared" ca="1" si="41"/>
        <v>-33.71262828174472</v>
      </c>
      <c r="F358" s="5">
        <f t="shared" ca="1" si="39"/>
        <v>-16.592517724601237</v>
      </c>
      <c r="G358">
        <f t="shared" ca="1" si="40"/>
        <v>0.06</v>
      </c>
    </row>
    <row r="359" spans="1:7" x14ac:dyDescent="0.3">
      <c r="A359">
        <v>303</v>
      </c>
      <c r="B359" s="5">
        <f t="shared" ca="1" si="36"/>
        <v>71.535735316653586</v>
      </c>
      <c r="C359" s="5">
        <f t="shared" ca="1" si="37"/>
        <v>28.255570019156007</v>
      </c>
      <c r="D359" s="5">
        <f t="shared" ca="1" si="38"/>
        <v>146.27721583957725</v>
      </c>
      <c r="E359" s="5">
        <f t="shared" ca="1" si="41"/>
        <v>-2.7973755648855962</v>
      </c>
      <c r="F359" s="5">
        <f t="shared" ca="1" si="39"/>
        <v>14.322734992257887</v>
      </c>
      <c r="G359">
        <f t="shared" ca="1" si="40"/>
        <v>0.81799999999999995</v>
      </c>
    </row>
    <row r="360" spans="1:7" x14ac:dyDescent="0.3">
      <c r="A360">
        <v>304</v>
      </c>
      <c r="B360" s="5">
        <f t="shared" ca="1" si="36"/>
        <v>70.084795204718517</v>
      </c>
      <c r="C360" s="5">
        <f t="shared" ca="1" si="37"/>
        <v>32.249572647816414</v>
      </c>
      <c r="D360" s="5">
        <f t="shared" ca="1" si="38"/>
        <v>148.15536027681907</v>
      </c>
      <c r="E360" s="5">
        <f t="shared" ca="1" si="41"/>
        <v>-19.017095093182601</v>
      </c>
      <c r="F360" s="5">
        <f t="shared" ca="1" si="39"/>
        <v>-1.8969845360391169</v>
      </c>
      <c r="G360">
        <f t="shared" ca="1" si="40"/>
        <v>0.36799999999999999</v>
      </c>
    </row>
    <row r="361" spans="1:7" x14ac:dyDescent="0.3">
      <c r="A361">
        <v>305</v>
      </c>
      <c r="B361" s="5">
        <f t="shared" ca="1" si="36"/>
        <v>66.911172369722905</v>
      </c>
      <c r="C361" s="5">
        <f t="shared" ca="1" si="37"/>
        <v>33.473119271325551</v>
      </c>
      <c r="D361" s="5">
        <f t="shared" ca="1" si="38"/>
        <v>148.71847767269034</v>
      </c>
      <c r="E361" s="5">
        <f t="shared" ca="1" si="41"/>
        <v>-31.601770767633685</v>
      </c>
      <c r="F361" s="5">
        <f t="shared" ca="1" si="39"/>
        <v>-14.481660210490201</v>
      </c>
      <c r="G361">
        <f t="shared" ca="1" si="40"/>
        <v>8.5000000000000006E-2</v>
      </c>
    </row>
    <row r="362" spans="1:7" x14ac:dyDescent="0.3">
      <c r="A362">
        <v>306</v>
      </c>
      <c r="B362" s="5">
        <f t="shared" ca="1" si="36"/>
        <v>71.882588897313511</v>
      </c>
      <c r="C362" s="5">
        <f t="shared" ca="1" si="37"/>
        <v>29.825632561467174</v>
      </c>
      <c r="D362" s="5">
        <f t="shared" ca="1" si="38"/>
        <v>159.04193250170894</v>
      </c>
      <c r="E362" s="5">
        <f t="shared" ca="1" si="41"/>
        <v>-13.092303951929395</v>
      </c>
      <c r="F362" s="5">
        <f t="shared" ca="1" si="39"/>
        <v>4.0278066052140886</v>
      </c>
      <c r="G362">
        <f t="shared" ca="1" si="40"/>
        <v>0.55400000000000005</v>
      </c>
    </row>
    <row r="363" spans="1:7" x14ac:dyDescent="0.3">
      <c r="A363">
        <v>307</v>
      </c>
      <c r="B363" s="5">
        <f t="shared" ca="1" si="36"/>
        <v>68.839187858367623</v>
      </c>
      <c r="C363" s="5">
        <f t="shared" ca="1" si="37"/>
        <v>32.105603323783541</v>
      </c>
      <c r="D363" s="5">
        <f t="shared" ca="1" si="38"/>
        <v>147.72234719622185</v>
      </c>
      <c r="E363" s="5">
        <f t="shared" ca="1" si="41"/>
        <v>-21.860615819148464</v>
      </c>
      <c r="F363" s="5">
        <f t="shared" ca="1" si="39"/>
        <v>-4.7405052620049801</v>
      </c>
      <c r="G363">
        <f t="shared" ca="1" si="40"/>
        <v>0.27900000000000003</v>
      </c>
    </row>
    <row r="364" spans="1:7" x14ac:dyDescent="0.3">
      <c r="A364">
        <v>308</v>
      </c>
      <c r="B364" s="5">
        <f t="shared" ca="1" si="36"/>
        <v>68.925039865363843</v>
      </c>
      <c r="C364" s="5">
        <f t="shared" ca="1" si="37"/>
        <v>28.734422704653216</v>
      </c>
      <c r="D364" s="5">
        <f t="shared" ca="1" si="38"/>
        <v>158.76350494740052</v>
      </c>
      <c r="E364" s="5">
        <f t="shared" ca="1" si="41"/>
        <v>-18.154925080766791</v>
      </c>
      <c r="F364" s="5">
        <f t="shared" ca="1" si="39"/>
        <v>-1.0348145236233073</v>
      </c>
      <c r="G364">
        <f t="shared" ca="1" si="40"/>
        <v>0.39300000000000002</v>
      </c>
    </row>
    <row r="365" spans="1:7" x14ac:dyDescent="0.3">
      <c r="A365">
        <v>309</v>
      </c>
      <c r="B365" s="5">
        <f t="shared" ca="1" si="36"/>
        <v>72.882229966287596</v>
      </c>
      <c r="C365" s="5">
        <f t="shared" ca="1" si="37"/>
        <v>28.174429963056813</v>
      </c>
      <c r="D365" s="5">
        <f t="shared" ca="1" si="38"/>
        <v>143.06669566414917</v>
      </c>
      <c r="E365" s="5">
        <f t="shared" ca="1" si="41"/>
        <v>2.9200401257179642</v>
      </c>
      <c r="F365" s="5">
        <f t="shared" ca="1" si="39"/>
        <v>20.040150682861448</v>
      </c>
      <c r="G365">
        <f t="shared" ca="1" si="40"/>
        <v>0.91900000000000004</v>
      </c>
    </row>
    <row r="366" spans="1:7" x14ac:dyDescent="0.3">
      <c r="A366">
        <v>310</v>
      </c>
      <c r="B366" s="5">
        <f t="shared" ca="1" si="36"/>
        <v>72.315866784324228</v>
      </c>
      <c r="C366" s="5">
        <f t="shared" ca="1" si="37"/>
        <v>36.122015848468891</v>
      </c>
      <c r="D366" s="5">
        <f t="shared" ca="1" si="38"/>
        <v>151.71045908916557</v>
      </c>
      <c r="E366" s="5">
        <f t="shared" ca="1" si="41"/>
        <v>-25.517157914369673</v>
      </c>
      <c r="F366" s="5">
        <f t="shared" ca="1" si="39"/>
        <v>-8.3970473572261888</v>
      </c>
      <c r="G366">
        <f t="shared" ca="1" si="40"/>
        <v>0.186</v>
      </c>
    </row>
    <row r="367" spans="1:7" x14ac:dyDescent="0.3">
      <c r="A367">
        <v>311</v>
      </c>
      <c r="B367" s="5">
        <f t="shared" ca="1" si="36"/>
        <v>68.194128150487984</v>
      </c>
      <c r="C367" s="5">
        <f t="shared" ca="1" si="37"/>
        <v>37.747586314314809</v>
      </c>
      <c r="D367" s="5">
        <f t="shared" ca="1" si="38"/>
        <v>146.34665041699276</v>
      </c>
      <c r="E367" s="5">
        <f t="shared" ca="1" si="41"/>
        <v>-38.678910221781194</v>
      </c>
      <c r="F367" s="5">
        <f t="shared" ca="1" si="39"/>
        <v>-21.558799664637711</v>
      </c>
      <c r="G367">
        <f t="shared" ca="1" si="40"/>
        <v>2.9000000000000001E-2</v>
      </c>
    </row>
    <row r="368" spans="1:7" x14ac:dyDescent="0.3">
      <c r="A368">
        <v>312</v>
      </c>
      <c r="B368" s="5">
        <f t="shared" ca="1" si="36"/>
        <v>67.092453789728026</v>
      </c>
      <c r="C368" s="5">
        <f t="shared" ca="1" si="37"/>
        <v>29.985649644397505</v>
      </c>
      <c r="D368" s="5">
        <f t="shared" ca="1" si="38"/>
        <v>149.10796740197699</v>
      </c>
      <c r="E368" s="5">
        <f t="shared" ca="1" si="41"/>
        <v>-21.564888314929693</v>
      </c>
      <c r="F368" s="5">
        <f t="shared" ca="1" si="39"/>
        <v>-4.4447777577862091</v>
      </c>
      <c r="G368">
        <f t="shared" ca="1" si="40"/>
        <v>0.28999999999999998</v>
      </c>
    </row>
    <row r="369" spans="1:7" x14ac:dyDescent="0.3">
      <c r="A369">
        <v>313</v>
      </c>
      <c r="B369" s="5">
        <f t="shared" ca="1" si="36"/>
        <v>68.423965140203521</v>
      </c>
      <c r="C369" s="5">
        <f t="shared" ca="1" si="37"/>
        <v>23.303375820166824</v>
      </c>
      <c r="D369" s="5">
        <f t="shared" ca="1" si="38"/>
        <v>152.10420297486999</v>
      </c>
      <c r="E369" s="5">
        <f t="shared" ca="1" si="41"/>
        <v>-0.79708788357020199</v>
      </c>
      <c r="F369" s="5">
        <f t="shared" ca="1" si="39"/>
        <v>16.323022673573281</v>
      </c>
      <c r="G369">
        <f t="shared" ca="1" si="40"/>
        <v>0.85699999999999998</v>
      </c>
    </row>
    <row r="370" spans="1:7" x14ac:dyDescent="0.3">
      <c r="A370">
        <v>314</v>
      </c>
      <c r="B370" s="5">
        <f t="shared" ca="1" si="36"/>
        <v>69.264142810318404</v>
      </c>
      <c r="C370" s="5">
        <f t="shared" ca="1" si="37"/>
        <v>32.9200631402963</v>
      </c>
      <c r="D370" s="5">
        <f t="shared" ca="1" si="38"/>
        <v>149.36220900163406</v>
      </c>
      <c r="E370" s="5">
        <f t="shared" ca="1" si="41"/>
        <v>-23.832169564531629</v>
      </c>
      <c r="F370" s="5">
        <f t="shared" ca="1" si="39"/>
        <v>-6.7120590073881452</v>
      </c>
      <c r="G370">
        <f t="shared" ca="1" si="40"/>
        <v>0.23400000000000001</v>
      </c>
    </row>
    <row r="371" spans="1:7" x14ac:dyDescent="0.3">
      <c r="A371">
        <v>315</v>
      </c>
      <c r="B371" s="5">
        <f t="shared" ca="1" si="36"/>
        <v>69.772325331803586</v>
      </c>
      <c r="C371" s="5">
        <f t="shared" ca="1" si="37"/>
        <v>26.955986318550654</v>
      </c>
      <c r="D371" s="5">
        <f t="shared" ca="1" si="38"/>
        <v>154.1567782962469</v>
      </c>
      <c r="E371" s="5">
        <f t="shared" ca="1" si="41"/>
        <v>-8.3388959903569368</v>
      </c>
      <c r="F371" s="5">
        <f t="shared" ca="1" si="39"/>
        <v>8.7812145667865469</v>
      </c>
      <c r="G371">
        <f t="shared" ca="1" si="40"/>
        <v>0.68100000000000005</v>
      </c>
    </row>
    <row r="372" spans="1:7" x14ac:dyDescent="0.3">
      <c r="A372">
        <v>316</v>
      </c>
      <c r="B372" s="5">
        <f t="shared" ca="1" si="36"/>
        <v>71.631448370772233</v>
      </c>
      <c r="C372" s="5">
        <f t="shared" ca="1" si="37"/>
        <v>28.551178959074434</v>
      </c>
      <c r="D372" s="5">
        <f t="shared" ca="1" si="38"/>
        <v>144.45499732207267</v>
      </c>
      <c r="E372" s="5">
        <f t="shared" ca="1" si="41"/>
        <v>-2.3737427242853517</v>
      </c>
      <c r="F372" s="5">
        <f t="shared" ca="1" si="39"/>
        <v>14.746367832858132</v>
      </c>
      <c r="G372">
        <f t="shared" ca="1" si="40"/>
        <v>0.82399999999999995</v>
      </c>
    </row>
    <row r="373" spans="1:7" x14ac:dyDescent="0.3">
      <c r="A373">
        <v>317</v>
      </c>
      <c r="B373" s="5">
        <f t="shared" ca="1" si="36"/>
        <v>68.855224952770854</v>
      </c>
      <c r="C373" s="5">
        <f t="shared" ca="1" si="37"/>
        <v>31.323619302728229</v>
      </c>
      <c r="D373" s="5">
        <f t="shared" ca="1" si="38"/>
        <v>153.01635046354355</v>
      </c>
      <c r="E373" s="5">
        <f t="shared" ca="1" si="41"/>
        <v>-22.484534805196784</v>
      </c>
      <c r="F373" s="5">
        <f t="shared" ca="1" si="39"/>
        <v>-5.3644242480533002</v>
      </c>
      <c r="G373">
        <f t="shared" ca="1" si="40"/>
        <v>0.26300000000000001</v>
      </c>
    </row>
    <row r="374" spans="1:7" x14ac:dyDescent="0.3">
      <c r="A374">
        <v>318</v>
      </c>
      <c r="B374" s="5">
        <f t="shared" ca="1" si="36"/>
        <v>68.033298314222705</v>
      </c>
      <c r="C374" s="5">
        <f t="shared" ca="1" si="37"/>
        <v>31.310066519488171</v>
      </c>
      <c r="D374" s="5">
        <f t="shared" ca="1" si="38"/>
        <v>142.75875346711291</v>
      </c>
      <c r="E374" s="5">
        <f t="shared" ca="1" si="41"/>
        <v>-19.214798655573631</v>
      </c>
      <c r="F374" s="5">
        <f t="shared" ca="1" si="39"/>
        <v>-2.0946880984301472</v>
      </c>
      <c r="G374">
        <f t="shared" ca="1" si="40"/>
        <v>0.35899999999999999</v>
      </c>
    </row>
    <row r="375" spans="1:7" x14ac:dyDescent="0.3">
      <c r="A375">
        <v>319</v>
      </c>
      <c r="B375" s="5">
        <f t="shared" ca="1" si="36"/>
        <v>67.869008150834219</v>
      </c>
      <c r="C375" s="5">
        <f t="shared" ca="1" si="37"/>
        <v>26.656250978071803</v>
      </c>
      <c r="D375" s="5">
        <f t="shared" ca="1" si="38"/>
        <v>158.98084263493118</v>
      </c>
      <c r="E375" s="5">
        <f t="shared" ca="1" si="41"/>
        <v>-15.417220089845356</v>
      </c>
      <c r="F375" s="5">
        <f t="shared" ca="1" si="39"/>
        <v>1.7028904672981273</v>
      </c>
      <c r="G375">
        <f t="shared" ca="1" si="40"/>
        <v>0.47399999999999998</v>
      </c>
    </row>
    <row r="376" spans="1:7" x14ac:dyDescent="0.3">
      <c r="A376">
        <v>320</v>
      </c>
      <c r="B376" s="5">
        <f t="shared" ca="1" si="36"/>
        <v>69.521438084472962</v>
      </c>
      <c r="C376" s="5">
        <f t="shared" ca="1" si="37"/>
        <v>30.713524491634868</v>
      </c>
      <c r="D376" s="5">
        <f t="shared" ca="1" si="38"/>
        <v>135.69648669073092</v>
      </c>
      <c r="E376" s="5">
        <f t="shared" ca="1" si="41"/>
        <v>-9.5866692135608673</v>
      </c>
      <c r="F376" s="5">
        <f t="shared" ca="1" si="39"/>
        <v>7.5334413435826164</v>
      </c>
      <c r="G376">
        <f t="shared" ca="1" si="40"/>
        <v>0.65600000000000003</v>
      </c>
    </row>
    <row r="377" spans="1:7" x14ac:dyDescent="0.3">
      <c r="A377">
        <v>321</v>
      </c>
      <c r="B377" s="5">
        <f t="shared" ca="1" si="36"/>
        <v>64.912511558372657</v>
      </c>
      <c r="C377" s="5">
        <f t="shared" ca="1" si="37"/>
        <v>27.519843483448831</v>
      </c>
      <c r="D377" s="5">
        <f t="shared" ca="1" si="38"/>
        <v>154.89948591834286</v>
      </c>
      <c r="E377" s="5">
        <f t="shared" ca="1" si="41"/>
        <v>-23.887350751546709</v>
      </c>
      <c r="F377" s="5">
        <f t="shared" ca="1" si="39"/>
        <v>-6.7672401944032252</v>
      </c>
      <c r="G377">
        <f t="shared" ca="1" si="40"/>
        <v>0.23100000000000001</v>
      </c>
    </row>
    <row r="378" spans="1:7" x14ac:dyDescent="0.3">
      <c r="A378">
        <v>322</v>
      </c>
      <c r="B378" s="5">
        <f t="shared" ref="B378:B441" ca="1" si="42">_xlfn.NORM.INV(RAND(),$B$52,$C$52)</f>
        <v>66.97685107121589</v>
      </c>
      <c r="C378" s="5">
        <f t="shared" ref="C378:C441" ca="1" si="43">_xlfn.NORM.INV(RAND(),$B$53,$C$53)</f>
        <v>25.870654120353894</v>
      </c>
      <c r="D378" s="5">
        <f t="shared" ref="D378:D441" ca="1" si="44">_xlfn.NORM.INV(RAND(),$B$54,$C$54)</f>
        <v>148.15169252921422</v>
      </c>
      <c r="E378" s="5">
        <f t="shared" ca="1" si="41"/>
        <v>-9.8793360788159692</v>
      </c>
      <c r="F378" s="5">
        <f t="shared" ref="F378:F441" ca="1" si="45">E378+$C$46</f>
        <v>7.2407744783275145</v>
      </c>
      <c r="G378">
        <f t="shared" ref="G378:G441" ca="1" si="46">COUNTIF($F$57:$F$1056,"&lt;"&amp;F378)/COUNT($F$57:$F$1056)</f>
        <v>0.64600000000000002</v>
      </c>
    </row>
    <row r="379" spans="1:7" x14ac:dyDescent="0.3">
      <c r="A379">
        <v>323</v>
      </c>
      <c r="B379" s="5">
        <f t="shared" ca="1" si="42"/>
        <v>73.60999138137457</v>
      </c>
      <c r="C379" s="5">
        <f t="shared" ca="1" si="43"/>
        <v>23.829341563357136</v>
      </c>
      <c r="D379" s="5">
        <f t="shared" ca="1" si="44"/>
        <v>145.0776379760338</v>
      </c>
      <c r="E379" s="5">
        <f t="shared" ca="1" si="41"/>
        <v>16.004797140096901</v>
      </c>
      <c r="F379" s="5">
        <f t="shared" ca="1" si="45"/>
        <v>33.124907697240388</v>
      </c>
      <c r="G379">
        <f t="shared" ca="1" si="46"/>
        <v>0.99099999999999999</v>
      </c>
    </row>
    <row r="380" spans="1:7" x14ac:dyDescent="0.3">
      <c r="A380">
        <v>324</v>
      </c>
      <c r="B380" s="5">
        <f t="shared" ca="1" si="42"/>
        <v>74.184427228675162</v>
      </c>
      <c r="C380" s="5">
        <f t="shared" ca="1" si="43"/>
        <v>27.705064761452952</v>
      </c>
      <c r="D380" s="5">
        <f t="shared" ca="1" si="44"/>
        <v>150.25047250511221</v>
      </c>
      <c r="E380" s="5">
        <f t="shared" ca="1" si="41"/>
        <v>3.9968651096339314</v>
      </c>
      <c r="F380" s="5">
        <f t="shared" ca="1" si="45"/>
        <v>21.116975666777414</v>
      </c>
      <c r="G380">
        <f t="shared" ca="1" si="46"/>
        <v>0.92800000000000005</v>
      </c>
    </row>
    <row r="381" spans="1:7" x14ac:dyDescent="0.3">
      <c r="A381">
        <v>325</v>
      </c>
      <c r="B381" s="5">
        <f t="shared" ca="1" si="42"/>
        <v>71.683884079714232</v>
      </c>
      <c r="C381" s="5">
        <f t="shared" ca="1" si="43"/>
        <v>27.621588805835277</v>
      </c>
      <c r="D381" s="5">
        <f t="shared" ca="1" si="44"/>
        <v>142.86990417809909</v>
      </c>
      <c r="E381" s="5">
        <f t="shared" ca="1" si="41"/>
        <v>1.2232001144552536</v>
      </c>
      <c r="F381" s="5">
        <f t="shared" ca="1" si="45"/>
        <v>18.343310671598736</v>
      </c>
      <c r="G381">
        <f t="shared" ca="1" si="46"/>
        <v>0.89</v>
      </c>
    </row>
    <row r="382" spans="1:7" x14ac:dyDescent="0.3">
      <c r="A382">
        <v>326</v>
      </c>
      <c r="B382" s="5">
        <f t="shared" ca="1" si="42"/>
        <v>69.14260556409576</v>
      </c>
      <c r="C382" s="5">
        <f t="shared" ca="1" si="43"/>
        <v>29.667954821006624</v>
      </c>
      <c r="D382" s="5">
        <f t="shared" ca="1" si="44"/>
        <v>151.73843526199587</v>
      </c>
      <c r="E382" s="5">
        <f t="shared" ca="1" si="41"/>
        <v>-16.369008629965272</v>
      </c>
      <c r="F382" s="5">
        <f t="shared" ca="1" si="45"/>
        <v>0.75110192717821178</v>
      </c>
      <c r="G382">
        <f t="shared" ca="1" si="46"/>
        <v>0.44900000000000001</v>
      </c>
    </row>
    <row r="383" spans="1:7" x14ac:dyDescent="0.3">
      <c r="A383">
        <v>327</v>
      </c>
      <c r="B383" s="5">
        <f t="shared" ca="1" si="42"/>
        <v>73.099264103494647</v>
      </c>
      <c r="C383" s="5">
        <f t="shared" ca="1" si="43"/>
        <v>29.965247569232226</v>
      </c>
      <c r="D383" s="5">
        <f t="shared" ca="1" si="44"/>
        <v>137.17008427357985</v>
      </c>
      <c r="E383" s="5">
        <f t="shared" ca="1" si="41"/>
        <v>1.7019939525990804</v>
      </c>
      <c r="F383" s="5">
        <f t="shared" ca="1" si="45"/>
        <v>18.822104509742566</v>
      </c>
      <c r="G383">
        <f t="shared" ca="1" si="46"/>
        <v>0.89700000000000002</v>
      </c>
    </row>
    <row r="384" spans="1:7" x14ac:dyDescent="0.3">
      <c r="A384">
        <v>328</v>
      </c>
      <c r="B384" s="5">
        <f t="shared" ca="1" si="42"/>
        <v>68.250174718095252</v>
      </c>
      <c r="C384" s="5">
        <f t="shared" ca="1" si="43"/>
        <v>29.849525495258021</v>
      </c>
      <c r="D384" s="5">
        <f t="shared" ca="1" si="44"/>
        <v>142.16749340242566</v>
      </c>
      <c r="E384" s="5">
        <f t="shared" ca="1" si="41"/>
        <v>-14.211184493888927</v>
      </c>
      <c r="F384" s="5">
        <f t="shared" ca="1" si="45"/>
        <v>2.9089260632545564</v>
      </c>
      <c r="G384">
        <f t="shared" ca="1" si="46"/>
        <v>0.51500000000000001</v>
      </c>
    </row>
    <row r="385" spans="1:7" x14ac:dyDescent="0.3">
      <c r="A385">
        <v>329</v>
      </c>
      <c r="B385" s="5">
        <f t="shared" ca="1" si="42"/>
        <v>68.593652516308083</v>
      </c>
      <c r="C385" s="5">
        <f t="shared" ca="1" si="43"/>
        <v>29.837989383282849</v>
      </c>
      <c r="D385" s="5">
        <f t="shared" ca="1" si="44"/>
        <v>150.41533577957537</v>
      </c>
      <c r="E385" s="5">
        <f t="shared" ca="1" si="41"/>
        <v>-17.664151534328216</v>
      </c>
      <c r="F385" s="5">
        <f t="shared" ca="1" si="45"/>
        <v>-0.5440409771847321</v>
      </c>
      <c r="G385">
        <f t="shared" ca="1" si="46"/>
        <v>0.41299999999999998</v>
      </c>
    </row>
    <row r="386" spans="1:7" x14ac:dyDescent="0.3">
      <c r="A386">
        <v>330</v>
      </c>
      <c r="B386" s="5">
        <f t="shared" ca="1" si="42"/>
        <v>70.123450826468442</v>
      </c>
      <c r="C386" s="5">
        <f t="shared" ca="1" si="43"/>
        <v>31.960254229623253</v>
      </c>
      <c r="D386" s="5">
        <f t="shared" ca="1" si="44"/>
        <v>139.71750676487244</v>
      </c>
      <c r="E386" s="5">
        <f t="shared" ca="1" si="41"/>
        <v>-13.554161602275414</v>
      </c>
      <c r="F386" s="5">
        <f t="shared" ca="1" si="45"/>
        <v>3.5659489548680696</v>
      </c>
      <c r="G386">
        <f t="shared" ca="1" si="46"/>
        <v>0.53800000000000003</v>
      </c>
    </row>
    <row r="387" spans="1:7" x14ac:dyDescent="0.3">
      <c r="A387">
        <v>331</v>
      </c>
      <c r="B387" s="5">
        <f t="shared" ca="1" si="42"/>
        <v>68.940486452554254</v>
      </c>
      <c r="C387" s="5">
        <f t="shared" ca="1" si="43"/>
        <v>26.666765299074335</v>
      </c>
      <c r="D387" s="5">
        <f t="shared" ca="1" si="44"/>
        <v>155.01141384941971</v>
      </c>
      <c r="E387" s="5">
        <f t="shared" ca="1" si="41"/>
        <v>-10.314957098968392</v>
      </c>
      <c r="F387" s="5">
        <f t="shared" ca="1" si="45"/>
        <v>6.8051534581750914</v>
      </c>
      <c r="G387">
        <f t="shared" ca="1" si="46"/>
        <v>0.63200000000000001</v>
      </c>
    </row>
    <row r="388" spans="1:7" x14ac:dyDescent="0.3">
      <c r="A388">
        <v>332</v>
      </c>
      <c r="B388" s="5">
        <f t="shared" ca="1" si="42"/>
        <v>73.767740051590749</v>
      </c>
      <c r="C388" s="5">
        <f t="shared" ca="1" si="43"/>
        <v>35.704711591966294</v>
      </c>
      <c r="D388" s="5">
        <f t="shared" ca="1" si="44"/>
        <v>151.45283171829485</v>
      </c>
      <c r="E388" s="5">
        <f t="shared" ca="1" si="41"/>
        <v>-20.157745353203477</v>
      </c>
      <c r="F388" s="5">
        <f t="shared" ca="1" si="45"/>
        <v>-3.0376347960599936</v>
      </c>
      <c r="G388">
        <f t="shared" ca="1" si="46"/>
        <v>0.32900000000000001</v>
      </c>
    </row>
    <row r="389" spans="1:7" x14ac:dyDescent="0.3">
      <c r="A389">
        <v>333</v>
      </c>
      <c r="B389" s="5">
        <f t="shared" ca="1" si="42"/>
        <v>67.305632579587282</v>
      </c>
      <c r="C389" s="5">
        <f t="shared" ca="1" si="43"/>
        <v>26.412064569694898</v>
      </c>
      <c r="D389" s="5">
        <f t="shared" ca="1" si="44"/>
        <v>149.74582965014278</v>
      </c>
      <c r="E389" s="5">
        <f t="shared" ca="1" si="41"/>
        <v>-11.3322383492958</v>
      </c>
      <c r="F389" s="5">
        <f t="shared" ca="1" si="45"/>
        <v>5.7878722078476841</v>
      </c>
      <c r="G389">
        <f t="shared" ca="1" si="46"/>
        <v>0.59799999999999998</v>
      </c>
    </row>
    <row r="390" spans="1:7" x14ac:dyDescent="0.3">
      <c r="A390">
        <v>334</v>
      </c>
      <c r="B390" s="5">
        <f t="shared" ca="1" si="42"/>
        <v>73.345699385251564</v>
      </c>
      <c r="C390" s="5">
        <f t="shared" ca="1" si="43"/>
        <v>30.591372284747845</v>
      </c>
      <c r="D390" s="5">
        <f t="shared" ca="1" si="44"/>
        <v>147.40772008493576</v>
      </c>
      <c r="E390" s="5">
        <f t="shared" ref="E390:E453" ca="1" si="47">$J$46*(B390-$B$46)+$J$47*(C390-$B$47)+$J$48*(D390-$B$48)</f>
        <v>-4.8752287138772887</v>
      </c>
      <c r="F390" s="5">
        <f t="shared" ca="1" si="45"/>
        <v>12.244881843266196</v>
      </c>
      <c r="G390">
        <f t="shared" ca="1" si="46"/>
        <v>0.77500000000000002</v>
      </c>
    </row>
    <row r="391" spans="1:7" x14ac:dyDescent="0.3">
      <c r="A391">
        <v>335</v>
      </c>
      <c r="B391" s="5">
        <f t="shared" ca="1" si="42"/>
        <v>62.383385307901207</v>
      </c>
      <c r="C391" s="5">
        <f t="shared" ca="1" si="43"/>
        <v>34.870495528200095</v>
      </c>
      <c r="D391" s="5">
        <f t="shared" ca="1" si="44"/>
        <v>146.79575611022941</v>
      </c>
      <c r="E391" s="5">
        <f t="shared" ca="1" si="47"/>
        <v>-47.11456617807039</v>
      </c>
      <c r="F391" s="5">
        <f t="shared" ca="1" si="45"/>
        <v>-29.994455620926907</v>
      </c>
      <c r="G391">
        <f t="shared" ca="1" si="46"/>
        <v>1E-3</v>
      </c>
    </row>
    <row r="392" spans="1:7" x14ac:dyDescent="0.3">
      <c r="A392">
        <v>336</v>
      </c>
      <c r="B392" s="5">
        <f t="shared" ca="1" si="42"/>
        <v>70.334176971728567</v>
      </c>
      <c r="C392" s="5">
        <f t="shared" ca="1" si="43"/>
        <v>28.807553698660545</v>
      </c>
      <c r="D392" s="5">
        <f t="shared" ca="1" si="44"/>
        <v>153.16833246639524</v>
      </c>
      <c r="E392" s="5">
        <f t="shared" ca="1" si="47"/>
        <v>-11.408408873312132</v>
      </c>
      <c r="F392" s="5">
        <f t="shared" ca="1" si="45"/>
        <v>5.7117016838313521</v>
      </c>
      <c r="G392">
        <f t="shared" ca="1" si="46"/>
        <v>0.59699999999999998</v>
      </c>
    </row>
    <row r="393" spans="1:7" x14ac:dyDescent="0.3">
      <c r="A393">
        <v>337</v>
      </c>
      <c r="B393" s="5">
        <f t="shared" ca="1" si="42"/>
        <v>71.668863918527734</v>
      </c>
      <c r="C393" s="5">
        <f t="shared" ca="1" si="43"/>
        <v>25.941082712727809</v>
      </c>
      <c r="D393" s="5">
        <f t="shared" ca="1" si="44"/>
        <v>142.54626099825441</v>
      </c>
      <c r="E393" s="5">
        <f t="shared" ca="1" si="47"/>
        <v>6.0492790502546363</v>
      </c>
      <c r="F393" s="5">
        <f t="shared" ca="1" si="45"/>
        <v>23.16938960739812</v>
      </c>
      <c r="G393">
        <f t="shared" ca="1" si="46"/>
        <v>0.94399999999999995</v>
      </c>
    </row>
    <row r="394" spans="1:7" x14ac:dyDescent="0.3">
      <c r="A394">
        <v>338</v>
      </c>
      <c r="B394" s="5">
        <f t="shared" ca="1" si="42"/>
        <v>71.586296290687841</v>
      </c>
      <c r="C394" s="5">
        <f t="shared" ca="1" si="43"/>
        <v>30.266078029750403</v>
      </c>
      <c r="D394" s="5">
        <f t="shared" ca="1" si="44"/>
        <v>149.05747544877386</v>
      </c>
      <c r="E394" s="5">
        <f t="shared" ca="1" si="47"/>
        <v>-9.7696770853213089</v>
      </c>
      <c r="F394" s="5">
        <f t="shared" ca="1" si="45"/>
        <v>7.3504334718221749</v>
      </c>
      <c r="G394">
        <f t="shared" ca="1" si="46"/>
        <v>0.65</v>
      </c>
    </row>
    <row r="395" spans="1:7" x14ac:dyDescent="0.3">
      <c r="A395">
        <v>339</v>
      </c>
      <c r="B395" s="5">
        <f t="shared" ca="1" si="42"/>
        <v>72.606542042853064</v>
      </c>
      <c r="C395" s="5">
        <f t="shared" ca="1" si="43"/>
        <v>28.491233202605862</v>
      </c>
      <c r="D395" s="5">
        <f t="shared" ca="1" si="44"/>
        <v>160.31310756813576</v>
      </c>
      <c r="E395" s="5">
        <f t="shared" ca="1" si="47"/>
        <v>-8.0283544089619063</v>
      </c>
      <c r="F395" s="5">
        <f t="shared" ca="1" si="45"/>
        <v>9.0917561481815774</v>
      </c>
      <c r="G395">
        <f t="shared" ca="1" si="46"/>
        <v>0.69</v>
      </c>
    </row>
    <row r="396" spans="1:7" x14ac:dyDescent="0.3">
      <c r="A396">
        <v>340</v>
      </c>
      <c r="B396" s="5">
        <f t="shared" ca="1" si="42"/>
        <v>77.530000795858527</v>
      </c>
      <c r="C396" s="5">
        <f t="shared" ca="1" si="43"/>
        <v>27.8864284362392</v>
      </c>
      <c r="D396" s="5">
        <f t="shared" ca="1" si="44"/>
        <v>144.78589766748843</v>
      </c>
      <c r="E396" s="5">
        <f t="shared" ca="1" si="47"/>
        <v>15.779151975374344</v>
      </c>
      <c r="F396" s="5">
        <f t="shared" ca="1" si="45"/>
        <v>32.899262532517824</v>
      </c>
      <c r="G396">
        <f t="shared" ca="1" si="46"/>
        <v>0.99</v>
      </c>
    </row>
    <row r="397" spans="1:7" x14ac:dyDescent="0.3">
      <c r="A397">
        <v>341</v>
      </c>
      <c r="B397" s="5">
        <f t="shared" ca="1" si="42"/>
        <v>72.026334816277796</v>
      </c>
      <c r="C397" s="5">
        <f t="shared" ca="1" si="43"/>
        <v>28.366780097243026</v>
      </c>
      <c r="D397" s="5">
        <f t="shared" ca="1" si="44"/>
        <v>140.92575845161423</v>
      </c>
      <c r="E397" s="5">
        <f t="shared" ca="1" si="47"/>
        <v>1.1459937537012319</v>
      </c>
      <c r="F397" s="5">
        <f t="shared" ca="1" si="45"/>
        <v>18.266104310844717</v>
      </c>
      <c r="G397">
        <f t="shared" ca="1" si="46"/>
        <v>0.88800000000000001</v>
      </c>
    </row>
    <row r="398" spans="1:7" x14ac:dyDescent="0.3">
      <c r="A398">
        <v>342</v>
      </c>
      <c r="B398" s="5">
        <f t="shared" ca="1" si="42"/>
        <v>68.746503088308472</v>
      </c>
      <c r="C398" s="5">
        <f t="shared" ca="1" si="43"/>
        <v>33.322554517042448</v>
      </c>
      <c r="D398" s="5">
        <f t="shared" ca="1" si="44"/>
        <v>152.83113340751328</v>
      </c>
      <c r="E398" s="5">
        <f t="shared" ca="1" si="47"/>
        <v>-28.27138158054403</v>
      </c>
      <c r="F398" s="5">
        <f t="shared" ca="1" si="45"/>
        <v>-11.151271023400547</v>
      </c>
      <c r="G398">
        <f t="shared" ca="1" si="46"/>
        <v>0.125</v>
      </c>
    </row>
    <row r="399" spans="1:7" x14ac:dyDescent="0.3">
      <c r="A399">
        <v>343</v>
      </c>
      <c r="B399" s="5">
        <f t="shared" ca="1" si="42"/>
        <v>70.203867783031271</v>
      </c>
      <c r="C399" s="5">
        <f t="shared" ca="1" si="43"/>
        <v>30.13894651761381</v>
      </c>
      <c r="D399" s="5">
        <f t="shared" ca="1" si="44"/>
        <v>151.08568401909019</v>
      </c>
      <c r="E399" s="5">
        <f t="shared" ca="1" si="47"/>
        <v>-14.368643764254342</v>
      </c>
      <c r="F399" s="5">
        <f t="shared" ca="1" si="45"/>
        <v>2.7514667928891416</v>
      </c>
      <c r="G399">
        <f t="shared" ca="1" si="46"/>
        <v>0.51200000000000001</v>
      </c>
    </row>
    <row r="400" spans="1:7" x14ac:dyDescent="0.3">
      <c r="A400">
        <v>344</v>
      </c>
      <c r="B400" s="5">
        <f t="shared" ca="1" si="42"/>
        <v>64.22137485984436</v>
      </c>
      <c r="C400" s="5">
        <f t="shared" ca="1" si="43"/>
        <v>27.380721967676234</v>
      </c>
      <c r="D400" s="5">
        <f t="shared" ca="1" si="44"/>
        <v>147.97818751885399</v>
      </c>
      <c r="E400" s="5">
        <f t="shared" ca="1" si="47"/>
        <v>-21.699440195580646</v>
      </c>
      <c r="F400" s="5">
        <f t="shared" ca="1" si="45"/>
        <v>-4.5793296384371622</v>
      </c>
      <c r="G400">
        <f t="shared" ca="1" si="46"/>
        <v>0.28799999999999998</v>
      </c>
    </row>
    <row r="401" spans="1:7" x14ac:dyDescent="0.3">
      <c r="A401">
        <v>345</v>
      </c>
      <c r="B401" s="5">
        <f t="shared" ca="1" si="42"/>
        <v>78.997113131507362</v>
      </c>
      <c r="C401" s="5">
        <f t="shared" ca="1" si="43"/>
        <v>28.073300619502366</v>
      </c>
      <c r="D401" s="5">
        <f t="shared" ca="1" si="44"/>
        <v>142.54798902535273</v>
      </c>
      <c r="E401" s="5">
        <f t="shared" ca="1" si="47"/>
        <v>20.560785615550966</v>
      </c>
      <c r="F401" s="5">
        <f t="shared" ca="1" si="45"/>
        <v>37.680896172694446</v>
      </c>
      <c r="G401">
        <f t="shared" ca="1" si="46"/>
        <v>0.997</v>
      </c>
    </row>
    <row r="402" spans="1:7" x14ac:dyDescent="0.3">
      <c r="A402">
        <v>346</v>
      </c>
      <c r="B402" s="5">
        <f t="shared" ca="1" si="42"/>
        <v>63.444973635062929</v>
      </c>
      <c r="C402" s="5">
        <f t="shared" ca="1" si="43"/>
        <v>29.895462048233171</v>
      </c>
      <c r="D402" s="5">
        <f t="shared" ca="1" si="44"/>
        <v>148.05076605270585</v>
      </c>
      <c r="E402" s="5">
        <f t="shared" ca="1" si="47"/>
        <v>-30.93065905364168</v>
      </c>
      <c r="F402" s="5">
        <f t="shared" ca="1" si="45"/>
        <v>-13.810548496498196</v>
      </c>
      <c r="G402">
        <f t="shared" ca="1" si="46"/>
        <v>0.09</v>
      </c>
    </row>
    <row r="403" spans="1:7" x14ac:dyDescent="0.3">
      <c r="A403">
        <v>347</v>
      </c>
      <c r="B403" s="5">
        <f t="shared" ca="1" si="42"/>
        <v>70.621795367470483</v>
      </c>
      <c r="C403" s="5">
        <f t="shared" ca="1" si="43"/>
        <v>28.759738266375248</v>
      </c>
      <c r="D403" s="5">
        <f t="shared" ca="1" si="44"/>
        <v>155.38675054596249</v>
      </c>
      <c r="E403" s="5">
        <f t="shared" ca="1" si="47"/>
        <v>-11.666986362424787</v>
      </c>
      <c r="F403" s="5">
        <f t="shared" ca="1" si="45"/>
        <v>5.453124194718697</v>
      </c>
      <c r="G403">
        <f t="shared" ca="1" si="46"/>
        <v>0.58899999999999997</v>
      </c>
    </row>
    <row r="404" spans="1:7" x14ac:dyDescent="0.3">
      <c r="A404">
        <v>348</v>
      </c>
      <c r="B404" s="5">
        <f t="shared" ca="1" si="42"/>
        <v>72.273563972233248</v>
      </c>
      <c r="C404" s="5">
        <f t="shared" ca="1" si="43"/>
        <v>30.778341711764732</v>
      </c>
      <c r="D404" s="5">
        <f t="shared" ca="1" si="44"/>
        <v>141.32960332685431</v>
      </c>
      <c r="E404" s="5">
        <f t="shared" ca="1" si="47"/>
        <v>-5.11657436729302</v>
      </c>
      <c r="F404" s="5">
        <f t="shared" ca="1" si="45"/>
        <v>12.003536189850465</v>
      </c>
      <c r="G404">
        <f t="shared" ca="1" si="46"/>
        <v>0.77</v>
      </c>
    </row>
    <row r="405" spans="1:7" x14ac:dyDescent="0.3">
      <c r="A405">
        <v>349</v>
      </c>
      <c r="B405" s="5">
        <f t="shared" ca="1" si="42"/>
        <v>71.857546341062829</v>
      </c>
      <c r="C405" s="5">
        <f t="shared" ca="1" si="43"/>
        <v>31.834610073893689</v>
      </c>
      <c r="D405" s="5">
        <f t="shared" ca="1" si="44"/>
        <v>156.01006649516694</v>
      </c>
      <c r="E405" s="5">
        <f t="shared" ca="1" si="47"/>
        <v>-17.13950967624255</v>
      </c>
      <c r="F405" s="5">
        <f t="shared" ca="1" si="45"/>
        <v>-1.9399119099066553E-2</v>
      </c>
      <c r="G405">
        <f t="shared" ca="1" si="46"/>
        <v>0.42699999999999999</v>
      </c>
    </row>
    <row r="406" spans="1:7" x14ac:dyDescent="0.3">
      <c r="A406">
        <v>350</v>
      </c>
      <c r="B406" s="5">
        <f t="shared" ca="1" si="42"/>
        <v>65.490013694528002</v>
      </c>
      <c r="C406" s="5">
        <f t="shared" ca="1" si="43"/>
        <v>30.921930867448559</v>
      </c>
      <c r="D406" s="5">
        <f t="shared" ca="1" si="44"/>
        <v>150.21762548355159</v>
      </c>
      <c r="E406" s="5">
        <f t="shared" ca="1" si="47"/>
        <v>-29.253460550857042</v>
      </c>
      <c r="F406" s="5">
        <f t="shared" ca="1" si="45"/>
        <v>-12.133349993713558</v>
      </c>
      <c r="G406">
        <f t="shared" ca="1" si="46"/>
        <v>0.11700000000000001</v>
      </c>
    </row>
    <row r="407" spans="1:7" x14ac:dyDescent="0.3">
      <c r="A407">
        <v>351</v>
      </c>
      <c r="B407" s="5">
        <f t="shared" ca="1" si="42"/>
        <v>70.880716900886512</v>
      </c>
      <c r="C407" s="5">
        <f t="shared" ca="1" si="43"/>
        <v>28.899834956191675</v>
      </c>
      <c r="D407" s="5">
        <f t="shared" ca="1" si="44"/>
        <v>142.94973085157483</v>
      </c>
      <c r="E407" s="5">
        <f t="shared" ca="1" si="47"/>
        <v>-4.6331723996706078</v>
      </c>
      <c r="F407" s="5">
        <f t="shared" ca="1" si="45"/>
        <v>12.486938157472876</v>
      </c>
      <c r="G407">
        <f t="shared" ca="1" si="46"/>
        <v>0.77800000000000002</v>
      </c>
    </row>
    <row r="408" spans="1:7" x14ac:dyDescent="0.3">
      <c r="A408">
        <v>352</v>
      </c>
      <c r="B408" s="5">
        <f t="shared" ca="1" si="42"/>
        <v>68.688545498062339</v>
      </c>
      <c r="C408" s="5">
        <f t="shared" ca="1" si="43"/>
        <v>28.158334665734468</v>
      </c>
      <c r="D408" s="5">
        <f t="shared" ca="1" si="44"/>
        <v>159.1906791204371</v>
      </c>
      <c r="E408" s="5">
        <f t="shared" ca="1" si="47"/>
        <v>-17.436636419601019</v>
      </c>
      <c r="F408" s="5">
        <f t="shared" ca="1" si="45"/>
        <v>-0.31652586245753511</v>
      </c>
      <c r="G408">
        <f t="shared" ca="1" si="46"/>
        <v>0.41899999999999998</v>
      </c>
    </row>
    <row r="409" spans="1:7" x14ac:dyDescent="0.3">
      <c r="A409">
        <v>353</v>
      </c>
      <c r="B409" s="5">
        <f t="shared" ca="1" si="42"/>
        <v>73.303321231104988</v>
      </c>
      <c r="C409" s="5">
        <f t="shared" ca="1" si="43"/>
        <v>24.890303691697426</v>
      </c>
      <c r="D409" s="5">
        <f t="shared" ca="1" si="44"/>
        <v>145.7110532458986</v>
      </c>
      <c r="E409" s="5">
        <f t="shared" ca="1" si="47"/>
        <v>11.843692089745868</v>
      </c>
      <c r="F409" s="5">
        <f t="shared" ca="1" si="45"/>
        <v>28.963802646889352</v>
      </c>
      <c r="G409">
        <f t="shared" ca="1" si="46"/>
        <v>0.97199999999999998</v>
      </c>
    </row>
    <row r="410" spans="1:7" x14ac:dyDescent="0.3">
      <c r="A410">
        <v>354</v>
      </c>
      <c r="B410" s="5">
        <f t="shared" ca="1" si="42"/>
        <v>71.018814653625569</v>
      </c>
      <c r="C410" s="5">
        <f t="shared" ca="1" si="43"/>
        <v>33.881348223159151</v>
      </c>
      <c r="D410" s="5">
        <f t="shared" ca="1" si="44"/>
        <v>149.13449128496507</v>
      </c>
      <c r="E410" s="5">
        <f t="shared" ca="1" si="47"/>
        <v>-21.493541938281016</v>
      </c>
      <c r="F410" s="5">
        <f t="shared" ca="1" si="45"/>
        <v>-4.3734313811375323</v>
      </c>
      <c r="G410">
        <f t="shared" ca="1" si="46"/>
        <v>0.29299999999999998</v>
      </c>
    </row>
    <row r="411" spans="1:7" x14ac:dyDescent="0.3">
      <c r="A411">
        <v>355</v>
      </c>
      <c r="B411" s="5">
        <f t="shared" ca="1" si="42"/>
        <v>70.534917718139098</v>
      </c>
      <c r="C411" s="5">
        <f t="shared" ca="1" si="43"/>
        <v>30.385658069355266</v>
      </c>
      <c r="D411" s="5">
        <f t="shared" ca="1" si="44"/>
        <v>158.54585295730081</v>
      </c>
      <c r="E411" s="5">
        <f t="shared" ca="1" si="47"/>
        <v>-18.153149845197955</v>
      </c>
      <c r="F411" s="5">
        <f t="shared" ca="1" si="45"/>
        <v>-1.0330392880544714</v>
      </c>
      <c r="G411">
        <f t="shared" ca="1" si="46"/>
        <v>0.39400000000000002</v>
      </c>
    </row>
    <row r="412" spans="1:7" x14ac:dyDescent="0.3">
      <c r="A412">
        <v>356</v>
      </c>
      <c r="B412" s="5">
        <f t="shared" ca="1" si="42"/>
        <v>72.486469869120413</v>
      </c>
      <c r="C412" s="5">
        <f t="shared" ca="1" si="43"/>
        <v>23.255017491143981</v>
      </c>
      <c r="D412" s="5">
        <f t="shared" ca="1" si="44"/>
        <v>159.3550101947018</v>
      </c>
      <c r="E412" s="5">
        <f t="shared" ca="1" si="47"/>
        <v>6.7772480156812804</v>
      </c>
      <c r="F412" s="5">
        <f t="shared" ca="1" si="45"/>
        <v>23.897358572824764</v>
      </c>
      <c r="G412">
        <f t="shared" ca="1" si="46"/>
        <v>0.95099999999999996</v>
      </c>
    </row>
    <row r="413" spans="1:7" x14ac:dyDescent="0.3">
      <c r="A413">
        <v>357</v>
      </c>
      <c r="B413" s="5">
        <f t="shared" ca="1" si="42"/>
        <v>73.282423347421826</v>
      </c>
      <c r="C413" s="5">
        <f t="shared" ca="1" si="43"/>
        <v>37.694027965923731</v>
      </c>
      <c r="D413" s="5">
        <f t="shared" ca="1" si="44"/>
        <v>152.41825141921186</v>
      </c>
      <c r="E413" s="5">
        <f t="shared" ca="1" si="47"/>
        <v>-27.589594343201686</v>
      </c>
      <c r="F413" s="5">
        <f t="shared" ca="1" si="45"/>
        <v>-10.469483786058202</v>
      </c>
      <c r="G413">
        <f t="shared" ca="1" si="46"/>
        <v>0.14099999999999999</v>
      </c>
    </row>
    <row r="414" spans="1:7" x14ac:dyDescent="0.3">
      <c r="A414">
        <v>358</v>
      </c>
      <c r="B414" s="5">
        <f t="shared" ca="1" si="42"/>
        <v>64.285595567136866</v>
      </c>
      <c r="C414" s="5">
        <f t="shared" ca="1" si="43"/>
        <v>26.299204646311669</v>
      </c>
      <c r="D414" s="5">
        <f t="shared" ca="1" si="44"/>
        <v>153.97144980334105</v>
      </c>
      <c r="E414" s="5">
        <f t="shared" ca="1" si="47"/>
        <v>-21.729000813267039</v>
      </c>
      <c r="F414" s="5">
        <f t="shared" ca="1" si="45"/>
        <v>-4.608890256123555</v>
      </c>
      <c r="G414">
        <f t="shared" ca="1" si="46"/>
        <v>0.28599999999999998</v>
      </c>
    </row>
    <row r="415" spans="1:7" x14ac:dyDescent="0.3">
      <c r="A415">
        <v>359</v>
      </c>
      <c r="B415" s="5">
        <f t="shared" ca="1" si="42"/>
        <v>76.811416140706001</v>
      </c>
      <c r="C415" s="5">
        <f t="shared" ca="1" si="43"/>
        <v>29.857994947136167</v>
      </c>
      <c r="D415" s="5">
        <f t="shared" ca="1" si="44"/>
        <v>147.49569553562219</v>
      </c>
      <c r="E415" s="5">
        <f t="shared" ca="1" si="47"/>
        <v>6.8053709641657374</v>
      </c>
      <c r="F415" s="5">
        <f t="shared" ca="1" si="45"/>
        <v>23.925481521309223</v>
      </c>
      <c r="G415">
        <f t="shared" ca="1" si="46"/>
        <v>0.95199999999999996</v>
      </c>
    </row>
    <row r="416" spans="1:7" x14ac:dyDescent="0.3">
      <c r="A416">
        <v>360</v>
      </c>
      <c r="B416" s="5">
        <f t="shared" ca="1" si="42"/>
        <v>67.169718710749507</v>
      </c>
      <c r="C416" s="5">
        <f t="shared" ca="1" si="43"/>
        <v>30.156851321697523</v>
      </c>
      <c r="D416" s="5">
        <f t="shared" ca="1" si="44"/>
        <v>149.59886528536055</v>
      </c>
      <c r="E416" s="5">
        <f t="shared" ca="1" si="47"/>
        <v>-22.091782458429876</v>
      </c>
      <c r="F416" s="5">
        <f t="shared" ca="1" si="45"/>
        <v>-4.9716719012863919</v>
      </c>
      <c r="G416">
        <f t="shared" ca="1" si="46"/>
        <v>0.27300000000000002</v>
      </c>
    </row>
    <row r="417" spans="1:7" x14ac:dyDescent="0.3">
      <c r="A417">
        <v>361</v>
      </c>
      <c r="B417" s="5">
        <f t="shared" ca="1" si="42"/>
        <v>72.356935735764651</v>
      </c>
      <c r="C417" s="5">
        <f t="shared" ca="1" si="43"/>
        <v>31.613698506992336</v>
      </c>
      <c r="D417" s="5">
        <f t="shared" ca="1" si="44"/>
        <v>162.11475052789768</v>
      </c>
      <c r="E417" s="5">
        <f t="shared" ca="1" si="47"/>
        <v>-18.417351508861241</v>
      </c>
      <c r="F417" s="5">
        <f t="shared" ca="1" si="45"/>
        <v>-1.2972409517177574</v>
      </c>
      <c r="G417">
        <f t="shared" ca="1" si="46"/>
        <v>0.38300000000000001</v>
      </c>
    </row>
    <row r="418" spans="1:7" x14ac:dyDescent="0.3">
      <c r="A418">
        <v>362</v>
      </c>
      <c r="B418" s="5">
        <f t="shared" ca="1" si="42"/>
        <v>71.673783888666023</v>
      </c>
      <c r="C418" s="5">
        <f t="shared" ca="1" si="43"/>
        <v>29.050875354382711</v>
      </c>
      <c r="D418" s="5">
        <f t="shared" ca="1" si="44"/>
        <v>154.75948824770109</v>
      </c>
      <c r="E418" s="5">
        <f t="shared" ca="1" si="47"/>
        <v>-9.2039267931545456</v>
      </c>
      <c r="F418" s="5">
        <f t="shared" ca="1" si="45"/>
        <v>7.9161837639889381</v>
      </c>
      <c r="G418">
        <f t="shared" ca="1" si="46"/>
        <v>0.66900000000000004</v>
      </c>
    </row>
    <row r="419" spans="1:7" x14ac:dyDescent="0.3">
      <c r="A419">
        <v>363</v>
      </c>
      <c r="B419" s="5">
        <f t="shared" ca="1" si="42"/>
        <v>61.396194073981107</v>
      </c>
      <c r="C419" s="5">
        <f t="shared" ca="1" si="43"/>
        <v>27.679807336819422</v>
      </c>
      <c r="D419" s="5">
        <f t="shared" ca="1" si="44"/>
        <v>150.75882810604725</v>
      </c>
      <c r="E419" s="5">
        <f t="shared" ca="1" si="47"/>
        <v>-31.923872902641278</v>
      </c>
      <c r="F419" s="5">
        <f t="shared" ca="1" si="45"/>
        <v>-14.803762345497795</v>
      </c>
      <c r="G419">
        <f t="shared" ca="1" si="46"/>
        <v>7.9000000000000001E-2</v>
      </c>
    </row>
    <row r="420" spans="1:7" x14ac:dyDescent="0.3">
      <c r="A420">
        <v>364</v>
      </c>
      <c r="B420" s="5">
        <f t="shared" ca="1" si="42"/>
        <v>69.577091048818687</v>
      </c>
      <c r="C420" s="5">
        <f t="shared" ca="1" si="43"/>
        <v>32.044901318069911</v>
      </c>
      <c r="D420" s="5">
        <f t="shared" ca="1" si="44"/>
        <v>152.71748560480725</v>
      </c>
      <c r="E420" s="5">
        <f t="shared" ca="1" si="47"/>
        <v>-22.321854142490903</v>
      </c>
      <c r="F420" s="5">
        <f t="shared" ca="1" si="45"/>
        <v>-5.201743585347419</v>
      </c>
      <c r="G420">
        <f t="shared" ca="1" si="46"/>
        <v>0.26800000000000002</v>
      </c>
    </row>
    <row r="421" spans="1:7" x14ac:dyDescent="0.3">
      <c r="A421">
        <v>365</v>
      </c>
      <c r="B421" s="5">
        <f t="shared" ca="1" si="42"/>
        <v>72.874277370401288</v>
      </c>
      <c r="C421" s="5">
        <f t="shared" ca="1" si="43"/>
        <v>36.469541099255288</v>
      </c>
      <c r="D421" s="5">
        <f t="shared" ca="1" si="44"/>
        <v>145.9700975787845</v>
      </c>
      <c r="E421" s="5">
        <f t="shared" ca="1" si="47"/>
        <v>-21.834849188842522</v>
      </c>
      <c r="F421" s="5">
        <f t="shared" ca="1" si="45"/>
        <v>-4.7147386316990385</v>
      </c>
      <c r="G421">
        <f t="shared" ca="1" si="46"/>
        <v>0.28199999999999997</v>
      </c>
    </row>
    <row r="422" spans="1:7" x14ac:dyDescent="0.3">
      <c r="A422">
        <v>366</v>
      </c>
      <c r="B422" s="5">
        <f t="shared" ca="1" si="42"/>
        <v>71.277391765350529</v>
      </c>
      <c r="C422" s="5">
        <f t="shared" ca="1" si="43"/>
        <v>28.742928443185527</v>
      </c>
      <c r="D422" s="5">
        <f t="shared" ca="1" si="44"/>
        <v>144.90089421463119</v>
      </c>
      <c r="E422" s="5">
        <f t="shared" ca="1" si="47"/>
        <v>-4.1384514711543128</v>
      </c>
      <c r="F422" s="5">
        <f t="shared" ca="1" si="45"/>
        <v>12.981659085989172</v>
      </c>
      <c r="G422">
        <f t="shared" ca="1" si="46"/>
        <v>0.78600000000000003</v>
      </c>
    </row>
    <row r="423" spans="1:7" x14ac:dyDescent="0.3">
      <c r="A423">
        <v>367</v>
      </c>
      <c r="B423" s="5">
        <f t="shared" ca="1" si="42"/>
        <v>69.585723660825977</v>
      </c>
      <c r="C423" s="5">
        <f t="shared" ca="1" si="43"/>
        <v>24.014618995207627</v>
      </c>
      <c r="D423" s="5">
        <f t="shared" ca="1" si="44"/>
        <v>149.34330785987976</v>
      </c>
      <c r="E423" s="5">
        <f t="shared" ca="1" si="47"/>
        <v>1.9489585461323222</v>
      </c>
      <c r="F423" s="5">
        <f t="shared" ca="1" si="45"/>
        <v>19.069069103275805</v>
      </c>
      <c r="G423">
        <f t="shared" ca="1" si="46"/>
        <v>0.9</v>
      </c>
    </row>
    <row r="424" spans="1:7" x14ac:dyDescent="0.3">
      <c r="A424">
        <v>368</v>
      </c>
      <c r="B424" s="5">
        <f t="shared" ca="1" si="42"/>
        <v>75.390312332911861</v>
      </c>
      <c r="C424" s="5">
        <f t="shared" ca="1" si="43"/>
        <v>35.272767261958982</v>
      </c>
      <c r="D424" s="5">
        <f t="shared" ca="1" si="44"/>
        <v>147.63642352653221</v>
      </c>
      <c r="E424" s="5">
        <f t="shared" ca="1" si="47"/>
        <v>-12.362962942066371</v>
      </c>
      <c r="F424" s="5">
        <f t="shared" ca="1" si="45"/>
        <v>4.7571476150771126</v>
      </c>
      <c r="G424">
        <f t="shared" ca="1" si="46"/>
        <v>0.57299999999999995</v>
      </c>
    </row>
    <row r="425" spans="1:7" x14ac:dyDescent="0.3">
      <c r="A425">
        <v>369</v>
      </c>
      <c r="B425" s="5">
        <f t="shared" ca="1" si="42"/>
        <v>68.833866677463405</v>
      </c>
      <c r="C425" s="5">
        <f t="shared" ca="1" si="43"/>
        <v>29.84145126196022</v>
      </c>
      <c r="D425" s="5">
        <f t="shared" ca="1" si="44"/>
        <v>162.97953927658912</v>
      </c>
      <c r="E425" s="5">
        <f t="shared" ca="1" si="47"/>
        <v>-23.773379447986269</v>
      </c>
      <c r="F425" s="5">
        <f t="shared" ca="1" si="45"/>
        <v>-6.6532688908427851</v>
      </c>
      <c r="G425">
        <f t="shared" ca="1" si="46"/>
        <v>0.23699999999999999</v>
      </c>
    </row>
    <row r="426" spans="1:7" x14ac:dyDescent="0.3">
      <c r="A426">
        <v>370</v>
      </c>
      <c r="B426" s="5">
        <f t="shared" ca="1" si="42"/>
        <v>75.624922835914475</v>
      </c>
      <c r="C426" s="5">
        <f t="shared" ca="1" si="43"/>
        <v>32.986707247573591</v>
      </c>
      <c r="D426" s="5">
        <f t="shared" ca="1" si="44"/>
        <v>144.3675840539062</v>
      </c>
      <c r="E426" s="5">
        <f t="shared" ca="1" si="47"/>
        <v>-3.561288047463842</v>
      </c>
      <c r="F426" s="5">
        <f t="shared" ca="1" si="45"/>
        <v>13.558822509679642</v>
      </c>
      <c r="G426">
        <f t="shared" ca="1" si="46"/>
        <v>0.80200000000000005</v>
      </c>
    </row>
    <row r="427" spans="1:7" x14ac:dyDescent="0.3">
      <c r="A427">
        <v>371</v>
      </c>
      <c r="B427" s="5">
        <f t="shared" ca="1" si="42"/>
        <v>73.247968835139346</v>
      </c>
      <c r="C427" s="5">
        <f t="shared" ca="1" si="43"/>
        <v>30.470616114767633</v>
      </c>
      <c r="D427" s="5">
        <f t="shared" ca="1" si="44"/>
        <v>144.12600014602853</v>
      </c>
      <c r="E427" s="5">
        <f t="shared" ca="1" si="47"/>
        <v>-3.0424977753259896</v>
      </c>
      <c r="F427" s="5">
        <f t="shared" ca="1" si="45"/>
        <v>14.077612781817495</v>
      </c>
      <c r="G427">
        <f t="shared" ca="1" si="46"/>
        <v>0.81</v>
      </c>
    </row>
    <row r="428" spans="1:7" x14ac:dyDescent="0.3">
      <c r="A428">
        <v>372</v>
      </c>
      <c r="B428" s="5">
        <f t="shared" ca="1" si="42"/>
        <v>67.580093862649235</v>
      </c>
      <c r="C428" s="5">
        <f t="shared" ca="1" si="43"/>
        <v>34.729113993675625</v>
      </c>
      <c r="D428" s="5">
        <f t="shared" ca="1" si="44"/>
        <v>159.47766054625157</v>
      </c>
      <c r="E428" s="5">
        <f t="shared" ca="1" si="47"/>
        <v>-39.039259388184028</v>
      </c>
      <c r="F428" s="5">
        <f t="shared" ca="1" si="45"/>
        <v>-21.919148831040545</v>
      </c>
      <c r="G428">
        <f t="shared" ca="1" si="46"/>
        <v>2.8000000000000001E-2</v>
      </c>
    </row>
    <row r="429" spans="1:7" x14ac:dyDescent="0.3">
      <c r="A429">
        <v>373</v>
      </c>
      <c r="B429" s="5">
        <f t="shared" ca="1" si="42"/>
        <v>72.997697971971235</v>
      </c>
      <c r="C429" s="5">
        <f t="shared" ca="1" si="43"/>
        <v>27.642821718074803</v>
      </c>
      <c r="D429" s="5">
        <f t="shared" ca="1" si="44"/>
        <v>153.5424843027038</v>
      </c>
      <c r="E429" s="5">
        <f t="shared" ca="1" si="47"/>
        <v>-0.9177747722983165</v>
      </c>
      <c r="F429" s="5">
        <f t="shared" ca="1" si="45"/>
        <v>16.202335784845168</v>
      </c>
      <c r="G429">
        <f t="shared" ca="1" si="46"/>
        <v>0.85599999999999998</v>
      </c>
    </row>
    <row r="430" spans="1:7" x14ac:dyDescent="0.3">
      <c r="A430">
        <v>374</v>
      </c>
      <c r="B430" s="5">
        <f t="shared" ca="1" si="42"/>
        <v>70.977564432807611</v>
      </c>
      <c r="C430" s="5">
        <f t="shared" ca="1" si="43"/>
        <v>30.765889492408057</v>
      </c>
      <c r="D430" s="5">
        <f t="shared" ca="1" si="44"/>
        <v>158.28590795453005</v>
      </c>
      <c r="E430" s="5">
        <f t="shared" ca="1" si="47"/>
        <v>-17.838748281297296</v>
      </c>
      <c r="F430" s="5">
        <f t="shared" ca="1" si="45"/>
        <v>-0.71863772415381177</v>
      </c>
      <c r="G430">
        <f t="shared" ca="1" si="46"/>
        <v>0.40500000000000003</v>
      </c>
    </row>
    <row r="431" spans="1:7" x14ac:dyDescent="0.3">
      <c r="A431">
        <v>375</v>
      </c>
      <c r="B431" s="5">
        <f t="shared" ca="1" si="42"/>
        <v>72.792920519773091</v>
      </c>
      <c r="C431" s="5">
        <f t="shared" ca="1" si="43"/>
        <v>31.933875584729709</v>
      </c>
      <c r="D431" s="5">
        <f t="shared" ca="1" si="44"/>
        <v>151.3249539247098</v>
      </c>
      <c r="E431" s="5">
        <f t="shared" ca="1" si="47"/>
        <v>-12.27960362482551</v>
      </c>
      <c r="F431" s="5">
        <f t="shared" ca="1" si="45"/>
        <v>4.8405069323179735</v>
      </c>
      <c r="G431">
        <f t="shared" ca="1" si="46"/>
        <v>0.57599999999999996</v>
      </c>
    </row>
    <row r="432" spans="1:7" x14ac:dyDescent="0.3">
      <c r="A432">
        <v>376</v>
      </c>
      <c r="B432" s="5">
        <f t="shared" ca="1" si="42"/>
        <v>68.711944242177339</v>
      </c>
      <c r="C432" s="5">
        <f t="shared" ca="1" si="43"/>
        <v>31.084944434020954</v>
      </c>
      <c r="D432" s="5">
        <f t="shared" ca="1" si="44"/>
        <v>160.18092358767643</v>
      </c>
      <c r="E432" s="5">
        <f t="shared" ca="1" si="47"/>
        <v>-26.07887452894677</v>
      </c>
      <c r="F432" s="5">
        <f t="shared" ca="1" si="45"/>
        <v>-8.9587639718032861</v>
      </c>
      <c r="G432">
        <f t="shared" ca="1" si="46"/>
        <v>0.17599999999999999</v>
      </c>
    </row>
    <row r="433" spans="1:7" x14ac:dyDescent="0.3">
      <c r="A433">
        <v>377</v>
      </c>
      <c r="B433" s="5">
        <f t="shared" ca="1" si="42"/>
        <v>67.686653500350786</v>
      </c>
      <c r="C433" s="5">
        <f t="shared" ca="1" si="43"/>
        <v>29.723667839551069</v>
      </c>
      <c r="D433" s="5">
        <f t="shared" ca="1" si="44"/>
        <v>151.72372208176108</v>
      </c>
      <c r="E433" s="5">
        <f t="shared" ca="1" si="47"/>
        <v>-20.583138109663462</v>
      </c>
      <c r="F433" s="5">
        <f t="shared" ca="1" si="45"/>
        <v>-3.4630275525199785</v>
      </c>
      <c r="G433">
        <f t="shared" ca="1" si="46"/>
        <v>0.32200000000000001</v>
      </c>
    </row>
    <row r="434" spans="1:7" x14ac:dyDescent="0.3">
      <c r="A434">
        <v>378</v>
      </c>
      <c r="B434" s="5">
        <f t="shared" ca="1" si="42"/>
        <v>67.821043051851461</v>
      </c>
      <c r="C434" s="5">
        <f t="shared" ca="1" si="43"/>
        <v>31.484051717862364</v>
      </c>
      <c r="D434" s="5">
        <f t="shared" ca="1" si="44"/>
        <v>150.8062985016177</v>
      </c>
      <c r="E434" s="5">
        <f t="shared" ca="1" si="47"/>
        <v>-24.630143823301907</v>
      </c>
      <c r="F434" s="5">
        <f t="shared" ca="1" si="45"/>
        <v>-7.5100332661584233</v>
      </c>
      <c r="G434">
        <f t="shared" ca="1" si="46"/>
        <v>0.21099999999999999</v>
      </c>
    </row>
    <row r="435" spans="1:7" x14ac:dyDescent="0.3">
      <c r="A435">
        <v>379</v>
      </c>
      <c r="B435" s="5">
        <f t="shared" ca="1" si="42"/>
        <v>70.461397201308543</v>
      </c>
      <c r="C435" s="5">
        <f t="shared" ca="1" si="43"/>
        <v>30.160907251446982</v>
      </c>
      <c r="D435" s="5">
        <f t="shared" ca="1" si="44"/>
        <v>156.15179070711167</v>
      </c>
      <c r="E435" s="5">
        <f t="shared" ca="1" si="47"/>
        <v>-16.440677329630759</v>
      </c>
      <c r="F435" s="5">
        <f t="shared" ca="1" si="45"/>
        <v>0.67943322751272461</v>
      </c>
      <c r="G435">
        <f t="shared" ca="1" si="46"/>
        <v>0.44500000000000001</v>
      </c>
    </row>
    <row r="436" spans="1:7" x14ac:dyDescent="0.3">
      <c r="A436">
        <v>380</v>
      </c>
      <c r="B436" s="5">
        <f t="shared" ca="1" si="42"/>
        <v>71.132243976553255</v>
      </c>
      <c r="C436" s="5">
        <f t="shared" ca="1" si="43"/>
        <v>30.836202102783915</v>
      </c>
      <c r="D436" s="5">
        <f t="shared" ca="1" si="44"/>
        <v>149.65794352084015</v>
      </c>
      <c r="E436" s="5">
        <f t="shared" ca="1" si="47"/>
        <v>-12.953760706691364</v>
      </c>
      <c r="F436" s="5">
        <f t="shared" ca="1" si="45"/>
        <v>4.1663498504521197</v>
      </c>
      <c r="G436">
        <f t="shared" ca="1" si="46"/>
        <v>0.55500000000000005</v>
      </c>
    </row>
    <row r="437" spans="1:7" x14ac:dyDescent="0.3">
      <c r="A437">
        <v>381</v>
      </c>
      <c r="B437" s="5">
        <f t="shared" ca="1" si="42"/>
        <v>74.680764492931402</v>
      </c>
      <c r="C437" s="5">
        <f t="shared" ca="1" si="43"/>
        <v>27.012695160006498</v>
      </c>
      <c r="D437" s="5">
        <f t="shared" ca="1" si="44"/>
        <v>145.33095144176255</v>
      </c>
      <c r="E437" s="5">
        <f t="shared" ca="1" si="47"/>
        <v>9.967888381766377</v>
      </c>
      <c r="F437" s="5">
        <f t="shared" ca="1" si="45"/>
        <v>27.087998938909863</v>
      </c>
      <c r="G437">
        <f t="shared" ca="1" si="46"/>
        <v>0.96199999999999997</v>
      </c>
    </row>
    <row r="438" spans="1:7" x14ac:dyDescent="0.3">
      <c r="A438">
        <v>382</v>
      </c>
      <c r="B438" s="5">
        <f t="shared" ca="1" si="42"/>
        <v>73.569287403712849</v>
      </c>
      <c r="C438" s="5">
        <f t="shared" ca="1" si="43"/>
        <v>29.234734145345062</v>
      </c>
      <c r="D438" s="5">
        <f t="shared" ca="1" si="44"/>
        <v>150.665576324244</v>
      </c>
      <c r="E438" s="5">
        <f t="shared" ca="1" si="47"/>
        <v>-2.2172419749606118</v>
      </c>
      <c r="F438" s="5">
        <f t="shared" ca="1" si="45"/>
        <v>14.902868582182872</v>
      </c>
      <c r="G438">
        <f t="shared" ca="1" si="46"/>
        <v>0.82899999999999996</v>
      </c>
    </row>
    <row r="439" spans="1:7" x14ac:dyDescent="0.3">
      <c r="A439">
        <v>383</v>
      </c>
      <c r="B439" s="5">
        <f t="shared" ca="1" si="42"/>
        <v>66.979980250129216</v>
      </c>
      <c r="C439" s="5">
        <f t="shared" ca="1" si="43"/>
        <v>27.75491510227307</v>
      </c>
      <c r="D439" s="5">
        <f t="shared" ca="1" si="44"/>
        <v>139.95410408835238</v>
      </c>
      <c r="E439" s="5">
        <f t="shared" ca="1" si="47"/>
        <v>-10.715873837863009</v>
      </c>
      <c r="F439" s="5">
        <f t="shared" ca="1" si="45"/>
        <v>6.4042367192804743</v>
      </c>
      <c r="G439">
        <f t="shared" ca="1" si="46"/>
        <v>0.622</v>
      </c>
    </row>
    <row r="440" spans="1:7" x14ac:dyDescent="0.3">
      <c r="A440">
        <v>384</v>
      </c>
      <c r="B440" s="5">
        <f t="shared" ca="1" si="42"/>
        <v>66.644134945970663</v>
      </c>
      <c r="C440" s="5">
        <f t="shared" ca="1" si="43"/>
        <v>30.956258001152221</v>
      </c>
      <c r="D440" s="5">
        <f t="shared" ca="1" si="44"/>
        <v>150.44509820003691</v>
      </c>
      <c r="E440" s="5">
        <f t="shared" ca="1" si="47"/>
        <v>-26.248470566859336</v>
      </c>
      <c r="F440" s="5">
        <f t="shared" ca="1" si="45"/>
        <v>-9.1283600097158519</v>
      </c>
      <c r="G440">
        <f t="shared" ca="1" si="46"/>
        <v>0.17</v>
      </c>
    </row>
    <row r="441" spans="1:7" x14ac:dyDescent="0.3">
      <c r="A441">
        <v>385</v>
      </c>
      <c r="B441" s="5">
        <f t="shared" ca="1" si="42"/>
        <v>71.807147867610638</v>
      </c>
      <c r="C441" s="5">
        <f t="shared" ca="1" si="43"/>
        <v>28.052161856563828</v>
      </c>
      <c r="D441" s="5">
        <f t="shared" ca="1" si="44"/>
        <v>146.25116939114591</v>
      </c>
      <c r="E441" s="5">
        <f t="shared" ca="1" si="47"/>
        <v>-1.4571727593677757</v>
      </c>
      <c r="F441" s="5">
        <f t="shared" ca="1" si="45"/>
        <v>15.662937797775708</v>
      </c>
      <c r="G441">
        <f t="shared" ca="1" si="46"/>
        <v>0.84499999999999997</v>
      </c>
    </row>
    <row r="442" spans="1:7" x14ac:dyDescent="0.3">
      <c r="A442">
        <v>386</v>
      </c>
      <c r="B442" s="5">
        <f t="shared" ref="B442:B505" ca="1" si="48">_xlfn.NORM.INV(RAND(),$B$52,$C$52)</f>
        <v>71.530248642345981</v>
      </c>
      <c r="C442" s="5">
        <f t="shared" ref="C442:C505" ca="1" si="49">_xlfn.NORM.INV(RAND(),$B$53,$C$53)</f>
        <v>29.998119487773604</v>
      </c>
      <c r="D442" s="5">
        <f t="shared" ref="D442:D505" ca="1" si="50">_xlfn.NORM.INV(RAND(),$B$54,$C$54)</f>
        <v>147.49534975448134</v>
      </c>
      <c r="E442" s="5">
        <f t="shared" ca="1" si="47"/>
        <v>-8.3360303107385292</v>
      </c>
      <c r="F442" s="5">
        <f t="shared" ref="F442:F505" ca="1" si="51">E442+$C$46</f>
        <v>8.7840802464049546</v>
      </c>
      <c r="G442">
        <f t="shared" ref="G442:G505" ca="1" si="52">COUNTIF($F$57:$F$1056,"&lt;"&amp;F442)/COUNT($F$57:$F$1056)</f>
        <v>0.68200000000000005</v>
      </c>
    </row>
    <row r="443" spans="1:7" x14ac:dyDescent="0.3">
      <c r="A443">
        <v>387</v>
      </c>
      <c r="B443" s="5">
        <f t="shared" ca="1" si="48"/>
        <v>68.500835477583962</v>
      </c>
      <c r="C443" s="5">
        <f t="shared" ca="1" si="49"/>
        <v>25.050611186291846</v>
      </c>
      <c r="D443" s="5">
        <f t="shared" ca="1" si="50"/>
        <v>137.92517131909446</v>
      </c>
      <c r="E443" s="5">
        <f t="shared" ca="1" si="47"/>
        <v>2.1782636641123103</v>
      </c>
      <c r="F443" s="5">
        <f t="shared" ca="1" si="51"/>
        <v>19.298374221255795</v>
      </c>
      <c r="G443">
        <f t="shared" ca="1" si="52"/>
        <v>0.90200000000000002</v>
      </c>
    </row>
    <row r="444" spans="1:7" x14ac:dyDescent="0.3">
      <c r="A444">
        <v>388</v>
      </c>
      <c r="B444" s="5">
        <f t="shared" ca="1" si="48"/>
        <v>71.638137295190887</v>
      </c>
      <c r="C444" s="5">
        <f t="shared" ca="1" si="49"/>
        <v>31.956223699856931</v>
      </c>
      <c r="D444" s="5">
        <f t="shared" ca="1" si="50"/>
        <v>157.56818763807115</v>
      </c>
      <c r="E444" s="5">
        <f t="shared" ca="1" si="47"/>
        <v>-18.93160578388904</v>
      </c>
      <c r="F444" s="5">
        <f t="shared" ca="1" si="51"/>
        <v>-1.8114952267455564</v>
      </c>
      <c r="G444">
        <f t="shared" ca="1" si="52"/>
        <v>0.372</v>
      </c>
    </row>
    <row r="445" spans="1:7" x14ac:dyDescent="0.3">
      <c r="A445">
        <v>389</v>
      </c>
      <c r="B445" s="5">
        <f t="shared" ca="1" si="48"/>
        <v>72.153361263181381</v>
      </c>
      <c r="C445" s="5">
        <f t="shared" ca="1" si="49"/>
        <v>24.116446554876518</v>
      </c>
      <c r="D445" s="5">
        <f t="shared" ca="1" si="50"/>
        <v>154.37583371582534</v>
      </c>
      <c r="E445" s="5">
        <f t="shared" ca="1" si="47"/>
        <v>6.1240514539462723</v>
      </c>
      <c r="F445" s="5">
        <f t="shared" ca="1" si="51"/>
        <v>23.244162011089756</v>
      </c>
      <c r="G445">
        <f t="shared" ca="1" si="52"/>
        <v>0.94499999999999995</v>
      </c>
    </row>
    <row r="446" spans="1:7" x14ac:dyDescent="0.3">
      <c r="A446">
        <v>390</v>
      </c>
      <c r="B446" s="5">
        <f t="shared" ca="1" si="48"/>
        <v>78.030612302423975</v>
      </c>
      <c r="C446" s="5">
        <f t="shared" ca="1" si="49"/>
        <v>31.346193822931046</v>
      </c>
      <c r="D446" s="5">
        <f t="shared" ca="1" si="50"/>
        <v>157.32302855960234</v>
      </c>
      <c r="E446" s="5">
        <f t="shared" ca="1" si="47"/>
        <v>0.75839455170181447</v>
      </c>
      <c r="F446" s="5">
        <f t="shared" ca="1" si="51"/>
        <v>17.8785051088453</v>
      </c>
      <c r="G446">
        <f t="shared" ca="1" si="52"/>
        <v>0.88600000000000001</v>
      </c>
    </row>
    <row r="447" spans="1:7" x14ac:dyDescent="0.3">
      <c r="A447">
        <v>391</v>
      </c>
      <c r="B447" s="5">
        <f t="shared" ca="1" si="48"/>
        <v>67.250261529034418</v>
      </c>
      <c r="C447" s="5">
        <f t="shared" ca="1" si="49"/>
        <v>32.39682237498662</v>
      </c>
      <c r="D447" s="5">
        <f t="shared" ca="1" si="50"/>
        <v>150.77147972149038</v>
      </c>
      <c r="E447" s="5">
        <f t="shared" ca="1" si="47"/>
        <v>-28.754920080613701</v>
      </c>
      <c r="F447" s="5">
        <f t="shared" ca="1" si="51"/>
        <v>-11.634809523470217</v>
      </c>
      <c r="G447">
        <f t="shared" ca="1" si="52"/>
        <v>0.12</v>
      </c>
    </row>
    <row r="448" spans="1:7" x14ac:dyDescent="0.3">
      <c r="A448">
        <v>392</v>
      </c>
      <c r="B448" s="5">
        <f t="shared" ca="1" si="48"/>
        <v>69.660379938150697</v>
      </c>
      <c r="C448" s="5">
        <f t="shared" ca="1" si="49"/>
        <v>32.44850389668369</v>
      </c>
      <c r="D448" s="5">
        <f t="shared" ca="1" si="50"/>
        <v>146.544086185022</v>
      </c>
      <c r="E448" s="5">
        <f t="shared" ca="1" si="47"/>
        <v>-19.889825171901379</v>
      </c>
      <c r="F448" s="5">
        <f t="shared" ca="1" si="51"/>
        <v>-2.7697146147578948</v>
      </c>
      <c r="G448">
        <f t="shared" ca="1" si="52"/>
        <v>0.33900000000000002</v>
      </c>
    </row>
    <row r="449" spans="1:7" x14ac:dyDescent="0.3">
      <c r="A449">
        <v>393</v>
      </c>
      <c r="B449" s="5">
        <f t="shared" ca="1" si="48"/>
        <v>68.95217236842393</v>
      </c>
      <c r="C449" s="5">
        <f t="shared" ca="1" si="49"/>
        <v>35.174640624872765</v>
      </c>
      <c r="D449" s="5">
        <f t="shared" ca="1" si="50"/>
        <v>155.21873351457367</v>
      </c>
      <c r="E449" s="5">
        <f t="shared" ca="1" si="47"/>
        <v>-34.156405453386313</v>
      </c>
      <c r="F449" s="5">
        <f t="shared" ca="1" si="51"/>
        <v>-17.036294896242829</v>
      </c>
      <c r="G449">
        <f t="shared" ca="1" si="52"/>
        <v>5.5E-2</v>
      </c>
    </row>
    <row r="450" spans="1:7" x14ac:dyDescent="0.3">
      <c r="A450">
        <v>394</v>
      </c>
      <c r="B450" s="5">
        <f t="shared" ca="1" si="48"/>
        <v>65.0749118224428</v>
      </c>
      <c r="C450" s="5">
        <f t="shared" ca="1" si="49"/>
        <v>32.836229804771655</v>
      </c>
      <c r="D450" s="5">
        <f t="shared" ca="1" si="50"/>
        <v>152.9743658827571</v>
      </c>
      <c r="E450" s="5">
        <f t="shared" ca="1" si="47"/>
        <v>-37.244967135942609</v>
      </c>
      <c r="F450" s="5">
        <f t="shared" ca="1" si="51"/>
        <v>-20.124856578799125</v>
      </c>
      <c r="G450">
        <f t="shared" ca="1" si="52"/>
        <v>3.4000000000000002E-2</v>
      </c>
    </row>
    <row r="451" spans="1:7" x14ac:dyDescent="0.3">
      <c r="A451">
        <v>395</v>
      </c>
      <c r="B451" s="5">
        <f t="shared" ca="1" si="48"/>
        <v>67.61014324725916</v>
      </c>
      <c r="C451" s="5">
        <f t="shared" ca="1" si="49"/>
        <v>33.59310290023307</v>
      </c>
      <c r="D451" s="5">
        <f t="shared" ca="1" si="50"/>
        <v>154.41600511386071</v>
      </c>
      <c r="E451" s="5">
        <f t="shared" ca="1" si="47"/>
        <v>-33.054895177579965</v>
      </c>
      <c r="F451" s="5">
        <f t="shared" ca="1" si="51"/>
        <v>-15.934784620436481</v>
      </c>
      <c r="G451">
        <f t="shared" ca="1" si="52"/>
        <v>6.9000000000000006E-2</v>
      </c>
    </row>
    <row r="452" spans="1:7" x14ac:dyDescent="0.3">
      <c r="A452">
        <v>396</v>
      </c>
      <c r="B452" s="5">
        <f t="shared" ca="1" si="48"/>
        <v>69.802564511105942</v>
      </c>
      <c r="C452" s="5">
        <f t="shared" ca="1" si="49"/>
        <v>28.664184749067708</v>
      </c>
      <c r="D452" s="5">
        <f t="shared" ca="1" si="50"/>
        <v>140.7244480690178</v>
      </c>
      <c r="E452" s="5">
        <f t="shared" ca="1" si="47"/>
        <v>-5.7871300602419327</v>
      </c>
      <c r="F452" s="5">
        <f t="shared" ca="1" si="51"/>
        <v>11.332980496901552</v>
      </c>
      <c r="G452">
        <f t="shared" ca="1" si="52"/>
        <v>0.755</v>
      </c>
    </row>
    <row r="453" spans="1:7" x14ac:dyDescent="0.3">
      <c r="A453">
        <v>397</v>
      </c>
      <c r="B453" s="5">
        <f t="shared" ca="1" si="48"/>
        <v>69.61159202968102</v>
      </c>
      <c r="C453" s="5">
        <f t="shared" ca="1" si="49"/>
        <v>26.967860790805091</v>
      </c>
      <c r="D453" s="5">
        <f t="shared" ca="1" si="50"/>
        <v>143.23389618800084</v>
      </c>
      <c r="E453" s="5">
        <f t="shared" ca="1" si="47"/>
        <v>-2.934972432995933</v>
      </c>
      <c r="F453" s="5">
        <f t="shared" ca="1" si="51"/>
        <v>14.185138124147551</v>
      </c>
      <c r="G453">
        <f t="shared" ca="1" si="52"/>
        <v>0.81499999999999995</v>
      </c>
    </row>
    <row r="454" spans="1:7" x14ac:dyDescent="0.3">
      <c r="A454">
        <v>398</v>
      </c>
      <c r="B454" s="5">
        <f t="shared" ca="1" si="48"/>
        <v>67.712239374594418</v>
      </c>
      <c r="C454" s="5">
        <f t="shared" ca="1" si="49"/>
        <v>29.992144339734313</v>
      </c>
      <c r="D454" s="5">
        <f t="shared" ca="1" si="50"/>
        <v>151.33310465755889</v>
      </c>
      <c r="E454" s="5">
        <f t="shared" ref="E454:E517" ca="1" si="53">$J$46*(B454-$B$46)+$J$47*(C454-$B$47)+$J$48*(D454-$B$48)</f>
        <v>-21.051035948771286</v>
      </c>
      <c r="F454" s="5">
        <f t="shared" ca="1" si="51"/>
        <v>-3.9309253916278024</v>
      </c>
      <c r="G454">
        <f t="shared" ca="1" si="52"/>
        <v>0.30399999999999999</v>
      </c>
    </row>
    <row r="455" spans="1:7" x14ac:dyDescent="0.3">
      <c r="A455">
        <v>399</v>
      </c>
      <c r="B455" s="5">
        <f t="shared" ca="1" si="48"/>
        <v>67.655537551937542</v>
      </c>
      <c r="C455" s="5">
        <f t="shared" ca="1" si="49"/>
        <v>31.464326085881265</v>
      </c>
      <c r="D455" s="5">
        <f t="shared" ca="1" si="50"/>
        <v>142.1944930280352</v>
      </c>
      <c r="E455" s="5">
        <f t="shared" ca="1" si="53"/>
        <v>-20.396660403915462</v>
      </c>
      <c r="F455" s="5">
        <f t="shared" ca="1" si="51"/>
        <v>-3.276549846771978</v>
      </c>
      <c r="G455">
        <f t="shared" ca="1" si="52"/>
        <v>0.32600000000000001</v>
      </c>
    </row>
    <row r="456" spans="1:7" x14ac:dyDescent="0.3">
      <c r="A456">
        <v>400</v>
      </c>
      <c r="B456" s="5">
        <f t="shared" ca="1" si="48"/>
        <v>68.297036929638466</v>
      </c>
      <c r="C456" s="5">
        <f t="shared" ca="1" si="49"/>
        <v>32.16663004667987</v>
      </c>
      <c r="D456" s="5">
        <f t="shared" ca="1" si="50"/>
        <v>153.29611365360222</v>
      </c>
      <c r="E456" s="5">
        <f t="shared" ca="1" si="53"/>
        <v>-26.548818027067572</v>
      </c>
      <c r="F456" s="5">
        <f t="shared" ca="1" si="51"/>
        <v>-9.4287074699240883</v>
      </c>
      <c r="G456">
        <f t="shared" ca="1" si="52"/>
        <v>0.16</v>
      </c>
    </row>
    <row r="457" spans="1:7" x14ac:dyDescent="0.3">
      <c r="A457">
        <v>401</v>
      </c>
      <c r="B457" s="5">
        <f t="shared" ca="1" si="48"/>
        <v>71.005294514501486</v>
      </c>
      <c r="C457" s="5">
        <f t="shared" ca="1" si="49"/>
        <v>27.010734809519597</v>
      </c>
      <c r="D457" s="5">
        <f t="shared" ca="1" si="50"/>
        <v>147.66420263850685</v>
      </c>
      <c r="E457" s="5">
        <f t="shared" ca="1" si="53"/>
        <v>-1.5494883707973037</v>
      </c>
      <c r="F457" s="5">
        <f t="shared" ca="1" si="51"/>
        <v>15.57062218634618</v>
      </c>
      <c r="G457">
        <f t="shared" ca="1" si="52"/>
        <v>0.84199999999999997</v>
      </c>
    </row>
    <row r="458" spans="1:7" x14ac:dyDescent="0.3">
      <c r="A458">
        <v>402</v>
      </c>
      <c r="B458" s="5">
        <f t="shared" ca="1" si="48"/>
        <v>67.863157435008048</v>
      </c>
      <c r="C458" s="5">
        <f t="shared" ca="1" si="49"/>
        <v>30.047807955922941</v>
      </c>
      <c r="D458" s="5">
        <f t="shared" ca="1" si="50"/>
        <v>139.3763212024148</v>
      </c>
      <c r="E458" s="5">
        <f t="shared" ca="1" si="53"/>
        <v>-14.341838705636734</v>
      </c>
      <c r="F458" s="5">
        <f t="shared" ca="1" si="51"/>
        <v>2.7782718515067497</v>
      </c>
      <c r="G458">
        <f t="shared" ca="1" si="52"/>
        <v>0.51400000000000001</v>
      </c>
    </row>
    <row r="459" spans="1:7" x14ac:dyDescent="0.3">
      <c r="A459">
        <v>403</v>
      </c>
      <c r="B459" s="5">
        <f t="shared" ca="1" si="48"/>
        <v>69.51214429999682</v>
      </c>
      <c r="C459" s="5">
        <f t="shared" ca="1" si="49"/>
        <v>32.61445861555368</v>
      </c>
      <c r="D459" s="5">
        <f t="shared" ca="1" si="50"/>
        <v>146.91847129395032</v>
      </c>
      <c r="E459" s="5">
        <f t="shared" ca="1" si="53"/>
        <v>-20.969099079531556</v>
      </c>
      <c r="F459" s="5">
        <f t="shared" ca="1" si="51"/>
        <v>-3.8489885223880727</v>
      </c>
      <c r="G459">
        <f t="shared" ca="1" si="52"/>
        <v>0.308</v>
      </c>
    </row>
    <row r="460" spans="1:7" x14ac:dyDescent="0.3">
      <c r="A460">
        <v>404</v>
      </c>
      <c r="B460" s="5">
        <f t="shared" ca="1" si="48"/>
        <v>68.899276358385279</v>
      </c>
      <c r="C460" s="5">
        <f t="shared" ca="1" si="49"/>
        <v>31.14582203690556</v>
      </c>
      <c r="D460" s="5">
        <f t="shared" ca="1" si="50"/>
        <v>145.79474768129859</v>
      </c>
      <c r="E460" s="5">
        <f t="shared" ca="1" si="53"/>
        <v>-17.973409024777574</v>
      </c>
      <c r="F460" s="5">
        <f t="shared" ca="1" si="51"/>
        <v>-0.85329846763409023</v>
      </c>
      <c r="G460">
        <f t="shared" ca="1" si="52"/>
        <v>0.39900000000000002</v>
      </c>
    </row>
    <row r="461" spans="1:7" x14ac:dyDescent="0.3">
      <c r="A461">
        <v>405</v>
      </c>
      <c r="B461" s="5">
        <f t="shared" ca="1" si="48"/>
        <v>70.635126265840682</v>
      </c>
      <c r="C461" s="5">
        <f t="shared" ca="1" si="49"/>
        <v>29.079917108204029</v>
      </c>
      <c r="D461" s="5">
        <f t="shared" ca="1" si="50"/>
        <v>157.12017951806916</v>
      </c>
      <c r="E461" s="5">
        <f t="shared" ca="1" si="53"/>
        <v>-13.458101110805915</v>
      </c>
      <c r="F461" s="5">
        <f t="shared" ca="1" si="51"/>
        <v>3.662009446337569</v>
      </c>
      <c r="G461">
        <f t="shared" ca="1" si="52"/>
        <v>0.54300000000000004</v>
      </c>
    </row>
    <row r="462" spans="1:7" x14ac:dyDescent="0.3">
      <c r="A462">
        <v>406</v>
      </c>
      <c r="B462" s="5">
        <f t="shared" ca="1" si="48"/>
        <v>68.235521647944481</v>
      </c>
      <c r="C462" s="5">
        <f t="shared" ca="1" si="49"/>
        <v>30.887374006892582</v>
      </c>
      <c r="D462" s="5">
        <f t="shared" ca="1" si="50"/>
        <v>149.35984096612006</v>
      </c>
      <c r="E462" s="5">
        <f t="shared" ca="1" si="53"/>
        <v>-21.026546670705958</v>
      </c>
      <c r="F462" s="5">
        <f t="shared" ca="1" si="51"/>
        <v>-3.9064361135624743</v>
      </c>
      <c r="G462">
        <f t="shared" ca="1" si="52"/>
        <v>0.30499999999999999</v>
      </c>
    </row>
    <row r="463" spans="1:7" x14ac:dyDescent="0.3">
      <c r="A463">
        <v>407</v>
      </c>
      <c r="B463" s="5">
        <f t="shared" ca="1" si="48"/>
        <v>70.9692059089748</v>
      </c>
      <c r="C463" s="5">
        <f t="shared" ca="1" si="49"/>
        <v>23.943894749442379</v>
      </c>
      <c r="D463" s="5">
        <f t="shared" ca="1" si="50"/>
        <v>153.70938519474439</v>
      </c>
      <c r="E463" s="5">
        <f t="shared" ca="1" si="53"/>
        <v>3.6577870437727285</v>
      </c>
      <c r="F463" s="5">
        <f t="shared" ca="1" si="51"/>
        <v>20.777897600916212</v>
      </c>
      <c r="G463">
        <f t="shared" ca="1" si="52"/>
        <v>0.92500000000000004</v>
      </c>
    </row>
    <row r="464" spans="1:7" x14ac:dyDescent="0.3">
      <c r="A464">
        <v>408</v>
      </c>
      <c r="B464" s="5">
        <f t="shared" ca="1" si="48"/>
        <v>66.174439652329212</v>
      </c>
      <c r="C464" s="5">
        <f t="shared" ca="1" si="49"/>
        <v>30.164220262939143</v>
      </c>
      <c r="D464" s="5">
        <f t="shared" ca="1" si="50"/>
        <v>159.50019095583022</v>
      </c>
      <c r="E464" s="5">
        <f t="shared" ca="1" si="53"/>
        <v>-30.227691608350352</v>
      </c>
      <c r="F464" s="5">
        <f t="shared" ca="1" si="51"/>
        <v>-13.107581051206868</v>
      </c>
      <c r="G464">
        <f t="shared" ca="1" si="52"/>
        <v>0.10100000000000001</v>
      </c>
    </row>
    <row r="465" spans="1:7" x14ac:dyDescent="0.3">
      <c r="A465">
        <v>409</v>
      </c>
      <c r="B465" s="5">
        <f t="shared" ca="1" si="48"/>
        <v>72.452060238765625</v>
      </c>
      <c r="C465" s="5">
        <f t="shared" ca="1" si="49"/>
        <v>25.204377126821278</v>
      </c>
      <c r="D465" s="5">
        <f t="shared" ca="1" si="50"/>
        <v>157.85254223178555</v>
      </c>
      <c r="E465" s="5">
        <f t="shared" ca="1" si="53"/>
        <v>2.046245166803434</v>
      </c>
      <c r="F465" s="5">
        <f t="shared" ca="1" si="51"/>
        <v>19.166355723946918</v>
      </c>
      <c r="G465">
        <f t="shared" ca="1" si="52"/>
        <v>0.90100000000000002</v>
      </c>
    </row>
    <row r="466" spans="1:7" x14ac:dyDescent="0.3">
      <c r="A466">
        <v>410</v>
      </c>
      <c r="B466" s="5">
        <f t="shared" ca="1" si="48"/>
        <v>75.637415218920509</v>
      </c>
      <c r="C466" s="5">
        <f t="shared" ca="1" si="49"/>
        <v>29.195268229904382</v>
      </c>
      <c r="D466" s="5">
        <f t="shared" ca="1" si="50"/>
        <v>147.26568181774934</v>
      </c>
      <c r="E466" s="5">
        <f t="shared" ca="1" si="53"/>
        <v>5.5013372687860889</v>
      </c>
      <c r="F466" s="5">
        <f t="shared" ca="1" si="51"/>
        <v>22.621447825929572</v>
      </c>
      <c r="G466">
        <f t="shared" ca="1" si="52"/>
        <v>0.94</v>
      </c>
    </row>
    <row r="467" spans="1:7" x14ac:dyDescent="0.3">
      <c r="A467">
        <v>411</v>
      </c>
      <c r="B467" s="5">
        <f t="shared" ca="1" si="48"/>
        <v>68.688900595073605</v>
      </c>
      <c r="C467" s="5">
        <f t="shared" ca="1" si="49"/>
        <v>29.807061798792631</v>
      </c>
      <c r="D467" s="5">
        <f t="shared" ca="1" si="50"/>
        <v>149.75269927432674</v>
      </c>
      <c r="E467" s="5">
        <f t="shared" ca="1" si="53"/>
        <v>-16.954669798651203</v>
      </c>
      <c r="F467" s="5">
        <f t="shared" ca="1" si="51"/>
        <v>0.16544075849228079</v>
      </c>
      <c r="G467">
        <f t="shared" ca="1" si="52"/>
        <v>0.434</v>
      </c>
    </row>
    <row r="468" spans="1:7" x14ac:dyDescent="0.3">
      <c r="A468">
        <v>412</v>
      </c>
      <c r="B468" s="5">
        <f t="shared" ca="1" si="48"/>
        <v>68.809672528860915</v>
      </c>
      <c r="C468" s="5">
        <f t="shared" ca="1" si="49"/>
        <v>30.727486810084319</v>
      </c>
      <c r="D468" s="5">
        <f t="shared" ca="1" si="50"/>
        <v>153.82171900981504</v>
      </c>
      <c r="E468" s="5">
        <f t="shared" ca="1" si="53"/>
        <v>-21.380761928373005</v>
      </c>
      <c r="F468" s="5">
        <f t="shared" ca="1" si="51"/>
        <v>-4.2606513712295211</v>
      </c>
      <c r="G468">
        <f t="shared" ca="1" si="52"/>
        <v>0.29699999999999999</v>
      </c>
    </row>
    <row r="469" spans="1:7" x14ac:dyDescent="0.3">
      <c r="A469">
        <v>413</v>
      </c>
      <c r="B469" s="5">
        <f t="shared" ca="1" si="48"/>
        <v>66.689396263890288</v>
      </c>
      <c r="C469" s="5">
        <f t="shared" ca="1" si="49"/>
        <v>30.86382517945281</v>
      </c>
      <c r="D469" s="5">
        <f t="shared" ca="1" si="50"/>
        <v>143.56558670445904</v>
      </c>
      <c r="E469" s="5">
        <f t="shared" ca="1" si="53"/>
        <v>-22.156729898771012</v>
      </c>
      <c r="F469" s="5">
        <f t="shared" ca="1" si="51"/>
        <v>-5.036619341627528</v>
      </c>
      <c r="G469">
        <f t="shared" ca="1" si="52"/>
        <v>0.27</v>
      </c>
    </row>
    <row r="470" spans="1:7" x14ac:dyDescent="0.3">
      <c r="A470">
        <v>414</v>
      </c>
      <c r="B470" s="5">
        <f t="shared" ca="1" si="48"/>
        <v>68.681533865842354</v>
      </c>
      <c r="C470" s="5">
        <f t="shared" ca="1" si="49"/>
        <v>28.968001603103449</v>
      </c>
      <c r="D470" s="5">
        <f t="shared" ca="1" si="50"/>
        <v>140.21546353314827</v>
      </c>
      <c r="E470" s="5">
        <f t="shared" ca="1" si="53"/>
        <v>-9.4924312776854727</v>
      </c>
      <c r="F470" s="5">
        <f t="shared" ca="1" si="51"/>
        <v>7.6276792794580111</v>
      </c>
      <c r="G470">
        <f t="shared" ca="1" si="52"/>
        <v>0.66</v>
      </c>
    </row>
    <row r="471" spans="1:7" x14ac:dyDescent="0.3">
      <c r="A471">
        <v>415</v>
      </c>
      <c r="B471" s="5">
        <f t="shared" ca="1" si="48"/>
        <v>72.374598852721874</v>
      </c>
      <c r="C471" s="5">
        <f t="shared" ca="1" si="49"/>
        <v>27.084813029481367</v>
      </c>
      <c r="D471" s="5">
        <f t="shared" ca="1" si="50"/>
        <v>155.69500720301954</v>
      </c>
      <c r="E471" s="5">
        <f t="shared" ca="1" si="53"/>
        <v>-2.2595015859648648</v>
      </c>
      <c r="F471" s="5">
        <f t="shared" ca="1" si="51"/>
        <v>14.860608971178619</v>
      </c>
      <c r="G471">
        <f t="shared" ca="1" si="52"/>
        <v>0.82799999999999996</v>
      </c>
    </row>
    <row r="472" spans="1:7" x14ac:dyDescent="0.3">
      <c r="A472">
        <v>416</v>
      </c>
      <c r="B472" s="5">
        <f t="shared" ca="1" si="48"/>
        <v>73.522777078004395</v>
      </c>
      <c r="C472" s="5">
        <f t="shared" ca="1" si="49"/>
        <v>29.853778187207961</v>
      </c>
      <c r="D472" s="5">
        <f t="shared" ca="1" si="50"/>
        <v>149.98735199012307</v>
      </c>
      <c r="E472" s="5">
        <f t="shared" ca="1" si="53"/>
        <v>-3.7106505626899984</v>
      </c>
      <c r="F472" s="5">
        <f t="shared" ca="1" si="51"/>
        <v>13.409459994453485</v>
      </c>
      <c r="G472">
        <f t="shared" ca="1" si="52"/>
        <v>0.79700000000000004</v>
      </c>
    </row>
    <row r="473" spans="1:7" x14ac:dyDescent="0.3">
      <c r="A473">
        <v>417</v>
      </c>
      <c r="B473" s="5">
        <f t="shared" ca="1" si="48"/>
        <v>71.487648717109295</v>
      </c>
      <c r="C473" s="5">
        <f t="shared" ca="1" si="49"/>
        <v>32.902941417840054</v>
      </c>
      <c r="D473" s="5">
        <f t="shared" ca="1" si="50"/>
        <v>141.94708055752471</v>
      </c>
      <c r="E473" s="5">
        <f t="shared" ca="1" si="53"/>
        <v>-13.578339148355273</v>
      </c>
      <c r="F473" s="5">
        <f t="shared" ca="1" si="51"/>
        <v>3.5417714087882111</v>
      </c>
      <c r="G473">
        <f t="shared" ca="1" si="52"/>
        <v>0.53700000000000003</v>
      </c>
    </row>
    <row r="474" spans="1:7" x14ac:dyDescent="0.3">
      <c r="A474">
        <v>418</v>
      </c>
      <c r="B474" s="5">
        <f t="shared" ca="1" si="48"/>
        <v>67.332505647037806</v>
      </c>
      <c r="C474" s="5">
        <f t="shared" ca="1" si="49"/>
        <v>31.729266229213657</v>
      </c>
      <c r="D474" s="5">
        <f t="shared" ca="1" si="50"/>
        <v>147.51679186791827</v>
      </c>
      <c r="E474" s="5">
        <f t="shared" ca="1" si="53"/>
        <v>-24.906885210647154</v>
      </c>
      <c r="F474" s="5">
        <f t="shared" ca="1" si="51"/>
        <v>-7.7867746535036702</v>
      </c>
      <c r="G474">
        <f t="shared" ca="1" si="52"/>
        <v>0.20599999999999999</v>
      </c>
    </row>
    <row r="475" spans="1:7" x14ac:dyDescent="0.3">
      <c r="A475">
        <v>419</v>
      </c>
      <c r="B475" s="5">
        <f t="shared" ca="1" si="48"/>
        <v>76.115016018048038</v>
      </c>
      <c r="C475" s="5">
        <f t="shared" ca="1" si="49"/>
        <v>28.315918690503825</v>
      </c>
      <c r="D475" s="5">
        <f t="shared" ca="1" si="50"/>
        <v>146.45176230007385</v>
      </c>
      <c r="E475" s="5">
        <f t="shared" ca="1" si="53"/>
        <v>9.7298761608914592</v>
      </c>
      <c r="F475" s="5">
        <f t="shared" ca="1" si="51"/>
        <v>26.849986718034941</v>
      </c>
      <c r="G475">
        <f t="shared" ca="1" si="52"/>
        <v>0.96099999999999997</v>
      </c>
    </row>
    <row r="476" spans="1:7" x14ac:dyDescent="0.3">
      <c r="A476">
        <v>420</v>
      </c>
      <c r="B476" s="5">
        <f t="shared" ca="1" si="48"/>
        <v>75.186545583994274</v>
      </c>
      <c r="C476" s="5">
        <f t="shared" ca="1" si="49"/>
        <v>31.364403173463796</v>
      </c>
      <c r="D476" s="5">
        <f t="shared" ca="1" si="50"/>
        <v>144.85109984713117</v>
      </c>
      <c r="E476" s="5">
        <f t="shared" ca="1" si="53"/>
        <v>-0.51515033525256637</v>
      </c>
      <c r="F476" s="5">
        <f t="shared" ca="1" si="51"/>
        <v>16.604960221890916</v>
      </c>
      <c r="G476">
        <f t="shared" ca="1" si="52"/>
        <v>0.86199999999999999</v>
      </c>
    </row>
    <row r="477" spans="1:7" x14ac:dyDescent="0.3">
      <c r="A477">
        <v>421</v>
      </c>
      <c r="B477" s="5">
        <f t="shared" ca="1" si="48"/>
        <v>70.292600394812396</v>
      </c>
      <c r="C477" s="5">
        <f t="shared" ca="1" si="49"/>
        <v>33.943811522842459</v>
      </c>
      <c r="D477" s="5">
        <f t="shared" ca="1" si="50"/>
        <v>152.095936042494</v>
      </c>
      <c r="E477" s="5">
        <f t="shared" ca="1" si="53"/>
        <v>-25.292140576864398</v>
      </c>
      <c r="F477" s="5">
        <f t="shared" ca="1" si="51"/>
        <v>-8.1720300197209141</v>
      </c>
      <c r="G477">
        <f t="shared" ca="1" si="52"/>
        <v>0.19400000000000001</v>
      </c>
    </row>
    <row r="478" spans="1:7" x14ac:dyDescent="0.3">
      <c r="A478">
        <v>422</v>
      </c>
      <c r="B478" s="5">
        <f t="shared" ca="1" si="48"/>
        <v>72.755043719420669</v>
      </c>
      <c r="C478" s="5">
        <f t="shared" ca="1" si="49"/>
        <v>26.595775978008867</v>
      </c>
      <c r="D478" s="5">
        <f t="shared" ca="1" si="50"/>
        <v>145.75476767240596</v>
      </c>
      <c r="E478" s="5">
        <f t="shared" ca="1" si="53"/>
        <v>5.5254462048545339</v>
      </c>
      <c r="F478" s="5">
        <f t="shared" ca="1" si="51"/>
        <v>22.645556761998016</v>
      </c>
      <c r="G478">
        <f t="shared" ca="1" si="52"/>
        <v>0.94099999999999995</v>
      </c>
    </row>
    <row r="479" spans="1:7" x14ac:dyDescent="0.3">
      <c r="A479">
        <v>423</v>
      </c>
      <c r="B479" s="5">
        <f t="shared" ca="1" si="48"/>
        <v>72.902955186285098</v>
      </c>
      <c r="C479" s="5">
        <f t="shared" ca="1" si="49"/>
        <v>25.728462596797151</v>
      </c>
      <c r="D479" s="5">
        <f t="shared" ca="1" si="50"/>
        <v>152.19147708789458</v>
      </c>
      <c r="E479" s="5">
        <f t="shared" ca="1" si="53"/>
        <v>4.8924038287983951</v>
      </c>
      <c r="F479" s="5">
        <f t="shared" ca="1" si="51"/>
        <v>22.012514385941877</v>
      </c>
      <c r="G479">
        <f t="shared" ca="1" si="52"/>
        <v>0.93200000000000005</v>
      </c>
    </row>
    <row r="480" spans="1:7" x14ac:dyDescent="0.3">
      <c r="A480">
        <v>424</v>
      </c>
      <c r="B480" s="5">
        <f t="shared" ca="1" si="48"/>
        <v>68.487726244530876</v>
      </c>
      <c r="C480" s="5">
        <f t="shared" ca="1" si="49"/>
        <v>31.393378573398127</v>
      </c>
      <c r="D480" s="5">
        <f t="shared" ca="1" si="50"/>
        <v>156.15789545170341</v>
      </c>
      <c r="E480" s="5">
        <f t="shared" ca="1" si="53"/>
        <v>-25.39867444031551</v>
      </c>
      <c r="F480" s="5">
        <f t="shared" ca="1" si="51"/>
        <v>-8.2785638831720263</v>
      </c>
      <c r="G480">
        <f t="shared" ca="1" si="52"/>
        <v>0.189</v>
      </c>
    </row>
    <row r="481" spans="1:7" x14ac:dyDescent="0.3">
      <c r="A481">
        <v>425</v>
      </c>
      <c r="B481" s="5">
        <f t="shared" ca="1" si="48"/>
        <v>68.989916751921399</v>
      </c>
      <c r="C481" s="5">
        <f t="shared" ca="1" si="49"/>
        <v>34.557574695699628</v>
      </c>
      <c r="D481" s="5">
        <f t="shared" ca="1" si="50"/>
        <v>158.14140884717105</v>
      </c>
      <c r="E481" s="5">
        <f t="shared" ca="1" si="53"/>
        <v>-33.902472367168841</v>
      </c>
      <c r="F481" s="5">
        <f t="shared" ca="1" si="51"/>
        <v>-16.782361810025357</v>
      </c>
      <c r="G481">
        <f t="shared" ca="1" si="52"/>
        <v>5.8000000000000003E-2</v>
      </c>
    </row>
    <row r="482" spans="1:7" x14ac:dyDescent="0.3">
      <c r="A482">
        <v>426</v>
      </c>
      <c r="B482" s="5">
        <f t="shared" ca="1" si="48"/>
        <v>71.239938378764577</v>
      </c>
      <c r="C482" s="5">
        <f t="shared" ca="1" si="49"/>
        <v>25.699384758040054</v>
      </c>
      <c r="D482" s="5">
        <f t="shared" ca="1" si="50"/>
        <v>153.96410024171692</v>
      </c>
      <c r="E482" s="5">
        <f t="shared" ca="1" si="53"/>
        <v>-0.62637688297800276</v>
      </c>
      <c r="F482" s="5">
        <f t="shared" ca="1" si="51"/>
        <v>16.49373367416548</v>
      </c>
      <c r="G482">
        <f t="shared" ca="1" si="52"/>
        <v>0.85899999999999999</v>
      </c>
    </row>
    <row r="483" spans="1:7" x14ac:dyDescent="0.3">
      <c r="A483">
        <v>427</v>
      </c>
      <c r="B483" s="5">
        <f t="shared" ca="1" si="48"/>
        <v>66.545711220194335</v>
      </c>
      <c r="C483" s="5">
        <f t="shared" ca="1" si="49"/>
        <v>35.821349668186592</v>
      </c>
      <c r="D483" s="5">
        <f t="shared" ca="1" si="50"/>
        <v>154.95442447644717</v>
      </c>
      <c r="E483" s="5">
        <f t="shared" ca="1" si="53"/>
        <v>-42.541435911728243</v>
      </c>
      <c r="F483" s="5">
        <f t="shared" ca="1" si="51"/>
        <v>-25.421325354584759</v>
      </c>
      <c r="G483">
        <f t="shared" ca="1" si="52"/>
        <v>1.2E-2</v>
      </c>
    </row>
    <row r="484" spans="1:7" x14ac:dyDescent="0.3">
      <c r="A484">
        <v>428</v>
      </c>
      <c r="B484" s="5">
        <f t="shared" ca="1" si="48"/>
        <v>72.864394804330729</v>
      </c>
      <c r="C484" s="5">
        <f t="shared" ca="1" si="49"/>
        <v>32.023121615768744</v>
      </c>
      <c r="D484" s="5">
        <f t="shared" ca="1" si="50"/>
        <v>140.90796737102889</v>
      </c>
      <c r="E484" s="5">
        <f t="shared" ca="1" si="53"/>
        <v>-6.7158373408597569</v>
      </c>
      <c r="F484" s="5">
        <f t="shared" ca="1" si="51"/>
        <v>10.404273216283727</v>
      </c>
      <c r="G484">
        <f t="shared" ca="1" si="52"/>
        <v>0.72699999999999998</v>
      </c>
    </row>
    <row r="485" spans="1:7" x14ac:dyDescent="0.3">
      <c r="A485">
        <v>429</v>
      </c>
      <c r="B485" s="5">
        <f t="shared" ca="1" si="48"/>
        <v>70.944959121101377</v>
      </c>
      <c r="C485" s="5">
        <f t="shared" ca="1" si="49"/>
        <v>30.186632700513755</v>
      </c>
      <c r="D485" s="5">
        <f t="shared" ca="1" si="50"/>
        <v>154.71382345922243</v>
      </c>
      <c r="E485" s="5">
        <f t="shared" ca="1" si="53"/>
        <v>-14.387069368779034</v>
      </c>
      <c r="F485" s="5">
        <f t="shared" ca="1" si="51"/>
        <v>2.7330411883644494</v>
      </c>
      <c r="G485">
        <f t="shared" ca="1" si="52"/>
        <v>0.50900000000000001</v>
      </c>
    </row>
    <row r="486" spans="1:7" x14ac:dyDescent="0.3">
      <c r="A486">
        <v>430</v>
      </c>
      <c r="B486" s="5">
        <f t="shared" ca="1" si="48"/>
        <v>68.470799122107678</v>
      </c>
      <c r="C486" s="5">
        <f t="shared" ca="1" si="49"/>
        <v>30.488932041103851</v>
      </c>
      <c r="D486" s="5">
        <f t="shared" ca="1" si="50"/>
        <v>156.78873420490379</v>
      </c>
      <c r="E486" s="5">
        <f t="shared" ca="1" si="53"/>
        <v>-23.259786135887154</v>
      </c>
      <c r="F486" s="5">
        <f t="shared" ca="1" si="51"/>
        <v>-6.1396755787436703</v>
      </c>
      <c r="G486">
        <f t="shared" ca="1" si="52"/>
        <v>0.245</v>
      </c>
    </row>
    <row r="487" spans="1:7" x14ac:dyDescent="0.3">
      <c r="A487">
        <v>431</v>
      </c>
      <c r="B487" s="5">
        <f t="shared" ca="1" si="48"/>
        <v>75.203049040543775</v>
      </c>
      <c r="C487" s="5">
        <f t="shared" ca="1" si="49"/>
        <v>31.754114745909835</v>
      </c>
      <c r="D487" s="5">
        <f t="shared" ca="1" si="50"/>
        <v>135.3806130415463</v>
      </c>
      <c r="E487" s="5">
        <f t="shared" ca="1" si="53"/>
        <v>3.545847076740869</v>
      </c>
      <c r="F487" s="5">
        <f t="shared" ca="1" si="51"/>
        <v>20.665957633884354</v>
      </c>
      <c r="G487">
        <f t="shared" ca="1" si="52"/>
        <v>0.92400000000000004</v>
      </c>
    </row>
    <row r="488" spans="1:7" x14ac:dyDescent="0.3">
      <c r="A488">
        <v>432</v>
      </c>
      <c r="B488" s="5">
        <f t="shared" ca="1" si="48"/>
        <v>71.84991756347398</v>
      </c>
      <c r="C488" s="5">
        <f t="shared" ca="1" si="49"/>
        <v>27.007532650698277</v>
      </c>
      <c r="D488" s="5">
        <f t="shared" ca="1" si="50"/>
        <v>153.62563761668142</v>
      </c>
      <c r="E488" s="5">
        <f t="shared" ca="1" si="53"/>
        <v>-2.39396425928458</v>
      </c>
      <c r="F488" s="5">
        <f t="shared" ca="1" si="51"/>
        <v>14.726146297858904</v>
      </c>
      <c r="G488">
        <f t="shared" ca="1" si="52"/>
        <v>0.82299999999999995</v>
      </c>
    </row>
    <row r="489" spans="1:7" x14ac:dyDescent="0.3">
      <c r="A489">
        <v>433</v>
      </c>
      <c r="B489" s="5">
        <f t="shared" ca="1" si="48"/>
        <v>68.883197691608231</v>
      </c>
      <c r="C489" s="5">
        <f t="shared" ca="1" si="49"/>
        <v>26.691101542278822</v>
      </c>
      <c r="D489" s="5">
        <f t="shared" ca="1" si="50"/>
        <v>148.06473014776176</v>
      </c>
      <c r="E489" s="5">
        <f t="shared" ca="1" si="53"/>
        <v>-6.7995744272854468</v>
      </c>
      <c r="F489" s="5">
        <f t="shared" ca="1" si="51"/>
        <v>10.320536129858038</v>
      </c>
      <c r="G489">
        <f t="shared" ca="1" si="52"/>
        <v>0.72499999999999998</v>
      </c>
    </row>
    <row r="490" spans="1:7" x14ac:dyDescent="0.3">
      <c r="A490">
        <v>434</v>
      </c>
      <c r="B490" s="5">
        <f t="shared" ca="1" si="48"/>
        <v>69.527959409606808</v>
      </c>
      <c r="C490" s="5">
        <f t="shared" ca="1" si="49"/>
        <v>31.289332290272856</v>
      </c>
      <c r="D490" s="5">
        <f t="shared" ca="1" si="50"/>
        <v>147.77352195294608</v>
      </c>
      <c r="E490" s="5">
        <f t="shared" ca="1" si="53"/>
        <v>-17.684630929149037</v>
      </c>
      <c r="F490" s="5">
        <f t="shared" ca="1" si="51"/>
        <v>-0.56452037200555338</v>
      </c>
      <c r="G490">
        <f t="shared" ca="1" si="52"/>
        <v>0.41199999999999998</v>
      </c>
    </row>
    <row r="491" spans="1:7" x14ac:dyDescent="0.3">
      <c r="A491">
        <v>435</v>
      </c>
      <c r="B491" s="5">
        <f t="shared" ca="1" si="48"/>
        <v>69.783977748919284</v>
      </c>
      <c r="C491" s="5">
        <f t="shared" ca="1" si="49"/>
        <v>24.570861428976968</v>
      </c>
      <c r="D491" s="5">
        <f t="shared" ca="1" si="50"/>
        <v>158.35721385300675</v>
      </c>
      <c r="E491" s="5">
        <f t="shared" ca="1" si="53"/>
        <v>-3.9082219056452363</v>
      </c>
      <c r="F491" s="5">
        <f t="shared" ca="1" si="51"/>
        <v>13.211888651498247</v>
      </c>
      <c r="G491">
        <f t="shared" ca="1" si="52"/>
        <v>0.79400000000000004</v>
      </c>
    </row>
    <row r="492" spans="1:7" x14ac:dyDescent="0.3">
      <c r="A492">
        <v>436</v>
      </c>
      <c r="B492" s="5">
        <f t="shared" ca="1" si="48"/>
        <v>72.71818956913107</v>
      </c>
      <c r="C492" s="5">
        <f t="shared" ca="1" si="49"/>
        <v>25.581270952788543</v>
      </c>
      <c r="D492" s="5">
        <f t="shared" ca="1" si="50"/>
        <v>150.63512540755301</v>
      </c>
      <c r="E492" s="5">
        <f t="shared" ca="1" si="53"/>
        <v>5.6261316573185232</v>
      </c>
      <c r="F492" s="5">
        <f t="shared" ca="1" si="51"/>
        <v>22.746242214462008</v>
      </c>
      <c r="G492">
        <f t="shared" ca="1" si="52"/>
        <v>0.94199999999999995</v>
      </c>
    </row>
    <row r="493" spans="1:7" x14ac:dyDescent="0.3">
      <c r="A493">
        <v>437</v>
      </c>
      <c r="B493" s="5">
        <f t="shared" ca="1" si="48"/>
        <v>74.546553101379715</v>
      </c>
      <c r="C493" s="5">
        <f t="shared" ca="1" si="49"/>
        <v>30.478855225880267</v>
      </c>
      <c r="D493" s="5">
        <f t="shared" ca="1" si="50"/>
        <v>148.40466771877823</v>
      </c>
      <c r="E493" s="5">
        <f t="shared" ca="1" si="53"/>
        <v>-1.7442290402859255</v>
      </c>
      <c r="F493" s="5">
        <f t="shared" ca="1" si="51"/>
        <v>15.375881516857557</v>
      </c>
      <c r="G493">
        <f t="shared" ca="1" si="52"/>
        <v>0.83899999999999997</v>
      </c>
    </row>
    <row r="494" spans="1:7" x14ac:dyDescent="0.3">
      <c r="A494">
        <v>438</v>
      </c>
      <c r="B494" s="5">
        <f t="shared" ca="1" si="48"/>
        <v>68.059256155104293</v>
      </c>
      <c r="C494" s="5">
        <f t="shared" ca="1" si="49"/>
        <v>28.71473387127114</v>
      </c>
      <c r="D494" s="5">
        <f t="shared" ca="1" si="50"/>
        <v>147.94163300273561</v>
      </c>
      <c r="E494" s="5">
        <f t="shared" ca="1" si="53"/>
        <v>-14.68647228691955</v>
      </c>
      <c r="F494" s="5">
        <f t="shared" ca="1" si="51"/>
        <v>2.4336382702239341</v>
      </c>
      <c r="G494">
        <f t="shared" ca="1" si="52"/>
        <v>0.5</v>
      </c>
    </row>
    <row r="495" spans="1:7" x14ac:dyDescent="0.3">
      <c r="A495">
        <v>439</v>
      </c>
      <c r="B495" s="5">
        <f t="shared" ca="1" si="48"/>
        <v>66.057223902948706</v>
      </c>
      <c r="C495" s="5">
        <f t="shared" ca="1" si="49"/>
        <v>34.204812659252809</v>
      </c>
      <c r="D495" s="5">
        <f t="shared" ca="1" si="50"/>
        <v>145.10527795454982</v>
      </c>
      <c r="E495" s="5">
        <f t="shared" ca="1" si="53"/>
        <v>-34.083399493588523</v>
      </c>
      <c r="F495" s="5">
        <f t="shared" ca="1" si="51"/>
        <v>-16.963288936445039</v>
      </c>
      <c r="G495">
        <f t="shared" ca="1" si="52"/>
        <v>5.7000000000000002E-2</v>
      </c>
    </row>
    <row r="496" spans="1:7" x14ac:dyDescent="0.3">
      <c r="A496">
        <v>440</v>
      </c>
      <c r="B496" s="5">
        <f t="shared" ca="1" si="48"/>
        <v>68.026225125147491</v>
      </c>
      <c r="C496" s="5">
        <f t="shared" ca="1" si="49"/>
        <v>28.689190688280458</v>
      </c>
      <c r="D496" s="5">
        <f t="shared" ca="1" si="50"/>
        <v>159.38403427158855</v>
      </c>
      <c r="E496" s="5">
        <f t="shared" ca="1" si="53"/>
        <v>-20.873353559963334</v>
      </c>
      <c r="F496" s="5">
        <f t="shared" ca="1" si="51"/>
        <v>-3.7532430028198505</v>
      </c>
      <c r="G496">
        <f t="shared" ca="1" si="52"/>
        <v>0.311</v>
      </c>
    </row>
    <row r="497" spans="1:7" x14ac:dyDescent="0.3">
      <c r="A497">
        <v>441</v>
      </c>
      <c r="B497" s="5">
        <f t="shared" ca="1" si="48"/>
        <v>73.039763779082179</v>
      </c>
      <c r="C497" s="5">
        <f t="shared" ca="1" si="49"/>
        <v>34.592086939171452</v>
      </c>
      <c r="D497" s="5">
        <f t="shared" ca="1" si="50"/>
        <v>159.38591755019701</v>
      </c>
      <c r="E497" s="5">
        <f t="shared" ca="1" si="53"/>
        <v>-23.358330873147011</v>
      </c>
      <c r="F497" s="5">
        <f t="shared" ca="1" si="51"/>
        <v>-6.2382203160035274</v>
      </c>
      <c r="G497">
        <f t="shared" ca="1" si="52"/>
        <v>0.24399999999999999</v>
      </c>
    </row>
    <row r="498" spans="1:7" x14ac:dyDescent="0.3">
      <c r="A498">
        <v>442</v>
      </c>
      <c r="B498" s="5">
        <f t="shared" ca="1" si="48"/>
        <v>71.17221272581051</v>
      </c>
      <c r="C498" s="5">
        <f t="shared" ca="1" si="49"/>
        <v>31.076212306292643</v>
      </c>
      <c r="D498" s="5">
        <f t="shared" ca="1" si="50"/>
        <v>148.92406526554115</v>
      </c>
      <c r="E498" s="5">
        <f t="shared" ca="1" si="53"/>
        <v>-13.117008454200525</v>
      </c>
      <c r="F498" s="5">
        <f t="shared" ca="1" si="51"/>
        <v>4.0031021029429592</v>
      </c>
      <c r="G498">
        <f t="shared" ca="1" si="52"/>
        <v>0.55300000000000005</v>
      </c>
    </row>
    <row r="499" spans="1:7" x14ac:dyDescent="0.3">
      <c r="A499">
        <v>443</v>
      </c>
      <c r="B499" s="5">
        <f t="shared" ca="1" si="48"/>
        <v>69.39917309311582</v>
      </c>
      <c r="C499" s="5">
        <f t="shared" ca="1" si="49"/>
        <v>29.163331115970113</v>
      </c>
      <c r="D499" s="5">
        <f t="shared" ca="1" si="50"/>
        <v>142.8719384806588</v>
      </c>
      <c r="E499" s="5">
        <f t="shared" ca="1" si="53"/>
        <v>-9.4651229551813714</v>
      </c>
      <c r="F499" s="5">
        <f t="shared" ca="1" si="51"/>
        <v>7.6549876019621124</v>
      </c>
      <c r="G499">
        <f t="shared" ca="1" si="52"/>
        <v>0.66100000000000003</v>
      </c>
    </row>
    <row r="500" spans="1:7" x14ac:dyDescent="0.3">
      <c r="A500">
        <v>444</v>
      </c>
      <c r="B500" s="5">
        <f t="shared" ca="1" si="48"/>
        <v>66.300341581597635</v>
      </c>
      <c r="C500" s="5">
        <f t="shared" ca="1" si="49"/>
        <v>28.798006578950734</v>
      </c>
      <c r="D500" s="5">
        <f t="shared" ca="1" si="50"/>
        <v>149.39592791277803</v>
      </c>
      <c r="E500" s="5">
        <f t="shared" ca="1" si="53"/>
        <v>-20.615349851451512</v>
      </c>
      <c r="F500" s="5">
        <f t="shared" ca="1" si="51"/>
        <v>-3.4952392943080284</v>
      </c>
      <c r="G500">
        <f t="shared" ca="1" si="52"/>
        <v>0.32</v>
      </c>
    </row>
    <row r="501" spans="1:7" x14ac:dyDescent="0.3">
      <c r="A501">
        <v>445</v>
      </c>
      <c r="B501" s="5">
        <f t="shared" ca="1" si="48"/>
        <v>69.039155556624834</v>
      </c>
      <c r="C501" s="5">
        <f t="shared" ca="1" si="49"/>
        <v>27.510898199451383</v>
      </c>
      <c r="D501" s="5">
        <f t="shared" ca="1" si="50"/>
        <v>136.30946575880134</v>
      </c>
      <c r="E501" s="5">
        <f t="shared" ca="1" si="53"/>
        <v>-2.3191058412411358</v>
      </c>
      <c r="F501" s="5">
        <f t="shared" ca="1" si="51"/>
        <v>14.801004715902348</v>
      </c>
      <c r="G501">
        <f t="shared" ca="1" si="52"/>
        <v>0.82699999999999996</v>
      </c>
    </row>
    <row r="502" spans="1:7" x14ac:dyDescent="0.3">
      <c r="A502">
        <v>446</v>
      </c>
      <c r="B502" s="5">
        <f t="shared" ca="1" si="48"/>
        <v>69.073438797023286</v>
      </c>
      <c r="C502" s="5">
        <f t="shared" ca="1" si="49"/>
        <v>24.303453144471916</v>
      </c>
      <c r="D502" s="5">
        <f t="shared" ca="1" si="50"/>
        <v>142.54604984498164</v>
      </c>
      <c r="E502" s="5">
        <f t="shared" ca="1" si="53"/>
        <v>3.3742841751283645</v>
      </c>
      <c r="F502" s="5">
        <f t="shared" ca="1" si="51"/>
        <v>20.49439473227185</v>
      </c>
      <c r="G502">
        <f t="shared" ca="1" si="52"/>
        <v>0.92200000000000004</v>
      </c>
    </row>
    <row r="503" spans="1:7" x14ac:dyDescent="0.3">
      <c r="A503">
        <v>447</v>
      </c>
      <c r="B503" s="5">
        <f t="shared" ca="1" si="48"/>
        <v>64.273591351429403</v>
      </c>
      <c r="C503" s="5">
        <f t="shared" ca="1" si="49"/>
        <v>34.534002129812905</v>
      </c>
      <c r="D503" s="5">
        <f t="shared" ca="1" si="50"/>
        <v>154.37469355304805</v>
      </c>
      <c r="E503" s="5">
        <f t="shared" ca="1" si="53"/>
        <v>-44.979490650013261</v>
      </c>
      <c r="F503" s="5">
        <f t="shared" ca="1" si="51"/>
        <v>-27.859380092869777</v>
      </c>
      <c r="G503">
        <f t="shared" ca="1" si="52"/>
        <v>2E-3</v>
      </c>
    </row>
    <row r="504" spans="1:7" x14ac:dyDescent="0.3">
      <c r="A504">
        <v>448</v>
      </c>
      <c r="B504" s="5">
        <f t="shared" ca="1" si="48"/>
        <v>69.511789953368449</v>
      </c>
      <c r="C504" s="5">
        <f t="shared" ca="1" si="49"/>
        <v>28.479365134728376</v>
      </c>
      <c r="D504" s="5">
        <f t="shared" ca="1" si="50"/>
        <v>143.87685020439747</v>
      </c>
      <c r="E504" s="5">
        <f t="shared" ca="1" si="53"/>
        <v>-7.7817958627286314</v>
      </c>
      <c r="F504" s="5">
        <f t="shared" ca="1" si="51"/>
        <v>9.3383146944148514</v>
      </c>
      <c r="G504">
        <f t="shared" ca="1" si="52"/>
        <v>0.69699999999999995</v>
      </c>
    </row>
    <row r="505" spans="1:7" x14ac:dyDescent="0.3">
      <c r="A505">
        <v>449</v>
      </c>
      <c r="B505" s="5">
        <f t="shared" ca="1" si="48"/>
        <v>67.661574302753266</v>
      </c>
      <c r="C505" s="5">
        <f t="shared" ca="1" si="49"/>
        <v>30.094532420244921</v>
      </c>
      <c r="D505" s="5">
        <f t="shared" ca="1" si="50"/>
        <v>149.65163490726508</v>
      </c>
      <c r="E505" s="5">
        <f t="shared" ca="1" si="53"/>
        <v>-20.572417355225735</v>
      </c>
      <c r="F505" s="5">
        <f t="shared" ca="1" si="51"/>
        <v>-3.452306798082251</v>
      </c>
      <c r="G505">
        <f t="shared" ca="1" si="52"/>
        <v>0.32400000000000001</v>
      </c>
    </row>
    <row r="506" spans="1:7" x14ac:dyDescent="0.3">
      <c r="A506">
        <v>450</v>
      </c>
      <c r="B506" s="5">
        <f t="shared" ref="B506:B569" ca="1" si="54">_xlfn.NORM.INV(RAND(),$B$52,$C$52)</f>
        <v>69.861083081273222</v>
      </c>
      <c r="C506" s="5">
        <f t="shared" ref="C506:C569" ca="1" si="55">_xlfn.NORM.INV(RAND(),$B$53,$C$53)</f>
        <v>28.440580354447125</v>
      </c>
      <c r="D506" s="5">
        <f t="shared" ref="D506:D569" ca="1" si="56">_xlfn.NORM.INV(RAND(),$B$54,$C$54)</f>
        <v>150.81130519213912</v>
      </c>
      <c r="E506" s="5">
        <f t="shared" ca="1" si="53"/>
        <v>-10.434670467312245</v>
      </c>
      <c r="F506" s="5">
        <f t="shared" ref="F506:F569" ca="1" si="57">E506+$C$46</f>
        <v>6.6854400898312392</v>
      </c>
      <c r="G506">
        <f t="shared" ref="G506:G569" ca="1" si="58">COUNTIF($F$57:$F$1056,"&lt;"&amp;F506)/COUNT($F$57:$F$1056)</f>
        <v>0.63</v>
      </c>
    </row>
    <row r="507" spans="1:7" x14ac:dyDescent="0.3">
      <c r="A507">
        <v>451</v>
      </c>
      <c r="B507" s="5">
        <f t="shared" ca="1" si="54"/>
        <v>71.843231710416987</v>
      </c>
      <c r="C507" s="5">
        <f t="shared" ca="1" si="55"/>
        <v>34.382387495266407</v>
      </c>
      <c r="D507" s="5">
        <f t="shared" ca="1" si="56"/>
        <v>149.85602694742207</v>
      </c>
      <c r="E507" s="5">
        <f t="shared" ca="1" si="53"/>
        <v>-20.979166609847649</v>
      </c>
      <c r="F507" s="5">
        <f t="shared" ca="1" si="57"/>
        <v>-3.8590560527041653</v>
      </c>
      <c r="G507">
        <f t="shared" ca="1" si="58"/>
        <v>0.307</v>
      </c>
    </row>
    <row r="508" spans="1:7" x14ac:dyDescent="0.3">
      <c r="A508">
        <v>452</v>
      </c>
      <c r="B508" s="5">
        <f t="shared" ca="1" si="54"/>
        <v>70.129041179951955</v>
      </c>
      <c r="C508" s="5">
        <f t="shared" ca="1" si="55"/>
        <v>29.585245221891434</v>
      </c>
      <c r="D508" s="5">
        <f t="shared" ca="1" si="56"/>
        <v>150.11047977236052</v>
      </c>
      <c r="E508" s="5">
        <f t="shared" ca="1" si="53"/>
        <v>-12.505645505320903</v>
      </c>
      <c r="F508" s="5">
        <f t="shared" ca="1" si="57"/>
        <v>4.6144650518225809</v>
      </c>
      <c r="G508">
        <f t="shared" ca="1" si="58"/>
        <v>0.56799999999999995</v>
      </c>
    </row>
    <row r="509" spans="1:7" x14ac:dyDescent="0.3">
      <c r="A509">
        <v>453</v>
      </c>
      <c r="B509" s="5">
        <f t="shared" ca="1" si="54"/>
        <v>73.998843227496025</v>
      </c>
      <c r="C509" s="5">
        <f t="shared" ca="1" si="55"/>
        <v>31.185091034269529</v>
      </c>
      <c r="D509" s="5">
        <f t="shared" ca="1" si="56"/>
        <v>143.59991670087135</v>
      </c>
      <c r="E509" s="5">
        <f t="shared" ca="1" si="53"/>
        <v>-2.6573439572112969</v>
      </c>
      <c r="F509" s="5">
        <f t="shared" ca="1" si="57"/>
        <v>14.462766599932188</v>
      </c>
      <c r="G509">
        <f t="shared" ca="1" si="58"/>
        <v>0.82099999999999995</v>
      </c>
    </row>
    <row r="510" spans="1:7" x14ac:dyDescent="0.3">
      <c r="A510">
        <v>454</v>
      </c>
      <c r="B510" s="5">
        <f t="shared" ca="1" si="54"/>
        <v>65.77673733246084</v>
      </c>
      <c r="C510" s="5">
        <f t="shared" ca="1" si="55"/>
        <v>30.642233596874117</v>
      </c>
      <c r="D510" s="5">
        <f t="shared" ca="1" si="56"/>
        <v>150.05997852962153</v>
      </c>
      <c r="E510" s="5">
        <f t="shared" ca="1" si="53"/>
        <v>-27.586504193872067</v>
      </c>
      <c r="F510" s="5">
        <f t="shared" ca="1" si="57"/>
        <v>-10.466393636728583</v>
      </c>
      <c r="G510">
        <f t="shared" ca="1" si="58"/>
        <v>0.14199999999999999</v>
      </c>
    </row>
    <row r="511" spans="1:7" x14ac:dyDescent="0.3">
      <c r="A511">
        <v>455</v>
      </c>
      <c r="B511" s="5">
        <f t="shared" ca="1" si="54"/>
        <v>71.626023670506839</v>
      </c>
      <c r="C511" s="5">
        <f t="shared" ca="1" si="55"/>
        <v>32.173482805784865</v>
      </c>
      <c r="D511" s="5">
        <f t="shared" ca="1" si="56"/>
        <v>143.66449392038118</v>
      </c>
      <c r="E511" s="5">
        <f t="shared" ca="1" si="53"/>
        <v>-12.079955673293483</v>
      </c>
      <c r="F511" s="5">
        <f t="shared" ca="1" si="57"/>
        <v>5.0401548838500005</v>
      </c>
      <c r="G511">
        <f t="shared" ca="1" si="58"/>
        <v>0.58099999999999996</v>
      </c>
    </row>
    <row r="512" spans="1:7" x14ac:dyDescent="0.3">
      <c r="A512">
        <v>456</v>
      </c>
      <c r="B512" s="5">
        <f t="shared" ca="1" si="54"/>
        <v>71.178071179972932</v>
      </c>
      <c r="C512" s="5">
        <f t="shared" ca="1" si="55"/>
        <v>25.177568432710757</v>
      </c>
      <c r="D512" s="5">
        <f t="shared" ca="1" si="56"/>
        <v>151.6599531638023</v>
      </c>
      <c r="E512" s="5">
        <f t="shared" ca="1" si="53"/>
        <v>1.8998900989625398</v>
      </c>
      <c r="F512" s="5">
        <f t="shared" ca="1" si="57"/>
        <v>19.020000656106024</v>
      </c>
      <c r="G512">
        <f t="shared" ca="1" si="58"/>
        <v>0.89900000000000002</v>
      </c>
    </row>
    <row r="513" spans="1:7" x14ac:dyDescent="0.3">
      <c r="A513">
        <v>457</v>
      </c>
      <c r="B513" s="5">
        <f t="shared" ca="1" si="54"/>
        <v>63.218554034826205</v>
      </c>
      <c r="C513" s="5">
        <f t="shared" ca="1" si="55"/>
        <v>32.000309225614231</v>
      </c>
      <c r="D513" s="5">
        <f t="shared" ca="1" si="56"/>
        <v>152.31571288150909</v>
      </c>
      <c r="E513" s="5">
        <f t="shared" ca="1" si="53"/>
        <v>-39.740104598033057</v>
      </c>
      <c r="F513" s="5">
        <f t="shared" ca="1" si="57"/>
        <v>-22.619994040889573</v>
      </c>
      <c r="G513">
        <f t="shared" ca="1" si="58"/>
        <v>2.3E-2</v>
      </c>
    </row>
    <row r="514" spans="1:7" x14ac:dyDescent="0.3">
      <c r="A514">
        <v>458</v>
      </c>
      <c r="B514" s="5">
        <f t="shared" ca="1" si="54"/>
        <v>68.252488252042113</v>
      </c>
      <c r="C514" s="5">
        <f t="shared" ca="1" si="55"/>
        <v>32.889264974328626</v>
      </c>
      <c r="D514" s="5">
        <f t="shared" ca="1" si="56"/>
        <v>149.04714374234948</v>
      </c>
      <c r="E514" s="5">
        <f t="shared" ca="1" si="53"/>
        <v>-26.401907557165337</v>
      </c>
      <c r="F514" s="5">
        <f t="shared" ca="1" si="57"/>
        <v>-9.2817970000218537</v>
      </c>
      <c r="G514">
        <f t="shared" ca="1" si="58"/>
        <v>0.16600000000000001</v>
      </c>
    </row>
    <row r="515" spans="1:7" x14ac:dyDescent="0.3">
      <c r="A515">
        <v>459</v>
      </c>
      <c r="B515" s="5">
        <f t="shared" ca="1" si="54"/>
        <v>67.665808776813705</v>
      </c>
      <c r="C515" s="5">
        <f t="shared" ca="1" si="55"/>
        <v>33.331273620882264</v>
      </c>
      <c r="D515" s="5">
        <f t="shared" ca="1" si="56"/>
        <v>145.61032890018757</v>
      </c>
      <c r="E515" s="5">
        <f t="shared" ca="1" si="53"/>
        <v>-27.423021369029293</v>
      </c>
      <c r="F515" s="5">
        <f t="shared" ca="1" si="57"/>
        <v>-10.302910811885809</v>
      </c>
      <c r="G515">
        <f t="shared" ca="1" si="58"/>
        <v>0.14699999999999999</v>
      </c>
    </row>
    <row r="516" spans="1:7" x14ac:dyDescent="0.3">
      <c r="A516">
        <v>460</v>
      </c>
      <c r="B516" s="5">
        <f t="shared" ca="1" si="54"/>
        <v>67.739050917275293</v>
      </c>
      <c r="C516" s="5">
        <f t="shared" ca="1" si="55"/>
        <v>35.913996190255958</v>
      </c>
      <c r="D516" s="5">
        <f t="shared" ca="1" si="56"/>
        <v>143.89734120613588</v>
      </c>
      <c r="E516" s="5">
        <f t="shared" ca="1" si="53"/>
        <v>-33.508884848464767</v>
      </c>
      <c r="F516" s="5">
        <f t="shared" ca="1" si="57"/>
        <v>-16.388774291321283</v>
      </c>
      <c r="G516">
        <f t="shared" ca="1" si="58"/>
        <v>6.2E-2</v>
      </c>
    </row>
    <row r="517" spans="1:7" x14ac:dyDescent="0.3">
      <c r="A517">
        <v>461</v>
      </c>
      <c r="B517" s="5">
        <f t="shared" ca="1" si="54"/>
        <v>71.721322038972801</v>
      </c>
      <c r="C517" s="5">
        <f t="shared" ca="1" si="55"/>
        <v>31.337257544726061</v>
      </c>
      <c r="D517" s="5">
        <f t="shared" ca="1" si="56"/>
        <v>151.55072920737402</v>
      </c>
      <c r="E517" s="5">
        <f t="shared" ca="1" si="53"/>
        <v>-13.727880441504736</v>
      </c>
      <c r="F517" s="5">
        <f t="shared" ca="1" si="57"/>
        <v>3.392230115638748</v>
      </c>
      <c r="G517">
        <f t="shared" ca="1" si="58"/>
        <v>0.53400000000000003</v>
      </c>
    </row>
    <row r="518" spans="1:7" x14ac:dyDescent="0.3">
      <c r="A518">
        <v>462</v>
      </c>
      <c r="B518" s="5">
        <f t="shared" ca="1" si="54"/>
        <v>70.851353219507331</v>
      </c>
      <c r="C518" s="5">
        <f t="shared" ca="1" si="55"/>
        <v>25.668827886999512</v>
      </c>
      <c r="D518" s="5">
        <f t="shared" ca="1" si="56"/>
        <v>158.25649208986721</v>
      </c>
      <c r="E518" s="5">
        <f t="shared" ref="E518:E581" ca="1" si="59">$J$46*(B518-$B$46)+$J$47*(C518-$B$47)+$J$48*(D518-$B$48)</f>
        <v>-3.9393861303502797</v>
      </c>
      <c r="F518" s="5">
        <f t="shared" ca="1" si="57"/>
        <v>13.180724426793205</v>
      </c>
      <c r="G518">
        <f t="shared" ca="1" si="58"/>
        <v>0.79300000000000004</v>
      </c>
    </row>
    <row r="519" spans="1:7" x14ac:dyDescent="0.3">
      <c r="A519">
        <v>463</v>
      </c>
      <c r="B519" s="5">
        <f t="shared" ca="1" si="54"/>
        <v>71.529015504706948</v>
      </c>
      <c r="C519" s="5">
        <f t="shared" ca="1" si="55"/>
        <v>28.056550238725482</v>
      </c>
      <c r="D519" s="5">
        <f t="shared" ca="1" si="56"/>
        <v>156.85292836537099</v>
      </c>
      <c r="E519" s="5">
        <f t="shared" ca="1" si="59"/>
        <v>-7.9592198135864667</v>
      </c>
      <c r="F519" s="5">
        <f t="shared" ca="1" si="57"/>
        <v>9.160890743557017</v>
      </c>
      <c r="G519">
        <f t="shared" ca="1" si="58"/>
        <v>0.69099999999999995</v>
      </c>
    </row>
    <row r="520" spans="1:7" x14ac:dyDescent="0.3">
      <c r="A520">
        <v>464</v>
      </c>
      <c r="B520" s="5">
        <f t="shared" ca="1" si="54"/>
        <v>70.849536408732291</v>
      </c>
      <c r="C520" s="5">
        <f t="shared" ca="1" si="55"/>
        <v>31.855722642021579</v>
      </c>
      <c r="D520" s="5">
        <f t="shared" ca="1" si="56"/>
        <v>145.05515607586275</v>
      </c>
      <c r="E520" s="5">
        <f t="shared" ca="1" si="59"/>
        <v>-14.110559843321951</v>
      </c>
      <c r="F520" s="5">
        <f t="shared" ca="1" si="57"/>
        <v>3.0095507138215325</v>
      </c>
      <c r="G520">
        <f t="shared" ca="1" si="58"/>
        <v>0.52</v>
      </c>
    </row>
    <row r="521" spans="1:7" x14ac:dyDescent="0.3">
      <c r="A521">
        <v>465</v>
      </c>
      <c r="B521" s="5">
        <f t="shared" ca="1" si="54"/>
        <v>66.174955965595316</v>
      </c>
      <c r="C521" s="5">
        <f t="shared" ca="1" si="55"/>
        <v>32.865593472080619</v>
      </c>
      <c r="D521" s="5">
        <f t="shared" ca="1" si="56"/>
        <v>153.49395174181114</v>
      </c>
      <c r="E521" s="5">
        <f t="shared" ca="1" si="59"/>
        <v>-34.534561855526015</v>
      </c>
      <c r="F521" s="5">
        <f t="shared" ca="1" si="57"/>
        <v>-17.414451298382531</v>
      </c>
      <c r="G521">
        <f t="shared" ca="1" si="58"/>
        <v>5.0999999999999997E-2</v>
      </c>
    </row>
    <row r="522" spans="1:7" x14ac:dyDescent="0.3">
      <c r="A522">
        <v>466</v>
      </c>
      <c r="B522" s="5">
        <f t="shared" ca="1" si="54"/>
        <v>70.505269515663286</v>
      </c>
      <c r="C522" s="5">
        <f t="shared" ca="1" si="55"/>
        <v>30.165077878851037</v>
      </c>
      <c r="D522" s="5">
        <f t="shared" ca="1" si="56"/>
        <v>151.85459536660406</v>
      </c>
      <c r="E522" s="5">
        <f t="shared" ca="1" si="59"/>
        <v>-14.014161061620104</v>
      </c>
      <c r="F522" s="5">
        <f t="shared" ca="1" si="57"/>
        <v>3.1059494955233795</v>
      </c>
      <c r="G522">
        <f t="shared" ca="1" si="58"/>
        <v>0.52400000000000002</v>
      </c>
    </row>
    <row r="523" spans="1:7" x14ac:dyDescent="0.3">
      <c r="A523">
        <v>467</v>
      </c>
      <c r="B523" s="5">
        <f t="shared" ca="1" si="54"/>
        <v>67.082634888736777</v>
      </c>
      <c r="C523" s="5">
        <f t="shared" ca="1" si="55"/>
        <v>30.086729479846394</v>
      </c>
      <c r="D523" s="5">
        <f t="shared" ca="1" si="56"/>
        <v>153.42578752909449</v>
      </c>
      <c r="E523" s="5">
        <f t="shared" ca="1" si="59"/>
        <v>-24.201370958294593</v>
      </c>
      <c r="F523" s="5">
        <f t="shared" ca="1" si="57"/>
        <v>-7.0812604011511091</v>
      </c>
      <c r="G523">
        <f t="shared" ca="1" si="58"/>
        <v>0.224</v>
      </c>
    </row>
    <row r="524" spans="1:7" x14ac:dyDescent="0.3">
      <c r="A524">
        <v>468</v>
      </c>
      <c r="B524" s="5">
        <f t="shared" ca="1" si="54"/>
        <v>70.522567851509706</v>
      </c>
      <c r="C524" s="5">
        <f t="shared" ca="1" si="55"/>
        <v>30.850973168156013</v>
      </c>
      <c r="D524" s="5">
        <f t="shared" ca="1" si="56"/>
        <v>160.59021042898749</v>
      </c>
      <c r="E524" s="5">
        <f t="shared" ca="1" si="59"/>
        <v>-20.588904051179842</v>
      </c>
      <c r="F524" s="5">
        <f t="shared" ca="1" si="57"/>
        <v>-3.4687934940363583</v>
      </c>
      <c r="G524">
        <f t="shared" ca="1" si="58"/>
        <v>0.32100000000000001</v>
      </c>
    </row>
    <row r="525" spans="1:7" x14ac:dyDescent="0.3">
      <c r="A525">
        <v>469</v>
      </c>
      <c r="B525" s="5">
        <f t="shared" ca="1" si="54"/>
        <v>67.886285351318676</v>
      </c>
      <c r="C525" s="5">
        <f t="shared" ca="1" si="55"/>
        <v>34.576115634304742</v>
      </c>
      <c r="D525" s="5">
        <f t="shared" ca="1" si="56"/>
        <v>144.48310652412093</v>
      </c>
      <c r="E525" s="5">
        <f t="shared" ca="1" si="59"/>
        <v>-29.676632297775189</v>
      </c>
      <c r="F525" s="5">
        <f t="shared" ca="1" si="57"/>
        <v>-12.556521740631705</v>
      </c>
      <c r="G525">
        <f t="shared" ca="1" si="58"/>
        <v>0.108</v>
      </c>
    </row>
    <row r="526" spans="1:7" x14ac:dyDescent="0.3">
      <c r="A526">
        <v>470</v>
      </c>
      <c r="B526" s="5">
        <f t="shared" ca="1" si="54"/>
        <v>66.56891139227443</v>
      </c>
      <c r="C526" s="5">
        <f t="shared" ca="1" si="55"/>
        <v>33.298910521157893</v>
      </c>
      <c r="D526" s="5">
        <f t="shared" ca="1" si="56"/>
        <v>145.88420628614858</v>
      </c>
      <c r="E526" s="5">
        <f t="shared" ca="1" si="59"/>
        <v>-30.543834041916138</v>
      </c>
      <c r="F526" s="5">
        <f t="shared" ca="1" si="57"/>
        <v>-13.423723484772655</v>
      </c>
      <c r="G526">
        <f t="shared" ca="1" si="58"/>
        <v>9.5000000000000001E-2</v>
      </c>
    </row>
    <row r="527" spans="1:7" x14ac:dyDescent="0.3">
      <c r="A527">
        <v>471</v>
      </c>
      <c r="B527" s="5">
        <f t="shared" ca="1" si="54"/>
        <v>70.573764712989089</v>
      </c>
      <c r="C527" s="5">
        <f t="shared" ca="1" si="55"/>
        <v>25.80056133261197</v>
      </c>
      <c r="D527" s="5">
        <f t="shared" ca="1" si="56"/>
        <v>145.50933122949226</v>
      </c>
      <c r="E527" s="5">
        <f t="shared" ca="1" si="59"/>
        <v>1.7864475275112679</v>
      </c>
      <c r="F527" s="5">
        <f t="shared" ca="1" si="57"/>
        <v>18.906558084654751</v>
      </c>
      <c r="G527">
        <f t="shared" ca="1" si="58"/>
        <v>0.89800000000000002</v>
      </c>
    </row>
    <row r="528" spans="1:7" x14ac:dyDescent="0.3">
      <c r="A528">
        <v>472</v>
      </c>
      <c r="B528" s="5">
        <f t="shared" ca="1" si="54"/>
        <v>63.928427356160604</v>
      </c>
      <c r="C528" s="5">
        <f t="shared" ca="1" si="55"/>
        <v>24.703362606071501</v>
      </c>
      <c r="D528" s="5">
        <f t="shared" ca="1" si="56"/>
        <v>149.56399124604988</v>
      </c>
      <c r="E528" s="5">
        <f t="shared" ca="1" si="59"/>
        <v>-15.89435572893937</v>
      </c>
      <c r="F528" s="5">
        <f t="shared" ca="1" si="57"/>
        <v>1.2257548282041135</v>
      </c>
      <c r="G528">
        <f t="shared" ca="1" si="58"/>
        <v>0.46300000000000002</v>
      </c>
    </row>
    <row r="529" spans="1:7" x14ac:dyDescent="0.3">
      <c r="A529">
        <v>473</v>
      </c>
      <c r="B529" s="5">
        <f t="shared" ca="1" si="54"/>
        <v>69.40121623052697</v>
      </c>
      <c r="C529" s="5">
        <f t="shared" ca="1" si="55"/>
        <v>34.742921432927687</v>
      </c>
      <c r="D529" s="5">
        <f t="shared" ca="1" si="56"/>
        <v>146.30226438872847</v>
      </c>
      <c r="E529" s="5">
        <f t="shared" ca="1" si="59"/>
        <v>-26.891628871298259</v>
      </c>
      <c r="F529" s="5">
        <f t="shared" ca="1" si="57"/>
        <v>-9.7715183141547755</v>
      </c>
      <c r="G529">
        <f t="shared" ca="1" si="58"/>
        <v>0.153</v>
      </c>
    </row>
    <row r="530" spans="1:7" x14ac:dyDescent="0.3">
      <c r="A530">
        <v>474</v>
      </c>
      <c r="B530" s="5">
        <f t="shared" ca="1" si="54"/>
        <v>70.36681222370197</v>
      </c>
      <c r="C530" s="5">
        <f t="shared" ca="1" si="55"/>
        <v>23.006385243589669</v>
      </c>
      <c r="D530" s="5">
        <f t="shared" ca="1" si="56"/>
        <v>143.08695937774621</v>
      </c>
      <c r="E530" s="5">
        <f t="shared" ca="1" si="59"/>
        <v>10.317868100978046</v>
      </c>
      <c r="F530" s="5">
        <f t="shared" ca="1" si="57"/>
        <v>27.43797865812153</v>
      </c>
      <c r="G530">
        <f t="shared" ca="1" si="58"/>
        <v>0.96499999999999997</v>
      </c>
    </row>
    <row r="531" spans="1:7" x14ac:dyDescent="0.3">
      <c r="A531">
        <v>475</v>
      </c>
      <c r="B531" s="5">
        <f t="shared" ca="1" si="54"/>
        <v>71.896819772874181</v>
      </c>
      <c r="C531" s="5">
        <f t="shared" ca="1" si="55"/>
        <v>35.554296569980281</v>
      </c>
      <c r="D531" s="5">
        <f t="shared" ca="1" si="56"/>
        <v>161.47223233362834</v>
      </c>
      <c r="E531" s="5">
        <f t="shared" ca="1" si="59"/>
        <v>-30.362246145191879</v>
      </c>
      <c r="F531" s="5">
        <f t="shared" ca="1" si="57"/>
        <v>-13.242135588048395</v>
      </c>
      <c r="G531">
        <f t="shared" ca="1" si="58"/>
        <v>0.1</v>
      </c>
    </row>
    <row r="532" spans="1:7" x14ac:dyDescent="0.3">
      <c r="A532">
        <v>476</v>
      </c>
      <c r="B532" s="5">
        <f t="shared" ca="1" si="54"/>
        <v>68.593158527397037</v>
      </c>
      <c r="C532" s="5">
        <f t="shared" ca="1" si="55"/>
        <v>36.354138508323686</v>
      </c>
      <c r="D532" s="5">
        <f t="shared" ca="1" si="56"/>
        <v>157.95257652926762</v>
      </c>
      <c r="E532" s="5">
        <f t="shared" ca="1" si="59"/>
        <v>-39.926631933890768</v>
      </c>
      <c r="F532" s="5">
        <f t="shared" ca="1" si="57"/>
        <v>-22.806521376747284</v>
      </c>
      <c r="G532">
        <f t="shared" ca="1" si="58"/>
        <v>2.1000000000000001E-2</v>
      </c>
    </row>
    <row r="533" spans="1:7" x14ac:dyDescent="0.3">
      <c r="A533">
        <v>477</v>
      </c>
      <c r="B533" s="5">
        <f t="shared" ca="1" si="54"/>
        <v>67.631838935485078</v>
      </c>
      <c r="C533" s="5">
        <f t="shared" ca="1" si="55"/>
        <v>31.038446347537622</v>
      </c>
      <c r="D533" s="5">
        <f t="shared" ca="1" si="56"/>
        <v>142.70084338478233</v>
      </c>
      <c r="E533" s="5">
        <f t="shared" ca="1" si="59"/>
        <v>-19.546231607366991</v>
      </c>
      <c r="F533" s="5">
        <f t="shared" ca="1" si="57"/>
        <v>-2.4261210502235073</v>
      </c>
      <c r="G533">
        <f t="shared" ca="1" si="58"/>
        <v>0.34899999999999998</v>
      </c>
    </row>
    <row r="534" spans="1:7" x14ac:dyDescent="0.3">
      <c r="A534">
        <v>478</v>
      </c>
      <c r="B534" s="5">
        <f t="shared" ca="1" si="54"/>
        <v>68.998487106306783</v>
      </c>
      <c r="C534" s="5">
        <f t="shared" ca="1" si="55"/>
        <v>31.482303176419734</v>
      </c>
      <c r="D534" s="5">
        <f t="shared" ca="1" si="56"/>
        <v>153.98252384126368</v>
      </c>
      <c r="E534" s="5">
        <f t="shared" ca="1" si="59"/>
        <v>-23.048249376282335</v>
      </c>
      <c r="F534" s="5">
        <f t="shared" ca="1" si="57"/>
        <v>-5.9281388191388515</v>
      </c>
      <c r="G534">
        <f t="shared" ca="1" si="58"/>
        <v>0.251</v>
      </c>
    </row>
    <row r="535" spans="1:7" x14ac:dyDescent="0.3">
      <c r="A535">
        <v>479</v>
      </c>
      <c r="B535" s="5">
        <f t="shared" ca="1" si="54"/>
        <v>65.993271900159414</v>
      </c>
      <c r="C535" s="5">
        <f t="shared" ca="1" si="55"/>
        <v>29.021489578722598</v>
      </c>
      <c r="D535" s="5">
        <f t="shared" ca="1" si="56"/>
        <v>142.01952741658195</v>
      </c>
      <c r="E535" s="5">
        <f t="shared" ca="1" si="59"/>
        <v>-18.122253940694605</v>
      </c>
      <c r="F535" s="5">
        <f t="shared" ca="1" si="57"/>
        <v>-1.0021433835511218</v>
      </c>
      <c r="G535">
        <f t="shared" ca="1" si="58"/>
        <v>0.39600000000000002</v>
      </c>
    </row>
    <row r="536" spans="1:7" x14ac:dyDescent="0.3">
      <c r="A536">
        <v>480</v>
      </c>
      <c r="B536" s="5">
        <f t="shared" ca="1" si="54"/>
        <v>68.55765706315448</v>
      </c>
      <c r="C536" s="5">
        <f t="shared" ca="1" si="55"/>
        <v>30.415125939725318</v>
      </c>
      <c r="D536" s="5">
        <f t="shared" ca="1" si="56"/>
        <v>149.60340959089478</v>
      </c>
      <c r="E536" s="5">
        <f t="shared" ca="1" si="59"/>
        <v>-18.939097329335628</v>
      </c>
      <c r="F536" s="5">
        <f t="shared" ca="1" si="57"/>
        <v>-1.8189867721921438</v>
      </c>
      <c r="G536">
        <f t="shared" ca="1" si="58"/>
        <v>0.371</v>
      </c>
    </row>
    <row r="537" spans="1:7" x14ac:dyDescent="0.3">
      <c r="A537">
        <v>481</v>
      </c>
      <c r="B537" s="5">
        <f t="shared" ca="1" si="54"/>
        <v>72.194195237883235</v>
      </c>
      <c r="C537" s="5">
        <f t="shared" ca="1" si="55"/>
        <v>22.62406997197953</v>
      </c>
      <c r="D537" s="5">
        <f t="shared" ca="1" si="56"/>
        <v>154.55819414536811</v>
      </c>
      <c r="E537" s="5">
        <f t="shared" ca="1" si="59"/>
        <v>10.308017035320223</v>
      </c>
      <c r="F537" s="5">
        <f t="shared" ca="1" si="57"/>
        <v>27.428127592463706</v>
      </c>
      <c r="G537">
        <f t="shared" ca="1" si="58"/>
        <v>0.96399999999999997</v>
      </c>
    </row>
    <row r="538" spans="1:7" x14ac:dyDescent="0.3">
      <c r="A538">
        <v>482</v>
      </c>
      <c r="B538" s="5">
        <f t="shared" ca="1" si="54"/>
        <v>74.323352444244549</v>
      </c>
      <c r="C538" s="5">
        <f t="shared" ca="1" si="55"/>
        <v>23.665778632993764</v>
      </c>
      <c r="D538" s="5">
        <f t="shared" ca="1" si="56"/>
        <v>150.65781163760906</v>
      </c>
      <c r="E538" s="5">
        <f t="shared" ca="1" si="59"/>
        <v>15.447044045143031</v>
      </c>
      <c r="F538" s="5">
        <f t="shared" ca="1" si="57"/>
        <v>32.567154602286514</v>
      </c>
      <c r="G538">
        <f t="shared" ca="1" si="58"/>
        <v>0.98799999999999999</v>
      </c>
    </row>
    <row r="539" spans="1:7" x14ac:dyDescent="0.3">
      <c r="A539">
        <v>483</v>
      </c>
      <c r="B539" s="5">
        <f t="shared" ca="1" si="54"/>
        <v>69.790901532649372</v>
      </c>
      <c r="C539" s="5">
        <f t="shared" ca="1" si="55"/>
        <v>28.399521348847415</v>
      </c>
      <c r="D539" s="5">
        <f t="shared" ca="1" si="56"/>
        <v>153.0865762915829</v>
      </c>
      <c r="E539" s="5">
        <f t="shared" ca="1" si="59"/>
        <v>-11.742084842012948</v>
      </c>
      <c r="F539" s="5">
        <f t="shared" ca="1" si="57"/>
        <v>5.3780257151305353</v>
      </c>
      <c r="G539">
        <f t="shared" ca="1" si="58"/>
        <v>0.58799999999999997</v>
      </c>
    </row>
    <row r="540" spans="1:7" x14ac:dyDescent="0.3">
      <c r="A540">
        <v>484</v>
      </c>
      <c r="B540" s="5">
        <f t="shared" ca="1" si="54"/>
        <v>72.912565507556238</v>
      </c>
      <c r="C540" s="5">
        <f t="shared" ca="1" si="55"/>
        <v>29.899968712691262</v>
      </c>
      <c r="D540" s="5">
        <f t="shared" ca="1" si="56"/>
        <v>151.49624539887122</v>
      </c>
      <c r="E540" s="5">
        <f t="shared" ca="1" si="59"/>
        <v>-6.357069332648523</v>
      </c>
      <c r="F540" s="5">
        <f t="shared" ca="1" si="57"/>
        <v>10.763041224494961</v>
      </c>
      <c r="G540">
        <f t="shared" ca="1" si="58"/>
        <v>0.73399999999999999</v>
      </c>
    </row>
    <row r="541" spans="1:7" x14ac:dyDescent="0.3">
      <c r="A541">
        <v>485</v>
      </c>
      <c r="B541" s="5">
        <f t="shared" ca="1" si="54"/>
        <v>71.136068665680483</v>
      </c>
      <c r="C541" s="5">
        <f t="shared" ca="1" si="55"/>
        <v>31.003527811874037</v>
      </c>
      <c r="D541" s="5">
        <f t="shared" ca="1" si="56"/>
        <v>144.45764730307229</v>
      </c>
      <c r="E541" s="5">
        <f t="shared" ca="1" si="59"/>
        <v>-10.60813250768469</v>
      </c>
      <c r="F541" s="5">
        <f t="shared" ca="1" si="57"/>
        <v>6.5119780494587935</v>
      </c>
      <c r="G541">
        <f t="shared" ca="1" si="58"/>
        <v>0.623</v>
      </c>
    </row>
    <row r="542" spans="1:7" x14ac:dyDescent="0.3">
      <c r="A542">
        <v>486</v>
      </c>
      <c r="B542" s="5">
        <f t="shared" ca="1" si="54"/>
        <v>73.839809417321192</v>
      </c>
      <c r="C542" s="5">
        <f t="shared" ca="1" si="55"/>
        <v>29.35046383072547</v>
      </c>
      <c r="D542" s="5">
        <f t="shared" ca="1" si="56"/>
        <v>155.31668148538731</v>
      </c>
      <c r="E542" s="5">
        <f t="shared" ca="1" si="59"/>
        <v>-4.2912507843712984</v>
      </c>
      <c r="F542" s="5">
        <f t="shared" ca="1" si="57"/>
        <v>12.828859772772185</v>
      </c>
      <c r="G542">
        <f t="shared" ca="1" si="58"/>
        <v>0.78400000000000003</v>
      </c>
    </row>
    <row r="543" spans="1:7" x14ac:dyDescent="0.3">
      <c r="A543">
        <v>487</v>
      </c>
      <c r="B543" s="5">
        <f t="shared" ca="1" si="54"/>
        <v>68.807253821444831</v>
      </c>
      <c r="C543" s="5">
        <f t="shared" ca="1" si="55"/>
        <v>27.963496158079607</v>
      </c>
      <c r="D543" s="5">
        <f t="shared" ca="1" si="56"/>
        <v>149.91623161022036</v>
      </c>
      <c r="E543" s="5">
        <f t="shared" ca="1" si="59"/>
        <v>-11.563182422347316</v>
      </c>
      <c r="F543" s="5">
        <f t="shared" ca="1" si="57"/>
        <v>5.5569281347961681</v>
      </c>
      <c r="G543">
        <f t="shared" ca="1" si="58"/>
        <v>0.59399999999999997</v>
      </c>
    </row>
    <row r="544" spans="1:7" x14ac:dyDescent="0.3">
      <c r="A544">
        <v>488</v>
      </c>
      <c r="B544" s="5">
        <f t="shared" ca="1" si="54"/>
        <v>65.883044540543267</v>
      </c>
      <c r="C544" s="5">
        <f t="shared" ca="1" si="55"/>
        <v>30.474459354175739</v>
      </c>
      <c r="D544" s="5">
        <f t="shared" ca="1" si="56"/>
        <v>151.48848171802615</v>
      </c>
      <c r="E544" s="5">
        <f t="shared" ca="1" si="59"/>
        <v>-27.59077644494856</v>
      </c>
      <c r="F544" s="5">
        <f t="shared" ca="1" si="57"/>
        <v>-10.470665887805076</v>
      </c>
      <c r="G544">
        <f t="shared" ca="1" si="58"/>
        <v>0.14000000000000001</v>
      </c>
    </row>
    <row r="545" spans="1:7" x14ac:dyDescent="0.3">
      <c r="A545">
        <v>489</v>
      </c>
      <c r="B545" s="5">
        <f t="shared" ca="1" si="54"/>
        <v>70.386389459512642</v>
      </c>
      <c r="C545" s="5">
        <f t="shared" ca="1" si="55"/>
        <v>31.726716382768178</v>
      </c>
      <c r="D545" s="5">
        <f t="shared" ca="1" si="56"/>
        <v>157.06790889143659</v>
      </c>
      <c r="E545" s="5">
        <f t="shared" ca="1" si="59"/>
        <v>-21.517123013419454</v>
      </c>
      <c r="F545" s="5">
        <f t="shared" ca="1" si="57"/>
        <v>-4.39701245627597</v>
      </c>
      <c r="G545">
        <f t="shared" ca="1" si="58"/>
        <v>0.29099999999999998</v>
      </c>
    </row>
    <row r="546" spans="1:7" x14ac:dyDescent="0.3">
      <c r="A546">
        <v>490</v>
      </c>
      <c r="B546" s="5">
        <f t="shared" ca="1" si="54"/>
        <v>69.243172425523554</v>
      </c>
      <c r="C546" s="5">
        <f t="shared" ca="1" si="55"/>
        <v>34.801666244124711</v>
      </c>
      <c r="D546" s="5">
        <f t="shared" ca="1" si="56"/>
        <v>151.68142391959429</v>
      </c>
      <c r="E546" s="5">
        <f t="shared" ca="1" si="59"/>
        <v>-30.395784428083282</v>
      </c>
      <c r="F546" s="5">
        <f t="shared" ca="1" si="57"/>
        <v>-13.275673870939798</v>
      </c>
      <c r="G546">
        <f t="shared" ca="1" si="58"/>
        <v>9.7000000000000003E-2</v>
      </c>
    </row>
    <row r="547" spans="1:7" x14ac:dyDescent="0.3">
      <c r="A547">
        <v>491</v>
      </c>
      <c r="B547" s="5">
        <f t="shared" ca="1" si="54"/>
        <v>70.687912361316521</v>
      </c>
      <c r="C547" s="5">
        <f t="shared" ca="1" si="55"/>
        <v>29.77727995009419</v>
      </c>
      <c r="D547" s="5">
        <f t="shared" ca="1" si="56"/>
        <v>148.92041870304951</v>
      </c>
      <c r="E547" s="5">
        <f t="shared" ca="1" si="59"/>
        <v>-10.839788458242186</v>
      </c>
      <c r="F547" s="5">
        <f t="shared" ca="1" si="57"/>
        <v>6.2803220989012978</v>
      </c>
      <c r="G547">
        <f t="shared" ca="1" si="58"/>
        <v>0.61799999999999999</v>
      </c>
    </row>
    <row r="548" spans="1:7" x14ac:dyDescent="0.3">
      <c r="A548">
        <v>492</v>
      </c>
      <c r="B548" s="5">
        <f t="shared" ca="1" si="54"/>
        <v>70.286089182511859</v>
      </c>
      <c r="C548" s="5">
        <f t="shared" ca="1" si="55"/>
        <v>27.015848679895033</v>
      </c>
      <c r="D548" s="5">
        <f t="shared" ca="1" si="56"/>
        <v>146.57322766707722</v>
      </c>
      <c r="E548" s="5">
        <f t="shared" ca="1" si="59"/>
        <v>-2.9846072894134861</v>
      </c>
      <c r="F548" s="5">
        <f t="shared" ca="1" si="57"/>
        <v>14.135503267729998</v>
      </c>
      <c r="G548">
        <f t="shared" ca="1" si="58"/>
        <v>0.81299999999999994</v>
      </c>
    </row>
    <row r="549" spans="1:7" x14ac:dyDescent="0.3">
      <c r="A549">
        <v>493</v>
      </c>
      <c r="B549" s="5">
        <f t="shared" ca="1" si="54"/>
        <v>65.940754408770772</v>
      </c>
      <c r="C549" s="5">
        <f t="shared" ca="1" si="55"/>
        <v>29.916819254800366</v>
      </c>
      <c r="D549" s="5">
        <f t="shared" ca="1" si="56"/>
        <v>151.76613593530431</v>
      </c>
      <c r="E549" s="5">
        <f t="shared" ca="1" si="59"/>
        <v>-26.021732739822557</v>
      </c>
      <c r="F549" s="5">
        <f t="shared" ca="1" si="57"/>
        <v>-8.9016221826790733</v>
      </c>
      <c r="G549">
        <f t="shared" ca="1" si="58"/>
        <v>0.17799999999999999</v>
      </c>
    </row>
    <row r="550" spans="1:7" x14ac:dyDescent="0.3">
      <c r="A550">
        <v>494</v>
      </c>
      <c r="B550" s="5">
        <f t="shared" ca="1" si="54"/>
        <v>67.156904282533162</v>
      </c>
      <c r="C550" s="5">
        <f t="shared" ca="1" si="55"/>
        <v>31.964892477985625</v>
      </c>
      <c r="D550" s="5">
        <f t="shared" ca="1" si="56"/>
        <v>148.14258393389383</v>
      </c>
      <c r="E550" s="5">
        <f t="shared" ca="1" si="59"/>
        <v>-26.392658414255688</v>
      </c>
      <c r="F550" s="5">
        <f t="shared" ca="1" si="57"/>
        <v>-9.2725478571122046</v>
      </c>
      <c r="G550">
        <f t="shared" ca="1" si="58"/>
        <v>0.16800000000000001</v>
      </c>
    </row>
    <row r="551" spans="1:7" x14ac:dyDescent="0.3">
      <c r="A551">
        <v>495</v>
      </c>
      <c r="B551" s="5">
        <f t="shared" ca="1" si="54"/>
        <v>65.549924709665888</v>
      </c>
      <c r="C551" s="5">
        <f t="shared" ca="1" si="55"/>
        <v>28.254336505612152</v>
      </c>
      <c r="D551" s="5">
        <f t="shared" ca="1" si="56"/>
        <v>147.35785452362651</v>
      </c>
      <c r="E551" s="5">
        <f t="shared" ca="1" si="59"/>
        <v>-20.094533773230669</v>
      </c>
      <c r="F551" s="5">
        <f t="shared" ca="1" si="57"/>
        <v>-2.9744232160871853</v>
      </c>
      <c r="G551">
        <f t="shared" ca="1" si="58"/>
        <v>0.33100000000000002</v>
      </c>
    </row>
    <row r="552" spans="1:7" x14ac:dyDescent="0.3">
      <c r="A552">
        <v>496</v>
      </c>
      <c r="B552" s="5">
        <f t="shared" ca="1" si="54"/>
        <v>71.274658198870426</v>
      </c>
      <c r="C552" s="5">
        <f t="shared" ca="1" si="55"/>
        <v>29.626080345941837</v>
      </c>
      <c r="D552" s="5">
        <f t="shared" ca="1" si="56"/>
        <v>153.61158614541398</v>
      </c>
      <c r="E552" s="5">
        <f t="shared" ca="1" si="59"/>
        <v>-11.306647706166817</v>
      </c>
      <c r="F552" s="5">
        <f t="shared" ca="1" si="57"/>
        <v>5.8134628509766664</v>
      </c>
      <c r="G552">
        <f t="shared" ca="1" si="58"/>
        <v>0.6</v>
      </c>
    </row>
    <row r="553" spans="1:7" x14ac:dyDescent="0.3">
      <c r="A553">
        <v>497</v>
      </c>
      <c r="B553" s="5">
        <f t="shared" ca="1" si="54"/>
        <v>71.402834540857981</v>
      </c>
      <c r="C553" s="5">
        <f t="shared" ca="1" si="55"/>
        <v>28.773458310141784</v>
      </c>
      <c r="D553" s="5">
        <f t="shared" ca="1" si="56"/>
        <v>148.10116195450294</v>
      </c>
      <c r="E553" s="5">
        <f t="shared" ca="1" si="59"/>
        <v>-5.5978897092259192</v>
      </c>
      <c r="F553" s="5">
        <f t="shared" ca="1" si="57"/>
        <v>11.522220847917565</v>
      </c>
      <c r="G553">
        <f t="shared" ca="1" si="58"/>
        <v>0.75900000000000001</v>
      </c>
    </row>
    <row r="554" spans="1:7" x14ac:dyDescent="0.3">
      <c r="A554">
        <v>498</v>
      </c>
      <c r="B554" s="5">
        <f t="shared" ca="1" si="54"/>
        <v>64.777978198657479</v>
      </c>
      <c r="C554" s="5">
        <f t="shared" ca="1" si="55"/>
        <v>31.331571213696382</v>
      </c>
      <c r="D554" s="5">
        <f t="shared" ca="1" si="56"/>
        <v>137.27148480881013</v>
      </c>
      <c r="E554" s="5">
        <f t="shared" ca="1" si="59"/>
        <v>-25.409996385706538</v>
      </c>
      <c r="F554" s="5">
        <f t="shared" ca="1" si="57"/>
        <v>-8.2898858285630546</v>
      </c>
      <c r="G554">
        <f t="shared" ca="1" si="58"/>
        <v>0.188</v>
      </c>
    </row>
    <row r="555" spans="1:7" x14ac:dyDescent="0.3">
      <c r="A555">
        <v>499</v>
      </c>
      <c r="B555" s="5">
        <f t="shared" ca="1" si="54"/>
        <v>69.776188782698853</v>
      </c>
      <c r="C555" s="5">
        <f t="shared" ca="1" si="55"/>
        <v>24.365752206947477</v>
      </c>
      <c r="D555" s="5">
        <f t="shared" ca="1" si="56"/>
        <v>143.31484044929044</v>
      </c>
      <c r="E555" s="5">
        <f t="shared" ca="1" si="59"/>
        <v>4.7487757636944217</v>
      </c>
      <c r="F555" s="5">
        <f t="shared" ca="1" si="57"/>
        <v>21.868886320837905</v>
      </c>
      <c r="G555">
        <f t="shared" ca="1" si="58"/>
        <v>0.93</v>
      </c>
    </row>
    <row r="556" spans="1:7" x14ac:dyDescent="0.3">
      <c r="A556">
        <v>500</v>
      </c>
      <c r="B556" s="5">
        <f t="shared" ca="1" si="54"/>
        <v>69.676309883913092</v>
      </c>
      <c r="C556" s="5">
        <f t="shared" ca="1" si="55"/>
        <v>32.113375602901669</v>
      </c>
      <c r="D556" s="5">
        <f t="shared" ca="1" si="56"/>
        <v>144.67937835837117</v>
      </c>
      <c r="E556" s="5">
        <f t="shared" ca="1" si="59"/>
        <v>-17.904489479111263</v>
      </c>
      <c r="F556" s="5">
        <f t="shared" ca="1" si="57"/>
        <v>-0.78437892196777881</v>
      </c>
      <c r="G556">
        <f t="shared" ca="1" si="58"/>
        <v>0.40200000000000002</v>
      </c>
    </row>
    <row r="557" spans="1:7" x14ac:dyDescent="0.3">
      <c r="A557">
        <v>501</v>
      </c>
      <c r="B557" s="5">
        <f t="shared" ca="1" si="54"/>
        <v>65.70870907298459</v>
      </c>
      <c r="C557" s="5">
        <f t="shared" ca="1" si="55"/>
        <v>32.903413602123734</v>
      </c>
      <c r="D557" s="5">
        <f t="shared" ca="1" si="56"/>
        <v>148.31828076339167</v>
      </c>
      <c r="E557" s="5">
        <f t="shared" ca="1" si="59"/>
        <v>-33.153399214910259</v>
      </c>
      <c r="F557" s="5">
        <f t="shared" ca="1" si="57"/>
        <v>-16.033288657766775</v>
      </c>
      <c r="G557">
        <f t="shared" ca="1" si="58"/>
        <v>6.8000000000000005E-2</v>
      </c>
    </row>
    <row r="558" spans="1:7" x14ac:dyDescent="0.3">
      <c r="A558">
        <v>502</v>
      </c>
      <c r="B558" s="5">
        <f t="shared" ca="1" si="54"/>
        <v>67.88322484348366</v>
      </c>
      <c r="C558" s="5">
        <f t="shared" ca="1" si="55"/>
        <v>27.830450428885424</v>
      </c>
      <c r="D558" s="5">
        <f t="shared" ca="1" si="56"/>
        <v>143.17038130627523</v>
      </c>
      <c r="E558" s="5">
        <f t="shared" ca="1" si="59"/>
        <v>-10.137249833159515</v>
      </c>
      <c r="F558" s="5">
        <f t="shared" ca="1" si="57"/>
        <v>6.9828607239839684</v>
      </c>
      <c r="G558">
        <f t="shared" ca="1" si="58"/>
        <v>0.64200000000000002</v>
      </c>
    </row>
    <row r="559" spans="1:7" x14ac:dyDescent="0.3">
      <c r="A559">
        <v>503</v>
      </c>
      <c r="B559" s="5">
        <f t="shared" ca="1" si="54"/>
        <v>68.718197642748962</v>
      </c>
      <c r="C559" s="5">
        <f t="shared" ca="1" si="55"/>
        <v>32.989816590828859</v>
      </c>
      <c r="D559" s="5">
        <f t="shared" ca="1" si="56"/>
        <v>148.95185648915941</v>
      </c>
      <c r="E559" s="5">
        <f t="shared" ca="1" si="59"/>
        <v>-25.330679902701817</v>
      </c>
      <c r="F559" s="5">
        <f t="shared" ca="1" si="57"/>
        <v>-8.2105693455583335</v>
      </c>
      <c r="G559">
        <f t="shared" ca="1" si="58"/>
        <v>0.193</v>
      </c>
    </row>
    <row r="560" spans="1:7" x14ac:dyDescent="0.3">
      <c r="A560">
        <v>504</v>
      </c>
      <c r="B560" s="5">
        <f t="shared" ca="1" si="54"/>
        <v>69.778106854652279</v>
      </c>
      <c r="C560" s="5">
        <f t="shared" ca="1" si="55"/>
        <v>29.13416972380924</v>
      </c>
      <c r="D560" s="5">
        <f t="shared" ca="1" si="56"/>
        <v>140.46569160642517</v>
      </c>
      <c r="E560" s="5">
        <f t="shared" ca="1" si="59"/>
        <v>-7.0286648173945689</v>
      </c>
      <c r="F560" s="5">
        <f t="shared" ca="1" si="57"/>
        <v>10.091445739748915</v>
      </c>
      <c r="G560">
        <f t="shared" ca="1" si="58"/>
        <v>0.72</v>
      </c>
    </row>
    <row r="561" spans="1:7" x14ac:dyDescent="0.3">
      <c r="A561">
        <v>505</v>
      </c>
      <c r="B561" s="5">
        <f t="shared" ca="1" si="54"/>
        <v>72.423688672415665</v>
      </c>
      <c r="C561" s="5">
        <f t="shared" ca="1" si="55"/>
        <v>31.989198404765542</v>
      </c>
      <c r="D561" s="5">
        <f t="shared" ca="1" si="56"/>
        <v>140.05292531969044</v>
      </c>
      <c r="E561" s="5">
        <f t="shared" ca="1" si="59"/>
        <v>-7.3912193676018862</v>
      </c>
      <c r="F561" s="5">
        <f t="shared" ca="1" si="57"/>
        <v>9.7288911895415975</v>
      </c>
      <c r="G561">
        <f t="shared" ca="1" si="58"/>
        <v>0.70799999999999996</v>
      </c>
    </row>
    <row r="562" spans="1:7" x14ac:dyDescent="0.3">
      <c r="A562">
        <v>506</v>
      </c>
      <c r="B562" s="5">
        <f t="shared" ca="1" si="54"/>
        <v>72.861592398941482</v>
      </c>
      <c r="C562" s="5">
        <f t="shared" ca="1" si="55"/>
        <v>29.346308040282167</v>
      </c>
      <c r="D562" s="5">
        <f t="shared" ca="1" si="56"/>
        <v>157.76347268735074</v>
      </c>
      <c r="E562" s="5">
        <f t="shared" ca="1" si="59"/>
        <v>-8.3302918308379894</v>
      </c>
      <c r="F562" s="5">
        <f t="shared" ca="1" si="57"/>
        <v>8.7898187263054943</v>
      </c>
      <c r="G562">
        <f t="shared" ca="1" si="58"/>
        <v>0.68300000000000005</v>
      </c>
    </row>
    <row r="563" spans="1:7" x14ac:dyDescent="0.3">
      <c r="A563">
        <v>507</v>
      </c>
      <c r="B563" s="5">
        <f t="shared" ca="1" si="54"/>
        <v>70.80298194911822</v>
      </c>
      <c r="C563" s="5">
        <f t="shared" ca="1" si="55"/>
        <v>25.452567291317276</v>
      </c>
      <c r="D563" s="5">
        <f t="shared" ca="1" si="56"/>
        <v>150.59105234261807</v>
      </c>
      <c r="E563" s="5">
        <f t="shared" ca="1" si="59"/>
        <v>0.66020246940548521</v>
      </c>
      <c r="F563" s="5">
        <f t="shared" ca="1" si="57"/>
        <v>17.780313026548971</v>
      </c>
      <c r="G563">
        <f t="shared" ca="1" si="58"/>
        <v>0.88400000000000001</v>
      </c>
    </row>
    <row r="564" spans="1:7" x14ac:dyDescent="0.3">
      <c r="A564">
        <v>508</v>
      </c>
      <c r="B564" s="5">
        <f t="shared" ca="1" si="54"/>
        <v>73.464860295146565</v>
      </c>
      <c r="C564" s="5">
        <f t="shared" ca="1" si="55"/>
        <v>28.55268785665638</v>
      </c>
      <c r="D564" s="5">
        <f t="shared" ca="1" si="56"/>
        <v>153.07325923645863</v>
      </c>
      <c r="E564" s="5">
        <f t="shared" ca="1" si="59"/>
        <v>-1.9013885546621703</v>
      </c>
      <c r="F564" s="5">
        <f t="shared" ca="1" si="57"/>
        <v>15.218722002481314</v>
      </c>
      <c r="G564">
        <f t="shared" ca="1" si="58"/>
        <v>0.83599999999999997</v>
      </c>
    </row>
    <row r="565" spans="1:7" x14ac:dyDescent="0.3">
      <c r="A565">
        <v>509</v>
      </c>
      <c r="B565" s="5">
        <f t="shared" ca="1" si="54"/>
        <v>68.886657800176366</v>
      </c>
      <c r="C565" s="5">
        <f t="shared" ca="1" si="55"/>
        <v>33.573860869972528</v>
      </c>
      <c r="D565" s="5">
        <f t="shared" ca="1" si="56"/>
        <v>149.46147718636504</v>
      </c>
      <c r="E565" s="5">
        <f t="shared" ca="1" si="59"/>
        <v>-26.766019493026761</v>
      </c>
      <c r="F565" s="5">
        <f t="shared" ca="1" si="57"/>
        <v>-9.645908935883277</v>
      </c>
      <c r="G565">
        <f t="shared" ca="1" si="58"/>
        <v>0.155</v>
      </c>
    </row>
    <row r="566" spans="1:7" x14ac:dyDescent="0.3">
      <c r="A566">
        <v>510</v>
      </c>
      <c r="B566" s="5">
        <f t="shared" ca="1" si="54"/>
        <v>70.389162247234793</v>
      </c>
      <c r="C566" s="5">
        <f t="shared" ca="1" si="55"/>
        <v>30.234496179530858</v>
      </c>
      <c r="D566" s="5">
        <f t="shared" ca="1" si="56"/>
        <v>152.52828451866617</v>
      </c>
      <c r="E566" s="5">
        <f t="shared" ca="1" si="59"/>
        <v>-14.895362137755448</v>
      </c>
      <c r="F566" s="5">
        <f t="shared" ca="1" si="57"/>
        <v>2.2247484193880354</v>
      </c>
      <c r="G566">
        <f t="shared" ca="1" si="58"/>
        <v>0.49399999999999999</v>
      </c>
    </row>
    <row r="567" spans="1:7" x14ac:dyDescent="0.3">
      <c r="A567">
        <v>511</v>
      </c>
      <c r="B567" s="5">
        <f t="shared" ca="1" si="54"/>
        <v>69.914764554427279</v>
      </c>
      <c r="C567" s="5">
        <f t="shared" ca="1" si="55"/>
        <v>30.191826350612921</v>
      </c>
      <c r="D567" s="5">
        <f t="shared" ca="1" si="56"/>
        <v>146.39690865011201</v>
      </c>
      <c r="E567" s="5">
        <f t="shared" ca="1" si="59"/>
        <v>-12.797156525918822</v>
      </c>
      <c r="F567" s="5">
        <f t="shared" ca="1" si="57"/>
        <v>4.3229540312246613</v>
      </c>
      <c r="G567">
        <f t="shared" ca="1" si="58"/>
        <v>0.56000000000000005</v>
      </c>
    </row>
    <row r="568" spans="1:7" x14ac:dyDescent="0.3">
      <c r="A568">
        <v>512</v>
      </c>
      <c r="B568" s="5">
        <f t="shared" ca="1" si="54"/>
        <v>66.010574231224396</v>
      </c>
      <c r="C568" s="5">
        <f t="shared" ca="1" si="55"/>
        <v>33.529870023833695</v>
      </c>
      <c r="D568" s="5">
        <f t="shared" ca="1" si="56"/>
        <v>161.33151817769445</v>
      </c>
      <c r="E568" s="5">
        <f t="shared" ca="1" si="59"/>
        <v>-41.072422207696114</v>
      </c>
      <c r="F568" s="5">
        <f t="shared" ca="1" si="57"/>
        <v>-23.95231165055263</v>
      </c>
      <c r="G568">
        <f t="shared" ca="1" si="58"/>
        <v>1.7000000000000001E-2</v>
      </c>
    </row>
    <row r="569" spans="1:7" x14ac:dyDescent="0.3">
      <c r="A569">
        <v>513</v>
      </c>
      <c r="B569" s="5">
        <f t="shared" ca="1" si="54"/>
        <v>67.921248155258738</v>
      </c>
      <c r="C569" s="5">
        <f t="shared" ca="1" si="55"/>
        <v>30.247504786950493</v>
      </c>
      <c r="D569" s="5">
        <f t="shared" ca="1" si="56"/>
        <v>147.40474646575487</v>
      </c>
      <c r="E569" s="5">
        <f t="shared" ca="1" si="59"/>
        <v>-19.063620718810725</v>
      </c>
      <c r="F569" s="5">
        <f t="shared" ca="1" si="57"/>
        <v>-1.9435101616672412</v>
      </c>
      <c r="G569">
        <f t="shared" ca="1" si="58"/>
        <v>0.36499999999999999</v>
      </c>
    </row>
    <row r="570" spans="1:7" x14ac:dyDescent="0.3">
      <c r="A570">
        <v>514</v>
      </c>
      <c r="B570" s="5">
        <f t="shared" ref="B570:B633" ca="1" si="60">_xlfn.NORM.INV(RAND(),$B$52,$C$52)</f>
        <v>70.755498964353535</v>
      </c>
      <c r="C570" s="5">
        <f t="shared" ref="C570:C633" ca="1" si="61">_xlfn.NORM.INV(RAND(),$B$53,$C$53)</f>
        <v>31.718544677464958</v>
      </c>
      <c r="D570" s="5">
        <f t="shared" ref="D570:D633" ca="1" si="62">_xlfn.NORM.INV(RAND(),$B$54,$C$54)</f>
        <v>138.4791186833861</v>
      </c>
      <c r="E570" s="5">
        <f t="shared" ca="1" si="59"/>
        <v>-10.446439138534874</v>
      </c>
      <c r="F570" s="5">
        <f t="shared" ref="F570:F633" ca="1" si="63">E570+$C$46</f>
        <v>6.6736714186086097</v>
      </c>
      <c r="G570">
        <f t="shared" ref="G570:G633" ca="1" si="64">COUNTIF($F$57:$F$1056,"&lt;"&amp;F570)/COUNT($F$57:$F$1056)</f>
        <v>0.629</v>
      </c>
    </row>
    <row r="571" spans="1:7" x14ac:dyDescent="0.3">
      <c r="A571">
        <v>515</v>
      </c>
      <c r="B571" s="5">
        <f t="shared" ca="1" si="60"/>
        <v>67.037052954299426</v>
      </c>
      <c r="C571" s="5">
        <f t="shared" ca="1" si="61"/>
        <v>27.448195141592542</v>
      </c>
      <c r="D571" s="5">
        <f t="shared" ca="1" si="62"/>
        <v>147.44874134853424</v>
      </c>
      <c r="E571" s="5">
        <f t="shared" ca="1" si="59"/>
        <v>-13.738442236851657</v>
      </c>
      <c r="F571" s="5">
        <f t="shared" ca="1" si="63"/>
        <v>3.3816683202918263</v>
      </c>
      <c r="G571">
        <f t="shared" ca="1" si="64"/>
        <v>0.53300000000000003</v>
      </c>
    </row>
    <row r="572" spans="1:7" x14ac:dyDescent="0.3">
      <c r="A572">
        <v>516</v>
      </c>
      <c r="B572" s="5">
        <f t="shared" ca="1" si="60"/>
        <v>75.057988939505236</v>
      </c>
      <c r="C572" s="5">
        <f t="shared" ca="1" si="61"/>
        <v>35.362411782950865</v>
      </c>
      <c r="D572" s="5">
        <f t="shared" ca="1" si="62"/>
        <v>150.29065314150026</v>
      </c>
      <c r="E572" s="5">
        <f t="shared" ca="1" si="59"/>
        <v>-14.971797975466869</v>
      </c>
      <c r="F572" s="5">
        <f t="shared" ca="1" si="63"/>
        <v>2.1483125816766151</v>
      </c>
      <c r="G572">
        <f t="shared" ca="1" si="64"/>
        <v>0.49199999999999999</v>
      </c>
    </row>
    <row r="573" spans="1:7" x14ac:dyDescent="0.3">
      <c r="A573">
        <v>517</v>
      </c>
      <c r="B573" s="5">
        <f t="shared" ca="1" si="60"/>
        <v>74.646142247137547</v>
      </c>
      <c r="C573" s="5">
        <f t="shared" ca="1" si="61"/>
        <v>26.441565716350144</v>
      </c>
      <c r="D573" s="5">
        <f t="shared" ca="1" si="62"/>
        <v>141.06752070076706</v>
      </c>
      <c r="E573" s="5">
        <f t="shared" ca="1" si="59"/>
        <v>13.763780280684154</v>
      </c>
      <c r="F573" s="5">
        <f t="shared" ca="1" si="63"/>
        <v>30.883890837827636</v>
      </c>
      <c r="G573">
        <f t="shared" ca="1" si="64"/>
        <v>0.98199999999999998</v>
      </c>
    </row>
    <row r="574" spans="1:7" x14ac:dyDescent="0.3">
      <c r="A574">
        <v>518</v>
      </c>
      <c r="B574" s="5">
        <f t="shared" ca="1" si="60"/>
        <v>71.886156107467059</v>
      </c>
      <c r="C574" s="5">
        <f t="shared" ca="1" si="61"/>
        <v>32.26272011491988</v>
      </c>
      <c r="D574" s="5">
        <f t="shared" ca="1" si="62"/>
        <v>151.05744953977751</v>
      </c>
      <c r="E574" s="5">
        <f t="shared" ca="1" si="59"/>
        <v>-15.586490813839468</v>
      </c>
      <c r="F574" s="5">
        <f t="shared" ca="1" si="63"/>
        <v>1.5336197433040155</v>
      </c>
      <c r="G574">
        <f t="shared" ca="1" si="64"/>
        <v>0.47199999999999998</v>
      </c>
    </row>
    <row r="575" spans="1:7" x14ac:dyDescent="0.3">
      <c r="A575">
        <v>519</v>
      </c>
      <c r="B575" s="5">
        <f t="shared" ca="1" si="60"/>
        <v>66.617352551180133</v>
      </c>
      <c r="C575" s="5">
        <f t="shared" ca="1" si="61"/>
        <v>33.649958293924215</v>
      </c>
      <c r="D575" s="5">
        <f t="shared" ca="1" si="62"/>
        <v>149.42916538893763</v>
      </c>
      <c r="E575" s="5">
        <f t="shared" ca="1" si="59"/>
        <v>-33.29928222895763</v>
      </c>
      <c r="F575" s="5">
        <f t="shared" ca="1" si="63"/>
        <v>-16.179171671814146</v>
      </c>
      <c r="G575">
        <f t="shared" ca="1" si="64"/>
        <v>6.6000000000000003E-2</v>
      </c>
    </row>
    <row r="576" spans="1:7" x14ac:dyDescent="0.3">
      <c r="A576">
        <v>520</v>
      </c>
      <c r="B576" s="5">
        <f t="shared" ca="1" si="60"/>
        <v>71.232555598358957</v>
      </c>
      <c r="C576" s="5">
        <f t="shared" ca="1" si="61"/>
        <v>25.960023958086442</v>
      </c>
      <c r="D576" s="5">
        <f t="shared" ca="1" si="62"/>
        <v>154.15777219695798</v>
      </c>
      <c r="E576" s="5">
        <f t="shared" ca="1" si="59"/>
        <v>-1.4793222913344493</v>
      </c>
      <c r="F576" s="5">
        <f t="shared" ca="1" si="63"/>
        <v>15.640788265809034</v>
      </c>
      <c r="G576">
        <f t="shared" ca="1" si="64"/>
        <v>0.84299999999999997</v>
      </c>
    </row>
    <row r="577" spans="1:7" x14ac:dyDescent="0.3">
      <c r="A577">
        <v>521</v>
      </c>
      <c r="B577" s="5">
        <f t="shared" ca="1" si="60"/>
        <v>71.610608777591793</v>
      </c>
      <c r="C577" s="5">
        <f t="shared" ca="1" si="61"/>
        <v>27.220947105945722</v>
      </c>
      <c r="D577" s="5">
        <f t="shared" ca="1" si="62"/>
        <v>157.52828390708964</v>
      </c>
      <c r="E577" s="5">
        <f t="shared" ca="1" si="59"/>
        <v>-5.7614328695756791</v>
      </c>
      <c r="F577" s="5">
        <f t="shared" ca="1" si="63"/>
        <v>11.358677687567805</v>
      </c>
      <c r="G577">
        <f t="shared" ca="1" si="64"/>
        <v>0.75700000000000001</v>
      </c>
    </row>
    <row r="578" spans="1:7" x14ac:dyDescent="0.3">
      <c r="A578">
        <v>522</v>
      </c>
      <c r="B578" s="5">
        <f t="shared" ca="1" si="60"/>
        <v>65.306545188108075</v>
      </c>
      <c r="C578" s="5">
        <f t="shared" ca="1" si="61"/>
        <v>31.034136980903948</v>
      </c>
      <c r="D578" s="5">
        <f t="shared" ca="1" si="62"/>
        <v>150.75559220571003</v>
      </c>
      <c r="E578" s="5">
        <f t="shared" ca="1" si="59"/>
        <v>-30.369169520505434</v>
      </c>
      <c r="F578" s="5">
        <f t="shared" ca="1" si="63"/>
        <v>-13.24905896336195</v>
      </c>
      <c r="G578">
        <f t="shared" ca="1" si="64"/>
        <v>9.9000000000000005E-2</v>
      </c>
    </row>
    <row r="579" spans="1:7" x14ac:dyDescent="0.3">
      <c r="A579">
        <v>523</v>
      </c>
      <c r="B579" s="5">
        <f t="shared" ca="1" si="60"/>
        <v>71.284390576980798</v>
      </c>
      <c r="C579" s="5">
        <f t="shared" ca="1" si="61"/>
        <v>33.461930763136181</v>
      </c>
      <c r="D579" s="5">
        <f t="shared" ca="1" si="62"/>
        <v>155.64487942562445</v>
      </c>
      <c r="E579" s="5">
        <f t="shared" ca="1" si="59"/>
        <v>-23.088619119070174</v>
      </c>
      <c r="F579" s="5">
        <f t="shared" ca="1" si="63"/>
        <v>-5.96850856192669</v>
      </c>
      <c r="G579">
        <f t="shared" ca="1" si="64"/>
        <v>0.25</v>
      </c>
    </row>
    <row r="580" spans="1:7" x14ac:dyDescent="0.3">
      <c r="A580">
        <v>524</v>
      </c>
      <c r="B580" s="5">
        <f t="shared" ca="1" si="60"/>
        <v>70.012613946313081</v>
      </c>
      <c r="C580" s="5">
        <f t="shared" ca="1" si="61"/>
        <v>34.102491870651306</v>
      </c>
      <c r="D580" s="5">
        <f t="shared" ca="1" si="62"/>
        <v>153.72384028730033</v>
      </c>
      <c r="E580" s="5">
        <f t="shared" ca="1" si="59"/>
        <v>-27.394559290759915</v>
      </c>
      <c r="F580" s="5">
        <f t="shared" ca="1" si="63"/>
        <v>-10.274448733616431</v>
      </c>
      <c r="G580">
        <f t="shared" ca="1" si="64"/>
        <v>0.14799999999999999</v>
      </c>
    </row>
    <row r="581" spans="1:7" x14ac:dyDescent="0.3">
      <c r="A581">
        <v>525</v>
      </c>
      <c r="B581" s="5">
        <f t="shared" ca="1" si="60"/>
        <v>67.786817807316396</v>
      </c>
      <c r="C581" s="5">
        <f t="shared" ca="1" si="61"/>
        <v>28.02831419152556</v>
      </c>
      <c r="D581" s="5">
        <f t="shared" ca="1" si="62"/>
        <v>150.34567326810821</v>
      </c>
      <c r="E581" s="5">
        <f t="shared" ca="1" si="59"/>
        <v>-14.825694016399694</v>
      </c>
      <c r="F581" s="5">
        <f t="shared" ca="1" si="63"/>
        <v>2.2944165407437893</v>
      </c>
      <c r="G581">
        <f t="shared" ca="1" si="64"/>
        <v>0.495</v>
      </c>
    </row>
    <row r="582" spans="1:7" x14ac:dyDescent="0.3">
      <c r="A582">
        <v>526</v>
      </c>
      <c r="B582" s="5">
        <f t="shared" ca="1" si="60"/>
        <v>68.263737345324316</v>
      </c>
      <c r="C582" s="5">
        <f t="shared" ca="1" si="61"/>
        <v>30.900273899196478</v>
      </c>
      <c r="D582" s="5">
        <f t="shared" ca="1" si="62"/>
        <v>139.49014145374531</v>
      </c>
      <c r="E582" s="5">
        <f t="shared" ref="E582:E645" ca="1" si="65">$J$46*(B582-$B$46)+$J$47*(C582-$B$47)+$J$48*(D582-$B$48)</f>
        <v>-15.665283968453373</v>
      </c>
      <c r="F582" s="5">
        <f t="shared" ca="1" si="63"/>
        <v>1.4548265886901106</v>
      </c>
      <c r="G582">
        <f t="shared" ca="1" si="64"/>
        <v>0.46800000000000003</v>
      </c>
    </row>
    <row r="583" spans="1:7" x14ac:dyDescent="0.3">
      <c r="A583">
        <v>527</v>
      </c>
      <c r="B583" s="5">
        <f t="shared" ca="1" si="60"/>
        <v>73.200489357415478</v>
      </c>
      <c r="C583" s="5">
        <f t="shared" ca="1" si="61"/>
        <v>29.89872224750706</v>
      </c>
      <c r="D583" s="5">
        <f t="shared" ca="1" si="62"/>
        <v>150.82376746890034</v>
      </c>
      <c r="E583" s="5">
        <f t="shared" ca="1" si="65"/>
        <v>-5.187042722167817</v>
      </c>
      <c r="F583" s="5">
        <f t="shared" ca="1" si="63"/>
        <v>11.933067834975667</v>
      </c>
      <c r="G583">
        <f t="shared" ca="1" si="64"/>
        <v>0.76600000000000001</v>
      </c>
    </row>
    <row r="584" spans="1:7" x14ac:dyDescent="0.3">
      <c r="A584">
        <v>528</v>
      </c>
      <c r="B584" s="5">
        <f t="shared" ca="1" si="60"/>
        <v>69.115697936917115</v>
      </c>
      <c r="C584" s="5">
        <f t="shared" ca="1" si="61"/>
        <v>30.932230124202583</v>
      </c>
      <c r="D584" s="5">
        <f t="shared" ca="1" si="62"/>
        <v>160.03201711333051</v>
      </c>
      <c r="E584" s="5">
        <f t="shared" ca="1" si="65"/>
        <v>-24.444426466917029</v>
      </c>
      <c r="F584" s="5">
        <f t="shared" ca="1" si="63"/>
        <v>-7.3243159097735457</v>
      </c>
      <c r="G584">
        <f t="shared" ca="1" si="64"/>
        <v>0.216</v>
      </c>
    </row>
    <row r="585" spans="1:7" x14ac:dyDescent="0.3">
      <c r="A585">
        <v>529</v>
      </c>
      <c r="B585" s="5">
        <f t="shared" ca="1" si="60"/>
        <v>77.536283338808943</v>
      </c>
      <c r="C585" s="5">
        <f t="shared" ca="1" si="61"/>
        <v>28.222786620156455</v>
      </c>
      <c r="D585" s="5">
        <f t="shared" ca="1" si="62"/>
        <v>158.90211618799009</v>
      </c>
      <c r="E585" s="5">
        <f t="shared" ca="1" si="65"/>
        <v>7.2504476676872942</v>
      </c>
      <c r="F585" s="5">
        <f t="shared" ca="1" si="63"/>
        <v>24.370558224830777</v>
      </c>
      <c r="G585">
        <f t="shared" ca="1" si="64"/>
        <v>0.95499999999999996</v>
      </c>
    </row>
    <row r="586" spans="1:7" x14ac:dyDescent="0.3">
      <c r="A586">
        <v>530</v>
      </c>
      <c r="B586" s="5">
        <f t="shared" ca="1" si="60"/>
        <v>72.257694161470468</v>
      </c>
      <c r="C586" s="5">
        <f t="shared" ca="1" si="61"/>
        <v>32.529667993255835</v>
      </c>
      <c r="D586" s="5">
        <f t="shared" ca="1" si="62"/>
        <v>150.87780031868706</v>
      </c>
      <c r="E586" s="5">
        <f t="shared" ca="1" si="65"/>
        <v>-15.197564424668384</v>
      </c>
      <c r="F586" s="5">
        <f t="shared" ca="1" si="63"/>
        <v>1.9225461324750999</v>
      </c>
      <c r="G586">
        <f t="shared" ca="1" si="64"/>
        <v>0.48</v>
      </c>
    </row>
    <row r="587" spans="1:7" x14ac:dyDescent="0.3">
      <c r="A587">
        <v>531</v>
      </c>
      <c r="B587" s="5">
        <f t="shared" ca="1" si="60"/>
        <v>72.552540268660465</v>
      </c>
      <c r="C587" s="5">
        <f t="shared" ca="1" si="61"/>
        <v>22.931390685480821</v>
      </c>
      <c r="D587" s="5">
        <f t="shared" ca="1" si="62"/>
        <v>148.85882326435257</v>
      </c>
      <c r="E587" s="5">
        <f t="shared" ca="1" si="65"/>
        <v>13.521747703534984</v>
      </c>
      <c r="F587" s="5">
        <f t="shared" ca="1" si="63"/>
        <v>30.641858260678468</v>
      </c>
      <c r="G587">
        <f t="shared" ca="1" si="64"/>
        <v>0.98</v>
      </c>
    </row>
    <row r="588" spans="1:7" x14ac:dyDescent="0.3">
      <c r="A588">
        <v>532</v>
      </c>
      <c r="B588" s="5">
        <f t="shared" ca="1" si="60"/>
        <v>71.808971143672437</v>
      </c>
      <c r="C588" s="5">
        <f t="shared" ca="1" si="61"/>
        <v>22.202046051504638</v>
      </c>
      <c r="D588" s="5">
        <f t="shared" ca="1" si="62"/>
        <v>142.1181191767046</v>
      </c>
      <c r="E588" s="5">
        <f t="shared" ca="1" si="65"/>
        <v>17.114382747021608</v>
      </c>
      <c r="F588" s="5">
        <f t="shared" ca="1" si="63"/>
        <v>34.234493304165092</v>
      </c>
      <c r="G588">
        <f t="shared" ca="1" si="64"/>
        <v>0.99399999999999999</v>
      </c>
    </row>
    <row r="589" spans="1:7" x14ac:dyDescent="0.3">
      <c r="A589">
        <v>533</v>
      </c>
      <c r="B589" s="5">
        <f t="shared" ca="1" si="60"/>
        <v>72.608687909484402</v>
      </c>
      <c r="C589" s="5">
        <f t="shared" ca="1" si="61"/>
        <v>27.081021057775949</v>
      </c>
      <c r="D589" s="5">
        <f t="shared" ca="1" si="62"/>
        <v>158.15784449853808</v>
      </c>
      <c r="E589" s="5">
        <f t="shared" ca="1" si="65"/>
        <v>-2.9222527911129426</v>
      </c>
      <c r="F589" s="5">
        <f t="shared" ca="1" si="63"/>
        <v>14.197857766030541</v>
      </c>
      <c r="G589">
        <f t="shared" ca="1" si="64"/>
        <v>0.81599999999999995</v>
      </c>
    </row>
    <row r="590" spans="1:7" x14ac:dyDescent="0.3">
      <c r="A590">
        <v>534</v>
      </c>
      <c r="B590" s="5">
        <f t="shared" ca="1" si="60"/>
        <v>63.593321293203658</v>
      </c>
      <c r="C590" s="5">
        <f t="shared" ca="1" si="61"/>
        <v>28.245516530644714</v>
      </c>
      <c r="D590" s="5">
        <f t="shared" ca="1" si="62"/>
        <v>156.97863333759616</v>
      </c>
      <c r="E590" s="5">
        <f t="shared" ca="1" si="65"/>
        <v>-30.719013770100272</v>
      </c>
      <c r="F590" s="5">
        <f t="shared" ca="1" si="63"/>
        <v>-13.598903212956788</v>
      </c>
      <c r="G590">
        <f t="shared" ca="1" si="64"/>
        <v>9.1999999999999998E-2</v>
      </c>
    </row>
    <row r="591" spans="1:7" x14ac:dyDescent="0.3">
      <c r="A591">
        <v>535</v>
      </c>
      <c r="B591" s="5">
        <f t="shared" ca="1" si="60"/>
        <v>74.847653366211119</v>
      </c>
      <c r="C591" s="5">
        <f t="shared" ca="1" si="61"/>
        <v>27.772094045447538</v>
      </c>
      <c r="D591" s="5">
        <f t="shared" ca="1" si="62"/>
        <v>154.83753784780924</v>
      </c>
      <c r="E591" s="5">
        <f t="shared" ca="1" si="65"/>
        <v>3.1902016824443051</v>
      </c>
      <c r="F591" s="5">
        <f t="shared" ca="1" si="63"/>
        <v>20.310312239587788</v>
      </c>
      <c r="G591">
        <f t="shared" ca="1" si="64"/>
        <v>0.92</v>
      </c>
    </row>
    <row r="592" spans="1:7" x14ac:dyDescent="0.3">
      <c r="A592">
        <v>536</v>
      </c>
      <c r="B592" s="5">
        <f t="shared" ca="1" si="60"/>
        <v>72.148360432888751</v>
      </c>
      <c r="C592" s="5">
        <f t="shared" ca="1" si="61"/>
        <v>25.617679470522493</v>
      </c>
      <c r="D592" s="5">
        <f t="shared" ca="1" si="62"/>
        <v>151.69678477608838</v>
      </c>
      <c r="E592" s="5">
        <f t="shared" ca="1" si="65"/>
        <v>3.3608224722349553</v>
      </c>
      <c r="F592" s="5">
        <f t="shared" ca="1" si="63"/>
        <v>20.480933029378438</v>
      </c>
      <c r="G592">
        <f t="shared" ca="1" si="64"/>
        <v>0.92100000000000004</v>
      </c>
    </row>
    <row r="593" spans="1:7" x14ac:dyDescent="0.3">
      <c r="A593">
        <v>537</v>
      </c>
      <c r="B593" s="5">
        <f t="shared" ca="1" si="60"/>
        <v>70.855283730392344</v>
      </c>
      <c r="C593" s="5">
        <f t="shared" ca="1" si="61"/>
        <v>27.135369601155347</v>
      </c>
      <c r="D593" s="5">
        <f t="shared" ca="1" si="62"/>
        <v>155.13383985332987</v>
      </c>
      <c r="E593" s="5">
        <f t="shared" ca="1" si="65"/>
        <v>-6.341733453120133</v>
      </c>
      <c r="F593" s="5">
        <f t="shared" ca="1" si="63"/>
        <v>10.778377104023351</v>
      </c>
      <c r="G593">
        <f t="shared" ca="1" si="64"/>
        <v>0.73599999999999999</v>
      </c>
    </row>
    <row r="594" spans="1:7" x14ac:dyDescent="0.3">
      <c r="A594">
        <v>538</v>
      </c>
      <c r="B594" s="5">
        <f t="shared" ca="1" si="60"/>
        <v>71.529556538969061</v>
      </c>
      <c r="C594" s="5">
        <f t="shared" ca="1" si="61"/>
        <v>30.429597696579343</v>
      </c>
      <c r="D594" s="5">
        <f t="shared" ca="1" si="62"/>
        <v>163.02596352062753</v>
      </c>
      <c r="E594" s="5">
        <f t="shared" ca="1" si="65"/>
        <v>-17.912058805253199</v>
      </c>
      <c r="F594" s="5">
        <f t="shared" ca="1" si="63"/>
        <v>-0.79194824810971554</v>
      </c>
      <c r="G594">
        <f t="shared" ca="1" si="64"/>
        <v>0.40100000000000002</v>
      </c>
    </row>
    <row r="595" spans="1:7" x14ac:dyDescent="0.3">
      <c r="A595">
        <v>539</v>
      </c>
      <c r="B595" s="5">
        <f t="shared" ca="1" si="60"/>
        <v>73.986207241744552</v>
      </c>
      <c r="C595" s="5">
        <f t="shared" ca="1" si="61"/>
        <v>29.821009929681342</v>
      </c>
      <c r="D595" s="5">
        <f t="shared" ca="1" si="62"/>
        <v>159.10059183603477</v>
      </c>
      <c r="E595" s="5">
        <f t="shared" ca="1" si="65"/>
        <v>-7.2356281885795255</v>
      </c>
      <c r="F595" s="5">
        <f t="shared" ca="1" si="63"/>
        <v>9.8844823685639582</v>
      </c>
      <c r="G595">
        <f t="shared" ca="1" si="64"/>
        <v>0.71299999999999997</v>
      </c>
    </row>
    <row r="596" spans="1:7" x14ac:dyDescent="0.3">
      <c r="A596">
        <v>540</v>
      </c>
      <c r="B596" s="5">
        <f t="shared" ca="1" si="60"/>
        <v>69.391412269329436</v>
      </c>
      <c r="C596" s="5">
        <f t="shared" ca="1" si="61"/>
        <v>31.000831650438048</v>
      </c>
      <c r="D596" s="5">
        <f t="shared" ca="1" si="62"/>
        <v>154.30394424790919</v>
      </c>
      <c r="E596" s="5">
        <f t="shared" ca="1" si="65"/>
        <v>-20.779276342042373</v>
      </c>
      <c r="F596" s="5">
        <f t="shared" ca="1" si="63"/>
        <v>-3.6591657848988888</v>
      </c>
      <c r="G596">
        <f t="shared" ca="1" si="64"/>
        <v>0.314</v>
      </c>
    </row>
    <row r="597" spans="1:7" x14ac:dyDescent="0.3">
      <c r="A597">
        <v>541</v>
      </c>
      <c r="B597" s="5">
        <f t="shared" ca="1" si="60"/>
        <v>72.003768052005128</v>
      </c>
      <c r="C597" s="5">
        <f t="shared" ca="1" si="61"/>
        <v>33.814904464009906</v>
      </c>
      <c r="D597" s="5">
        <f t="shared" ca="1" si="62"/>
        <v>149.46519594201601</v>
      </c>
      <c r="E597" s="5">
        <f t="shared" ca="1" si="65"/>
        <v>-18.735212246828119</v>
      </c>
      <c r="F597" s="5">
        <f t="shared" ca="1" si="63"/>
        <v>-1.6151016896846357</v>
      </c>
      <c r="G597">
        <f t="shared" ca="1" si="64"/>
        <v>0.38</v>
      </c>
    </row>
    <row r="598" spans="1:7" x14ac:dyDescent="0.3">
      <c r="A598">
        <v>542</v>
      </c>
      <c r="B598" s="5">
        <f t="shared" ca="1" si="60"/>
        <v>67.846554229253044</v>
      </c>
      <c r="C598" s="5">
        <f t="shared" ca="1" si="61"/>
        <v>32.715279564443861</v>
      </c>
      <c r="D598" s="5">
        <f t="shared" ca="1" si="62"/>
        <v>147.91691479824121</v>
      </c>
      <c r="E598" s="5">
        <f t="shared" ca="1" si="65"/>
        <v>-26.440689989436883</v>
      </c>
      <c r="F598" s="5">
        <f t="shared" ca="1" si="63"/>
        <v>-9.3205794322933997</v>
      </c>
      <c r="G598">
        <f t="shared" ca="1" si="64"/>
        <v>0.16400000000000001</v>
      </c>
    </row>
    <row r="599" spans="1:7" x14ac:dyDescent="0.3">
      <c r="A599">
        <v>543</v>
      </c>
      <c r="B599" s="5">
        <f t="shared" ca="1" si="60"/>
        <v>68.529426855134972</v>
      </c>
      <c r="C599" s="5">
        <f t="shared" ca="1" si="61"/>
        <v>29.871964726982636</v>
      </c>
      <c r="D599" s="5">
        <f t="shared" ca="1" si="62"/>
        <v>154.17550819853699</v>
      </c>
      <c r="E599" s="5">
        <f t="shared" ca="1" si="65"/>
        <v>-19.964669931290299</v>
      </c>
      <c r="F599" s="5">
        <f t="shared" ca="1" si="63"/>
        <v>-2.8445593741468151</v>
      </c>
      <c r="G599">
        <f t="shared" ca="1" si="64"/>
        <v>0.33500000000000002</v>
      </c>
    </row>
    <row r="600" spans="1:7" x14ac:dyDescent="0.3">
      <c r="A600">
        <v>544</v>
      </c>
      <c r="B600" s="5">
        <f t="shared" ca="1" si="60"/>
        <v>68.887769232474682</v>
      </c>
      <c r="C600" s="5">
        <f t="shared" ca="1" si="61"/>
        <v>31.542597703098945</v>
      </c>
      <c r="D600" s="5">
        <f t="shared" ca="1" si="62"/>
        <v>136.62154944663462</v>
      </c>
      <c r="E600" s="5">
        <f t="shared" ca="1" si="65"/>
        <v>-14.170574578662675</v>
      </c>
      <c r="F600" s="5">
        <f t="shared" ca="1" si="63"/>
        <v>2.9495359784808084</v>
      </c>
      <c r="G600">
        <f t="shared" ca="1" si="64"/>
        <v>0.51800000000000002</v>
      </c>
    </row>
    <row r="601" spans="1:7" x14ac:dyDescent="0.3">
      <c r="A601">
        <v>545</v>
      </c>
      <c r="B601" s="5">
        <f t="shared" ca="1" si="60"/>
        <v>71.322703733943925</v>
      </c>
      <c r="C601" s="5">
        <f t="shared" ca="1" si="61"/>
        <v>25.48496511447442</v>
      </c>
      <c r="D601" s="5">
        <f t="shared" ca="1" si="62"/>
        <v>152.56616914906235</v>
      </c>
      <c r="E601" s="5">
        <f t="shared" ca="1" si="65"/>
        <v>0.95695963201515011</v>
      </c>
      <c r="F601" s="5">
        <f t="shared" ca="1" si="63"/>
        <v>18.077070189158633</v>
      </c>
      <c r="G601">
        <f t="shared" ca="1" si="64"/>
        <v>0.88700000000000001</v>
      </c>
    </row>
    <row r="602" spans="1:7" x14ac:dyDescent="0.3">
      <c r="A602">
        <v>546</v>
      </c>
      <c r="B602" s="5">
        <f t="shared" ca="1" si="60"/>
        <v>76.679349762650588</v>
      </c>
      <c r="C602" s="5">
        <f t="shared" ca="1" si="61"/>
        <v>35.200482262554829</v>
      </c>
      <c r="D602" s="5">
        <f t="shared" ca="1" si="62"/>
        <v>149.40243141036913</v>
      </c>
      <c r="E602" s="5">
        <f t="shared" ca="1" si="65"/>
        <v>-9.5124585833482573</v>
      </c>
      <c r="F602" s="5">
        <f t="shared" ca="1" si="63"/>
        <v>7.6076519737952264</v>
      </c>
      <c r="G602">
        <f t="shared" ca="1" si="64"/>
        <v>0.65900000000000003</v>
      </c>
    </row>
    <row r="603" spans="1:7" x14ac:dyDescent="0.3">
      <c r="A603">
        <v>547</v>
      </c>
      <c r="B603" s="5">
        <f t="shared" ca="1" si="60"/>
        <v>70.164238639940635</v>
      </c>
      <c r="C603" s="5">
        <f t="shared" ca="1" si="61"/>
        <v>28.373394235422907</v>
      </c>
      <c r="D603" s="5">
        <f t="shared" ca="1" si="62"/>
        <v>156.16190218137953</v>
      </c>
      <c r="E603" s="5">
        <f t="shared" ca="1" si="65"/>
        <v>-12.283588392557547</v>
      </c>
      <c r="F603" s="5">
        <f t="shared" ca="1" si="63"/>
        <v>4.8365221645859364</v>
      </c>
      <c r="G603">
        <f t="shared" ca="1" si="64"/>
        <v>0.57499999999999996</v>
      </c>
    </row>
    <row r="604" spans="1:7" x14ac:dyDescent="0.3">
      <c r="A604">
        <v>548</v>
      </c>
      <c r="B604" s="5">
        <f t="shared" ca="1" si="60"/>
        <v>75.374054134927462</v>
      </c>
      <c r="C604" s="5">
        <f t="shared" ca="1" si="61"/>
        <v>27.760139117780898</v>
      </c>
      <c r="D604" s="5">
        <f t="shared" ca="1" si="62"/>
        <v>159.28892785286683</v>
      </c>
      <c r="E604" s="5">
        <f t="shared" ca="1" si="65"/>
        <v>2.295100149872578</v>
      </c>
      <c r="F604" s="5">
        <f t="shared" ca="1" si="63"/>
        <v>19.415210707016062</v>
      </c>
      <c r="G604">
        <f t="shared" ca="1" si="64"/>
        <v>0.90300000000000002</v>
      </c>
    </row>
    <row r="605" spans="1:7" x14ac:dyDescent="0.3">
      <c r="A605">
        <v>549</v>
      </c>
      <c r="B605" s="5">
        <f t="shared" ca="1" si="60"/>
        <v>69.117349248470504</v>
      </c>
      <c r="C605" s="5">
        <f t="shared" ca="1" si="61"/>
        <v>29.637775686072711</v>
      </c>
      <c r="D605" s="5">
        <f t="shared" ca="1" si="62"/>
        <v>156.98546423583562</v>
      </c>
      <c r="E605" s="5">
        <f t="shared" ca="1" si="65"/>
        <v>-19.182726256925633</v>
      </c>
      <c r="F605" s="5">
        <f t="shared" ca="1" si="63"/>
        <v>-2.0626156997821496</v>
      </c>
      <c r="G605">
        <f t="shared" ca="1" si="64"/>
        <v>0.36099999999999999</v>
      </c>
    </row>
    <row r="606" spans="1:7" x14ac:dyDescent="0.3">
      <c r="A606">
        <v>550</v>
      </c>
      <c r="B606" s="5">
        <f t="shared" ca="1" si="60"/>
        <v>72.555082681578824</v>
      </c>
      <c r="C606" s="5">
        <f t="shared" ca="1" si="61"/>
        <v>26.395753052636969</v>
      </c>
      <c r="D606" s="5">
        <f t="shared" ca="1" si="62"/>
        <v>142.58979605325135</v>
      </c>
      <c r="E606" s="5">
        <f t="shared" ca="1" si="65"/>
        <v>7.2311276044920625</v>
      </c>
      <c r="F606" s="5">
        <f t="shared" ca="1" si="63"/>
        <v>24.351238161635546</v>
      </c>
      <c r="G606">
        <f t="shared" ca="1" si="64"/>
        <v>0.95299999999999996</v>
      </c>
    </row>
    <row r="607" spans="1:7" x14ac:dyDescent="0.3">
      <c r="A607">
        <v>551</v>
      </c>
      <c r="B607" s="5">
        <f t="shared" ca="1" si="60"/>
        <v>69.658586439296329</v>
      </c>
      <c r="C607" s="5">
        <f t="shared" ca="1" si="61"/>
        <v>20.524080925342254</v>
      </c>
      <c r="D607" s="5">
        <f t="shared" ca="1" si="62"/>
        <v>139.0746252378249</v>
      </c>
      <c r="E607" s="5">
        <f t="shared" ca="1" si="65"/>
        <v>17.434969788569088</v>
      </c>
      <c r="F607" s="5">
        <f t="shared" ca="1" si="63"/>
        <v>34.555080345712568</v>
      </c>
      <c r="G607">
        <f t="shared" ca="1" si="64"/>
        <v>0.995</v>
      </c>
    </row>
    <row r="608" spans="1:7" x14ac:dyDescent="0.3">
      <c r="A608">
        <v>552</v>
      </c>
      <c r="B608" s="5">
        <f t="shared" ca="1" si="60"/>
        <v>69.475947160434188</v>
      </c>
      <c r="C608" s="5">
        <f t="shared" ca="1" si="61"/>
        <v>27.117728496153166</v>
      </c>
      <c r="D608" s="5">
        <f t="shared" ca="1" si="62"/>
        <v>145.88581466712813</v>
      </c>
      <c r="E608" s="5">
        <f t="shared" ca="1" si="65"/>
        <v>-5.1614443406147732</v>
      </c>
      <c r="F608" s="5">
        <f t="shared" ca="1" si="63"/>
        <v>11.958666216528711</v>
      </c>
      <c r="G608">
        <f t="shared" ca="1" si="64"/>
        <v>0.76900000000000002</v>
      </c>
    </row>
    <row r="609" spans="1:7" x14ac:dyDescent="0.3">
      <c r="A609">
        <v>553</v>
      </c>
      <c r="B609" s="5">
        <f t="shared" ca="1" si="60"/>
        <v>72.396413132435029</v>
      </c>
      <c r="C609" s="5">
        <f t="shared" ca="1" si="61"/>
        <v>27.411775358791694</v>
      </c>
      <c r="D609" s="5">
        <f t="shared" ca="1" si="62"/>
        <v>151.63046865401759</v>
      </c>
      <c r="E609" s="5">
        <f t="shared" ca="1" si="65"/>
        <v>-0.92151726267947909</v>
      </c>
      <c r="F609" s="5">
        <f t="shared" ca="1" si="63"/>
        <v>16.198593294464004</v>
      </c>
      <c r="G609">
        <f t="shared" ca="1" si="64"/>
        <v>0.85499999999999998</v>
      </c>
    </row>
    <row r="610" spans="1:7" x14ac:dyDescent="0.3">
      <c r="A610">
        <v>554</v>
      </c>
      <c r="B610" s="5">
        <f t="shared" ca="1" si="60"/>
        <v>73.947645794207745</v>
      </c>
      <c r="C610" s="5">
        <f t="shared" ca="1" si="61"/>
        <v>28.745584500723538</v>
      </c>
      <c r="D610" s="5">
        <f t="shared" ca="1" si="62"/>
        <v>156.13182074194077</v>
      </c>
      <c r="E610" s="5">
        <f t="shared" ca="1" si="65"/>
        <v>-2.7399006379782502</v>
      </c>
      <c r="F610" s="5">
        <f t="shared" ca="1" si="63"/>
        <v>14.380209919165234</v>
      </c>
      <c r="G610">
        <f t="shared" ca="1" si="64"/>
        <v>0.82</v>
      </c>
    </row>
    <row r="611" spans="1:7" x14ac:dyDescent="0.3">
      <c r="A611">
        <v>555</v>
      </c>
      <c r="B611" s="5">
        <f t="shared" ca="1" si="60"/>
        <v>69.686765284803357</v>
      </c>
      <c r="C611" s="5">
        <f t="shared" ca="1" si="61"/>
        <v>28.479688314006239</v>
      </c>
      <c r="D611" s="5">
        <f t="shared" ca="1" si="62"/>
        <v>161.59441782531627</v>
      </c>
      <c r="E611" s="5">
        <f t="shared" ca="1" si="65"/>
        <v>-16.841462313204435</v>
      </c>
      <c r="F611" s="5">
        <f t="shared" ca="1" si="63"/>
        <v>0.27864824393904897</v>
      </c>
      <c r="G611">
        <f t="shared" ca="1" si="64"/>
        <v>0.438</v>
      </c>
    </row>
    <row r="612" spans="1:7" x14ac:dyDescent="0.3">
      <c r="A612">
        <v>556</v>
      </c>
      <c r="B612" s="5">
        <f t="shared" ca="1" si="60"/>
        <v>74.720130744029461</v>
      </c>
      <c r="C612" s="5">
        <f t="shared" ca="1" si="61"/>
        <v>29.665938301045667</v>
      </c>
      <c r="D612" s="5">
        <f t="shared" ca="1" si="62"/>
        <v>147.2484161522143</v>
      </c>
      <c r="E612" s="5">
        <f t="shared" ca="1" si="65"/>
        <v>1.6341049251293871</v>
      </c>
      <c r="F612" s="5">
        <f t="shared" ca="1" si="63"/>
        <v>18.754215482272869</v>
      </c>
      <c r="G612">
        <f t="shared" ca="1" si="64"/>
        <v>0.89600000000000002</v>
      </c>
    </row>
    <row r="613" spans="1:7" x14ac:dyDescent="0.3">
      <c r="A613">
        <v>557</v>
      </c>
      <c r="B613" s="5">
        <f t="shared" ca="1" si="60"/>
        <v>65.058725022265946</v>
      </c>
      <c r="C613" s="5">
        <f t="shared" ca="1" si="61"/>
        <v>25.457301398172941</v>
      </c>
      <c r="D613" s="5">
        <f t="shared" ca="1" si="62"/>
        <v>141.91940278418551</v>
      </c>
      <c r="E613" s="5">
        <f t="shared" ca="1" si="65"/>
        <v>-10.723750930741932</v>
      </c>
      <c r="F613" s="5">
        <f t="shared" ca="1" si="63"/>
        <v>6.3963596264015514</v>
      </c>
      <c r="G613">
        <f t="shared" ca="1" si="64"/>
        <v>0.621</v>
      </c>
    </row>
    <row r="614" spans="1:7" x14ac:dyDescent="0.3">
      <c r="A614">
        <v>558</v>
      </c>
      <c r="B614" s="5">
        <f t="shared" ca="1" si="60"/>
        <v>64.369179476232745</v>
      </c>
      <c r="C614" s="5">
        <f t="shared" ca="1" si="61"/>
        <v>35.115499585556506</v>
      </c>
      <c r="D614" s="5">
        <f t="shared" ca="1" si="62"/>
        <v>147.65196557674881</v>
      </c>
      <c r="E614" s="5">
        <f t="shared" ca="1" si="65"/>
        <v>-42.713951100619873</v>
      </c>
      <c r="F614" s="5">
        <f t="shared" ca="1" si="63"/>
        <v>-25.593840543476389</v>
      </c>
      <c r="G614">
        <f t="shared" ca="1" si="64"/>
        <v>0.01</v>
      </c>
    </row>
    <row r="615" spans="1:7" x14ac:dyDescent="0.3">
      <c r="A615">
        <v>559</v>
      </c>
      <c r="B615" s="5">
        <f t="shared" ca="1" si="60"/>
        <v>65.271130085588979</v>
      </c>
      <c r="C615" s="5">
        <f t="shared" ca="1" si="61"/>
        <v>24.21850855305178</v>
      </c>
      <c r="D615" s="5">
        <f t="shared" ca="1" si="62"/>
        <v>147.45317543456019</v>
      </c>
      <c r="E615" s="5">
        <f t="shared" ca="1" si="65"/>
        <v>-9.6525614498375596</v>
      </c>
      <c r="F615" s="5">
        <f t="shared" ca="1" si="63"/>
        <v>7.4675491073059241</v>
      </c>
      <c r="G615">
        <f t="shared" ca="1" si="64"/>
        <v>0.65400000000000003</v>
      </c>
    </row>
    <row r="616" spans="1:7" x14ac:dyDescent="0.3">
      <c r="A616">
        <v>560</v>
      </c>
      <c r="B616" s="5">
        <f t="shared" ca="1" si="60"/>
        <v>68.547583715073614</v>
      </c>
      <c r="C616" s="5">
        <f t="shared" ca="1" si="61"/>
        <v>33.842429900723126</v>
      </c>
      <c r="D616" s="5">
        <f t="shared" ca="1" si="62"/>
        <v>142.58603254059264</v>
      </c>
      <c r="E616" s="5">
        <f t="shared" ca="1" si="65"/>
        <v>-24.758186138955878</v>
      </c>
      <c r="F616" s="5">
        <f t="shared" ca="1" si="63"/>
        <v>-7.6380755818123944</v>
      </c>
      <c r="G616">
        <f t="shared" ca="1" si="64"/>
        <v>0.20799999999999999</v>
      </c>
    </row>
    <row r="617" spans="1:7" x14ac:dyDescent="0.3">
      <c r="A617">
        <v>561</v>
      </c>
      <c r="B617" s="5">
        <f t="shared" ca="1" si="60"/>
        <v>68.431141448802862</v>
      </c>
      <c r="C617" s="5">
        <f t="shared" ca="1" si="61"/>
        <v>29.907764044137636</v>
      </c>
      <c r="D617" s="5">
        <f t="shared" ca="1" si="62"/>
        <v>165.9895907549278</v>
      </c>
      <c r="E617" s="5">
        <f t="shared" ca="1" si="65"/>
        <v>-26.705422317326153</v>
      </c>
      <c r="F617" s="5">
        <f t="shared" ca="1" si="63"/>
        <v>-9.5853117601826696</v>
      </c>
      <c r="G617">
        <f t="shared" ca="1" si="64"/>
        <v>0.159</v>
      </c>
    </row>
    <row r="618" spans="1:7" x14ac:dyDescent="0.3">
      <c r="A618">
        <v>562</v>
      </c>
      <c r="B618" s="5">
        <f t="shared" ca="1" si="60"/>
        <v>66.782628501131484</v>
      </c>
      <c r="C618" s="5">
        <f t="shared" ca="1" si="61"/>
        <v>36.325443565709563</v>
      </c>
      <c r="D618" s="5">
        <f t="shared" ca="1" si="62"/>
        <v>142.69223310172046</v>
      </c>
      <c r="E618" s="5">
        <f t="shared" ca="1" si="65"/>
        <v>-36.679928008557141</v>
      </c>
      <c r="F618" s="5">
        <f t="shared" ca="1" si="63"/>
        <v>-19.559817451413657</v>
      </c>
      <c r="G618">
        <f t="shared" ca="1" si="64"/>
        <v>3.9E-2</v>
      </c>
    </row>
    <row r="619" spans="1:7" x14ac:dyDescent="0.3">
      <c r="A619">
        <v>563</v>
      </c>
      <c r="B619" s="5">
        <f t="shared" ca="1" si="60"/>
        <v>67.867699045607168</v>
      </c>
      <c r="C619" s="5">
        <f t="shared" ca="1" si="61"/>
        <v>31.500527420839408</v>
      </c>
      <c r="D619" s="5">
        <f t="shared" ca="1" si="62"/>
        <v>151.84720665623175</v>
      </c>
      <c r="E619" s="5">
        <f t="shared" ca="1" si="65"/>
        <v>-25.106764995813627</v>
      </c>
      <c r="F619" s="5">
        <f t="shared" ca="1" si="63"/>
        <v>-7.9866544386701435</v>
      </c>
      <c r="G619">
        <f t="shared" ca="1" si="64"/>
        <v>0.2</v>
      </c>
    </row>
    <row r="620" spans="1:7" x14ac:dyDescent="0.3">
      <c r="A620">
        <v>564</v>
      </c>
      <c r="B620" s="5">
        <f t="shared" ca="1" si="60"/>
        <v>73.081608297745703</v>
      </c>
      <c r="C620" s="5">
        <f t="shared" ca="1" si="61"/>
        <v>31.419870403387421</v>
      </c>
      <c r="D620" s="5">
        <f t="shared" ca="1" si="62"/>
        <v>145.77863881755323</v>
      </c>
      <c r="E620" s="5">
        <f t="shared" ca="1" si="65"/>
        <v>-7.0489508573034501</v>
      </c>
      <c r="F620" s="5">
        <f t="shared" ca="1" si="63"/>
        <v>10.071159699840035</v>
      </c>
      <c r="G620">
        <f t="shared" ca="1" si="64"/>
        <v>0.71899999999999997</v>
      </c>
    </row>
    <row r="621" spans="1:7" x14ac:dyDescent="0.3">
      <c r="A621">
        <v>565</v>
      </c>
      <c r="B621" s="5">
        <f t="shared" ca="1" si="60"/>
        <v>68.091155519447639</v>
      </c>
      <c r="C621" s="5">
        <f t="shared" ca="1" si="61"/>
        <v>32.715307786345413</v>
      </c>
      <c r="D621" s="5">
        <f t="shared" ca="1" si="62"/>
        <v>154.73769350880605</v>
      </c>
      <c r="E621" s="5">
        <f t="shared" ca="1" si="65"/>
        <v>-29.433114720184058</v>
      </c>
      <c r="F621" s="5">
        <f t="shared" ca="1" si="63"/>
        <v>-12.313004163040574</v>
      </c>
      <c r="G621">
        <f t="shared" ca="1" si="64"/>
        <v>0.113</v>
      </c>
    </row>
    <row r="622" spans="1:7" x14ac:dyDescent="0.3">
      <c r="A622">
        <v>566</v>
      </c>
      <c r="B622" s="5">
        <f t="shared" ca="1" si="60"/>
        <v>65.040815164695033</v>
      </c>
      <c r="C622" s="5">
        <f t="shared" ca="1" si="61"/>
        <v>25.877830944905284</v>
      </c>
      <c r="D622" s="5">
        <f t="shared" ca="1" si="62"/>
        <v>144.25249497135687</v>
      </c>
      <c r="E622" s="5">
        <f t="shared" ca="1" si="65"/>
        <v>-13.205539233792349</v>
      </c>
      <c r="F622" s="5">
        <f t="shared" ca="1" si="63"/>
        <v>3.9145713233511348</v>
      </c>
      <c r="G622">
        <f t="shared" ca="1" si="64"/>
        <v>0.54900000000000004</v>
      </c>
    </row>
    <row r="623" spans="1:7" x14ac:dyDescent="0.3">
      <c r="A623">
        <v>567</v>
      </c>
      <c r="B623" s="5">
        <f t="shared" ca="1" si="60"/>
        <v>73.709116656878621</v>
      </c>
      <c r="C623" s="5">
        <f t="shared" ca="1" si="61"/>
        <v>28.809598667051784</v>
      </c>
      <c r="D623" s="5">
        <f t="shared" ca="1" si="62"/>
        <v>153.02227788424358</v>
      </c>
      <c r="E623" s="5">
        <f t="shared" ca="1" si="65"/>
        <v>-1.9092599145940357</v>
      </c>
      <c r="F623" s="5">
        <f t="shared" ca="1" si="63"/>
        <v>15.210850642549449</v>
      </c>
      <c r="G623">
        <f t="shared" ca="1" si="64"/>
        <v>0.83399999999999996</v>
      </c>
    </row>
    <row r="624" spans="1:7" x14ac:dyDescent="0.3">
      <c r="A624">
        <v>568</v>
      </c>
      <c r="B624" s="5">
        <f t="shared" ca="1" si="60"/>
        <v>68.488979752744143</v>
      </c>
      <c r="C624" s="5">
        <f t="shared" ca="1" si="61"/>
        <v>34.699888094980167</v>
      </c>
      <c r="D624" s="5">
        <f t="shared" ca="1" si="62"/>
        <v>147.50769237109492</v>
      </c>
      <c r="E624" s="5">
        <f t="shared" ca="1" si="65"/>
        <v>-29.96886933275055</v>
      </c>
      <c r="F624" s="5">
        <f t="shared" ca="1" si="63"/>
        <v>-12.848758775607067</v>
      </c>
      <c r="G624">
        <f t="shared" ca="1" si="64"/>
        <v>0.106</v>
      </c>
    </row>
    <row r="625" spans="1:7" x14ac:dyDescent="0.3">
      <c r="A625">
        <v>569</v>
      </c>
      <c r="B625" s="5">
        <f t="shared" ca="1" si="60"/>
        <v>71.402725656727185</v>
      </c>
      <c r="C625" s="5">
        <f t="shared" ca="1" si="61"/>
        <v>30.48273618829327</v>
      </c>
      <c r="D625" s="5">
        <f t="shared" ca="1" si="62"/>
        <v>150.65645483757032</v>
      </c>
      <c r="E625" s="5">
        <f t="shared" ca="1" si="65"/>
        <v>-11.749152289484485</v>
      </c>
      <c r="F625" s="5">
        <f t="shared" ca="1" si="63"/>
        <v>5.3709582676589989</v>
      </c>
      <c r="G625">
        <f t="shared" ca="1" si="64"/>
        <v>0.58599999999999997</v>
      </c>
    </row>
    <row r="626" spans="1:7" x14ac:dyDescent="0.3">
      <c r="A626">
        <v>570</v>
      </c>
      <c r="B626" s="5">
        <f t="shared" ca="1" si="60"/>
        <v>72.56172112094508</v>
      </c>
      <c r="C626" s="5">
        <f t="shared" ca="1" si="61"/>
        <v>25.56752947141776</v>
      </c>
      <c r="D626" s="5">
        <f t="shared" ca="1" si="62"/>
        <v>146.41604952089034</v>
      </c>
      <c r="E626" s="5">
        <f t="shared" ca="1" si="65"/>
        <v>7.5010311857179968</v>
      </c>
      <c r="F626" s="5">
        <f t="shared" ca="1" si="63"/>
        <v>24.621141742861482</v>
      </c>
      <c r="G626">
        <f t="shared" ca="1" si="64"/>
        <v>0.95599999999999996</v>
      </c>
    </row>
    <row r="627" spans="1:7" x14ac:dyDescent="0.3">
      <c r="A627">
        <v>571</v>
      </c>
      <c r="B627" s="5">
        <f t="shared" ca="1" si="60"/>
        <v>76.549168401742719</v>
      </c>
      <c r="C627" s="5">
        <f t="shared" ca="1" si="61"/>
        <v>30.851364695443905</v>
      </c>
      <c r="D627" s="5">
        <f t="shared" ca="1" si="62"/>
        <v>148.78502310217146</v>
      </c>
      <c r="E627" s="5">
        <f t="shared" ca="1" si="65"/>
        <v>2.6036700312979764</v>
      </c>
      <c r="F627" s="5">
        <f t="shared" ca="1" si="63"/>
        <v>19.723780588441461</v>
      </c>
      <c r="G627">
        <f t="shared" ca="1" si="64"/>
        <v>0.91200000000000003</v>
      </c>
    </row>
    <row r="628" spans="1:7" x14ac:dyDescent="0.3">
      <c r="A628">
        <v>572</v>
      </c>
      <c r="B628" s="5">
        <f t="shared" ca="1" si="60"/>
        <v>72.227228134559681</v>
      </c>
      <c r="C628" s="5">
        <f t="shared" ca="1" si="61"/>
        <v>30.709214979070708</v>
      </c>
      <c r="D628" s="5">
        <f t="shared" ca="1" si="62"/>
        <v>163.48031542306302</v>
      </c>
      <c r="E628" s="5">
        <f t="shared" ca="1" si="65"/>
        <v>-16.989276011118861</v>
      </c>
      <c r="F628" s="5">
        <f t="shared" ca="1" si="63"/>
        <v>0.13083454602462297</v>
      </c>
      <c r="G628">
        <f t="shared" ca="1" si="64"/>
        <v>0.432</v>
      </c>
    </row>
    <row r="629" spans="1:7" x14ac:dyDescent="0.3">
      <c r="A629">
        <v>573</v>
      </c>
      <c r="B629" s="5">
        <f t="shared" ca="1" si="60"/>
        <v>71.095990532104167</v>
      </c>
      <c r="C629" s="5">
        <f t="shared" ca="1" si="61"/>
        <v>28.717157141326485</v>
      </c>
      <c r="D629" s="5">
        <f t="shared" ca="1" si="62"/>
        <v>136.14694968304272</v>
      </c>
      <c r="E629" s="5">
        <f t="shared" ca="1" si="65"/>
        <v>0.144115355595269</v>
      </c>
      <c r="F629" s="5">
        <f t="shared" ca="1" si="63"/>
        <v>17.264225912738752</v>
      </c>
      <c r="G629">
        <f t="shared" ca="1" si="64"/>
        <v>0.876</v>
      </c>
    </row>
    <row r="630" spans="1:7" x14ac:dyDescent="0.3">
      <c r="A630">
        <v>574</v>
      </c>
      <c r="B630" s="5">
        <f t="shared" ca="1" si="60"/>
        <v>73.38750530337299</v>
      </c>
      <c r="C630" s="5">
        <f t="shared" ca="1" si="61"/>
        <v>27.724052784360637</v>
      </c>
      <c r="D630" s="5">
        <f t="shared" ca="1" si="62"/>
        <v>153.85117208968595</v>
      </c>
      <c r="E630" s="5">
        <f t="shared" ca="1" si="65"/>
        <v>-0.22226849392481318</v>
      </c>
      <c r="F630" s="5">
        <f t="shared" ca="1" si="63"/>
        <v>16.897842063218672</v>
      </c>
      <c r="G630">
        <f t="shared" ca="1" si="64"/>
        <v>0.87</v>
      </c>
    </row>
    <row r="631" spans="1:7" x14ac:dyDescent="0.3">
      <c r="A631">
        <v>575</v>
      </c>
      <c r="B631" s="5">
        <f t="shared" ca="1" si="60"/>
        <v>65.256774120826535</v>
      </c>
      <c r="C631" s="5">
        <f t="shared" ca="1" si="61"/>
        <v>29.614598642504905</v>
      </c>
      <c r="D631" s="5">
        <f t="shared" ca="1" si="62"/>
        <v>150.27269555363873</v>
      </c>
      <c r="E631" s="5">
        <f t="shared" ca="1" si="65"/>
        <v>-26.283211449473335</v>
      </c>
      <c r="F631" s="5">
        <f t="shared" ca="1" si="63"/>
        <v>-9.1631008923298509</v>
      </c>
      <c r="G631">
        <f t="shared" ca="1" si="64"/>
        <v>0.16900000000000001</v>
      </c>
    </row>
    <row r="632" spans="1:7" x14ac:dyDescent="0.3">
      <c r="A632">
        <v>576</v>
      </c>
      <c r="B632" s="5">
        <f t="shared" ca="1" si="60"/>
        <v>72.259976556880048</v>
      </c>
      <c r="C632" s="5">
        <f t="shared" ca="1" si="61"/>
        <v>27.938703989284235</v>
      </c>
      <c r="D632" s="5">
        <f t="shared" ca="1" si="62"/>
        <v>141.36819735620608</v>
      </c>
      <c r="E632" s="5">
        <f t="shared" ca="1" si="65"/>
        <v>2.7557447173828447</v>
      </c>
      <c r="F632" s="5">
        <f t="shared" ca="1" si="63"/>
        <v>19.87585527452633</v>
      </c>
      <c r="G632">
        <f t="shared" ca="1" si="64"/>
        <v>0.91600000000000004</v>
      </c>
    </row>
    <row r="633" spans="1:7" x14ac:dyDescent="0.3">
      <c r="A633">
        <v>577</v>
      </c>
      <c r="B633" s="5">
        <f t="shared" ca="1" si="60"/>
        <v>72.391065147567573</v>
      </c>
      <c r="C633" s="5">
        <f t="shared" ca="1" si="61"/>
        <v>32.49099175897927</v>
      </c>
      <c r="D633" s="5">
        <f t="shared" ca="1" si="62"/>
        <v>154.72467919429906</v>
      </c>
      <c r="E633" s="5">
        <f t="shared" ca="1" si="65"/>
        <v>-16.790007085557722</v>
      </c>
      <c r="F633" s="5">
        <f t="shared" ca="1" si="63"/>
        <v>0.33010347158576181</v>
      </c>
      <c r="G633">
        <f t="shared" ca="1" si="64"/>
        <v>0.439</v>
      </c>
    </row>
    <row r="634" spans="1:7" x14ac:dyDescent="0.3">
      <c r="A634">
        <v>578</v>
      </c>
      <c r="B634" s="5">
        <f t="shared" ref="B634:B697" ca="1" si="66">_xlfn.NORM.INV(RAND(),$B$52,$C$52)</f>
        <v>68.551676223131324</v>
      </c>
      <c r="C634" s="5">
        <f t="shared" ref="C634:C697" ca="1" si="67">_xlfn.NORM.INV(RAND(),$B$53,$C$53)</f>
        <v>26.145200740852886</v>
      </c>
      <c r="D634" s="5">
        <f t="shared" ref="D634:D697" ca="1" si="68">_xlfn.NORM.INV(RAND(),$B$54,$C$54)</f>
        <v>144.54925643137588</v>
      </c>
      <c r="E634" s="5">
        <f t="shared" ca="1" si="65"/>
        <v>-4.3064325095539289</v>
      </c>
      <c r="F634" s="5">
        <f t="shared" ref="F634:F697" ca="1" si="69">E634+$C$46</f>
        <v>12.813678047589555</v>
      </c>
      <c r="G634">
        <f t="shared" ref="G634:G697" ca="1" si="70">COUNTIF($F$57:$F$1056,"&lt;"&amp;F634)/COUNT($F$57:$F$1056)</f>
        <v>0.78200000000000003</v>
      </c>
    </row>
    <row r="635" spans="1:7" x14ac:dyDescent="0.3">
      <c r="A635">
        <v>579</v>
      </c>
      <c r="B635" s="5">
        <f t="shared" ca="1" si="66"/>
        <v>72.60029905682805</v>
      </c>
      <c r="C635" s="5">
        <f t="shared" ca="1" si="67"/>
        <v>27.243239247300739</v>
      </c>
      <c r="D635" s="5">
        <f t="shared" ca="1" si="68"/>
        <v>139.45597252918787</v>
      </c>
      <c r="E635" s="5">
        <f t="shared" ca="1" si="65"/>
        <v>6.6791237661806768</v>
      </c>
      <c r="F635" s="5">
        <f t="shared" ca="1" si="69"/>
        <v>23.799234323324161</v>
      </c>
      <c r="G635">
        <f t="shared" ca="1" si="70"/>
        <v>0.94799999999999995</v>
      </c>
    </row>
    <row r="636" spans="1:7" x14ac:dyDescent="0.3">
      <c r="A636">
        <v>580</v>
      </c>
      <c r="B636" s="5">
        <f t="shared" ca="1" si="66"/>
        <v>76.546159169741259</v>
      </c>
      <c r="C636" s="5">
        <f t="shared" ca="1" si="67"/>
        <v>29.188984116526726</v>
      </c>
      <c r="D636" s="5">
        <f t="shared" ca="1" si="68"/>
        <v>157.83213840838542</v>
      </c>
      <c r="E636" s="5">
        <f t="shared" ca="1" si="65"/>
        <v>2.3630495318529965</v>
      </c>
      <c r="F636" s="5">
        <f t="shared" ca="1" si="69"/>
        <v>19.483160088996481</v>
      </c>
      <c r="G636">
        <f t="shared" ca="1" si="70"/>
        <v>0.90700000000000003</v>
      </c>
    </row>
    <row r="637" spans="1:7" x14ac:dyDescent="0.3">
      <c r="A637">
        <v>581</v>
      </c>
      <c r="B637" s="5">
        <f t="shared" ca="1" si="66"/>
        <v>67.923766075220982</v>
      </c>
      <c r="C637" s="5">
        <f t="shared" ca="1" si="67"/>
        <v>28.227036104516944</v>
      </c>
      <c r="D637" s="5">
        <f t="shared" ca="1" si="68"/>
        <v>151.71009296305084</v>
      </c>
      <c r="E637" s="5">
        <f t="shared" ca="1" si="65"/>
        <v>-15.733471850505154</v>
      </c>
      <c r="F637" s="5">
        <f t="shared" ca="1" si="69"/>
        <v>1.3866387066383297</v>
      </c>
      <c r="G637">
        <f t="shared" ca="1" si="70"/>
        <v>0.46500000000000002</v>
      </c>
    </row>
    <row r="638" spans="1:7" x14ac:dyDescent="0.3">
      <c r="A638">
        <v>582</v>
      </c>
      <c r="B638" s="5">
        <f t="shared" ca="1" si="66"/>
        <v>67.513620608693628</v>
      </c>
      <c r="C638" s="5">
        <f t="shared" ca="1" si="67"/>
        <v>31.971892071159637</v>
      </c>
      <c r="D638" s="5">
        <f t="shared" ca="1" si="68"/>
        <v>145.4835948174993</v>
      </c>
      <c r="E638" s="5">
        <f t="shared" ca="1" si="65"/>
        <v>-23.983055097269602</v>
      </c>
      <c r="F638" s="5">
        <f t="shared" ca="1" si="69"/>
        <v>-6.8629445401261187</v>
      </c>
      <c r="G638">
        <f t="shared" ca="1" si="70"/>
        <v>0.23</v>
      </c>
    </row>
    <row r="639" spans="1:7" x14ac:dyDescent="0.3">
      <c r="A639">
        <v>583</v>
      </c>
      <c r="B639" s="5">
        <f t="shared" ca="1" si="66"/>
        <v>71.797228531548214</v>
      </c>
      <c r="C639" s="5">
        <f t="shared" ca="1" si="67"/>
        <v>33.017827487234534</v>
      </c>
      <c r="D639" s="5">
        <f t="shared" ca="1" si="68"/>
        <v>151.55290320208482</v>
      </c>
      <c r="E639" s="5">
        <f t="shared" ca="1" si="65"/>
        <v>-18.210852965046733</v>
      </c>
      <c r="F639" s="5">
        <f t="shared" ca="1" si="69"/>
        <v>-1.0907424079032495</v>
      </c>
      <c r="G639">
        <f t="shared" ca="1" si="70"/>
        <v>0.39</v>
      </c>
    </row>
    <row r="640" spans="1:7" x14ac:dyDescent="0.3">
      <c r="A640">
        <v>584</v>
      </c>
      <c r="B640" s="5">
        <f t="shared" ca="1" si="66"/>
        <v>67.722724875643863</v>
      </c>
      <c r="C640" s="5">
        <f t="shared" ca="1" si="67"/>
        <v>32.631376125080166</v>
      </c>
      <c r="D640" s="5">
        <f t="shared" ca="1" si="68"/>
        <v>147.646444703745</v>
      </c>
      <c r="E640" s="5">
        <f t="shared" ca="1" si="65"/>
        <v>-26.406454226155731</v>
      </c>
      <c r="F640" s="5">
        <f t="shared" ca="1" si="69"/>
        <v>-9.2863436690122469</v>
      </c>
      <c r="G640">
        <f t="shared" ca="1" si="70"/>
        <v>0.16500000000000001</v>
      </c>
    </row>
    <row r="641" spans="1:7" x14ac:dyDescent="0.3">
      <c r="A641">
        <v>585</v>
      </c>
      <c r="B641" s="5">
        <f t="shared" ca="1" si="66"/>
        <v>65.533646242835474</v>
      </c>
      <c r="C641" s="5">
        <f t="shared" ca="1" si="67"/>
        <v>29.791099444486509</v>
      </c>
      <c r="D641" s="5">
        <f t="shared" ca="1" si="68"/>
        <v>148.34292301210053</v>
      </c>
      <c r="E641" s="5">
        <f t="shared" ca="1" si="65"/>
        <v>-24.962979145715572</v>
      </c>
      <c r="F641" s="5">
        <f t="shared" ca="1" si="69"/>
        <v>-7.8428685885720881</v>
      </c>
      <c r="G641">
        <f t="shared" ca="1" si="70"/>
        <v>0.20499999999999999</v>
      </c>
    </row>
    <row r="642" spans="1:7" x14ac:dyDescent="0.3">
      <c r="A642">
        <v>586</v>
      </c>
      <c r="B642" s="5">
        <f t="shared" ca="1" si="66"/>
        <v>67.741118529752384</v>
      </c>
      <c r="C642" s="5">
        <f t="shared" ca="1" si="67"/>
        <v>30.823384673565698</v>
      </c>
      <c r="D642" s="5">
        <f t="shared" ca="1" si="68"/>
        <v>139.86753953610008</v>
      </c>
      <c r="E642" s="5">
        <f t="shared" ca="1" si="65"/>
        <v>-17.113568588121751</v>
      </c>
      <c r="F642" s="5">
        <f t="shared" ca="1" si="69"/>
        <v>6.541969021732541E-3</v>
      </c>
      <c r="G642">
        <f t="shared" ca="1" si="70"/>
        <v>0.42799999999999999</v>
      </c>
    </row>
    <row r="643" spans="1:7" x14ac:dyDescent="0.3">
      <c r="A643">
        <v>587</v>
      </c>
      <c r="B643" s="5">
        <f t="shared" ca="1" si="66"/>
        <v>67.889480318381885</v>
      </c>
      <c r="C643" s="5">
        <f t="shared" ca="1" si="67"/>
        <v>32.584493997113206</v>
      </c>
      <c r="D643" s="5">
        <f t="shared" ca="1" si="68"/>
        <v>154.22467306250459</v>
      </c>
      <c r="E643" s="5">
        <f t="shared" ca="1" si="65"/>
        <v>-29.354578208644028</v>
      </c>
      <c r="F643" s="5">
        <f t="shared" ca="1" si="69"/>
        <v>-12.234467651500545</v>
      </c>
      <c r="G643">
        <f t="shared" ca="1" si="70"/>
        <v>0.114</v>
      </c>
    </row>
    <row r="644" spans="1:7" x14ac:dyDescent="0.3">
      <c r="A644">
        <v>588</v>
      </c>
      <c r="B644" s="5">
        <f t="shared" ca="1" si="66"/>
        <v>69.871025337764138</v>
      </c>
      <c r="C644" s="5">
        <f t="shared" ca="1" si="67"/>
        <v>31.934778512597727</v>
      </c>
      <c r="D644" s="5">
        <f t="shared" ca="1" si="68"/>
        <v>155.80940448563777</v>
      </c>
      <c r="E644" s="5">
        <f t="shared" ca="1" si="65"/>
        <v>-22.85947133206939</v>
      </c>
      <c r="F644" s="5">
        <f t="shared" ca="1" si="69"/>
        <v>-5.7393607749259061</v>
      </c>
      <c r="G644">
        <f t="shared" ca="1" si="70"/>
        <v>0.255</v>
      </c>
    </row>
    <row r="645" spans="1:7" x14ac:dyDescent="0.3">
      <c r="A645">
        <v>589</v>
      </c>
      <c r="B645" s="5">
        <f t="shared" ca="1" si="66"/>
        <v>73.085846764545664</v>
      </c>
      <c r="C645" s="5">
        <f t="shared" ca="1" si="67"/>
        <v>23.971970324422287</v>
      </c>
      <c r="D645" s="5">
        <f t="shared" ca="1" si="68"/>
        <v>144.40008993899247</v>
      </c>
      <c r="E645" s="5">
        <f t="shared" ca="1" si="65"/>
        <v>14.507619438493013</v>
      </c>
      <c r="F645" s="5">
        <f t="shared" ca="1" si="69"/>
        <v>31.627729995636496</v>
      </c>
      <c r="G645">
        <f t="shared" ca="1" si="70"/>
        <v>0.98499999999999999</v>
      </c>
    </row>
    <row r="646" spans="1:7" x14ac:dyDescent="0.3">
      <c r="A646">
        <v>590</v>
      </c>
      <c r="B646" s="5">
        <f t="shared" ca="1" si="66"/>
        <v>74.061643477521955</v>
      </c>
      <c r="C646" s="5">
        <f t="shared" ca="1" si="67"/>
        <v>31.65974773170084</v>
      </c>
      <c r="D646" s="5">
        <f t="shared" ca="1" si="68"/>
        <v>157.40574769103969</v>
      </c>
      <c r="E646" s="5">
        <f t="shared" ref="E646:E709" ca="1" si="71">$J$46*(B646-$B$46)+$J$47*(C646-$B$47)+$J$48*(D646-$B$48)</f>
        <v>-11.247202277364192</v>
      </c>
      <c r="F646" s="5">
        <f t="shared" ca="1" si="69"/>
        <v>5.872908279779292</v>
      </c>
      <c r="G646">
        <f t="shared" ca="1" si="70"/>
        <v>0.60299999999999998</v>
      </c>
    </row>
    <row r="647" spans="1:7" x14ac:dyDescent="0.3">
      <c r="A647">
        <v>591</v>
      </c>
      <c r="B647" s="5">
        <f t="shared" ca="1" si="66"/>
        <v>64.914074054985221</v>
      </c>
      <c r="C647" s="5">
        <f t="shared" ca="1" si="67"/>
        <v>30.983366230732681</v>
      </c>
      <c r="D647" s="5">
        <f t="shared" ca="1" si="68"/>
        <v>142.33383073586248</v>
      </c>
      <c r="E647" s="5">
        <f t="shared" ca="1" si="71"/>
        <v>-26.785298200014964</v>
      </c>
      <c r="F647" s="5">
        <f t="shared" ca="1" si="69"/>
        <v>-9.66518764287148</v>
      </c>
      <c r="G647">
        <f t="shared" ca="1" si="70"/>
        <v>0.154</v>
      </c>
    </row>
    <row r="648" spans="1:7" x14ac:dyDescent="0.3">
      <c r="A648">
        <v>592</v>
      </c>
      <c r="B648" s="5">
        <f t="shared" ca="1" si="66"/>
        <v>70.315869133470585</v>
      </c>
      <c r="C648" s="5">
        <f t="shared" ca="1" si="67"/>
        <v>26.073204671769844</v>
      </c>
      <c r="D648" s="5">
        <f t="shared" ca="1" si="68"/>
        <v>146.91352823575022</v>
      </c>
      <c r="E648" s="5">
        <f t="shared" ca="1" si="71"/>
        <v>-0.45201951019567499</v>
      </c>
      <c r="F648" s="5">
        <f t="shared" ca="1" si="69"/>
        <v>16.668091046947808</v>
      </c>
      <c r="G648">
        <f t="shared" ca="1" si="70"/>
        <v>0.86499999999999999</v>
      </c>
    </row>
    <row r="649" spans="1:7" x14ac:dyDescent="0.3">
      <c r="A649">
        <v>593</v>
      </c>
      <c r="B649" s="5">
        <f t="shared" ca="1" si="66"/>
        <v>73.342949282344421</v>
      </c>
      <c r="C649" s="5">
        <f t="shared" ca="1" si="67"/>
        <v>35.084224355357748</v>
      </c>
      <c r="D649" s="5">
        <f t="shared" ca="1" si="68"/>
        <v>155.55807833785707</v>
      </c>
      <c r="E649" s="5">
        <f t="shared" ca="1" si="71"/>
        <v>-21.823362670898373</v>
      </c>
      <c r="F649" s="5">
        <f t="shared" ca="1" si="69"/>
        <v>-4.7032521137548891</v>
      </c>
      <c r="G649">
        <f t="shared" ca="1" si="70"/>
        <v>0.28299999999999997</v>
      </c>
    </row>
    <row r="650" spans="1:7" x14ac:dyDescent="0.3">
      <c r="A650">
        <v>594</v>
      </c>
      <c r="B650" s="5">
        <f t="shared" ca="1" si="66"/>
        <v>66.989944326211443</v>
      </c>
      <c r="C650" s="5">
        <f t="shared" ca="1" si="67"/>
        <v>31.057814671511121</v>
      </c>
      <c r="D650" s="5">
        <f t="shared" ca="1" si="68"/>
        <v>159.55285424384971</v>
      </c>
      <c r="E650" s="5">
        <f t="shared" ca="1" si="71"/>
        <v>-30.474173740623137</v>
      </c>
      <c r="F650" s="5">
        <f t="shared" ca="1" si="69"/>
        <v>-13.354063183479653</v>
      </c>
      <c r="G650">
        <f t="shared" ca="1" si="70"/>
        <v>9.6000000000000002E-2</v>
      </c>
    </row>
    <row r="651" spans="1:7" x14ac:dyDescent="0.3">
      <c r="A651">
        <v>595</v>
      </c>
      <c r="B651" s="5">
        <f t="shared" ca="1" si="66"/>
        <v>70.345537195068957</v>
      </c>
      <c r="C651" s="5">
        <f t="shared" ca="1" si="67"/>
        <v>29.953031193096454</v>
      </c>
      <c r="D651" s="5">
        <f t="shared" ca="1" si="68"/>
        <v>136.87936297684456</v>
      </c>
      <c r="E651" s="5">
        <f t="shared" ca="1" si="71"/>
        <v>-5.7983429611326169</v>
      </c>
      <c r="F651" s="5">
        <f t="shared" ca="1" si="69"/>
        <v>11.321767596010867</v>
      </c>
      <c r="G651">
        <f t="shared" ca="1" si="70"/>
        <v>0.754</v>
      </c>
    </row>
    <row r="652" spans="1:7" x14ac:dyDescent="0.3">
      <c r="A652">
        <v>596</v>
      </c>
      <c r="B652" s="5">
        <f t="shared" ca="1" si="66"/>
        <v>67.685573300284702</v>
      </c>
      <c r="C652" s="5">
        <f t="shared" ca="1" si="67"/>
        <v>34.771151383225003</v>
      </c>
      <c r="D652" s="5">
        <f t="shared" ca="1" si="68"/>
        <v>147.66967514987601</v>
      </c>
      <c r="E652" s="5">
        <f t="shared" ca="1" si="71"/>
        <v>-32.499096515477788</v>
      </c>
      <c r="F652" s="5">
        <f t="shared" ca="1" si="69"/>
        <v>-15.378985958334304</v>
      </c>
      <c r="G652">
        <f t="shared" ca="1" si="70"/>
        <v>7.5999999999999998E-2</v>
      </c>
    </row>
    <row r="653" spans="1:7" x14ac:dyDescent="0.3">
      <c r="A653">
        <v>597</v>
      </c>
      <c r="B653" s="5">
        <f t="shared" ca="1" si="66"/>
        <v>68.934692358600572</v>
      </c>
      <c r="C653" s="5">
        <f t="shared" ca="1" si="67"/>
        <v>30.171242063948103</v>
      </c>
      <c r="D653" s="5">
        <f t="shared" ca="1" si="68"/>
        <v>147.65120123301728</v>
      </c>
      <c r="E653" s="5">
        <f t="shared" ca="1" si="71"/>
        <v>-16.152892669971568</v>
      </c>
      <c r="F653" s="5">
        <f t="shared" ca="1" si="69"/>
        <v>0.96721788717191615</v>
      </c>
      <c r="G653">
        <f t="shared" ca="1" si="70"/>
        <v>0.45500000000000002</v>
      </c>
    </row>
    <row r="654" spans="1:7" x14ac:dyDescent="0.3">
      <c r="A654">
        <v>598</v>
      </c>
      <c r="B654" s="5">
        <f t="shared" ca="1" si="66"/>
        <v>71.338530402993115</v>
      </c>
      <c r="C654" s="5">
        <f t="shared" ca="1" si="67"/>
        <v>28.458932330172768</v>
      </c>
      <c r="D654" s="5">
        <f t="shared" ca="1" si="68"/>
        <v>142.54725540229211</v>
      </c>
      <c r="E654" s="5">
        <f t="shared" ca="1" si="71"/>
        <v>-1.9061897088541997</v>
      </c>
      <c r="F654" s="5">
        <f t="shared" ca="1" si="69"/>
        <v>15.213920848289284</v>
      </c>
      <c r="G654">
        <f t="shared" ca="1" si="70"/>
        <v>0.83499999999999996</v>
      </c>
    </row>
    <row r="655" spans="1:7" x14ac:dyDescent="0.3">
      <c r="A655">
        <v>599</v>
      </c>
      <c r="B655" s="5">
        <f t="shared" ca="1" si="66"/>
        <v>65.273738023885258</v>
      </c>
      <c r="C655" s="5">
        <f t="shared" ca="1" si="67"/>
        <v>24.4940381750977</v>
      </c>
      <c r="D655" s="5">
        <f t="shared" ca="1" si="68"/>
        <v>148.84912354436554</v>
      </c>
      <c r="E655" s="5">
        <f t="shared" ca="1" si="71"/>
        <v>-11.167062318681566</v>
      </c>
      <c r="F655" s="5">
        <f t="shared" ca="1" si="69"/>
        <v>5.9530482384619177</v>
      </c>
      <c r="G655">
        <f t="shared" ca="1" si="70"/>
        <v>0.60399999999999998</v>
      </c>
    </row>
    <row r="656" spans="1:7" x14ac:dyDescent="0.3">
      <c r="A656">
        <v>600</v>
      </c>
      <c r="B656" s="5">
        <f t="shared" ca="1" si="66"/>
        <v>67.567735353305451</v>
      </c>
      <c r="C656" s="5">
        <f t="shared" ca="1" si="67"/>
        <v>30.305739962198995</v>
      </c>
      <c r="D656" s="5">
        <f t="shared" ca="1" si="68"/>
        <v>135.68018937012798</v>
      </c>
      <c r="E656" s="5">
        <f t="shared" ca="1" si="71"/>
        <v>-13.895613497843728</v>
      </c>
      <c r="F656" s="5">
        <f t="shared" ca="1" si="69"/>
        <v>3.2244970592997557</v>
      </c>
      <c r="G656">
        <f t="shared" ca="1" si="70"/>
        <v>0.52600000000000002</v>
      </c>
    </row>
    <row r="657" spans="1:7" x14ac:dyDescent="0.3">
      <c r="A657">
        <v>601</v>
      </c>
      <c r="B657" s="5">
        <f t="shared" ca="1" si="66"/>
        <v>68.957787266879947</v>
      </c>
      <c r="C657" s="5">
        <f t="shared" ca="1" si="67"/>
        <v>25.867007275906847</v>
      </c>
      <c r="D657" s="5">
        <f t="shared" ca="1" si="68"/>
        <v>146.67024787527853</v>
      </c>
      <c r="E657" s="5">
        <f t="shared" ca="1" si="71"/>
        <v>-3.5381191037025177</v>
      </c>
      <c r="F657" s="5">
        <f t="shared" ca="1" si="69"/>
        <v>13.581991453440967</v>
      </c>
      <c r="G657">
        <f t="shared" ca="1" si="70"/>
        <v>0.80400000000000005</v>
      </c>
    </row>
    <row r="658" spans="1:7" x14ac:dyDescent="0.3">
      <c r="A658">
        <v>602</v>
      </c>
      <c r="B658" s="5">
        <f t="shared" ca="1" si="66"/>
        <v>69.856437649947196</v>
      </c>
      <c r="C658" s="5">
        <f t="shared" ca="1" si="67"/>
        <v>34.854816454212823</v>
      </c>
      <c r="D658" s="5">
        <f t="shared" ca="1" si="68"/>
        <v>156.9946558205431</v>
      </c>
      <c r="E658" s="5">
        <f t="shared" ca="1" si="71"/>
        <v>-31.694533332985774</v>
      </c>
      <c r="F658" s="5">
        <f t="shared" ca="1" si="69"/>
        <v>-14.57442277584229</v>
      </c>
      <c r="G658">
        <f t="shared" ca="1" si="70"/>
        <v>8.2000000000000003E-2</v>
      </c>
    </row>
    <row r="659" spans="1:7" x14ac:dyDescent="0.3">
      <c r="A659">
        <v>603</v>
      </c>
      <c r="B659" s="5">
        <f t="shared" ca="1" si="66"/>
        <v>72.737320745088141</v>
      </c>
      <c r="C659" s="5">
        <f t="shared" ca="1" si="67"/>
        <v>30.004917876390685</v>
      </c>
      <c r="D659" s="5">
        <f t="shared" ca="1" si="68"/>
        <v>141.75522913739235</v>
      </c>
      <c r="E659" s="5">
        <f t="shared" ca="1" si="71"/>
        <v>-1.890504446605342</v>
      </c>
      <c r="F659" s="5">
        <f t="shared" ca="1" si="69"/>
        <v>15.229606110538143</v>
      </c>
      <c r="G659">
        <f t="shared" ca="1" si="70"/>
        <v>0.83699999999999997</v>
      </c>
    </row>
    <row r="660" spans="1:7" x14ac:dyDescent="0.3">
      <c r="A660">
        <v>604</v>
      </c>
      <c r="B660" s="5">
        <f t="shared" ca="1" si="66"/>
        <v>70.655427252963662</v>
      </c>
      <c r="C660" s="5">
        <f t="shared" ca="1" si="67"/>
        <v>29.391222595207704</v>
      </c>
      <c r="D660" s="5">
        <f t="shared" ca="1" si="68"/>
        <v>152.59140705368085</v>
      </c>
      <c r="E660" s="5">
        <f t="shared" ca="1" si="71"/>
        <v>-11.830452291780951</v>
      </c>
      <c r="F660" s="5">
        <f t="shared" ca="1" si="69"/>
        <v>5.289658265362533</v>
      </c>
      <c r="G660">
        <f t="shared" ca="1" si="70"/>
        <v>0.58499999999999996</v>
      </c>
    </row>
    <row r="661" spans="1:7" x14ac:dyDescent="0.3">
      <c r="A661">
        <v>605</v>
      </c>
      <c r="B661" s="5">
        <f t="shared" ca="1" si="66"/>
        <v>71.401243621068048</v>
      </c>
      <c r="C661" s="5">
        <f t="shared" ca="1" si="67"/>
        <v>26.648769256070011</v>
      </c>
      <c r="D661" s="5">
        <f t="shared" ca="1" si="68"/>
        <v>143.76873823890367</v>
      </c>
      <c r="E661" s="5">
        <f t="shared" ca="1" si="71"/>
        <v>2.6665052030749177</v>
      </c>
      <c r="F661" s="5">
        <f t="shared" ca="1" si="69"/>
        <v>19.786615760218403</v>
      </c>
      <c r="G661">
        <f t="shared" ca="1" si="70"/>
        <v>0.91400000000000003</v>
      </c>
    </row>
    <row r="662" spans="1:7" x14ac:dyDescent="0.3">
      <c r="A662">
        <v>606</v>
      </c>
      <c r="B662" s="5">
        <f t="shared" ca="1" si="66"/>
        <v>79.768267595046154</v>
      </c>
      <c r="C662" s="5">
        <f t="shared" ca="1" si="67"/>
        <v>26.190716378863566</v>
      </c>
      <c r="D662" s="5">
        <f t="shared" ca="1" si="68"/>
        <v>149.2839533942599</v>
      </c>
      <c r="E662" s="5">
        <f t="shared" ca="1" si="71"/>
        <v>24.342828396220821</v>
      </c>
      <c r="F662" s="5">
        <f t="shared" ca="1" si="69"/>
        <v>41.462938953364301</v>
      </c>
      <c r="G662">
        <f t="shared" ca="1" si="70"/>
        <v>0.999</v>
      </c>
    </row>
    <row r="663" spans="1:7" x14ac:dyDescent="0.3">
      <c r="A663">
        <v>607</v>
      </c>
      <c r="B663" s="5">
        <f t="shared" ca="1" si="66"/>
        <v>73.561593585764669</v>
      </c>
      <c r="C663" s="5">
        <f t="shared" ca="1" si="67"/>
        <v>35.517901794398689</v>
      </c>
      <c r="D663" s="5">
        <f t="shared" ca="1" si="68"/>
        <v>149.12327128055952</v>
      </c>
      <c r="E663" s="5">
        <f t="shared" ca="1" si="71"/>
        <v>-18.956421930316669</v>
      </c>
      <c r="F663" s="5">
        <f t="shared" ca="1" si="69"/>
        <v>-1.836311373173185</v>
      </c>
      <c r="G663">
        <f t="shared" ca="1" si="70"/>
        <v>0.37</v>
      </c>
    </row>
    <row r="664" spans="1:7" x14ac:dyDescent="0.3">
      <c r="A664">
        <v>608</v>
      </c>
      <c r="B664" s="5">
        <f t="shared" ca="1" si="66"/>
        <v>68.117310406377527</v>
      </c>
      <c r="C664" s="5">
        <f t="shared" ca="1" si="67"/>
        <v>27.597214923415681</v>
      </c>
      <c r="D664" s="5">
        <f t="shared" ca="1" si="68"/>
        <v>144.86125151781621</v>
      </c>
      <c r="E664" s="5">
        <f t="shared" ca="1" si="71"/>
        <v>-9.7431884636232589</v>
      </c>
      <c r="F664" s="5">
        <f t="shared" ca="1" si="69"/>
        <v>7.3769220935202249</v>
      </c>
      <c r="G664">
        <f t="shared" ca="1" si="70"/>
        <v>0.65100000000000002</v>
      </c>
    </row>
    <row r="665" spans="1:7" x14ac:dyDescent="0.3">
      <c r="A665">
        <v>609</v>
      </c>
      <c r="B665" s="5">
        <f t="shared" ca="1" si="66"/>
        <v>75.035228864827502</v>
      </c>
      <c r="C665" s="5">
        <f t="shared" ca="1" si="67"/>
        <v>31.170456917137091</v>
      </c>
      <c r="D665" s="5">
        <f t="shared" ca="1" si="68"/>
        <v>157.64222359484322</v>
      </c>
      <c r="E665" s="5">
        <f t="shared" ca="1" si="71"/>
        <v>-7.2888407105191666</v>
      </c>
      <c r="F665" s="5">
        <f t="shared" ca="1" si="69"/>
        <v>9.8312698466243162</v>
      </c>
      <c r="G665">
        <f t="shared" ca="1" si="70"/>
        <v>0.71199999999999997</v>
      </c>
    </row>
    <row r="666" spans="1:7" x14ac:dyDescent="0.3">
      <c r="A666">
        <v>610</v>
      </c>
      <c r="B666" s="5">
        <f t="shared" ca="1" si="66"/>
        <v>72.951673917426064</v>
      </c>
      <c r="C666" s="5">
        <f t="shared" ca="1" si="67"/>
        <v>30.897971526368273</v>
      </c>
      <c r="D666" s="5">
        <f t="shared" ca="1" si="68"/>
        <v>145.93554432323504</v>
      </c>
      <c r="E666" s="5">
        <f t="shared" ca="1" si="71"/>
        <v>-6.038751562992859</v>
      </c>
      <c r="F666" s="5">
        <f t="shared" ca="1" si="69"/>
        <v>11.081358994150625</v>
      </c>
      <c r="G666">
        <f t="shared" ca="1" si="70"/>
        <v>0.74399999999999999</v>
      </c>
    </row>
    <row r="667" spans="1:7" x14ac:dyDescent="0.3">
      <c r="A667">
        <v>611</v>
      </c>
      <c r="B667" s="5">
        <f t="shared" ca="1" si="66"/>
        <v>70.906481881411992</v>
      </c>
      <c r="C667" s="5">
        <f t="shared" ca="1" si="67"/>
        <v>32.267097140406413</v>
      </c>
      <c r="D667" s="5">
        <f t="shared" ca="1" si="68"/>
        <v>152.33447460404099</v>
      </c>
      <c r="E667" s="5">
        <f t="shared" ca="1" si="71"/>
        <v>-19.023081860217612</v>
      </c>
      <c r="F667" s="5">
        <f t="shared" ca="1" si="69"/>
        <v>-1.9029713030741284</v>
      </c>
      <c r="G667">
        <f t="shared" ca="1" si="70"/>
        <v>0.36699999999999999</v>
      </c>
    </row>
    <row r="668" spans="1:7" x14ac:dyDescent="0.3">
      <c r="A668">
        <v>612</v>
      </c>
      <c r="B668" s="5">
        <f t="shared" ca="1" si="66"/>
        <v>71.318065070780932</v>
      </c>
      <c r="C668" s="5">
        <f t="shared" ca="1" si="67"/>
        <v>32.068689733878735</v>
      </c>
      <c r="D668" s="5">
        <f t="shared" ca="1" si="68"/>
        <v>155.47528586190757</v>
      </c>
      <c r="E668" s="5">
        <f t="shared" ca="1" si="71"/>
        <v>-19.011876499001719</v>
      </c>
      <c r="F668" s="5">
        <f t="shared" ca="1" si="69"/>
        <v>-1.8917659418582353</v>
      </c>
      <c r="G668">
        <f t="shared" ca="1" si="70"/>
        <v>0.36899999999999999</v>
      </c>
    </row>
    <row r="669" spans="1:7" x14ac:dyDescent="0.3">
      <c r="A669">
        <v>613</v>
      </c>
      <c r="B669" s="5">
        <f t="shared" ca="1" si="66"/>
        <v>69.891770049054486</v>
      </c>
      <c r="C669" s="5">
        <f t="shared" ca="1" si="67"/>
        <v>33.088547350991909</v>
      </c>
      <c r="D669" s="5">
        <f t="shared" ca="1" si="68"/>
        <v>154.09518209325026</v>
      </c>
      <c r="E669" s="5">
        <f t="shared" ca="1" si="71"/>
        <v>-25.100247599257298</v>
      </c>
      <c r="F669" s="5">
        <f t="shared" ca="1" si="69"/>
        <v>-7.9801370421138138</v>
      </c>
      <c r="G669">
        <f t="shared" ca="1" si="70"/>
        <v>0.20100000000000001</v>
      </c>
    </row>
    <row r="670" spans="1:7" x14ac:dyDescent="0.3">
      <c r="A670">
        <v>614</v>
      </c>
      <c r="B670" s="5">
        <f t="shared" ca="1" si="66"/>
        <v>72.645602244123623</v>
      </c>
      <c r="C670" s="5">
        <f t="shared" ca="1" si="67"/>
        <v>32.221544477371253</v>
      </c>
      <c r="D670" s="5">
        <f t="shared" ca="1" si="68"/>
        <v>137.83798390001445</v>
      </c>
      <c r="E670" s="5">
        <f t="shared" ca="1" si="71"/>
        <v>-6.2267914992576561</v>
      </c>
      <c r="F670" s="5">
        <f t="shared" ca="1" si="69"/>
        <v>10.893319057885828</v>
      </c>
      <c r="G670">
        <f t="shared" ca="1" si="70"/>
        <v>0.74199999999999999</v>
      </c>
    </row>
    <row r="671" spans="1:7" x14ac:dyDescent="0.3">
      <c r="A671">
        <v>615</v>
      </c>
      <c r="B671" s="5">
        <f t="shared" ca="1" si="66"/>
        <v>66.410329279326987</v>
      </c>
      <c r="C671" s="5">
        <f t="shared" ca="1" si="67"/>
        <v>33.981272806786542</v>
      </c>
      <c r="D671" s="5">
        <f t="shared" ca="1" si="68"/>
        <v>158.43673887560462</v>
      </c>
      <c r="E671" s="5">
        <f t="shared" ca="1" si="71"/>
        <v>-39.656763569055236</v>
      </c>
      <c r="F671" s="5">
        <f t="shared" ca="1" si="69"/>
        <v>-22.536653011911753</v>
      </c>
      <c r="G671">
        <f t="shared" ca="1" si="70"/>
        <v>2.5000000000000001E-2</v>
      </c>
    </row>
    <row r="672" spans="1:7" x14ac:dyDescent="0.3">
      <c r="A672">
        <v>616</v>
      </c>
      <c r="B672" s="5">
        <f t="shared" ca="1" si="66"/>
        <v>63.070708440536535</v>
      </c>
      <c r="C672" s="5">
        <f t="shared" ca="1" si="67"/>
        <v>29.337893482370582</v>
      </c>
      <c r="D672" s="5">
        <f t="shared" ca="1" si="68"/>
        <v>144.29467001320234</v>
      </c>
      <c r="E672" s="5">
        <f t="shared" ca="1" si="71"/>
        <v>-28.394647658569216</v>
      </c>
      <c r="F672" s="5">
        <f t="shared" ca="1" si="69"/>
        <v>-11.274537101425732</v>
      </c>
      <c r="G672">
        <f t="shared" ca="1" si="70"/>
        <v>0.123</v>
      </c>
    </row>
    <row r="673" spans="1:7" x14ac:dyDescent="0.3">
      <c r="A673">
        <v>617</v>
      </c>
      <c r="B673" s="5">
        <f t="shared" ca="1" si="66"/>
        <v>74.642447911894394</v>
      </c>
      <c r="C673" s="5">
        <f t="shared" ca="1" si="67"/>
        <v>24.218007898727649</v>
      </c>
      <c r="D673" s="5">
        <f t="shared" ca="1" si="68"/>
        <v>139.74134139075525</v>
      </c>
      <c r="E673" s="5">
        <f t="shared" ca="1" si="71"/>
        <v>20.678464162931988</v>
      </c>
      <c r="F673" s="5">
        <f t="shared" ca="1" si="69"/>
        <v>37.798574720075472</v>
      </c>
      <c r="G673">
        <f t="shared" ca="1" si="70"/>
        <v>0.998</v>
      </c>
    </row>
    <row r="674" spans="1:7" x14ac:dyDescent="0.3">
      <c r="A674">
        <v>618</v>
      </c>
      <c r="B674" s="5">
        <f t="shared" ca="1" si="66"/>
        <v>68.310636082430307</v>
      </c>
      <c r="C674" s="5">
        <f t="shared" ca="1" si="67"/>
        <v>27.679424589678526</v>
      </c>
      <c r="D674" s="5">
        <f t="shared" ca="1" si="68"/>
        <v>146.80897377192971</v>
      </c>
      <c r="E674" s="5">
        <f t="shared" ca="1" si="71"/>
        <v>-10.482412380622909</v>
      </c>
      <c r="F674" s="5">
        <f t="shared" ca="1" si="69"/>
        <v>6.6376981765205745</v>
      </c>
      <c r="G674">
        <f t="shared" ca="1" si="70"/>
        <v>0.627</v>
      </c>
    </row>
    <row r="675" spans="1:7" x14ac:dyDescent="0.3">
      <c r="A675">
        <v>619</v>
      </c>
      <c r="B675" s="5">
        <f t="shared" ca="1" si="66"/>
        <v>68.912968620815462</v>
      </c>
      <c r="C675" s="5">
        <f t="shared" ca="1" si="67"/>
        <v>30.541928198171568</v>
      </c>
      <c r="D675" s="5">
        <f t="shared" ca="1" si="68"/>
        <v>146.00695997925189</v>
      </c>
      <c r="E675" s="5">
        <f t="shared" ca="1" si="71"/>
        <v>-16.362855138939445</v>
      </c>
      <c r="F675" s="5">
        <f t="shared" ca="1" si="69"/>
        <v>0.75725541820403919</v>
      </c>
      <c r="G675">
        <f t="shared" ca="1" si="70"/>
        <v>0.45</v>
      </c>
    </row>
    <row r="676" spans="1:7" x14ac:dyDescent="0.3">
      <c r="A676">
        <v>620</v>
      </c>
      <c r="B676" s="5">
        <f t="shared" ca="1" si="66"/>
        <v>67.402414314259715</v>
      </c>
      <c r="C676" s="5">
        <f t="shared" ca="1" si="67"/>
        <v>25.625853507310367</v>
      </c>
      <c r="D676" s="5">
        <f t="shared" ca="1" si="68"/>
        <v>147.0892877286133</v>
      </c>
      <c r="E676" s="5">
        <f t="shared" ca="1" si="71"/>
        <v>-7.4345216790020832</v>
      </c>
      <c r="F676" s="5">
        <f t="shared" ca="1" si="69"/>
        <v>9.6855888781414006</v>
      </c>
      <c r="G676">
        <f t="shared" ca="1" si="70"/>
        <v>0.70599999999999996</v>
      </c>
    </row>
    <row r="677" spans="1:7" x14ac:dyDescent="0.3">
      <c r="A677">
        <v>621</v>
      </c>
      <c r="B677" s="5">
        <f t="shared" ca="1" si="66"/>
        <v>68.893740532721921</v>
      </c>
      <c r="C677" s="5">
        <f t="shared" ca="1" si="67"/>
        <v>33.21140280146642</v>
      </c>
      <c r="D677" s="5">
        <f t="shared" ca="1" si="68"/>
        <v>138.28242007000506</v>
      </c>
      <c r="E677" s="5">
        <f t="shared" ca="1" si="71"/>
        <v>-19.709838020393693</v>
      </c>
      <c r="F677" s="5">
        <f t="shared" ca="1" si="69"/>
        <v>-2.5897274632502096</v>
      </c>
      <c r="G677">
        <f t="shared" ca="1" si="70"/>
        <v>0.34200000000000003</v>
      </c>
    </row>
    <row r="678" spans="1:7" x14ac:dyDescent="0.3">
      <c r="A678">
        <v>622</v>
      </c>
      <c r="B678" s="5">
        <f t="shared" ca="1" si="66"/>
        <v>69.33909680951551</v>
      </c>
      <c r="C678" s="5">
        <f t="shared" ca="1" si="67"/>
        <v>30.375100341273729</v>
      </c>
      <c r="D678" s="5">
        <f t="shared" ca="1" si="68"/>
        <v>142.41568464464618</v>
      </c>
      <c r="E678" s="5">
        <f t="shared" ca="1" si="71"/>
        <v>-12.771506898230388</v>
      </c>
      <c r="F678" s="5">
        <f t="shared" ca="1" si="69"/>
        <v>4.3486036589130954</v>
      </c>
      <c r="G678">
        <f t="shared" ca="1" si="70"/>
        <v>0.56100000000000005</v>
      </c>
    </row>
    <row r="679" spans="1:7" x14ac:dyDescent="0.3">
      <c r="A679">
        <v>623</v>
      </c>
      <c r="B679" s="5">
        <f t="shared" ca="1" si="66"/>
        <v>68.274617699779427</v>
      </c>
      <c r="C679" s="5">
        <f t="shared" ca="1" si="67"/>
        <v>27.355147453446058</v>
      </c>
      <c r="D679" s="5">
        <f t="shared" ca="1" si="68"/>
        <v>149.72585102462153</v>
      </c>
      <c r="E679" s="5">
        <f t="shared" ca="1" si="71"/>
        <v>-11.249127906425439</v>
      </c>
      <c r="F679" s="5">
        <f t="shared" ca="1" si="69"/>
        <v>5.8709826507180445</v>
      </c>
      <c r="G679">
        <f t="shared" ca="1" si="70"/>
        <v>0.60199999999999998</v>
      </c>
    </row>
    <row r="680" spans="1:7" x14ac:dyDescent="0.3">
      <c r="A680">
        <v>624</v>
      </c>
      <c r="B680" s="5">
        <f t="shared" ca="1" si="66"/>
        <v>67.471150082821282</v>
      </c>
      <c r="C680" s="5">
        <f t="shared" ca="1" si="67"/>
        <v>28.346121260309964</v>
      </c>
      <c r="D680" s="5">
        <f t="shared" ca="1" si="68"/>
        <v>148.62450516079878</v>
      </c>
      <c r="E680" s="5">
        <f t="shared" ca="1" si="71"/>
        <v>-15.66749362541281</v>
      </c>
      <c r="F680" s="5">
        <f t="shared" ca="1" si="69"/>
        <v>1.4526169317306739</v>
      </c>
      <c r="G680">
        <f t="shared" ca="1" si="70"/>
        <v>0.46600000000000003</v>
      </c>
    </row>
    <row r="681" spans="1:7" x14ac:dyDescent="0.3">
      <c r="A681">
        <v>625</v>
      </c>
      <c r="B681" s="5">
        <f t="shared" ca="1" si="66"/>
        <v>72.343107460791614</v>
      </c>
      <c r="C681" s="5">
        <f t="shared" ca="1" si="67"/>
        <v>29.217988737059482</v>
      </c>
      <c r="D681" s="5">
        <f t="shared" ca="1" si="68"/>
        <v>154.18650837125421</v>
      </c>
      <c r="E681" s="5">
        <f t="shared" ca="1" si="71"/>
        <v>-7.4924995241125423</v>
      </c>
      <c r="F681" s="5">
        <f t="shared" ca="1" si="69"/>
        <v>9.6276110330309415</v>
      </c>
      <c r="G681">
        <f t="shared" ca="1" si="70"/>
        <v>0.70399999999999996</v>
      </c>
    </row>
    <row r="682" spans="1:7" x14ac:dyDescent="0.3">
      <c r="A682">
        <v>626</v>
      </c>
      <c r="B682" s="5">
        <f t="shared" ca="1" si="66"/>
        <v>69.7857183197968</v>
      </c>
      <c r="C682" s="5">
        <f t="shared" ca="1" si="67"/>
        <v>31.058975026909543</v>
      </c>
      <c r="D682" s="5">
        <f t="shared" ca="1" si="68"/>
        <v>150.50533157323989</v>
      </c>
      <c r="E682" s="5">
        <f t="shared" ca="1" si="71"/>
        <v>-17.793420257068295</v>
      </c>
      <c r="F682" s="5">
        <f t="shared" ca="1" si="69"/>
        <v>-0.67330969992481116</v>
      </c>
      <c r="G682">
        <f t="shared" ca="1" si="70"/>
        <v>0.40600000000000003</v>
      </c>
    </row>
    <row r="683" spans="1:7" x14ac:dyDescent="0.3">
      <c r="A683">
        <v>627</v>
      </c>
      <c r="B683" s="5">
        <f t="shared" ca="1" si="66"/>
        <v>65.575496522979861</v>
      </c>
      <c r="C683" s="5">
        <f t="shared" ca="1" si="67"/>
        <v>34.788026934628846</v>
      </c>
      <c r="D683" s="5">
        <f t="shared" ca="1" si="68"/>
        <v>153.24639829348152</v>
      </c>
      <c r="E683" s="5">
        <f t="shared" ca="1" si="71"/>
        <v>-41.444771882863066</v>
      </c>
      <c r="F683" s="5">
        <f t="shared" ca="1" si="69"/>
        <v>-24.324661325719582</v>
      </c>
      <c r="G683">
        <f t="shared" ca="1" si="70"/>
        <v>1.6E-2</v>
      </c>
    </row>
    <row r="684" spans="1:7" x14ac:dyDescent="0.3">
      <c r="A684">
        <v>628</v>
      </c>
      <c r="B684" s="5">
        <f t="shared" ca="1" si="66"/>
        <v>65.355536193241278</v>
      </c>
      <c r="C684" s="5">
        <f t="shared" ca="1" si="67"/>
        <v>25.601565085124847</v>
      </c>
      <c r="D684" s="5">
        <f t="shared" ca="1" si="68"/>
        <v>150.62622188021561</v>
      </c>
      <c r="E684" s="5">
        <f t="shared" ca="1" si="71"/>
        <v>-14.989532499078994</v>
      </c>
      <c r="F684" s="5">
        <f t="shared" ca="1" si="69"/>
        <v>2.13057805806449</v>
      </c>
      <c r="G684">
        <f t="shared" ca="1" si="70"/>
        <v>0.49099999999999999</v>
      </c>
    </row>
    <row r="685" spans="1:7" x14ac:dyDescent="0.3">
      <c r="A685">
        <v>629</v>
      </c>
      <c r="B685" s="5">
        <f t="shared" ca="1" si="66"/>
        <v>73.003640429952114</v>
      </c>
      <c r="C685" s="5">
        <f t="shared" ca="1" si="67"/>
        <v>33.404135094160289</v>
      </c>
      <c r="D685" s="5">
        <f t="shared" ca="1" si="68"/>
        <v>145.523087304218</v>
      </c>
      <c r="E685" s="5">
        <f t="shared" ca="1" si="71"/>
        <v>-12.671026491385879</v>
      </c>
      <c r="F685" s="5">
        <f t="shared" ca="1" si="69"/>
        <v>4.4490840657576047</v>
      </c>
      <c r="G685">
        <f t="shared" ca="1" si="70"/>
        <v>0.56299999999999994</v>
      </c>
    </row>
    <row r="686" spans="1:7" x14ac:dyDescent="0.3">
      <c r="A686">
        <v>630</v>
      </c>
      <c r="B686" s="5">
        <f t="shared" ca="1" si="66"/>
        <v>71.948536541024467</v>
      </c>
      <c r="C686" s="5">
        <f t="shared" ca="1" si="67"/>
        <v>30.106235721222824</v>
      </c>
      <c r="D686" s="5">
        <f t="shared" ca="1" si="68"/>
        <v>146.94506967973368</v>
      </c>
      <c r="E686" s="5">
        <f t="shared" ca="1" si="71"/>
        <v>-7.1731960127288135</v>
      </c>
      <c r="F686" s="5">
        <f t="shared" ca="1" si="69"/>
        <v>9.9469145444146712</v>
      </c>
      <c r="G686">
        <f t="shared" ca="1" si="70"/>
        <v>0.71499999999999997</v>
      </c>
    </row>
    <row r="687" spans="1:7" x14ac:dyDescent="0.3">
      <c r="A687">
        <v>631</v>
      </c>
      <c r="B687" s="5">
        <f t="shared" ca="1" si="66"/>
        <v>69.600465647311282</v>
      </c>
      <c r="C687" s="5">
        <f t="shared" ca="1" si="67"/>
        <v>30.535389587586437</v>
      </c>
      <c r="D687" s="5">
        <f t="shared" ca="1" si="68"/>
        <v>151.57109191123098</v>
      </c>
      <c r="E687" s="5">
        <f t="shared" ca="1" si="71"/>
        <v>-17.422768269780065</v>
      </c>
      <c r="F687" s="5">
        <f t="shared" ca="1" si="69"/>
        <v>-0.30265771263658081</v>
      </c>
      <c r="G687">
        <f t="shared" ca="1" si="70"/>
        <v>0.42</v>
      </c>
    </row>
    <row r="688" spans="1:7" x14ac:dyDescent="0.3">
      <c r="A688">
        <v>632</v>
      </c>
      <c r="B688" s="5">
        <f t="shared" ca="1" si="66"/>
        <v>70.713234345327479</v>
      </c>
      <c r="C688" s="5">
        <f t="shared" ca="1" si="67"/>
        <v>29.474040636693246</v>
      </c>
      <c r="D688" s="5">
        <f t="shared" ca="1" si="68"/>
        <v>145.01273788122327</v>
      </c>
      <c r="E688" s="5">
        <f t="shared" ca="1" si="71"/>
        <v>-7.8163893418811012</v>
      </c>
      <c r="F688" s="5">
        <f t="shared" ca="1" si="69"/>
        <v>9.3037212152623816</v>
      </c>
      <c r="G688">
        <f t="shared" ca="1" si="70"/>
        <v>0.69499999999999995</v>
      </c>
    </row>
    <row r="689" spans="1:7" x14ac:dyDescent="0.3">
      <c r="A689">
        <v>633</v>
      </c>
      <c r="B689" s="5">
        <f t="shared" ca="1" si="66"/>
        <v>69.196806290935029</v>
      </c>
      <c r="C689" s="5">
        <f t="shared" ca="1" si="67"/>
        <v>25.918877348355128</v>
      </c>
      <c r="D689" s="5">
        <f t="shared" ca="1" si="68"/>
        <v>150.08332401320487</v>
      </c>
      <c r="E689" s="5">
        <f t="shared" ca="1" si="71"/>
        <v>-4.8546195337407596</v>
      </c>
      <c r="F689" s="5">
        <f t="shared" ca="1" si="69"/>
        <v>12.265491023402724</v>
      </c>
      <c r="G689">
        <f t="shared" ca="1" si="70"/>
        <v>0.77600000000000002</v>
      </c>
    </row>
    <row r="690" spans="1:7" x14ac:dyDescent="0.3">
      <c r="A690">
        <v>634</v>
      </c>
      <c r="B690" s="5">
        <f t="shared" ca="1" si="66"/>
        <v>69.153289609663545</v>
      </c>
      <c r="C690" s="5">
        <f t="shared" ca="1" si="67"/>
        <v>34.694176286413636</v>
      </c>
      <c r="D690" s="5">
        <f t="shared" ca="1" si="68"/>
        <v>151.00311856611074</v>
      </c>
      <c r="E690" s="5">
        <f t="shared" ca="1" si="71"/>
        <v>-29.98108947568284</v>
      </c>
      <c r="F690" s="5">
        <f t="shared" ca="1" si="69"/>
        <v>-12.860978918539356</v>
      </c>
      <c r="G690">
        <f t="shared" ca="1" si="70"/>
        <v>0.105</v>
      </c>
    </row>
    <row r="691" spans="1:7" x14ac:dyDescent="0.3">
      <c r="A691">
        <v>635</v>
      </c>
      <c r="B691" s="5">
        <f t="shared" ca="1" si="66"/>
        <v>70.32132416142845</v>
      </c>
      <c r="C691" s="5">
        <f t="shared" ca="1" si="67"/>
        <v>28.441982361072174</v>
      </c>
      <c r="D691" s="5">
        <f t="shared" ca="1" si="68"/>
        <v>159.43321920053222</v>
      </c>
      <c r="E691" s="5">
        <f t="shared" ca="1" si="71"/>
        <v>-13.799231393398484</v>
      </c>
      <c r="F691" s="5">
        <f t="shared" ca="1" si="69"/>
        <v>3.3208791637449995</v>
      </c>
      <c r="G691">
        <f t="shared" ca="1" si="70"/>
        <v>0.53100000000000003</v>
      </c>
    </row>
    <row r="692" spans="1:7" x14ac:dyDescent="0.3">
      <c r="A692">
        <v>636</v>
      </c>
      <c r="B692" s="5">
        <f t="shared" ca="1" si="66"/>
        <v>66.122283334867063</v>
      </c>
      <c r="C692" s="5">
        <f t="shared" ca="1" si="67"/>
        <v>38.971034918221989</v>
      </c>
      <c r="D692" s="5">
        <f t="shared" ca="1" si="68"/>
        <v>146.26845527921651</v>
      </c>
      <c r="E692" s="5">
        <f t="shared" ca="1" si="71"/>
        <v>-47.84047845033821</v>
      </c>
      <c r="F692" s="5">
        <f t="shared" ca="1" si="69"/>
        <v>-30.720367893194727</v>
      </c>
      <c r="G692">
        <f t="shared" ca="1" si="70"/>
        <v>0</v>
      </c>
    </row>
    <row r="693" spans="1:7" x14ac:dyDescent="0.3">
      <c r="A693">
        <v>637</v>
      </c>
      <c r="B693" s="5">
        <f t="shared" ca="1" si="66"/>
        <v>69.396316514247673</v>
      </c>
      <c r="C693" s="5">
        <f t="shared" ca="1" si="67"/>
        <v>32.743596771380282</v>
      </c>
      <c r="D693" s="5">
        <f t="shared" ca="1" si="68"/>
        <v>148.22248855701588</v>
      </c>
      <c r="E693" s="5">
        <f t="shared" ca="1" si="71"/>
        <v>-22.355981194604556</v>
      </c>
      <c r="F693" s="5">
        <f t="shared" ca="1" si="69"/>
        <v>-5.2358706374610726</v>
      </c>
      <c r="G693">
        <f t="shared" ca="1" si="70"/>
        <v>0.26700000000000002</v>
      </c>
    </row>
    <row r="694" spans="1:7" x14ac:dyDescent="0.3">
      <c r="A694">
        <v>638</v>
      </c>
      <c r="B694" s="5">
        <f t="shared" ca="1" si="66"/>
        <v>68.354755666580132</v>
      </c>
      <c r="C694" s="5">
        <f t="shared" ca="1" si="67"/>
        <v>33.814330590929544</v>
      </c>
      <c r="D694" s="5">
        <f t="shared" ca="1" si="68"/>
        <v>146.93187110522777</v>
      </c>
      <c r="E694" s="5">
        <f t="shared" ca="1" si="71"/>
        <v>-27.560113471781236</v>
      </c>
      <c r="F694" s="5">
        <f t="shared" ca="1" si="69"/>
        <v>-10.440002914637752</v>
      </c>
      <c r="G694">
        <f t="shared" ca="1" si="70"/>
        <v>0.14399999999999999</v>
      </c>
    </row>
    <row r="695" spans="1:7" x14ac:dyDescent="0.3">
      <c r="A695">
        <v>639</v>
      </c>
      <c r="B695" s="5">
        <f t="shared" ca="1" si="66"/>
        <v>70.31462437865811</v>
      </c>
      <c r="C695" s="5">
        <f t="shared" ca="1" si="67"/>
        <v>32.378908987749298</v>
      </c>
      <c r="D695" s="5">
        <f t="shared" ca="1" si="68"/>
        <v>153.79487638957428</v>
      </c>
      <c r="E695" s="5">
        <f t="shared" ca="1" si="71"/>
        <v>-21.775386678842231</v>
      </c>
      <c r="F695" s="5">
        <f t="shared" ca="1" si="69"/>
        <v>-4.6552761216987477</v>
      </c>
      <c r="G695">
        <f t="shared" ca="1" si="70"/>
        <v>0.28399999999999997</v>
      </c>
    </row>
    <row r="696" spans="1:7" x14ac:dyDescent="0.3">
      <c r="A696">
        <v>640</v>
      </c>
      <c r="B696" s="5">
        <f t="shared" ca="1" si="66"/>
        <v>73.043216289733635</v>
      </c>
      <c r="C696" s="5">
        <f t="shared" ca="1" si="67"/>
        <v>28.380362558905738</v>
      </c>
      <c r="D696" s="5">
        <f t="shared" ca="1" si="68"/>
        <v>143.74305101311992</v>
      </c>
      <c r="E696" s="5">
        <f t="shared" ca="1" si="71"/>
        <v>2.4300381895715648</v>
      </c>
      <c r="F696" s="5">
        <f t="shared" ca="1" si="69"/>
        <v>19.550148746715049</v>
      </c>
      <c r="G696">
        <f t="shared" ca="1" si="70"/>
        <v>0.90800000000000003</v>
      </c>
    </row>
    <row r="697" spans="1:7" x14ac:dyDescent="0.3">
      <c r="A697">
        <v>641</v>
      </c>
      <c r="B697" s="5">
        <f t="shared" ca="1" si="66"/>
        <v>69.291165323658277</v>
      </c>
      <c r="C697" s="5">
        <f t="shared" ca="1" si="67"/>
        <v>33.712636017610265</v>
      </c>
      <c r="D697" s="5">
        <f t="shared" ca="1" si="68"/>
        <v>152.23848761010655</v>
      </c>
      <c r="E697" s="5">
        <f t="shared" ca="1" si="71"/>
        <v>-27.52028080400369</v>
      </c>
      <c r="F697" s="5">
        <f t="shared" ca="1" si="69"/>
        <v>-10.400170246860206</v>
      </c>
      <c r="G697">
        <f t="shared" ca="1" si="70"/>
        <v>0.14499999999999999</v>
      </c>
    </row>
    <row r="698" spans="1:7" x14ac:dyDescent="0.3">
      <c r="A698">
        <v>642</v>
      </c>
      <c r="B698" s="5">
        <f t="shared" ref="B698:B761" ca="1" si="72">_xlfn.NORM.INV(RAND(),$B$52,$C$52)</f>
        <v>62.330714076186823</v>
      </c>
      <c r="C698" s="5">
        <f t="shared" ref="C698:C761" ca="1" si="73">_xlfn.NORM.INV(RAND(),$B$53,$C$53)</f>
        <v>31.747709396138831</v>
      </c>
      <c r="D698" s="5">
        <f t="shared" ref="D698:D761" ca="1" si="74">_xlfn.NORM.INV(RAND(),$B$54,$C$54)</f>
        <v>150.57401237342415</v>
      </c>
      <c r="E698" s="5">
        <f t="shared" ca="1" si="71"/>
        <v>-40.575770467074307</v>
      </c>
      <c r="F698" s="5">
        <f t="shared" ref="F698:F761" ca="1" si="75">E698+$C$46</f>
        <v>-23.455659909930823</v>
      </c>
      <c r="G698">
        <f t="shared" ref="G698:G761" ca="1" si="76">COUNTIF($F$57:$F$1056,"&lt;"&amp;F698)/COUNT($F$57:$F$1056)</f>
        <v>0.02</v>
      </c>
    </row>
    <row r="699" spans="1:7" x14ac:dyDescent="0.3">
      <c r="A699">
        <v>643</v>
      </c>
      <c r="B699" s="5">
        <f t="shared" ca="1" si="72"/>
        <v>68.188161201590844</v>
      </c>
      <c r="C699" s="5">
        <f t="shared" ca="1" si="73"/>
        <v>27.384206365334762</v>
      </c>
      <c r="D699" s="5">
        <f t="shared" ca="1" si="74"/>
        <v>151.35728169951412</v>
      </c>
      <c r="E699" s="5">
        <f t="shared" ca="1" si="71"/>
        <v>-12.450889918028498</v>
      </c>
      <c r="F699" s="5">
        <f t="shared" ca="1" si="75"/>
        <v>4.669220639114986</v>
      </c>
      <c r="G699">
        <f t="shared" ca="1" si="76"/>
        <v>0.57099999999999995</v>
      </c>
    </row>
    <row r="700" spans="1:7" x14ac:dyDescent="0.3">
      <c r="A700">
        <v>644</v>
      </c>
      <c r="B700" s="5">
        <f t="shared" ca="1" si="72"/>
        <v>68.622185359633065</v>
      </c>
      <c r="C700" s="5">
        <f t="shared" ca="1" si="73"/>
        <v>29.237696902933191</v>
      </c>
      <c r="D700" s="5">
        <f t="shared" ca="1" si="74"/>
        <v>144.40742457729149</v>
      </c>
      <c r="E700" s="5">
        <f t="shared" ca="1" si="71"/>
        <v>-12.670368143080248</v>
      </c>
      <c r="F700" s="5">
        <f t="shared" ca="1" si="75"/>
        <v>4.4497424140632358</v>
      </c>
      <c r="G700">
        <f t="shared" ca="1" si="76"/>
        <v>0.56399999999999995</v>
      </c>
    </row>
    <row r="701" spans="1:7" x14ac:dyDescent="0.3">
      <c r="A701">
        <v>645</v>
      </c>
      <c r="B701" s="5">
        <f t="shared" ca="1" si="72"/>
        <v>68.728205798659573</v>
      </c>
      <c r="C701" s="5">
        <f t="shared" ca="1" si="73"/>
        <v>26.56429259471906</v>
      </c>
      <c r="D701" s="5">
        <f t="shared" ca="1" si="74"/>
        <v>154.19352820466088</v>
      </c>
      <c r="E701" s="5">
        <f t="shared" ca="1" si="71"/>
        <v>-10.180914947267745</v>
      </c>
      <c r="F701" s="5">
        <f t="shared" ca="1" si="75"/>
        <v>6.939195609875739</v>
      </c>
      <c r="G701">
        <f t="shared" ca="1" si="76"/>
        <v>0.63800000000000001</v>
      </c>
    </row>
    <row r="702" spans="1:7" x14ac:dyDescent="0.3">
      <c r="A702">
        <v>646</v>
      </c>
      <c r="B702" s="5">
        <f t="shared" ca="1" si="72"/>
        <v>66.917017361900307</v>
      </c>
      <c r="C702" s="5">
        <f t="shared" ca="1" si="73"/>
        <v>33.919219146440845</v>
      </c>
      <c r="D702" s="5">
        <f t="shared" ca="1" si="74"/>
        <v>133.69186844149456</v>
      </c>
      <c r="E702" s="5">
        <f t="shared" ca="1" si="71"/>
        <v>-24.734005768923026</v>
      </c>
      <c r="F702" s="5">
        <f t="shared" ca="1" si="75"/>
        <v>-7.6138952117795426</v>
      </c>
      <c r="G702">
        <f t="shared" ca="1" si="76"/>
        <v>0.20899999999999999</v>
      </c>
    </row>
    <row r="703" spans="1:7" x14ac:dyDescent="0.3">
      <c r="A703">
        <v>647</v>
      </c>
      <c r="B703" s="5">
        <f t="shared" ca="1" si="72"/>
        <v>68.775902577317467</v>
      </c>
      <c r="C703" s="5">
        <f t="shared" ca="1" si="73"/>
        <v>36.0904900256863</v>
      </c>
      <c r="D703" s="5">
        <f t="shared" ca="1" si="74"/>
        <v>159.88774828783775</v>
      </c>
      <c r="E703" s="5">
        <f t="shared" ca="1" si="71"/>
        <v>-39.722670449145895</v>
      </c>
      <c r="F703" s="5">
        <f t="shared" ca="1" si="75"/>
        <v>-22.602559892002411</v>
      </c>
      <c r="G703">
        <f t="shared" ca="1" si="76"/>
        <v>2.4E-2</v>
      </c>
    </row>
    <row r="704" spans="1:7" x14ac:dyDescent="0.3">
      <c r="A704">
        <v>648</v>
      </c>
      <c r="B704" s="5">
        <f t="shared" ca="1" si="72"/>
        <v>67.376388366510795</v>
      </c>
      <c r="C704" s="5">
        <f t="shared" ca="1" si="73"/>
        <v>28.66518461689666</v>
      </c>
      <c r="D704" s="5">
        <f t="shared" ca="1" si="74"/>
        <v>153.00824231203384</v>
      </c>
      <c r="E704" s="5">
        <f t="shared" ca="1" si="71"/>
        <v>-19.185565710035579</v>
      </c>
      <c r="F704" s="5">
        <f t="shared" ca="1" si="75"/>
        <v>-2.0654551528920955</v>
      </c>
      <c r="G704">
        <f t="shared" ca="1" si="76"/>
        <v>0.36</v>
      </c>
    </row>
    <row r="705" spans="1:7" x14ac:dyDescent="0.3">
      <c r="A705">
        <v>649</v>
      </c>
      <c r="B705" s="5">
        <f t="shared" ca="1" si="72"/>
        <v>70.593847026563608</v>
      </c>
      <c r="C705" s="5">
        <f t="shared" ca="1" si="73"/>
        <v>26.166274028863178</v>
      </c>
      <c r="D705" s="5">
        <f t="shared" ca="1" si="74"/>
        <v>150.32384618483437</v>
      </c>
      <c r="E705" s="5">
        <f t="shared" ca="1" si="71"/>
        <v>-1.7732910820498851</v>
      </c>
      <c r="F705" s="5">
        <f t="shared" ca="1" si="75"/>
        <v>15.346819475093598</v>
      </c>
      <c r="G705">
        <f t="shared" ca="1" si="76"/>
        <v>0.83799999999999997</v>
      </c>
    </row>
    <row r="706" spans="1:7" x14ac:dyDescent="0.3">
      <c r="A706">
        <v>650</v>
      </c>
      <c r="B706" s="5">
        <f t="shared" ca="1" si="72"/>
        <v>71.295183669065906</v>
      </c>
      <c r="C706" s="5">
        <f t="shared" ca="1" si="73"/>
        <v>30.63358882254505</v>
      </c>
      <c r="D706" s="5">
        <f t="shared" ca="1" si="74"/>
        <v>152.50140153783335</v>
      </c>
      <c r="E706" s="5">
        <f t="shared" ca="1" si="71"/>
        <v>-13.465031203730744</v>
      </c>
      <c r="F706" s="5">
        <f t="shared" ca="1" si="75"/>
        <v>3.6550793534127397</v>
      </c>
      <c r="G706">
        <f t="shared" ca="1" si="76"/>
        <v>0.54200000000000004</v>
      </c>
    </row>
    <row r="707" spans="1:7" x14ac:dyDescent="0.3">
      <c r="A707">
        <v>651</v>
      </c>
      <c r="B707" s="5">
        <f t="shared" ca="1" si="72"/>
        <v>67.74073889676491</v>
      </c>
      <c r="C707" s="5">
        <f t="shared" ca="1" si="73"/>
        <v>31.215668535930018</v>
      </c>
      <c r="D707" s="5">
        <f t="shared" ca="1" si="74"/>
        <v>151.09948451212964</v>
      </c>
      <c r="E707" s="5">
        <f t="shared" ca="1" si="71"/>
        <v>-24.262831086029863</v>
      </c>
      <c r="F707" s="5">
        <f t="shared" ca="1" si="75"/>
        <v>-7.1427205288863789</v>
      </c>
      <c r="G707">
        <f t="shared" ca="1" si="76"/>
        <v>0.222</v>
      </c>
    </row>
    <row r="708" spans="1:7" x14ac:dyDescent="0.3">
      <c r="A708">
        <v>652</v>
      </c>
      <c r="B708" s="5">
        <f t="shared" ca="1" si="72"/>
        <v>69.337565356357388</v>
      </c>
      <c r="C708" s="5">
        <f t="shared" ca="1" si="73"/>
        <v>31.516724272836719</v>
      </c>
      <c r="D708" s="5">
        <f t="shared" ca="1" si="74"/>
        <v>142.64353009274112</v>
      </c>
      <c r="E708" s="5">
        <f t="shared" ca="1" si="71"/>
        <v>-16.087101893007407</v>
      </c>
      <c r="F708" s="5">
        <f t="shared" ca="1" si="75"/>
        <v>1.0330086641360765</v>
      </c>
      <c r="G708">
        <f t="shared" ca="1" si="76"/>
        <v>0.45900000000000002</v>
      </c>
    </row>
    <row r="709" spans="1:7" x14ac:dyDescent="0.3">
      <c r="A709">
        <v>653</v>
      </c>
      <c r="B709" s="5">
        <f t="shared" ca="1" si="72"/>
        <v>72.553619018345231</v>
      </c>
      <c r="C709" s="5">
        <f t="shared" ca="1" si="73"/>
        <v>35.519806514714546</v>
      </c>
      <c r="D709" s="5">
        <f t="shared" ca="1" si="74"/>
        <v>158.72236531388515</v>
      </c>
      <c r="E709" s="5">
        <f t="shared" ca="1" si="71"/>
        <v>-26.94966436948604</v>
      </c>
      <c r="F709" s="5">
        <f t="shared" ca="1" si="75"/>
        <v>-9.8295538123425565</v>
      </c>
      <c r="G709">
        <f t="shared" ca="1" si="76"/>
        <v>0.152</v>
      </c>
    </row>
    <row r="710" spans="1:7" x14ac:dyDescent="0.3">
      <c r="A710">
        <v>654</v>
      </c>
      <c r="B710" s="5">
        <f t="shared" ca="1" si="72"/>
        <v>66.566726139069729</v>
      </c>
      <c r="C710" s="5">
        <f t="shared" ca="1" si="73"/>
        <v>37.13738668988784</v>
      </c>
      <c r="D710" s="5">
        <f t="shared" ca="1" si="74"/>
        <v>150.36670304991398</v>
      </c>
      <c r="E710" s="5">
        <f t="shared" ref="E710:E773" ca="1" si="77">$J$46*(B710-$B$46)+$J$47*(C710-$B$47)+$J$48*(D710-$B$48)</f>
        <v>-43.686227413030835</v>
      </c>
      <c r="F710" s="5">
        <f t="shared" ca="1" si="75"/>
        <v>-26.566116855887351</v>
      </c>
      <c r="G710">
        <f t="shared" ca="1" si="76"/>
        <v>6.0000000000000001E-3</v>
      </c>
    </row>
    <row r="711" spans="1:7" x14ac:dyDescent="0.3">
      <c r="A711">
        <v>655</v>
      </c>
      <c r="B711" s="5">
        <f t="shared" ca="1" si="72"/>
        <v>73.02041785740569</v>
      </c>
      <c r="C711" s="5">
        <f t="shared" ca="1" si="73"/>
        <v>30.111122311681129</v>
      </c>
      <c r="D711" s="5">
        <f t="shared" ca="1" si="74"/>
        <v>159.83402566695273</v>
      </c>
      <c r="E711" s="5">
        <f t="shared" ca="1" si="77"/>
        <v>-11.138568599977596</v>
      </c>
      <c r="F711" s="5">
        <f t="shared" ca="1" si="75"/>
        <v>5.9815419571658879</v>
      </c>
      <c r="G711">
        <f t="shared" ca="1" si="76"/>
        <v>0.60499999999999998</v>
      </c>
    </row>
    <row r="712" spans="1:7" x14ac:dyDescent="0.3">
      <c r="A712">
        <v>656</v>
      </c>
      <c r="B712" s="5">
        <f t="shared" ca="1" si="72"/>
        <v>72.304406102188352</v>
      </c>
      <c r="C712" s="5">
        <f t="shared" ca="1" si="73"/>
        <v>31.877356892967633</v>
      </c>
      <c r="D712" s="5">
        <f t="shared" ca="1" si="74"/>
        <v>152.34585949925227</v>
      </c>
      <c r="E712" s="5">
        <f t="shared" ca="1" si="77"/>
        <v>-14.036296709100601</v>
      </c>
      <c r="F712" s="5">
        <f t="shared" ca="1" si="75"/>
        <v>3.0838138480428832</v>
      </c>
      <c r="G712">
        <f t="shared" ca="1" si="76"/>
        <v>0.52300000000000002</v>
      </c>
    </row>
    <row r="713" spans="1:7" x14ac:dyDescent="0.3">
      <c r="A713">
        <v>657</v>
      </c>
      <c r="B713" s="5">
        <f t="shared" ca="1" si="72"/>
        <v>70.459810037946639</v>
      </c>
      <c r="C713" s="5">
        <f t="shared" ca="1" si="73"/>
        <v>31.300823518540806</v>
      </c>
      <c r="D713" s="5">
        <f t="shared" ca="1" si="74"/>
        <v>151.01077046798255</v>
      </c>
      <c r="E713" s="5">
        <f t="shared" ca="1" si="77"/>
        <v>-16.858537292168084</v>
      </c>
      <c r="F713" s="5">
        <f t="shared" ca="1" si="75"/>
        <v>0.26157326497540012</v>
      </c>
      <c r="G713">
        <f t="shared" ca="1" si="76"/>
        <v>0.437</v>
      </c>
    </row>
    <row r="714" spans="1:7" x14ac:dyDescent="0.3">
      <c r="A714">
        <v>658</v>
      </c>
      <c r="B714" s="5">
        <f t="shared" ca="1" si="72"/>
        <v>68.541963816131855</v>
      </c>
      <c r="C714" s="5">
        <f t="shared" ca="1" si="73"/>
        <v>26.74057078300342</v>
      </c>
      <c r="D714" s="5">
        <f t="shared" ca="1" si="74"/>
        <v>155.06837978055833</v>
      </c>
      <c r="E714" s="5">
        <f t="shared" ca="1" si="77"/>
        <v>-11.664859713455861</v>
      </c>
      <c r="F714" s="5">
        <f t="shared" ca="1" si="75"/>
        <v>5.4552508436876224</v>
      </c>
      <c r="G714">
        <f t="shared" ca="1" si="76"/>
        <v>0.59</v>
      </c>
    </row>
    <row r="715" spans="1:7" x14ac:dyDescent="0.3">
      <c r="A715">
        <v>659</v>
      </c>
      <c r="B715" s="5">
        <f t="shared" ca="1" si="72"/>
        <v>70.86493406740675</v>
      </c>
      <c r="C715" s="5">
        <f t="shared" ca="1" si="73"/>
        <v>31.543967884629151</v>
      </c>
      <c r="D715" s="5">
        <f t="shared" ca="1" si="74"/>
        <v>138.72632526659169</v>
      </c>
      <c r="E715" s="5">
        <f t="shared" ca="1" si="77"/>
        <v>-9.7864103941701206</v>
      </c>
      <c r="F715" s="5">
        <f t="shared" ca="1" si="75"/>
        <v>7.3337001629733631</v>
      </c>
      <c r="G715">
        <f t="shared" ca="1" si="76"/>
        <v>0.64900000000000002</v>
      </c>
    </row>
    <row r="716" spans="1:7" x14ac:dyDescent="0.3">
      <c r="A716">
        <v>660</v>
      </c>
      <c r="B716" s="5">
        <f t="shared" ca="1" si="72"/>
        <v>67.110841620199622</v>
      </c>
      <c r="C716" s="5">
        <f t="shared" ca="1" si="73"/>
        <v>31.395778844050771</v>
      </c>
      <c r="D716" s="5">
        <f t="shared" ca="1" si="74"/>
        <v>146.63904485729546</v>
      </c>
      <c r="E716" s="5">
        <f t="shared" ca="1" si="77"/>
        <v>-24.12157263015165</v>
      </c>
      <c r="F716" s="5">
        <f t="shared" ca="1" si="75"/>
        <v>-7.0014620730081667</v>
      </c>
      <c r="G716">
        <f t="shared" ca="1" si="76"/>
        <v>0.22600000000000001</v>
      </c>
    </row>
    <row r="717" spans="1:7" x14ac:dyDescent="0.3">
      <c r="A717">
        <v>661</v>
      </c>
      <c r="B717" s="5">
        <f t="shared" ca="1" si="72"/>
        <v>70.895438241572847</v>
      </c>
      <c r="C717" s="5">
        <f t="shared" ca="1" si="73"/>
        <v>31.384510963864741</v>
      </c>
      <c r="D717" s="5">
        <f t="shared" ca="1" si="74"/>
        <v>136.9257391018283</v>
      </c>
      <c r="E717" s="5">
        <f t="shared" ca="1" si="77"/>
        <v>-8.2855698634325741</v>
      </c>
      <c r="F717" s="5">
        <f t="shared" ca="1" si="75"/>
        <v>8.8345406937109097</v>
      </c>
      <c r="G717">
        <f t="shared" ca="1" si="76"/>
        <v>0.68500000000000005</v>
      </c>
    </row>
    <row r="718" spans="1:7" x14ac:dyDescent="0.3">
      <c r="A718">
        <v>662</v>
      </c>
      <c r="B718" s="5">
        <f t="shared" ca="1" si="72"/>
        <v>70.882238768385832</v>
      </c>
      <c r="C718" s="5">
        <f t="shared" ca="1" si="73"/>
        <v>28.647748749901663</v>
      </c>
      <c r="D718" s="5">
        <f t="shared" ca="1" si="74"/>
        <v>147.84040626000089</v>
      </c>
      <c r="E718" s="5">
        <f t="shared" ca="1" si="77"/>
        <v>-6.5602875504936593</v>
      </c>
      <c r="F718" s="5">
        <f t="shared" ca="1" si="75"/>
        <v>10.559823006649825</v>
      </c>
      <c r="G718">
        <f t="shared" ca="1" si="76"/>
        <v>0.72899999999999998</v>
      </c>
    </row>
    <row r="719" spans="1:7" x14ac:dyDescent="0.3">
      <c r="A719">
        <v>663</v>
      </c>
      <c r="B719" s="5">
        <f t="shared" ca="1" si="72"/>
        <v>69.470037468591045</v>
      </c>
      <c r="C719" s="5">
        <f t="shared" ca="1" si="73"/>
        <v>29.663915485240782</v>
      </c>
      <c r="D719" s="5">
        <f t="shared" ca="1" si="74"/>
        <v>154.06489723583547</v>
      </c>
      <c r="E719" s="5">
        <f t="shared" ca="1" si="77"/>
        <v>-16.696875190744318</v>
      </c>
      <c r="F719" s="5">
        <f t="shared" ca="1" si="75"/>
        <v>0.42323536639916526</v>
      </c>
      <c r="G719">
        <f t="shared" ca="1" si="76"/>
        <v>0.441</v>
      </c>
    </row>
    <row r="720" spans="1:7" x14ac:dyDescent="0.3">
      <c r="A720">
        <v>664</v>
      </c>
      <c r="B720" s="5">
        <f t="shared" ca="1" si="72"/>
        <v>69.446674117006978</v>
      </c>
      <c r="C720" s="5">
        <f t="shared" ca="1" si="73"/>
        <v>29.464709255402031</v>
      </c>
      <c r="D720" s="5">
        <f t="shared" ca="1" si="74"/>
        <v>153.63786382516392</v>
      </c>
      <c r="E720" s="5">
        <f t="shared" ca="1" si="77"/>
        <v>-15.975633127529239</v>
      </c>
      <c r="F720" s="5">
        <f t="shared" ca="1" si="75"/>
        <v>1.1444774296142448</v>
      </c>
      <c r="G720">
        <f t="shared" ca="1" si="76"/>
        <v>0.46100000000000002</v>
      </c>
    </row>
    <row r="721" spans="1:7" x14ac:dyDescent="0.3">
      <c r="A721">
        <v>665</v>
      </c>
      <c r="B721" s="5">
        <f t="shared" ca="1" si="72"/>
        <v>69.67683292664249</v>
      </c>
      <c r="C721" s="5">
        <f t="shared" ca="1" si="73"/>
        <v>26.657307412734916</v>
      </c>
      <c r="D721" s="5">
        <f t="shared" ca="1" si="74"/>
        <v>155.75938404572085</v>
      </c>
      <c r="E721" s="5">
        <f t="shared" ca="1" si="77"/>
        <v>-8.6349954402792868</v>
      </c>
      <c r="F721" s="5">
        <f t="shared" ca="1" si="75"/>
        <v>8.4851151168641969</v>
      </c>
      <c r="G721">
        <f t="shared" ca="1" si="76"/>
        <v>0.67800000000000005</v>
      </c>
    </row>
    <row r="722" spans="1:7" x14ac:dyDescent="0.3">
      <c r="A722">
        <v>666</v>
      </c>
      <c r="B722" s="5">
        <f t="shared" ca="1" si="72"/>
        <v>65.602527966461281</v>
      </c>
      <c r="C722" s="5">
        <f t="shared" ca="1" si="73"/>
        <v>31.523106057765773</v>
      </c>
      <c r="D722" s="5">
        <f t="shared" ca="1" si="74"/>
        <v>153.85890168432317</v>
      </c>
      <c r="E722" s="5">
        <f t="shared" ca="1" si="77"/>
        <v>-32.580458032041534</v>
      </c>
      <c r="F722" s="5">
        <f t="shared" ca="1" si="75"/>
        <v>-15.46034747489805</v>
      </c>
      <c r="G722">
        <f t="shared" ca="1" si="76"/>
        <v>7.2999999999999995E-2</v>
      </c>
    </row>
    <row r="723" spans="1:7" x14ac:dyDescent="0.3">
      <c r="A723">
        <v>667</v>
      </c>
      <c r="B723" s="5">
        <f t="shared" ca="1" si="72"/>
        <v>69.524540589620983</v>
      </c>
      <c r="C723" s="5">
        <f t="shared" ca="1" si="73"/>
        <v>31.711839591664717</v>
      </c>
      <c r="D723" s="5">
        <f t="shared" ca="1" si="74"/>
        <v>153.04473442030752</v>
      </c>
      <c r="E723" s="5">
        <f t="shared" ca="1" si="77"/>
        <v>-21.714734966800798</v>
      </c>
      <c r="F723" s="5">
        <f t="shared" ca="1" si="75"/>
        <v>-4.5946244096573139</v>
      </c>
      <c r="G723">
        <f t="shared" ca="1" si="76"/>
        <v>0.28699999999999998</v>
      </c>
    </row>
    <row r="724" spans="1:7" x14ac:dyDescent="0.3">
      <c r="A724">
        <v>668</v>
      </c>
      <c r="B724" s="5">
        <f t="shared" ca="1" si="72"/>
        <v>68.333109707357139</v>
      </c>
      <c r="C724" s="5">
        <f t="shared" ca="1" si="73"/>
        <v>32.962042199448383</v>
      </c>
      <c r="D724" s="5">
        <f t="shared" ca="1" si="74"/>
        <v>161.6846665612552</v>
      </c>
      <c r="E724" s="5">
        <f t="shared" ca="1" si="77"/>
        <v>-33.18998182798542</v>
      </c>
      <c r="F724" s="5">
        <f t="shared" ca="1" si="75"/>
        <v>-16.069871270841936</v>
      </c>
      <c r="G724">
        <f t="shared" ca="1" si="76"/>
        <v>6.7000000000000004E-2</v>
      </c>
    </row>
    <row r="725" spans="1:7" x14ac:dyDescent="0.3">
      <c r="A725">
        <v>669</v>
      </c>
      <c r="B725" s="5">
        <f t="shared" ca="1" si="72"/>
        <v>67.24961275998028</v>
      </c>
      <c r="C725" s="5">
        <f t="shared" ca="1" si="73"/>
        <v>29.729878831186774</v>
      </c>
      <c r="D725" s="5">
        <f t="shared" ca="1" si="74"/>
        <v>157.58196069744824</v>
      </c>
      <c r="E725" s="5">
        <f t="shared" ca="1" si="77"/>
        <v>-24.977963153507776</v>
      </c>
      <c r="F725" s="5">
        <f t="shared" ca="1" si="75"/>
        <v>-7.8578525963642925</v>
      </c>
      <c r="G725">
        <f t="shared" ca="1" si="76"/>
        <v>0.20399999999999999</v>
      </c>
    </row>
    <row r="726" spans="1:7" x14ac:dyDescent="0.3">
      <c r="A726">
        <v>670</v>
      </c>
      <c r="B726" s="5">
        <f t="shared" ca="1" si="72"/>
        <v>64.708888942287572</v>
      </c>
      <c r="C726" s="5">
        <f t="shared" ca="1" si="73"/>
        <v>30.662607603517404</v>
      </c>
      <c r="D726" s="5">
        <f t="shared" ca="1" si="74"/>
        <v>153.87678184472645</v>
      </c>
      <c r="E726" s="5">
        <f t="shared" ca="1" si="77"/>
        <v>-32.682654232014563</v>
      </c>
      <c r="F726" s="5">
        <f t="shared" ca="1" si="75"/>
        <v>-15.56254367487108</v>
      </c>
      <c r="G726">
        <f t="shared" ca="1" si="76"/>
        <v>7.1999999999999995E-2</v>
      </c>
    </row>
    <row r="727" spans="1:7" x14ac:dyDescent="0.3">
      <c r="A727">
        <v>671</v>
      </c>
      <c r="B727" s="5">
        <f t="shared" ca="1" si="72"/>
        <v>72.052469065383377</v>
      </c>
      <c r="C727" s="5">
        <f t="shared" ca="1" si="73"/>
        <v>29.767298635209567</v>
      </c>
      <c r="D727" s="5">
        <f t="shared" ca="1" si="74"/>
        <v>138.24844975263608</v>
      </c>
      <c r="E727" s="5">
        <f t="shared" ca="1" si="77"/>
        <v>-1.249919429497437</v>
      </c>
      <c r="F727" s="5">
        <f t="shared" ca="1" si="75"/>
        <v>15.870191127646047</v>
      </c>
      <c r="G727">
        <f t="shared" ca="1" si="76"/>
        <v>0.84799999999999998</v>
      </c>
    </row>
    <row r="728" spans="1:7" x14ac:dyDescent="0.3">
      <c r="A728">
        <v>672</v>
      </c>
      <c r="B728" s="5">
        <f t="shared" ca="1" si="72"/>
        <v>74.791902088372822</v>
      </c>
      <c r="C728" s="5">
        <f t="shared" ca="1" si="73"/>
        <v>37.700817912588477</v>
      </c>
      <c r="D728" s="5">
        <f t="shared" ca="1" si="74"/>
        <v>157.61840258640893</v>
      </c>
      <c r="E728" s="5">
        <f t="shared" ca="1" si="77"/>
        <v>-26.194812948580545</v>
      </c>
      <c r="F728" s="5">
        <f t="shared" ca="1" si="75"/>
        <v>-9.0747023914370608</v>
      </c>
      <c r="G728">
        <f t="shared" ca="1" si="76"/>
        <v>0.17199999999999999</v>
      </c>
    </row>
    <row r="729" spans="1:7" x14ac:dyDescent="0.3">
      <c r="A729">
        <v>673</v>
      </c>
      <c r="B729" s="5">
        <f t="shared" ca="1" si="72"/>
        <v>72.005858478471566</v>
      </c>
      <c r="C729" s="5">
        <f t="shared" ca="1" si="73"/>
        <v>27.940786595332654</v>
      </c>
      <c r="D729" s="5">
        <f t="shared" ca="1" si="74"/>
        <v>145.10357598599447</v>
      </c>
      <c r="E729" s="5">
        <f t="shared" ca="1" si="77"/>
        <v>2.7296209207748667E-2</v>
      </c>
      <c r="F729" s="5">
        <f t="shared" ca="1" si="75"/>
        <v>17.147406766351232</v>
      </c>
      <c r="G729">
        <f t="shared" ca="1" si="76"/>
        <v>0.873</v>
      </c>
    </row>
    <row r="730" spans="1:7" x14ac:dyDescent="0.3">
      <c r="A730">
        <v>674</v>
      </c>
      <c r="B730" s="5">
        <f t="shared" ca="1" si="72"/>
        <v>73.656766884453816</v>
      </c>
      <c r="C730" s="5">
        <f t="shared" ca="1" si="73"/>
        <v>28.881681109470168</v>
      </c>
      <c r="D730" s="5">
        <f t="shared" ca="1" si="74"/>
        <v>153.17635615080712</v>
      </c>
      <c r="E730" s="5">
        <f t="shared" ca="1" si="77"/>
        <v>-2.3398253998783667</v>
      </c>
      <c r="F730" s="5">
        <f t="shared" ca="1" si="75"/>
        <v>14.780285157265117</v>
      </c>
      <c r="G730">
        <f t="shared" ca="1" si="76"/>
        <v>0.82499999999999996</v>
      </c>
    </row>
    <row r="731" spans="1:7" x14ac:dyDescent="0.3">
      <c r="A731">
        <v>675</v>
      </c>
      <c r="B731" s="5">
        <f t="shared" ca="1" si="72"/>
        <v>65.530901713418558</v>
      </c>
      <c r="C731" s="5">
        <f t="shared" ca="1" si="73"/>
        <v>25.086770630165951</v>
      </c>
      <c r="D731" s="5">
        <f t="shared" ca="1" si="74"/>
        <v>148.86023946703418</v>
      </c>
      <c r="E731" s="5">
        <f t="shared" ca="1" si="77"/>
        <v>-12.11029090168741</v>
      </c>
      <c r="F731" s="5">
        <f t="shared" ca="1" si="75"/>
        <v>5.0098196554560737</v>
      </c>
      <c r="G731">
        <f t="shared" ca="1" si="76"/>
        <v>0.57799999999999996</v>
      </c>
    </row>
    <row r="732" spans="1:7" x14ac:dyDescent="0.3">
      <c r="A732">
        <v>676</v>
      </c>
      <c r="B732" s="5">
        <f t="shared" ca="1" si="72"/>
        <v>66.314150385545304</v>
      </c>
      <c r="C732" s="5">
        <f t="shared" ca="1" si="73"/>
        <v>25.65295196334883</v>
      </c>
      <c r="D732" s="5">
        <f t="shared" ca="1" si="74"/>
        <v>149.02229060150535</v>
      </c>
      <c r="E732" s="5">
        <f t="shared" ca="1" si="77"/>
        <v>-11.591349579395169</v>
      </c>
      <c r="F732" s="5">
        <f t="shared" ca="1" si="75"/>
        <v>5.5287609777483144</v>
      </c>
      <c r="G732">
        <f t="shared" ca="1" si="76"/>
        <v>0.59099999999999997</v>
      </c>
    </row>
    <row r="733" spans="1:7" x14ac:dyDescent="0.3">
      <c r="A733">
        <v>677</v>
      </c>
      <c r="B733" s="5">
        <f t="shared" ca="1" si="72"/>
        <v>69.491431593562012</v>
      </c>
      <c r="C733" s="5">
        <f t="shared" ca="1" si="73"/>
        <v>37.229102182656</v>
      </c>
      <c r="D733" s="5">
        <f t="shared" ca="1" si="74"/>
        <v>144.33437028537281</v>
      </c>
      <c r="E733" s="5">
        <f t="shared" ca="1" si="77"/>
        <v>-32.523085094766408</v>
      </c>
      <c r="F733" s="5">
        <f t="shared" ca="1" si="75"/>
        <v>-15.402974537622924</v>
      </c>
      <c r="G733">
        <f t="shared" ca="1" si="76"/>
        <v>7.3999999999999996E-2</v>
      </c>
    </row>
    <row r="734" spans="1:7" x14ac:dyDescent="0.3">
      <c r="A734">
        <v>678</v>
      </c>
      <c r="B734" s="5">
        <f t="shared" ca="1" si="72"/>
        <v>70.463411474501768</v>
      </c>
      <c r="C734" s="5">
        <f t="shared" ca="1" si="73"/>
        <v>29.543505784250833</v>
      </c>
      <c r="D734" s="5">
        <f t="shared" ca="1" si="74"/>
        <v>140.46167252381855</v>
      </c>
      <c r="E734" s="5">
        <f t="shared" ca="1" si="77"/>
        <v>-6.2557229938216512</v>
      </c>
      <c r="F734" s="5">
        <f t="shared" ca="1" si="75"/>
        <v>10.864387563321833</v>
      </c>
      <c r="G734">
        <f t="shared" ca="1" si="76"/>
        <v>0.74099999999999999</v>
      </c>
    </row>
    <row r="735" spans="1:7" x14ac:dyDescent="0.3">
      <c r="A735">
        <v>679</v>
      </c>
      <c r="B735" s="5">
        <f t="shared" ca="1" si="72"/>
        <v>64.11853465054935</v>
      </c>
      <c r="C735" s="5">
        <f t="shared" ca="1" si="73"/>
        <v>32.170020685501193</v>
      </c>
      <c r="D735" s="5">
        <f t="shared" ca="1" si="74"/>
        <v>151.35641865576045</v>
      </c>
      <c r="E735" s="5">
        <f t="shared" ca="1" si="77"/>
        <v>-37.183538796714508</v>
      </c>
      <c r="F735" s="5">
        <f t="shared" ca="1" si="75"/>
        <v>-20.063428239571024</v>
      </c>
      <c r="G735">
        <f t="shared" ca="1" si="76"/>
        <v>3.5999999999999997E-2</v>
      </c>
    </row>
    <row r="736" spans="1:7" x14ac:dyDescent="0.3">
      <c r="A736">
        <v>680</v>
      </c>
      <c r="B736" s="5">
        <f t="shared" ca="1" si="72"/>
        <v>65.401450287879541</v>
      </c>
      <c r="C736" s="5">
        <f t="shared" ca="1" si="73"/>
        <v>29.998637390808661</v>
      </c>
      <c r="D736" s="5">
        <f t="shared" ca="1" si="74"/>
        <v>144.38969250770597</v>
      </c>
      <c r="E736" s="5">
        <f t="shared" ca="1" si="77"/>
        <v>-23.7815731653256</v>
      </c>
      <c r="F736" s="5">
        <f t="shared" ca="1" si="75"/>
        <v>-6.6614626081821164</v>
      </c>
      <c r="G736">
        <f t="shared" ca="1" si="76"/>
        <v>0.23499999999999999</v>
      </c>
    </row>
    <row r="737" spans="1:7" x14ac:dyDescent="0.3">
      <c r="A737">
        <v>681</v>
      </c>
      <c r="B737" s="5">
        <f t="shared" ca="1" si="72"/>
        <v>72.857608480283588</v>
      </c>
      <c r="C737" s="5">
        <f t="shared" ca="1" si="73"/>
        <v>30.561732458392143</v>
      </c>
      <c r="D737" s="5">
        <f t="shared" ca="1" si="74"/>
        <v>150.56769137185313</v>
      </c>
      <c r="E737" s="5">
        <f t="shared" ca="1" si="77"/>
        <v>-7.8584897408996834</v>
      </c>
      <c r="F737" s="5">
        <f t="shared" ca="1" si="75"/>
        <v>9.2616208162438003</v>
      </c>
      <c r="G737">
        <f t="shared" ca="1" si="76"/>
        <v>0.69299999999999995</v>
      </c>
    </row>
    <row r="738" spans="1:7" x14ac:dyDescent="0.3">
      <c r="A738">
        <v>682</v>
      </c>
      <c r="B738" s="5">
        <f t="shared" ca="1" si="72"/>
        <v>68.299552864804596</v>
      </c>
      <c r="C738" s="5">
        <f t="shared" ca="1" si="73"/>
        <v>34.216674275251151</v>
      </c>
      <c r="D738" s="5">
        <f t="shared" ca="1" si="74"/>
        <v>142.49848643952109</v>
      </c>
      <c r="E738" s="5">
        <f t="shared" ca="1" si="77"/>
        <v>-26.449015562015362</v>
      </c>
      <c r="F738" s="5">
        <f t="shared" ca="1" si="75"/>
        <v>-9.3289050048718778</v>
      </c>
      <c r="G738">
        <f t="shared" ca="1" si="76"/>
        <v>0.16300000000000001</v>
      </c>
    </row>
    <row r="739" spans="1:7" x14ac:dyDescent="0.3">
      <c r="A739">
        <v>683</v>
      </c>
      <c r="B739" s="5">
        <f t="shared" ca="1" si="72"/>
        <v>68.363468878069398</v>
      </c>
      <c r="C739" s="5">
        <f t="shared" ca="1" si="73"/>
        <v>33.573820267723548</v>
      </c>
      <c r="D739" s="5">
        <f t="shared" ca="1" si="74"/>
        <v>147.98299690160857</v>
      </c>
      <c r="E739" s="5">
        <f t="shared" ca="1" si="77"/>
        <v>-27.430456120720503</v>
      </c>
      <c r="F739" s="5">
        <f t="shared" ca="1" si="75"/>
        <v>-10.31034556357702</v>
      </c>
      <c r="G739">
        <f t="shared" ca="1" si="76"/>
        <v>0.14599999999999999</v>
      </c>
    </row>
    <row r="740" spans="1:7" x14ac:dyDescent="0.3">
      <c r="A740">
        <v>684</v>
      </c>
      <c r="B740" s="5">
        <f t="shared" ca="1" si="72"/>
        <v>68.340875100490578</v>
      </c>
      <c r="C740" s="5">
        <f t="shared" ca="1" si="73"/>
        <v>28.29410527799109</v>
      </c>
      <c r="D740" s="5">
        <f t="shared" ca="1" si="74"/>
        <v>147.32373561974825</v>
      </c>
      <c r="E740" s="5">
        <f t="shared" ca="1" si="77"/>
        <v>-12.392138991564504</v>
      </c>
      <c r="F740" s="5">
        <f t="shared" ca="1" si="75"/>
        <v>4.7279715655789794</v>
      </c>
      <c r="G740">
        <f t="shared" ca="1" si="76"/>
        <v>0.57199999999999995</v>
      </c>
    </row>
    <row r="741" spans="1:7" x14ac:dyDescent="0.3">
      <c r="A741">
        <v>685</v>
      </c>
      <c r="B741" s="5">
        <f t="shared" ca="1" si="72"/>
        <v>67.788257515133211</v>
      </c>
      <c r="C741" s="5">
        <f t="shared" ca="1" si="73"/>
        <v>32.935184842604237</v>
      </c>
      <c r="D741" s="5">
        <f t="shared" ca="1" si="74"/>
        <v>156.50005852711283</v>
      </c>
      <c r="E741" s="5">
        <f t="shared" ca="1" si="77"/>
        <v>-31.842903448022518</v>
      </c>
      <c r="F741" s="5">
        <f t="shared" ca="1" si="75"/>
        <v>-14.722792890879035</v>
      </c>
      <c r="G741">
        <f t="shared" ca="1" si="76"/>
        <v>8.1000000000000003E-2</v>
      </c>
    </row>
    <row r="742" spans="1:7" x14ac:dyDescent="0.3">
      <c r="A742">
        <v>686</v>
      </c>
      <c r="B742" s="5">
        <f t="shared" ca="1" si="72"/>
        <v>69.628728428850849</v>
      </c>
      <c r="C742" s="5">
        <f t="shared" ca="1" si="73"/>
        <v>25.987435162370652</v>
      </c>
      <c r="D742" s="5">
        <f t="shared" ca="1" si="74"/>
        <v>142.77240723975706</v>
      </c>
      <c r="E742" s="5">
        <f t="shared" ca="1" si="77"/>
        <v>9.988598676031879E-2</v>
      </c>
      <c r="F742" s="5">
        <f t="shared" ca="1" si="75"/>
        <v>17.219996543903804</v>
      </c>
      <c r="G742">
        <f t="shared" ca="1" si="76"/>
        <v>0.874</v>
      </c>
    </row>
    <row r="743" spans="1:7" x14ac:dyDescent="0.3">
      <c r="A743">
        <v>687</v>
      </c>
      <c r="B743" s="5">
        <f t="shared" ca="1" si="72"/>
        <v>69.588841624935299</v>
      </c>
      <c r="C743" s="5">
        <f t="shared" ca="1" si="73"/>
        <v>20.02779563918677</v>
      </c>
      <c r="D743" s="5">
        <f t="shared" ca="1" si="74"/>
        <v>151.51384973230833</v>
      </c>
      <c r="E743" s="5">
        <f t="shared" ca="1" si="77"/>
        <v>11.923164896603041</v>
      </c>
      <c r="F743" s="5">
        <f t="shared" ca="1" si="75"/>
        <v>29.043275453746524</v>
      </c>
      <c r="G743">
        <f t="shared" ca="1" si="76"/>
        <v>0.97299999999999998</v>
      </c>
    </row>
    <row r="744" spans="1:7" x14ac:dyDescent="0.3">
      <c r="A744">
        <v>688</v>
      </c>
      <c r="B744" s="5">
        <f t="shared" ca="1" si="72"/>
        <v>68.52895888448765</v>
      </c>
      <c r="C744" s="5">
        <f t="shared" ca="1" si="73"/>
        <v>29.460578146484735</v>
      </c>
      <c r="D744" s="5">
        <f t="shared" ca="1" si="74"/>
        <v>152.14723047124079</v>
      </c>
      <c r="E744" s="5">
        <f t="shared" ca="1" si="77"/>
        <v>-17.724002191798412</v>
      </c>
      <c r="F744" s="5">
        <f t="shared" ca="1" si="75"/>
        <v>-0.60389163465492857</v>
      </c>
      <c r="G744">
        <f t="shared" ca="1" si="76"/>
        <v>0.41</v>
      </c>
    </row>
    <row r="745" spans="1:7" x14ac:dyDescent="0.3">
      <c r="A745">
        <v>689</v>
      </c>
      <c r="B745" s="5">
        <f t="shared" ca="1" si="72"/>
        <v>70.270516211402196</v>
      </c>
      <c r="C745" s="5">
        <f t="shared" ca="1" si="73"/>
        <v>31.231524761896949</v>
      </c>
      <c r="D745" s="5">
        <f t="shared" ca="1" si="74"/>
        <v>147.27139636231217</v>
      </c>
      <c r="E745" s="5">
        <f t="shared" ca="1" si="77"/>
        <v>-15.178644858594954</v>
      </c>
      <c r="F745" s="5">
        <f t="shared" ca="1" si="75"/>
        <v>1.9414656985485301</v>
      </c>
      <c r="G745">
        <f t="shared" ca="1" si="76"/>
        <v>0.48099999999999998</v>
      </c>
    </row>
    <row r="746" spans="1:7" x14ac:dyDescent="0.3">
      <c r="A746">
        <v>690</v>
      </c>
      <c r="B746" s="5">
        <f t="shared" ca="1" si="72"/>
        <v>67.019825504272262</v>
      </c>
      <c r="C746" s="5">
        <f t="shared" ca="1" si="73"/>
        <v>31.408762076660079</v>
      </c>
      <c r="D746" s="5">
        <f t="shared" ca="1" si="74"/>
        <v>150.53360133731718</v>
      </c>
      <c r="E746" s="5">
        <f t="shared" ca="1" si="77"/>
        <v>-26.510701265663595</v>
      </c>
      <c r="F746" s="5">
        <f t="shared" ca="1" si="75"/>
        <v>-9.3905907085201115</v>
      </c>
      <c r="G746">
        <f t="shared" ca="1" si="76"/>
        <v>0.161</v>
      </c>
    </row>
    <row r="747" spans="1:7" x14ac:dyDescent="0.3">
      <c r="A747">
        <v>691</v>
      </c>
      <c r="B747" s="5">
        <f t="shared" ca="1" si="72"/>
        <v>71.874895408397023</v>
      </c>
      <c r="C747" s="5">
        <f t="shared" ca="1" si="73"/>
        <v>32.281298413748836</v>
      </c>
      <c r="D747" s="5">
        <f t="shared" ca="1" si="74"/>
        <v>152.86775917668766</v>
      </c>
      <c r="E747" s="5">
        <f t="shared" ca="1" si="77"/>
        <v>-16.645352410039635</v>
      </c>
      <c r="F747" s="5">
        <f t="shared" ca="1" si="75"/>
        <v>0.47475814710384867</v>
      </c>
      <c r="G747">
        <f t="shared" ca="1" si="76"/>
        <v>0.442</v>
      </c>
    </row>
    <row r="748" spans="1:7" x14ac:dyDescent="0.3">
      <c r="A748">
        <v>692</v>
      </c>
      <c r="B748" s="5">
        <f t="shared" ca="1" si="72"/>
        <v>67.977396535960182</v>
      </c>
      <c r="C748" s="5">
        <f t="shared" ca="1" si="73"/>
        <v>27.551938212148851</v>
      </c>
      <c r="D748" s="5">
        <f t="shared" ca="1" si="74"/>
        <v>157.00141941267125</v>
      </c>
      <c r="E748" s="5">
        <f t="shared" ca="1" si="77"/>
        <v>-16.549482028736538</v>
      </c>
      <c r="F748" s="5">
        <f t="shared" ca="1" si="75"/>
        <v>0.57062852840694589</v>
      </c>
      <c r="G748">
        <f t="shared" ca="1" si="76"/>
        <v>0.44400000000000001</v>
      </c>
    </row>
    <row r="749" spans="1:7" x14ac:dyDescent="0.3">
      <c r="A749">
        <v>693</v>
      </c>
      <c r="B749" s="5">
        <f t="shared" ca="1" si="72"/>
        <v>75.989140599720955</v>
      </c>
      <c r="C749" s="5">
        <f t="shared" ca="1" si="73"/>
        <v>35.820383700268827</v>
      </c>
      <c r="D749" s="5">
        <f t="shared" ca="1" si="74"/>
        <v>148.8083844470365</v>
      </c>
      <c r="E749" s="5">
        <f t="shared" ca="1" si="77"/>
        <v>-12.851463760244696</v>
      </c>
      <c r="F749" s="5">
        <f t="shared" ca="1" si="75"/>
        <v>4.2686467968987873</v>
      </c>
      <c r="G749">
        <f t="shared" ca="1" si="76"/>
        <v>0.55900000000000005</v>
      </c>
    </row>
    <row r="750" spans="1:7" x14ac:dyDescent="0.3">
      <c r="A750">
        <v>694</v>
      </c>
      <c r="B750" s="5">
        <f t="shared" ca="1" si="72"/>
        <v>69.007316764383262</v>
      </c>
      <c r="C750" s="5">
        <f t="shared" ca="1" si="73"/>
        <v>29.417149838679382</v>
      </c>
      <c r="D750" s="5">
        <f t="shared" ca="1" si="74"/>
        <v>152.09516712230726</v>
      </c>
      <c r="E750" s="5">
        <f t="shared" ca="1" si="77"/>
        <v>-16.23860578962411</v>
      </c>
      <c r="F750" s="5">
        <f t="shared" ca="1" si="75"/>
        <v>0.8815047675193739</v>
      </c>
      <c r="G750">
        <f t="shared" ca="1" si="76"/>
        <v>0.45300000000000001</v>
      </c>
    </row>
    <row r="751" spans="1:7" x14ac:dyDescent="0.3">
      <c r="A751">
        <v>695</v>
      </c>
      <c r="B751" s="5">
        <f t="shared" ca="1" si="72"/>
        <v>68.090852005735783</v>
      </c>
      <c r="C751" s="5">
        <f t="shared" ca="1" si="73"/>
        <v>30.542376787292749</v>
      </c>
      <c r="D751" s="5">
        <f t="shared" ca="1" si="74"/>
        <v>150.3149708414845</v>
      </c>
      <c r="E751" s="5">
        <f t="shared" ca="1" si="77"/>
        <v>-20.981725666482543</v>
      </c>
      <c r="F751" s="5">
        <f t="shared" ca="1" si="75"/>
        <v>-3.8616151093390592</v>
      </c>
      <c r="G751">
        <f t="shared" ca="1" si="76"/>
        <v>0.30599999999999999</v>
      </c>
    </row>
    <row r="752" spans="1:7" x14ac:dyDescent="0.3">
      <c r="A752">
        <v>696</v>
      </c>
      <c r="B752" s="5">
        <f t="shared" ca="1" si="72"/>
        <v>66.254131418321947</v>
      </c>
      <c r="C752" s="5">
        <f t="shared" ca="1" si="73"/>
        <v>22.661210356992957</v>
      </c>
      <c r="D752" s="5">
        <f t="shared" ca="1" si="74"/>
        <v>152.50892822710696</v>
      </c>
      <c r="E752" s="5">
        <f t="shared" ca="1" si="77"/>
        <v>-5.2819368225662</v>
      </c>
      <c r="F752" s="5">
        <f t="shared" ca="1" si="75"/>
        <v>11.838173734577284</v>
      </c>
      <c r="G752">
        <f t="shared" ca="1" si="76"/>
        <v>0.76400000000000001</v>
      </c>
    </row>
    <row r="753" spans="1:7" x14ac:dyDescent="0.3">
      <c r="A753">
        <v>697</v>
      </c>
      <c r="B753" s="5">
        <f t="shared" ca="1" si="72"/>
        <v>70.660027916730314</v>
      </c>
      <c r="C753" s="5">
        <f t="shared" ca="1" si="73"/>
        <v>34.46664897434033</v>
      </c>
      <c r="D753" s="5">
        <f t="shared" ca="1" si="74"/>
        <v>152.40771047490537</v>
      </c>
      <c r="E753" s="5">
        <f t="shared" ca="1" si="77"/>
        <v>-25.894204103684444</v>
      </c>
      <c r="F753" s="5">
        <f t="shared" ca="1" si="75"/>
        <v>-8.7740935465409606</v>
      </c>
      <c r="G753">
        <f t="shared" ca="1" si="76"/>
        <v>0.18099999999999999</v>
      </c>
    </row>
    <row r="754" spans="1:7" x14ac:dyDescent="0.3">
      <c r="A754">
        <v>698</v>
      </c>
      <c r="B754" s="5">
        <f t="shared" ca="1" si="72"/>
        <v>71.178287312517014</v>
      </c>
      <c r="C754" s="5">
        <f t="shared" ca="1" si="73"/>
        <v>33.969485171375617</v>
      </c>
      <c r="D754" s="5">
        <f t="shared" ca="1" si="74"/>
        <v>145.00412440699426</v>
      </c>
      <c r="E754" s="5">
        <f t="shared" ca="1" si="77"/>
        <v>-19.068571184012249</v>
      </c>
      <c r="F754" s="5">
        <f t="shared" ca="1" si="75"/>
        <v>-1.9484606268687656</v>
      </c>
      <c r="G754">
        <f t="shared" ca="1" si="76"/>
        <v>0.36299999999999999</v>
      </c>
    </row>
    <row r="755" spans="1:7" x14ac:dyDescent="0.3">
      <c r="A755">
        <v>699</v>
      </c>
      <c r="B755" s="5">
        <f t="shared" ca="1" si="72"/>
        <v>70.092179399514663</v>
      </c>
      <c r="C755" s="5">
        <f t="shared" ca="1" si="73"/>
        <v>26.362016005997798</v>
      </c>
      <c r="D755" s="5">
        <f t="shared" ca="1" si="74"/>
        <v>154.13200431068671</v>
      </c>
      <c r="E755" s="5">
        <f t="shared" ca="1" si="77"/>
        <v>-5.7732481998517908</v>
      </c>
      <c r="F755" s="5">
        <f t="shared" ca="1" si="75"/>
        <v>11.346862357291693</v>
      </c>
      <c r="G755">
        <f t="shared" ca="1" si="76"/>
        <v>0.75600000000000001</v>
      </c>
    </row>
    <row r="756" spans="1:7" x14ac:dyDescent="0.3">
      <c r="A756">
        <v>700</v>
      </c>
      <c r="B756" s="5">
        <f t="shared" ca="1" si="72"/>
        <v>71.458637313699455</v>
      </c>
      <c r="C756" s="5">
        <f t="shared" ca="1" si="73"/>
        <v>36.141768500219527</v>
      </c>
      <c r="D756" s="5">
        <f t="shared" ca="1" si="74"/>
        <v>149.46755377847472</v>
      </c>
      <c r="E756" s="5">
        <f t="shared" ca="1" si="77"/>
        <v>-26.75792127767032</v>
      </c>
      <c r="F756" s="5">
        <f t="shared" ca="1" si="75"/>
        <v>-9.6378107205268364</v>
      </c>
      <c r="G756">
        <f t="shared" ca="1" si="76"/>
        <v>0.156</v>
      </c>
    </row>
    <row r="757" spans="1:7" x14ac:dyDescent="0.3">
      <c r="A757">
        <v>701</v>
      </c>
      <c r="B757" s="5">
        <f t="shared" ca="1" si="72"/>
        <v>64.583667852292223</v>
      </c>
      <c r="C757" s="5">
        <f t="shared" ca="1" si="73"/>
        <v>35.248718629584417</v>
      </c>
      <c r="D757" s="5">
        <f t="shared" ca="1" si="74"/>
        <v>147.50464837318364</v>
      </c>
      <c r="E757" s="5">
        <f t="shared" ca="1" si="77"/>
        <v>-42.407582236301316</v>
      </c>
      <c r="F757" s="5">
        <f t="shared" ca="1" si="75"/>
        <v>-25.287471679157832</v>
      </c>
      <c r="G757">
        <f t="shared" ca="1" si="76"/>
        <v>1.4E-2</v>
      </c>
    </row>
    <row r="758" spans="1:7" x14ac:dyDescent="0.3">
      <c r="A758">
        <v>702</v>
      </c>
      <c r="B758" s="5">
        <f t="shared" ca="1" si="72"/>
        <v>72.278372621307824</v>
      </c>
      <c r="C758" s="5">
        <f t="shared" ca="1" si="73"/>
        <v>30.92482488364503</v>
      </c>
      <c r="D758" s="5">
        <f t="shared" ca="1" si="74"/>
        <v>151.42885878268103</v>
      </c>
      <c r="E758" s="5">
        <f t="shared" ca="1" si="77"/>
        <v>-10.954455911302254</v>
      </c>
      <c r="F758" s="5">
        <f t="shared" ca="1" si="75"/>
        <v>6.1656546458412294</v>
      </c>
      <c r="G758">
        <f t="shared" ca="1" si="76"/>
        <v>0.61299999999999999</v>
      </c>
    </row>
    <row r="759" spans="1:7" x14ac:dyDescent="0.3">
      <c r="A759">
        <v>703</v>
      </c>
      <c r="B759" s="5">
        <f t="shared" ca="1" si="72"/>
        <v>72.709923533260209</v>
      </c>
      <c r="C759" s="5">
        <f t="shared" ca="1" si="73"/>
        <v>32.197781650713921</v>
      </c>
      <c r="D759" s="5">
        <f t="shared" ca="1" si="74"/>
        <v>145.52621290824626</v>
      </c>
      <c r="E759" s="5">
        <f t="shared" ca="1" si="77"/>
        <v>-10.123730556530298</v>
      </c>
      <c r="F759" s="5">
        <f t="shared" ca="1" si="75"/>
        <v>6.9963800006131862</v>
      </c>
      <c r="G759">
        <f t="shared" ca="1" si="76"/>
        <v>0.64300000000000002</v>
      </c>
    </row>
    <row r="760" spans="1:7" x14ac:dyDescent="0.3">
      <c r="A760">
        <v>704</v>
      </c>
      <c r="B760" s="5">
        <f t="shared" ca="1" si="72"/>
        <v>68.743378657920303</v>
      </c>
      <c r="C760" s="5">
        <f t="shared" ca="1" si="73"/>
        <v>32.118283487241442</v>
      </c>
      <c r="D760" s="5">
        <f t="shared" ca="1" si="74"/>
        <v>144.95006990250448</v>
      </c>
      <c r="E760" s="5">
        <f t="shared" ca="1" si="77"/>
        <v>-20.669727669129248</v>
      </c>
      <c r="F760" s="5">
        <f t="shared" ca="1" si="75"/>
        <v>-3.5496171119857642</v>
      </c>
      <c r="G760">
        <f t="shared" ca="1" si="76"/>
        <v>0.316</v>
      </c>
    </row>
    <row r="761" spans="1:7" x14ac:dyDescent="0.3">
      <c r="A761">
        <v>705</v>
      </c>
      <c r="B761" s="5">
        <f t="shared" ca="1" si="72"/>
        <v>70.346017395893469</v>
      </c>
      <c r="C761" s="5">
        <f t="shared" ca="1" si="73"/>
        <v>25.432851616142564</v>
      </c>
      <c r="D761" s="5">
        <f t="shared" ca="1" si="74"/>
        <v>153.53947214743496</v>
      </c>
      <c r="E761" s="5">
        <f t="shared" ca="1" si="77"/>
        <v>-2.149842361765117</v>
      </c>
      <c r="F761" s="5">
        <f t="shared" ca="1" si="75"/>
        <v>14.970268195378367</v>
      </c>
      <c r="G761">
        <f t="shared" ca="1" si="76"/>
        <v>0.83</v>
      </c>
    </row>
    <row r="762" spans="1:7" x14ac:dyDescent="0.3">
      <c r="A762">
        <v>706</v>
      </c>
      <c r="B762" s="5">
        <f t="shared" ref="B762:B825" ca="1" si="78">_xlfn.NORM.INV(RAND(),$B$52,$C$52)</f>
        <v>70.584454262989809</v>
      </c>
      <c r="C762" s="5">
        <f t="shared" ref="C762:C825" ca="1" si="79">_xlfn.NORM.INV(RAND(),$B$53,$C$53)</f>
        <v>30.333463655894825</v>
      </c>
      <c r="D762" s="5">
        <f t="shared" ref="D762:D825" ca="1" si="80">_xlfn.NORM.INV(RAND(),$B$54,$C$54)</f>
        <v>142.8576636299031</v>
      </c>
      <c r="E762" s="5">
        <f t="shared" ca="1" si="77"/>
        <v>-9.4151207680895599</v>
      </c>
      <c r="F762" s="5">
        <f t="shared" ref="F762:F825" ca="1" si="81">E762+$C$46</f>
        <v>7.7049897890539238</v>
      </c>
      <c r="G762">
        <f t="shared" ref="G762:G825" ca="1" si="82">COUNTIF($F$57:$F$1056,"&lt;"&amp;F762)/COUNT($F$57:$F$1056)</f>
        <v>0.66400000000000003</v>
      </c>
    </row>
    <row r="763" spans="1:7" x14ac:dyDescent="0.3">
      <c r="A763">
        <v>707</v>
      </c>
      <c r="B763" s="5">
        <f t="shared" ca="1" si="78"/>
        <v>70.206358092332152</v>
      </c>
      <c r="C763" s="5">
        <f t="shared" ca="1" si="79"/>
        <v>30.513878395363676</v>
      </c>
      <c r="D763" s="5">
        <f t="shared" ca="1" si="80"/>
        <v>142.88679416550519</v>
      </c>
      <c r="E763" s="5">
        <f t="shared" ca="1" si="77"/>
        <v>-10.990730963654393</v>
      </c>
      <c r="F763" s="5">
        <f t="shared" ca="1" si="81"/>
        <v>6.1293795934890909</v>
      </c>
      <c r="G763">
        <f t="shared" ca="1" si="82"/>
        <v>0.61</v>
      </c>
    </row>
    <row r="764" spans="1:7" x14ac:dyDescent="0.3">
      <c r="A764">
        <v>708</v>
      </c>
      <c r="B764" s="5">
        <f t="shared" ca="1" si="78"/>
        <v>74.519472378714312</v>
      </c>
      <c r="C764" s="5">
        <f t="shared" ca="1" si="79"/>
        <v>24.35013643880114</v>
      </c>
      <c r="D764" s="5">
        <f t="shared" ca="1" si="80"/>
        <v>149.87935892004106</v>
      </c>
      <c r="E764" s="5">
        <f t="shared" ca="1" si="77"/>
        <v>14.502887858410659</v>
      </c>
      <c r="F764" s="5">
        <f t="shared" ca="1" si="81"/>
        <v>31.622998415554143</v>
      </c>
      <c r="G764">
        <f t="shared" ca="1" si="82"/>
        <v>0.98399999999999999</v>
      </c>
    </row>
    <row r="765" spans="1:7" x14ac:dyDescent="0.3">
      <c r="A765">
        <v>709</v>
      </c>
      <c r="B765" s="5">
        <f t="shared" ca="1" si="78"/>
        <v>66.023244531751956</v>
      </c>
      <c r="C765" s="5">
        <f t="shared" ca="1" si="79"/>
        <v>31.714362269789941</v>
      </c>
      <c r="D765" s="5">
        <f t="shared" ca="1" si="80"/>
        <v>153.28011277583178</v>
      </c>
      <c r="E765" s="5">
        <f t="shared" ca="1" si="77"/>
        <v>-31.627686663679896</v>
      </c>
      <c r="F765" s="5">
        <f t="shared" ca="1" si="81"/>
        <v>-14.507576106536412</v>
      </c>
      <c r="G765">
        <f t="shared" ca="1" si="82"/>
        <v>8.3000000000000004E-2</v>
      </c>
    </row>
    <row r="766" spans="1:7" x14ac:dyDescent="0.3">
      <c r="A766">
        <v>710</v>
      </c>
      <c r="B766" s="5">
        <f t="shared" ca="1" si="78"/>
        <v>71.451476586054625</v>
      </c>
      <c r="C766" s="5">
        <f t="shared" ca="1" si="79"/>
        <v>27.859456410797737</v>
      </c>
      <c r="D766" s="5">
        <f t="shared" ca="1" si="80"/>
        <v>142.48934431480174</v>
      </c>
      <c r="E766" s="5">
        <f t="shared" ca="1" si="77"/>
        <v>0.11480112421355315</v>
      </c>
      <c r="F766" s="5">
        <f t="shared" ca="1" si="81"/>
        <v>17.234911681357037</v>
      </c>
      <c r="G766">
        <f t="shared" ca="1" si="82"/>
        <v>0.875</v>
      </c>
    </row>
    <row r="767" spans="1:7" x14ac:dyDescent="0.3">
      <c r="A767">
        <v>711</v>
      </c>
      <c r="B767" s="5">
        <f t="shared" ca="1" si="78"/>
        <v>70.619717324460808</v>
      </c>
      <c r="C767" s="5">
        <f t="shared" ca="1" si="79"/>
        <v>30.748516641380043</v>
      </c>
      <c r="D767" s="5">
        <f t="shared" ca="1" si="80"/>
        <v>144.9004798611717</v>
      </c>
      <c r="E767" s="5">
        <f t="shared" ca="1" si="77"/>
        <v>-11.57668091845332</v>
      </c>
      <c r="F767" s="5">
        <f t="shared" ca="1" si="81"/>
        <v>5.5434296386901636</v>
      </c>
      <c r="G767">
        <f t="shared" ca="1" si="82"/>
        <v>0.59199999999999997</v>
      </c>
    </row>
    <row r="768" spans="1:7" x14ac:dyDescent="0.3">
      <c r="A768">
        <v>712</v>
      </c>
      <c r="B768" s="5">
        <f t="shared" ca="1" si="78"/>
        <v>77.798706523534676</v>
      </c>
      <c r="C768" s="5">
        <f t="shared" ca="1" si="79"/>
        <v>29.43952818970142</v>
      </c>
      <c r="D768" s="5">
        <f t="shared" ca="1" si="80"/>
        <v>155.53266138327285</v>
      </c>
      <c r="E768" s="5">
        <f t="shared" ca="1" si="77"/>
        <v>6.4007491095894355</v>
      </c>
      <c r="F768" s="5">
        <f t="shared" ca="1" si="81"/>
        <v>23.520859666732918</v>
      </c>
      <c r="G768">
        <f t="shared" ca="1" si="82"/>
        <v>0.94599999999999995</v>
      </c>
    </row>
    <row r="769" spans="1:7" x14ac:dyDescent="0.3">
      <c r="A769">
        <v>713</v>
      </c>
      <c r="B769" s="5">
        <f t="shared" ca="1" si="78"/>
        <v>66.81664377648309</v>
      </c>
      <c r="C769" s="5">
        <f t="shared" ca="1" si="79"/>
        <v>27.352044278792352</v>
      </c>
      <c r="D769" s="5">
        <f t="shared" ca="1" si="80"/>
        <v>150.27178570445037</v>
      </c>
      <c r="E769" s="5">
        <f t="shared" ca="1" si="77"/>
        <v>-15.606748025561309</v>
      </c>
      <c r="F769" s="5">
        <f t="shared" ca="1" si="81"/>
        <v>1.5133625315821746</v>
      </c>
      <c r="G769">
        <f t="shared" ca="1" si="82"/>
        <v>0.47</v>
      </c>
    </row>
    <row r="770" spans="1:7" x14ac:dyDescent="0.3">
      <c r="A770">
        <v>714</v>
      </c>
      <c r="B770" s="5">
        <f t="shared" ca="1" si="78"/>
        <v>71.353352671559364</v>
      </c>
      <c r="C770" s="5">
        <f t="shared" ca="1" si="79"/>
        <v>33.647712789494676</v>
      </c>
      <c r="D770" s="5">
        <f t="shared" ca="1" si="80"/>
        <v>147.17194548217</v>
      </c>
      <c r="E770" s="5">
        <f t="shared" ca="1" si="77"/>
        <v>-18.849084745280837</v>
      </c>
      <c r="F770" s="5">
        <f t="shared" ca="1" si="81"/>
        <v>-1.7289741881373537</v>
      </c>
      <c r="G770">
        <f t="shared" ca="1" si="82"/>
        <v>0.377</v>
      </c>
    </row>
    <row r="771" spans="1:7" x14ac:dyDescent="0.3">
      <c r="A771">
        <v>715</v>
      </c>
      <c r="B771" s="5">
        <f t="shared" ca="1" si="78"/>
        <v>62.796526951451419</v>
      </c>
      <c r="C771" s="5">
        <f t="shared" ca="1" si="79"/>
        <v>31.050159273094696</v>
      </c>
      <c r="D771" s="5">
        <f t="shared" ca="1" si="80"/>
        <v>149.6665213124794</v>
      </c>
      <c r="E771" s="5">
        <f t="shared" ca="1" si="77"/>
        <v>-36.837495215530275</v>
      </c>
      <c r="F771" s="5">
        <f t="shared" ca="1" si="81"/>
        <v>-19.717384658386791</v>
      </c>
      <c r="G771">
        <f t="shared" ca="1" si="82"/>
        <v>3.7999999999999999E-2</v>
      </c>
    </row>
    <row r="772" spans="1:7" x14ac:dyDescent="0.3">
      <c r="A772">
        <v>716</v>
      </c>
      <c r="B772" s="5">
        <f t="shared" ca="1" si="78"/>
        <v>68.618743363351427</v>
      </c>
      <c r="C772" s="5">
        <f t="shared" ca="1" si="79"/>
        <v>28.059989022679879</v>
      </c>
      <c r="D772" s="5">
        <f t="shared" ca="1" si="80"/>
        <v>149.4531646573443</v>
      </c>
      <c r="E772" s="5">
        <f t="shared" ca="1" si="77"/>
        <v>-12.109659509615183</v>
      </c>
      <c r="F772" s="5">
        <f t="shared" ca="1" si="81"/>
        <v>5.0104510475283011</v>
      </c>
      <c r="G772">
        <f t="shared" ca="1" si="82"/>
        <v>0.57899999999999996</v>
      </c>
    </row>
    <row r="773" spans="1:7" x14ac:dyDescent="0.3">
      <c r="A773">
        <v>717</v>
      </c>
      <c r="B773" s="5">
        <f t="shared" ca="1" si="78"/>
        <v>71.305226422975622</v>
      </c>
      <c r="C773" s="5">
        <f t="shared" ca="1" si="79"/>
        <v>33.574798461894723</v>
      </c>
      <c r="D773" s="5">
        <f t="shared" ca="1" si="80"/>
        <v>158.93503271213947</v>
      </c>
      <c r="E773" s="5">
        <f t="shared" ca="1" si="77"/>
        <v>-25.118627913125536</v>
      </c>
      <c r="F773" s="5">
        <f t="shared" ca="1" si="81"/>
        <v>-7.9985173559820524</v>
      </c>
      <c r="G773">
        <f t="shared" ca="1" si="82"/>
        <v>0.19900000000000001</v>
      </c>
    </row>
    <row r="774" spans="1:7" x14ac:dyDescent="0.3">
      <c r="A774">
        <v>718</v>
      </c>
      <c r="B774" s="5">
        <f t="shared" ca="1" si="78"/>
        <v>67.897735084793709</v>
      </c>
      <c r="C774" s="5">
        <f t="shared" ca="1" si="79"/>
        <v>27.112199688103484</v>
      </c>
      <c r="D774" s="5">
        <f t="shared" ca="1" si="80"/>
        <v>153.20533888945829</v>
      </c>
      <c r="E774" s="5">
        <f t="shared" ref="E774:E837" ca="1" si="83">$J$46*(B774-$B$46)+$J$47*(C774-$B$47)+$J$48*(D774-$B$48)</f>
        <v>-13.498197885938284</v>
      </c>
      <c r="F774" s="5">
        <f t="shared" ca="1" si="81"/>
        <v>3.6219126712051999</v>
      </c>
      <c r="G774">
        <f t="shared" ca="1" si="82"/>
        <v>0.54100000000000004</v>
      </c>
    </row>
    <row r="775" spans="1:7" x14ac:dyDescent="0.3">
      <c r="A775">
        <v>719</v>
      </c>
      <c r="B775" s="5">
        <f t="shared" ca="1" si="78"/>
        <v>67.416060615948226</v>
      </c>
      <c r="C775" s="5">
        <f t="shared" ca="1" si="79"/>
        <v>33.669602385189322</v>
      </c>
      <c r="D775" s="5">
        <f t="shared" ca="1" si="80"/>
        <v>138.70425642363273</v>
      </c>
      <c r="E775" s="5">
        <f t="shared" ca="1" si="83"/>
        <v>-25.344035514937502</v>
      </c>
      <c r="F775" s="5">
        <f t="shared" ca="1" si="81"/>
        <v>-8.2239249577940186</v>
      </c>
      <c r="G775">
        <f t="shared" ca="1" si="82"/>
        <v>0.192</v>
      </c>
    </row>
    <row r="776" spans="1:7" x14ac:dyDescent="0.3">
      <c r="A776">
        <v>720</v>
      </c>
      <c r="B776" s="5">
        <f t="shared" ca="1" si="78"/>
        <v>67.450019249601866</v>
      </c>
      <c r="C776" s="5">
        <f t="shared" ca="1" si="79"/>
        <v>26.544467928190812</v>
      </c>
      <c r="D776" s="5">
        <f t="shared" ca="1" si="80"/>
        <v>149.27621755451872</v>
      </c>
      <c r="E776" s="5">
        <f t="shared" ca="1" si="83"/>
        <v>-11.04570922606155</v>
      </c>
      <c r="F776" s="5">
        <f t="shared" ca="1" si="81"/>
        <v>6.0744013310819334</v>
      </c>
      <c r="G776">
        <f t="shared" ca="1" si="82"/>
        <v>0.60899999999999999</v>
      </c>
    </row>
    <row r="777" spans="1:7" x14ac:dyDescent="0.3">
      <c r="A777">
        <v>721</v>
      </c>
      <c r="B777" s="5">
        <f t="shared" ca="1" si="78"/>
        <v>68.891161855406324</v>
      </c>
      <c r="C777" s="5">
        <f t="shared" ca="1" si="79"/>
        <v>24.958117367981298</v>
      </c>
      <c r="D777" s="5">
        <f t="shared" ca="1" si="80"/>
        <v>158.3241929249464</v>
      </c>
      <c r="E777" s="5">
        <f t="shared" ca="1" si="83"/>
        <v>-7.4656494037396461</v>
      </c>
      <c r="F777" s="5">
        <f t="shared" ca="1" si="81"/>
        <v>9.6544611534038367</v>
      </c>
      <c r="G777">
        <f t="shared" ca="1" si="82"/>
        <v>0.70499999999999996</v>
      </c>
    </row>
    <row r="778" spans="1:7" x14ac:dyDescent="0.3">
      <c r="A778">
        <v>722</v>
      </c>
      <c r="B778" s="5">
        <f t="shared" ca="1" si="78"/>
        <v>70.272229020899786</v>
      </c>
      <c r="C778" s="5">
        <f t="shared" ca="1" si="79"/>
        <v>32.326889777923874</v>
      </c>
      <c r="D778" s="5">
        <f t="shared" ca="1" si="80"/>
        <v>147.0693126226177</v>
      </c>
      <c r="E778" s="5">
        <f t="shared" ca="1" si="83"/>
        <v>-18.124302235724482</v>
      </c>
      <c r="F778" s="5">
        <f t="shared" ca="1" si="81"/>
        <v>-1.0041916785809981</v>
      </c>
      <c r="G778">
        <f t="shared" ca="1" si="82"/>
        <v>0.39500000000000002</v>
      </c>
    </row>
    <row r="779" spans="1:7" x14ac:dyDescent="0.3">
      <c r="A779">
        <v>723</v>
      </c>
      <c r="B779" s="5">
        <f t="shared" ca="1" si="78"/>
        <v>66.747058762770465</v>
      </c>
      <c r="C779" s="5">
        <f t="shared" ca="1" si="79"/>
        <v>30.947693340935203</v>
      </c>
      <c r="D779" s="5">
        <f t="shared" ca="1" si="80"/>
        <v>157.23742301485117</v>
      </c>
      <c r="E779" s="5">
        <f t="shared" ca="1" si="83"/>
        <v>-29.597265617735768</v>
      </c>
      <c r="F779" s="5">
        <f t="shared" ca="1" si="81"/>
        <v>-12.477155060592285</v>
      </c>
      <c r="G779">
        <f t="shared" ca="1" si="82"/>
        <v>0.11</v>
      </c>
    </row>
    <row r="780" spans="1:7" x14ac:dyDescent="0.3">
      <c r="A780">
        <v>724</v>
      </c>
      <c r="B780" s="5">
        <f t="shared" ca="1" si="78"/>
        <v>71.879705223078517</v>
      </c>
      <c r="C780" s="5">
        <f t="shared" ca="1" si="79"/>
        <v>27.814998405069495</v>
      </c>
      <c r="D780" s="5">
        <f t="shared" ca="1" si="80"/>
        <v>144.0982227399364</v>
      </c>
      <c r="E780" s="5">
        <f t="shared" ca="1" si="83"/>
        <v>0.5680313843036795</v>
      </c>
      <c r="F780" s="5">
        <f t="shared" ca="1" si="81"/>
        <v>17.688141941447164</v>
      </c>
      <c r="G780">
        <f t="shared" ca="1" si="82"/>
        <v>0.88200000000000001</v>
      </c>
    </row>
    <row r="781" spans="1:7" x14ac:dyDescent="0.3">
      <c r="A781">
        <v>725</v>
      </c>
      <c r="B781" s="5">
        <f t="shared" ca="1" si="78"/>
        <v>72.528740953653994</v>
      </c>
      <c r="C781" s="5">
        <f t="shared" ca="1" si="79"/>
        <v>28.575646334094159</v>
      </c>
      <c r="D781" s="5">
        <f t="shared" ca="1" si="80"/>
        <v>158.85716938677118</v>
      </c>
      <c r="E781" s="5">
        <f t="shared" ca="1" si="83"/>
        <v>-7.6968547596780521</v>
      </c>
      <c r="F781" s="5">
        <f t="shared" ca="1" si="81"/>
        <v>9.4232557974654316</v>
      </c>
      <c r="G781">
        <f t="shared" ca="1" si="82"/>
        <v>0.7</v>
      </c>
    </row>
    <row r="782" spans="1:7" x14ac:dyDescent="0.3">
      <c r="A782">
        <v>726</v>
      </c>
      <c r="B782" s="5">
        <f t="shared" ca="1" si="78"/>
        <v>72.061033666432749</v>
      </c>
      <c r="C782" s="5">
        <f t="shared" ca="1" si="79"/>
        <v>34.039187124719128</v>
      </c>
      <c r="D782" s="5">
        <f t="shared" ca="1" si="80"/>
        <v>146.11808198142819</v>
      </c>
      <c r="E782" s="5">
        <f t="shared" ca="1" si="83"/>
        <v>-17.398028750821716</v>
      </c>
      <c r="F782" s="5">
        <f t="shared" ca="1" si="81"/>
        <v>-0.27791819367823223</v>
      </c>
      <c r="G782">
        <f t="shared" ca="1" si="82"/>
        <v>0.42199999999999999</v>
      </c>
    </row>
    <row r="783" spans="1:7" x14ac:dyDescent="0.3">
      <c r="A783">
        <v>727</v>
      </c>
      <c r="B783" s="5">
        <f t="shared" ca="1" si="78"/>
        <v>69.139755286455681</v>
      </c>
      <c r="C783" s="5">
        <f t="shared" ca="1" si="79"/>
        <v>28.942232378071353</v>
      </c>
      <c r="D783" s="5">
        <f t="shared" ca="1" si="80"/>
        <v>153.6092220639317</v>
      </c>
      <c r="E783" s="5">
        <f t="shared" ca="1" si="83"/>
        <v>-15.358148537367915</v>
      </c>
      <c r="F783" s="5">
        <f t="shared" ca="1" si="81"/>
        <v>1.7619620197755683</v>
      </c>
      <c r="G783">
        <f t="shared" ca="1" si="82"/>
        <v>0.47599999999999998</v>
      </c>
    </row>
    <row r="784" spans="1:7" x14ac:dyDescent="0.3">
      <c r="A784">
        <v>728</v>
      </c>
      <c r="B784" s="5">
        <f t="shared" ca="1" si="78"/>
        <v>68.821700724613279</v>
      </c>
      <c r="C784" s="5">
        <f t="shared" ca="1" si="79"/>
        <v>27.468353004836661</v>
      </c>
      <c r="D784" s="5">
        <f t="shared" ca="1" si="80"/>
        <v>141.28013017078871</v>
      </c>
      <c r="E784" s="5">
        <f t="shared" ca="1" si="83"/>
        <v>-5.486168233966608</v>
      </c>
      <c r="F784" s="5">
        <f t="shared" ca="1" si="81"/>
        <v>11.633942323176875</v>
      </c>
      <c r="G784">
        <f t="shared" ca="1" si="82"/>
        <v>0.76100000000000001</v>
      </c>
    </row>
    <row r="785" spans="1:7" x14ac:dyDescent="0.3">
      <c r="A785">
        <v>729</v>
      </c>
      <c r="B785" s="5">
        <f t="shared" ca="1" si="78"/>
        <v>69.479377067959177</v>
      </c>
      <c r="C785" s="5">
        <f t="shared" ca="1" si="79"/>
        <v>30.508941209980044</v>
      </c>
      <c r="D785" s="5">
        <f t="shared" ca="1" si="80"/>
        <v>153.86232954185436</v>
      </c>
      <c r="E785" s="5">
        <f t="shared" ca="1" si="83"/>
        <v>-18.921776371804423</v>
      </c>
      <c r="F785" s="5">
        <f t="shared" ca="1" si="81"/>
        <v>-1.8016658146609394</v>
      </c>
      <c r="G785">
        <f t="shared" ca="1" si="82"/>
        <v>0.373</v>
      </c>
    </row>
    <row r="786" spans="1:7" x14ac:dyDescent="0.3">
      <c r="A786">
        <v>730</v>
      </c>
      <c r="B786" s="5">
        <f t="shared" ca="1" si="78"/>
        <v>71.199414689592388</v>
      </c>
      <c r="C786" s="5">
        <f t="shared" ca="1" si="79"/>
        <v>30.098194967278303</v>
      </c>
      <c r="D786" s="5">
        <f t="shared" ca="1" si="80"/>
        <v>146.99630821553635</v>
      </c>
      <c r="E786" s="5">
        <f t="shared" ca="1" si="83"/>
        <v>-9.2706353519220386</v>
      </c>
      <c r="F786" s="5">
        <f t="shared" ca="1" si="81"/>
        <v>7.8494752052214452</v>
      </c>
      <c r="G786">
        <f t="shared" ca="1" si="82"/>
        <v>0.66700000000000004</v>
      </c>
    </row>
    <row r="787" spans="1:7" x14ac:dyDescent="0.3">
      <c r="A787">
        <v>731</v>
      </c>
      <c r="B787" s="5">
        <f t="shared" ca="1" si="78"/>
        <v>70.305321132147554</v>
      </c>
      <c r="C787" s="5">
        <f t="shared" ca="1" si="79"/>
        <v>28.789504838874098</v>
      </c>
      <c r="D787" s="5">
        <f t="shared" ca="1" si="80"/>
        <v>151.3889972882088</v>
      </c>
      <c r="E787" s="5">
        <f t="shared" ca="1" si="83"/>
        <v>-10.479762094506208</v>
      </c>
      <c r="F787" s="5">
        <f t="shared" ca="1" si="81"/>
        <v>6.6403484626372755</v>
      </c>
      <c r="G787">
        <f t="shared" ca="1" si="82"/>
        <v>0.628</v>
      </c>
    </row>
    <row r="788" spans="1:7" x14ac:dyDescent="0.3">
      <c r="A788">
        <v>732</v>
      </c>
      <c r="B788" s="5">
        <f t="shared" ca="1" si="78"/>
        <v>69.165703210362864</v>
      </c>
      <c r="C788" s="5">
        <f t="shared" ca="1" si="79"/>
        <v>29.395408649997215</v>
      </c>
      <c r="D788" s="5">
        <f t="shared" ca="1" si="80"/>
        <v>156.71872269544215</v>
      </c>
      <c r="E788" s="5">
        <f t="shared" ca="1" si="83"/>
        <v>-18.227007817943171</v>
      </c>
      <c r="F788" s="5">
        <f t="shared" ca="1" si="81"/>
        <v>-1.1068972607996876</v>
      </c>
      <c r="G788">
        <f t="shared" ca="1" si="82"/>
        <v>0.38900000000000001</v>
      </c>
    </row>
    <row r="789" spans="1:7" x14ac:dyDescent="0.3">
      <c r="A789">
        <v>733</v>
      </c>
      <c r="B789" s="5">
        <f t="shared" ca="1" si="78"/>
        <v>70.848996683224016</v>
      </c>
      <c r="C789" s="5">
        <f t="shared" ca="1" si="79"/>
        <v>25.380429490652414</v>
      </c>
      <c r="D789" s="5">
        <f t="shared" ca="1" si="80"/>
        <v>148.1580133846503</v>
      </c>
      <c r="E789" s="5">
        <f t="shared" ca="1" si="83"/>
        <v>2.30129266037431</v>
      </c>
      <c r="F789" s="5">
        <f t="shared" ca="1" si="81"/>
        <v>19.421403217517792</v>
      </c>
      <c r="G789">
        <f t="shared" ca="1" si="82"/>
        <v>0.90400000000000003</v>
      </c>
    </row>
    <row r="790" spans="1:7" x14ac:dyDescent="0.3">
      <c r="A790">
        <v>734</v>
      </c>
      <c r="B790" s="5">
        <f t="shared" ca="1" si="78"/>
        <v>68.414389746549247</v>
      </c>
      <c r="C790" s="5">
        <f t="shared" ca="1" si="79"/>
        <v>31.20798302832365</v>
      </c>
      <c r="D790" s="5">
        <f t="shared" ca="1" si="80"/>
        <v>150.17639471696739</v>
      </c>
      <c r="E790" s="5">
        <f t="shared" ca="1" si="83"/>
        <v>-21.862443343982161</v>
      </c>
      <c r="F790" s="5">
        <f t="shared" ca="1" si="81"/>
        <v>-4.7423327868386771</v>
      </c>
      <c r="G790">
        <f t="shared" ca="1" si="82"/>
        <v>0.27800000000000002</v>
      </c>
    </row>
    <row r="791" spans="1:7" x14ac:dyDescent="0.3">
      <c r="A791">
        <v>735</v>
      </c>
      <c r="B791" s="5">
        <f t="shared" ca="1" si="78"/>
        <v>74.443505936997951</v>
      </c>
      <c r="C791" s="5">
        <f t="shared" ca="1" si="79"/>
        <v>32.081840128362707</v>
      </c>
      <c r="D791" s="5">
        <f t="shared" ca="1" si="80"/>
        <v>149.45092869003915</v>
      </c>
      <c r="E791" s="5">
        <f t="shared" ca="1" si="83"/>
        <v>-7.0729498407303968</v>
      </c>
      <c r="F791" s="5">
        <f t="shared" ca="1" si="81"/>
        <v>10.047160716413087</v>
      </c>
      <c r="G791">
        <f t="shared" ca="1" si="82"/>
        <v>0.71799999999999997</v>
      </c>
    </row>
    <row r="792" spans="1:7" x14ac:dyDescent="0.3">
      <c r="A792">
        <v>736</v>
      </c>
      <c r="B792" s="5">
        <f t="shared" ca="1" si="78"/>
        <v>66.368179296625428</v>
      </c>
      <c r="C792" s="5">
        <f t="shared" ca="1" si="79"/>
        <v>33.511460735089273</v>
      </c>
      <c r="D792" s="5">
        <f t="shared" ca="1" si="80"/>
        <v>149.00240738106456</v>
      </c>
      <c r="E792" s="5">
        <f t="shared" ca="1" si="83"/>
        <v>-33.378430665172559</v>
      </c>
      <c r="F792" s="5">
        <f t="shared" ca="1" si="81"/>
        <v>-16.258320108029075</v>
      </c>
      <c r="G792">
        <f t="shared" ca="1" si="82"/>
        <v>6.4000000000000001E-2</v>
      </c>
    </row>
    <row r="793" spans="1:7" x14ac:dyDescent="0.3">
      <c r="A793">
        <v>737</v>
      </c>
      <c r="B793" s="5">
        <f t="shared" ca="1" si="78"/>
        <v>70.449165404358965</v>
      </c>
      <c r="C793" s="5">
        <f t="shared" ca="1" si="79"/>
        <v>30.726679795675292</v>
      </c>
      <c r="D793" s="5">
        <f t="shared" ca="1" si="80"/>
        <v>152.44678347558911</v>
      </c>
      <c r="E793" s="5">
        <f t="shared" ca="1" si="83"/>
        <v>-16.058517223248007</v>
      </c>
      <c r="F793" s="5">
        <f t="shared" ca="1" si="81"/>
        <v>1.0615933338954768</v>
      </c>
      <c r="G793">
        <f t="shared" ca="1" si="82"/>
        <v>0.46</v>
      </c>
    </row>
    <row r="794" spans="1:7" x14ac:dyDescent="0.3">
      <c r="A794">
        <v>738</v>
      </c>
      <c r="B794" s="5">
        <f t="shared" ca="1" si="78"/>
        <v>65.984452730509474</v>
      </c>
      <c r="C794" s="5">
        <f t="shared" ca="1" si="79"/>
        <v>31.53110329309683</v>
      </c>
      <c r="D794" s="5">
        <f t="shared" ca="1" si="80"/>
        <v>152.84221818514061</v>
      </c>
      <c r="E794" s="5">
        <f t="shared" ca="1" si="83"/>
        <v>-30.988223704188357</v>
      </c>
      <c r="F794" s="5">
        <f t="shared" ca="1" si="81"/>
        <v>-13.868113147044873</v>
      </c>
      <c r="G794">
        <f t="shared" ca="1" si="82"/>
        <v>8.8999999999999996E-2</v>
      </c>
    </row>
    <row r="795" spans="1:7" x14ac:dyDescent="0.3">
      <c r="A795">
        <v>739</v>
      </c>
      <c r="B795" s="5">
        <f t="shared" ca="1" si="78"/>
        <v>72.421736804199753</v>
      </c>
      <c r="C795" s="5">
        <f t="shared" ca="1" si="79"/>
        <v>24.837117119087104</v>
      </c>
      <c r="D795" s="5">
        <f t="shared" ca="1" si="80"/>
        <v>153.26985822914943</v>
      </c>
      <c r="E795" s="5">
        <f t="shared" ca="1" si="83"/>
        <v>5.4567753295033743</v>
      </c>
      <c r="F795" s="5">
        <f t="shared" ca="1" si="81"/>
        <v>22.576885886646856</v>
      </c>
      <c r="G795">
        <f t="shared" ca="1" si="82"/>
        <v>0.93799999999999994</v>
      </c>
    </row>
    <row r="796" spans="1:7" x14ac:dyDescent="0.3">
      <c r="A796">
        <v>740</v>
      </c>
      <c r="B796" s="5">
        <f t="shared" ca="1" si="78"/>
        <v>68.074103588451024</v>
      </c>
      <c r="C796" s="5">
        <f t="shared" ca="1" si="79"/>
        <v>27.3926245045134</v>
      </c>
      <c r="D796" s="5">
        <f t="shared" ca="1" si="80"/>
        <v>155.66899740076792</v>
      </c>
      <c r="E796" s="5">
        <f t="shared" ca="1" si="83"/>
        <v>-15.11641750111367</v>
      </c>
      <c r="F796" s="5">
        <f t="shared" ca="1" si="81"/>
        <v>2.0036930560298138</v>
      </c>
      <c r="G796">
        <f t="shared" ca="1" si="82"/>
        <v>0.48699999999999999</v>
      </c>
    </row>
    <row r="797" spans="1:7" x14ac:dyDescent="0.3">
      <c r="A797">
        <v>741</v>
      </c>
      <c r="B797" s="5">
        <f t="shared" ca="1" si="78"/>
        <v>69.296203724174362</v>
      </c>
      <c r="C797" s="5">
        <f t="shared" ca="1" si="79"/>
        <v>25.047197079343107</v>
      </c>
      <c r="D797" s="5">
        <f t="shared" ca="1" si="80"/>
        <v>133.56282224235488</v>
      </c>
      <c r="E797" s="5">
        <f t="shared" ca="1" si="83"/>
        <v>6.7599902840266477</v>
      </c>
      <c r="F797" s="5">
        <f t="shared" ca="1" si="81"/>
        <v>23.880100841170133</v>
      </c>
      <c r="G797">
        <f t="shared" ca="1" si="82"/>
        <v>0.95</v>
      </c>
    </row>
    <row r="798" spans="1:7" x14ac:dyDescent="0.3">
      <c r="A798">
        <v>742</v>
      </c>
      <c r="B798" s="5">
        <f t="shared" ca="1" si="78"/>
        <v>66.747641542943384</v>
      </c>
      <c r="C798" s="5">
        <f t="shared" ca="1" si="79"/>
        <v>30.221933895906325</v>
      </c>
      <c r="D798" s="5">
        <f t="shared" ca="1" si="80"/>
        <v>145.82930658963812</v>
      </c>
      <c r="E798" s="5">
        <f t="shared" ca="1" si="83"/>
        <v>-21.421109891414567</v>
      </c>
      <c r="F798" s="5">
        <f t="shared" ca="1" si="81"/>
        <v>-4.3009993342710828</v>
      </c>
      <c r="G798">
        <f t="shared" ca="1" si="82"/>
        <v>0.29599999999999999</v>
      </c>
    </row>
    <row r="799" spans="1:7" x14ac:dyDescent="0.3">
      <c r="A799">
        <v>743</v>
      </c>
      <c r="B799" s="5">
        <f t="shared" ca="1" si="78"/>
        <v>67.14132248084465</v>
      </c>
      <c r="C799" s="5">
        <f t="shared" ca="1" si="79"/>
        <v>26.798459901559983</v>
      </c>
      <c r="D799" s="5">
        <f t="shared" ca="1" si="80"/>
        <v>147.08428409592148</v>
      </c>
      <c r="E799" s="5">
        <f t="shared" ca="1" si="83"/>
        <v>-11.436123084271117</v>
      </c>
      <c r="F799" s="5">
        <f t="shared" ca="1" si="81"/>
        <v>5.6839874728723672</v>
      </c>
      <c r="G799">
        <f t="shared" ca="1" si="82"/>
        <v>0.59599999999999997</v>
      </c>
    </row>
    <row r="800" spans="1:7" x14ac:dyDescent="0.3">
      <c r="A800">
        <v>744</v>
      </c>
      <c r="B800" s="5">
        <f t="shared" ca="1" si="78"/>
        <v>65.01070939560222</v>
      </c>
      <c r="C800" s="5">
        <f t="shared" ca="1" si="79"/>
        <v>29.217350356902763</v>
      </c>
      <c r="D800" s="5">
        <f t="shared" ca="1" si="80"/>
        <v>153.96811095933921</v>
      </c>
      <c r="E800" s="5">
        <f t="shared" ca="1" si="83"/>
        <v>-27.852306866760141</v>
      </c>
      <c r="F800" s="5">
        <f t="shared" ca="1" si="81"/>
        <v>-10.732196309616658</v>
      </c>
      <c r="G800">
        <f t="shared" ca="1" si="82"/>
        <v>0.13600000000000001</v>
      </c>
    </row>
    <row r="801" spans="1:7" x14ac:dyDescent="0.3">
      <c r="A801">
        <v>745</v>
      </c>
      <c r="B801" s="5">
        <f t="shared" ca="1" si="78"/>
        <v>66.937201500457562</v>
      </c>
      <c r="C801" s="5">
        <f t="shared" ca="1" si="79"/>
        <v>30.292272529831671</v>
      </c>
      <c r="D801" s="5">
        <f t="shared" ca="1" si="80"/>
        <v>150.6622116515893</v>
      </c>
      <c r="E801" s="5">
        <f t="shared" ca="1" si="83"/>
        <v>-23.692434514263436</v>
      </c>
      <c r="F801" s="5">
        <f t="shared" ca="1" si="81"/>
        <v>-6.5723239571199521</v>
      </c>
      <c r="G801">
        <f t="shared" ca="1" si="82"/>
        <v>0.23899999999999999</v>
      </c>
    </row>
    <row r="802" spans="1:7" x14ac:dyDescent="0.3">
      <c r="A802">
        <v>746</v>
      </c>
      <c r="B802" s="5">
        <f t="shared" ca="1" si="78"/>
        <v>66.805975460760095</v>
      </c>
      <c r="C802" s="5">
        <f t="shared" ca="1" si="79"/>
        <v>28.229288524882907</v>
      </c>
      <c r="D802" s="5">
        <f t="shared" ca="1" si="80"/>
        <v>134.93327747371609</v>
      </c>
      <c r="E802" s="5">
        <f t="shared" ca="1" si="83"/>
        <v>-9.8212111879095971</v>
      </c>
      <c r="F802" s="5">
        <f t="shared" ca="1" si="81"/>
        <v>7.2988993692338866</v>
      </c>
      <c r="G802">
        <f t="shared" ca="1" si="82"/>
        <v>0.64800000000000002</v>
      </c>
    </row>
    <row r="803" spans="1:7" x14ac:dyDescent="0.3">
      <c r="A803">
        <v>747</v>
      </c>
      <c r="B803" s="5">
        <f t="shared" ca="1" si="78"/>
        <v>66.048000660175532</v>
      </c>
      <c r="C803" s="5">
        <f t="shared" ca="1" si="79"/>
        <v>33.918201663624529</v>
      </c>
      <c r="D803" s="5">
        <f t="shared" ca="1" si="80"/>
        <v>148.81498713077241</v>
      </c>
      <c r="E803" s="5">
        <f t="shared" ca="1" si="83"/>
        <v>-35.3077109737266</v>
      </c>
      <c r="F803" s="5">
        <f t="shared" ca="1" si="81"/>
        <v>-18.187600416583116</v>
      </c>
      <c r="G803">
        <f t="shared" ca="1" si="82"/>
        <v>4.8000000000000001E-2</v>
      </c>
    </row>
    <row r="804" spans="1:7" x14ac:dyDescent="0.3">
      <c r="A804">
        <v>748</v>
      </c>
      <c r="B804" s="5">
        <f t="shared" ca="1" si="78"/>
        <v>71.779920454611513</v>
      </c>
      <c r="C804" s="5">
        <f t="shared" ca="1" si="79"/>
        <v>29.413918355307946</v>
      </c>
      <c r="D804" s="5">
        <f t="shared" ca="1" si="80"/>
        <v>156.73090029412373</v>
      </c>
      <c r="E804" s="5">
        <f t="shared" ca="1" si="83"/>
        <v>-10.983797616311145</v>
      </c>
      <c r="F804" s="5">
        <f t="shared" ca="1" si="81"/>
        <v>6.1363129408323385</v>
      </c>
      <c r="G804">
        <f t="shared" ca="1" si="82"/>
        <v>0.61099999999999999</v>
      </c>
    </row>
    <row r="805" spans="1:7" x14ac:dyDescent="0.3">
      <c r="A805">
        <v>749</v>
      </c>
      <c r="B805" s="5">
        <f t="shared" ca="1" si="78"/>
        <v>67.477348129078734</v>
      </c>
      <c r="C805" s="5">
        <f t="shared" ca="1" si="79"/>
        <v>27.966536463660148</v>
      </c>
      <c r="D805" s="5">
        <f t="shared" ca="1" si="80"/>
        <v>157.99833206438259</v>
      </c>
      <c r="E805" s="5">
        <f t="shared" ca="1" si="83"/>
        <v>-19.641282882564376</v>
      </c>
      <c r="F805" s="5">
        <f t="shared" ca="1" si="81"/>
        <v>-2.521172325420892</v>
      </c>
      <c r="G805">
        <f t="shared" ca="1" si="82"/>
        <v>0.34699999999999998</v>
      </c>
    </row>
    <row r="806" spans="1:7" x14ac:dyDescent="0.3">
      <c r="A806">
        <v>750</v>
      </c>
      <c r="B806" s="5">
        <f t="shared" ca="1" si="78"/>
        <v>68.277344604551672</v>
      </c>
      <c r="C806" s="5">
        <f t="shared" ca="1" si="79"/>
        <v>28.736402611398905</v>
      </c>
      <c r="D806" s="5">
        <f t="shared" ca="1" si="80"/>
        <v>155.57380095827421</v>
      </c>
      <c r="E806" s="5">
        <f t="shared" ca="1" si="83"/>
        <v>-18.250622026661652</v>
      </c>
      <c r="F806" s="5">
        <f t="shared" ca="1" si="81"/>
        <v>-1.1305114695181686</v>
      </c>
      <c r="G806">
        <f t="shared" ca="1" si="82"/>
        <v>0.38700000000000001</v>
      </c>
    </row>
    <row r="807" spans="1:7" x14ac:dyDescent="0.3">
      <c r="A807">
        <v>751</v>
      </c>
      <c r="B807" s="5">
        <f t="shared" ca="1" si="78"/>
        <v>68.156795535217924</v>
      </c>
      <c r="C807" s="5">
        <f t="shared" ca="1" si="79"/>
        <v>30.833881670764711</v>
      </c>
      <c r="D807" s="5">
        <f t="shared" ca="1" si="80"/>
        <v>147.79241776005841</v>
      </c>
      <c r="E807" s="5">
        <f t="shared" ca="1" si="83"/>
        <v>-20.252386743653616</v>
      </c>
      <c r="F807" s="5">
        <f t="shared" ca="1" si="81"/>
        <v>-3.1322761865101327</v>
      </c>
      <c r="G807">
        <f t="shared" ca="1" si="82"/>
        <v>0.32800000000000001</v>
      </c>
    </row>
    <row r="808" spans="1:7" x14ac:dyDescent="0.3">
      <c r="A808">
        <v>752</v>
      </c>
      <c r="B808" s="5">
        <f t="shared" ca="1" si="78"/>
        <v>67.237380909261219</v>
      </c>
      <c r="C808" s="5">
        <f t="shared" ca="1" si="79"/>
        <v>27.664313258481513</v>
      </c>
      <c r="D808" s="5">
        <f t="shared" ca="1" si="80"/>
        <v>147.97644342802212</v>
      </c>
      <c r="E808" s="5">
        <f t="shared" ca="1" si="83"/>
        <v>-14.066906791326161</v>
      </c>
      <c r="F808" s="5">
        <f t="shared" ca="1" si="81"/>
        <v>3.0532037658173223</v>
      </c>
      <c r="G808">
        <f t="shared" ca="1" si="82"/>
        <v>0.52200000000000002</v>
      </c>
    </row>
    <row r="809" spans="1:7" x14ac:dyDescent="0.3">
      <c r="A809">
        <v>753</v>
      </c>
      <c r="B809" s="5">
        <f t="shared" ca="1" si="78"/>
        <v>68.733216489126121</v>
      </c>
      <c r="C809" s="5">
        <f t="shared" ca="1" si="79"/>
        <v>27.936797658569596</v>
      </c>
      <c r="D809" s="5">
        <f t="shared" ca="1" si="80"/>
        <v>145.77524951309545</v>
      </c>
      <c r="E809" s="5">
        <f t="shared" ca="1" si="83"/>
        <v>-9.4639476694864815</v>
      </c>
      <c r="F809" s="5">
        <f t="shared" ca="1" si="81"/>
        <v>7.6561628876570023</v>
      </c>
      <c r="G809">
        <f t="shared" ca="1" si="82"/>
        <v>0.66200000000000003</v>
      </c>
    </row>
    <row r="810" spans="1:7" x14ac:dyDescent="0.3">
      <c r="A810">
        <v>754</v>
      </c>
      <c r="B810" s="5">
        <f t="shared" ca="1" si="78"/>
        <v>70.401832521439346</v>
      </c>
      <c r="C810" s="5">
        <f t="shared" ca="1" si="79"/>
        <v>30.47750018671454</v>
      </c>
      <c r="D810" s="5">
        <f t="shared" ca="1" si="80"/>
        <v>147.28454786422529</v>
      </c>
      <c r="E810" s="5">
        <f t="shared" ca="1" si="83"/>
        <v>-12.71298795480196</v>
      </c>
      <c r="F810" s="5">
        <f t="shared" ca="1" si="81"/>
        <v>4.4071226023415235</v>
      </c>
      <c r="G810">
        <f t="shared" ca="1" si="82"/>
        <v>0.56200000000000006</v>
      </c>
    </row>
    <row r="811" spans="1:7" x14ac:dyDescent="0.3">
      <c r="A811">
        <v>755</v>
      </c>
      <c r="B811" s="5">
        <f t="shared" ca="1" si="78"/>
        <v>69.222970587202795</v>
      </c>
      <c r="C811" s="5">
        <f t="shared" ca="1" si="79"/>
        <v>28.873110740700493</v>
      </c>
      <c r="D811" s="5">
        <f t="shared" ca="1" si="80"/>
        <v>145.98242603589878</v>
      </c>
      <c r="E811" s="5">
        <f t="shared" ca="1" si="83"/>
        <v>-10.82282146699648</v>
      </c>
      <c r="F811" s="5">
        <f t="shared" ca="1" si="81"/>
        <v>6.2972890901470038</v>
      </c>
      <c r="G811">
        <f t="shared" ca="1" si="82"/>
        <v>0.62</v>
      </c>
    </row>
    <row r="812" spans="1:7" x14ac:dyDescent="0.3">
      <c r="A812">
        <v>756</v>
      </c>
      <c r="B812" s="5">
        <f t="shared" ca="1" si="78"/>
        <v>71.236424442484861</v>
      </c>
      <c r="C812" s="5">
        <f t="shared" ca="1" si="79"/>
        <v>24.418612036380708</v>
      </c>
      <c r="D812" s="5">
        <f t="shared" ca="1" si="80"/>
        <v>149.73054675137007</v>
      </c>
      <c r="E812" s="5">
        <f t="shared" ca="1" si="83"/>
        <v>5.2223231673764836</v>
      </c>
      <c r="F812" s="5">
        <f t="shared" ca="1" si="81"/>
        <v>22.342433724519967</v>
      </c>
      <c r="G812">
        <f t="shared" ca="1" si="82"/>
        <v>0.93600000000000005</v>
      </c>
    </row>
    <row r="813" spans="1:7" x14ac:dyDescent="0.3">
      <c r="A813">
        <v>757</v>
      </c>
      <c r="B813" s="5">
        <f t="shared" ca="1" si="78"/>
        <v>72.896092004516163</v>
      </c>
      <c r="C813" s="5">
        <f t="shared" ca="1" si="79"/>
        <v>30.619994971507531</v>
      </c>
      <c r="D813" s="5">
        <f t="shared" ca="1" si="80"/>
        <v>138.81972689407306</v>
      </c>
      <c r="E813" s="5">
        <f t="shared" ca="1" si="83"/>
        <v>-1.5831054580769326</v>
      </c>
      <c r="F813" s="5">
        <f t="shared" ca="1" si="81"/>
        <v>15.537005099066551</v>
      </c>
      <c r="G813">
        <f t="shared" ca="1" si="82"/>
        <v>0.84099999999999997</v>
      </c>
    </row>
    <row r="814" spans="1:7" x14ac:dyDescent="0.3">
      <c r="A814">
        <v>758</v>
      </c>
      <c r="B814" s="5">
        <f t="shared" ca="1" si="78"/>
        <v>66.052748151084728</v>
      </c>
      <c r="C814" s="5">
        <f t="shared" ca="1" si="79"/>
        <v>34.087519504898971</v>
      </c>
      <c r="D814" s="5">
        <f t="shared" ca="1" si="80"/>
        <v>146.36806311490943</v>
      </c>
      <c r="E814" s="5">
        <f t="shared" ca="1" si="83"/>
        <v>-34.448779331252979</v>
      </c>
      <c r="F814" s="5">
        <f t="shared" ca="1" si="81"/>
        <v>-17.328668774109495</v>
      </c>
      <c r="G814">
        <f t="shared" ca="1" si="82"/>
        <v>5.1999999999999998E-2</v>
      </c>
    </row>
    <row r="815" spans="1:7" x14ac:dyDescent="0.3">
      <c r="A815">
        <v>759</v>
      </c>
      <c r="B815" s="5">
        <f t="shared" ca="1" si="78"/>
        <v>68.137609619657553</v>
      </c>
      <c r="C815" s="5">
        <f t="shared" ca="1" si="79"/>
        <v>32.090470180665889</v>
      </c>
      <c r="D815" s="5">
        <f t="shared" ca="1" si="80"/>
        <v>148.64219996343428</v>
      </c>
      <c r="E815" s="5">
        <f t="shared" ca="1" si="83"/>
        <v>-24.273527853057697</v>
      </c>
      <c r="F815" s="5">
        <f t="shared" ca="1" si="81"/>
        <v>-7.1534172959142133</v>
      </c>
      <c r="G815">
        <f t="shared" ca="1" si="82"/>
        <v>0.221</v>
      </c>
    </row>
    <row r="816" spans="1:7" x14ac:dyDescent="0.3">
      <c r="A816">
        <v>760</v>
      </c>
      <c r="B816" s="5">
        <f t="shared" ca="1" si="78"/>
        <v>72.783902578180857</v>
      </c>
      <c r="C816" s="5">
        <f t="shared" ca="1" si="79"/>
        <v>28.136899909753307</v>
      </c>
      <c r="D816" s="5">
        <f t="shared" ca="1" si="80"/>
        <v>145.94772934690809</v>
      </c>
      <c r="E816" s="5">
        <f t="shared" ca="1" si="83"/>
        <v>1.1977311919664708</v>
      </c>
      <c r="F816" s="5">
        <f t="shared" ca="1" si="81"/>
        <v>18.317841749109956</v>
      </c>
      <c r="G816">
        <f t="shared" ca="1" si="82"/>
        <v>0.88900000000000001</v>
      </c>
    </row>
    <row r="817" spans="1:7" x14ac:dyDescent="0.3">
      <c r="A817">
        <v>761</v>
      </c>
      <c r="B817" s="5">
        <f t="shared" ca="1" si="78"/>
        <v>66.003590591612593</v>
      </c>
      <c r="C817" s="5">
        <f t="shared" ca="1" si="79"/>
        <v>24.062289709969505</v>
      </c>
      <c r="D817" s="5">
        <f t="shared" ca="1" si="80"/>
        <v>147.74745897572944</v>
      </c>
      <c r="E817" s="5">
        <f t="shared" ca="1" si="83"/>
        <v>-7.3290739142823815</v>
      </c>
      <c r="F817" s="5">
        <f t="shared" ca="1" si="81"/>
        <v>9.7910366428611013</v>
      </c>
      <c r="G817">
        <f t="shared" ca="1" si="82"/>
        <v>0.71</v>
      </c>
    </row>
    <row r="818" spans="1:7" x14ac:dyDescent="0.3">
      <c r="A818">
        <v>762</v>
      </c>
      <c r="B818" s="5">
        <f t="shared" ca="1" si="78"/>
        <v>70.210009906900993</v>
      </c>
      <c r="C818" s="5">
        <f t="shared" ca="1" si="79"/>
        <v>30.67238265222484</v>
      </c>
      <c r="D818" s="5">
        <f t="shared" ca="1" si="80"/>
        <v>149.09135934875886</v>
      </c>
      <c r="E818" s="5">
        <f t="shared" ca="1" si="83"/>
        <v>-14.766686132907246</v>
      </c>
      <c r="F818" s="5">
        <f t="shared" ca="1" si="81"/>
        <v>2.3534244242362377</v>
      </c>
      <c r="G818">
        <f t="shared" ca="1" si="82"/>
        <v>0.496</v>
      </c>
    </row>
    <row r="819" spans="1:7" x14ac:dyDescent="0.3">
      <c r="A819">
        <v>763</v>
      </c>
      <c r="B819" s="5">
        <f t="shared" ca="1" si="78"/>
        <v>67.963208873243175</v>
      </c>
      <c r="C819" s="5">
        <f t="shared" ca="1" si="79"/>
        <v>34.377193771252863</v>
      </c>
      <c r="D819" s="5">
        <f t="shared" ca="1" si="80"/>
        <v>146.80354942670326</v>
      </c>
      <c r="E819" s="5">
        <f t="shared" ca="1" si="83"/>
        <v>-30.156617543165169</v>
      </c>
      <c r="F819" s="5">
        <f t="shared" ca="1" si="81"/>
        <v>-13.036506986021685</v>
      </c>
      <c r="G819">
        <f t="shared" ca="1" si="82"/>
        <v>0.10299999999999999</v>
      </c>
    </row>
    <row r="820" spans="1:7" x14ac:dyDescent="0.3">
      <c r="A820">
        <v>764</v>
      </c>
      <c r="B820" s="5">
        <f t="shared" ca="1" si="78"/>
        <v>73.462500811918702</v>
      </c>
      <c r="C820" s="5">
        <f t="shared" ca="1" si="79"/>
        <v>25.845514054283964</v>
      </c>
      <c r="D820" s="5">
        <f t="shared" ca="1" si="80"/>
        <v>148.10403384856346</v>
      </c>
      <c r="E820" s="5">
        <f t="shared" ca="1" si="83"/>
        <v>8.3308843401246957</v>
      </c>
      <c r="F820" s="5">
        <f t="shared" ca="1" si="81"/>
        <v>25.450994897268181</v>
      </c>
      <c r="G820">
        <f t="shared" ca="1" si="82"/>
        <v>0.95799999999999996</v>
      </c>
    </row>
    <row r="821" spans="1:7" x14ac:dyDescent="0.3">
      <c r="A821">
        <v>765</v>
      </c>
      <c r="B821" s="5">
        <f t="shared" ca="1" si="78"/>
        <v>68.307003546950824</v>
      </c>
      <c r="C821" s="5">
        <f t="shared" ca="1" si="79"/>
        <v>29.841610156953852</v>
      </c>
      <c r="D821" s="5">
        <f t="shared" ca="1" si="80"/>
        <v>144.19039236420863</v>
      </c>
      <c r="E821" s="5">
        <f t="shared" ca="1" si="83"/>
        <v>-15.120434753409375</v>
      </c>
      <c r="F821" s="5">
        <f t="shared" ca="1" si="81"/>
        <v>1.9996758037341085</v>
      </c>
      <c r="G821">
        <f t="shared" ca="1" si="82"/>
        <v>0.48599999999999999</v>
      </c>
    </row>
    <row r="822" spans="1:7" x14ac:dyDescent="0.3">
      <c r="A822">
        <v>766</v>
      </c>
      <c r="B822" s="5">
        <f t="shared" ca="1" si="78"/>
        <v>72.15835073145135</v>
      </c>
      <c r="C822" s="5">
        <f t="shared" ca="1" si="79"/>
        <v>32.958246704493121</v>
      </c>
      <c r="D822" s="5">
        <f t="shared" ca="1" si="80"/>
        <v>142.35275357919281</v>
      </c>
      <c r="E822" s="5">
        <f t="shared" ca="1" si="83"/>
        <v>-12.078150347951702</v>
      </c>
      <c r="F822" s="5">
        <f t="shared" ca="1" si="81"/>
        <v>5.0419602091917817</v>
      </c>
      <c r="G822">
        <f t="shared" ca="1" si="82"/>
        <v>0.58199999999999996</v>
      </c>
    </row>
    <row r="823" spans="1:7" x14ac:dyDescent="0.3">
      <c r="A823">
        <v>767</v>
      </c>
      <c r="B823" s="5">
        <f t="shared" ca="1" si="78"/>
        <v>70.25089928957938</v>
      </c>
      <c r="C823" s="5">
        <f t="shared" ca="1" si="79"/>
        <v>32.742961558231727</v>
      </c>
      <c r="D823" s="5">
        <f t="shared" ca="1" si="80"/>
        <v>152.43620888683625</v>
      </c>
      <c r="E823" s="5">
        <f t="shared" ca="1" si="83"/>
        <v>-22.238018003215171</v>
      </c>
      <c r="F823" s="5">
        <f t="shared" ca="1" si="81"/>
        <v>-5.1179074460716869</v>
      </c>
      <c r="G823">
        <f t="shared" ca="1" si="82"/>
        <v>0.26900000000000002</v>
      </c>
    </row>
    <row r="824" spans="1:7" x14ac:dyDescent="0.3">
      <c r="A824">
        <v>768</v>
      </c>
      <c r="B824" s="5">
        <f t="shared" ca="1" si="78"/>
        <v>70.942791683773933</v>
      </c>
      <c r="C824" s="5">
        <f t="shared" ca="1" si="79"/>
        <v>27.401802727206064</v>
      </c>
      <c r="D824" s="5">
        <f t="shared" ca="1" si="80"/>
        <v>144.23686641706877</v>
      </c>
      <c r="E824" s="5">
        <f t="shared" ca="1" si="83"/>
        <v>-0.96941570319670989</v>
      </c>
      <c r="F824" s="5">
        <f t="shared" ca="1" si="81"/>
        <v>16.150694853946774</v>
      </c>
      <c r="G824">
        <f t="shared" ca="1" si="82"/>
        <v>0.85299999999999998</v>
      </c>
    </row>
    <row r="825" spans="1:7" x14ac:dyDescent="0.3">
      <c r="A825">
        <v>769</v>
      </c>
      <c r="B825" s="5">
        <f t="shared" ca="1" si="78"/>
        <v>70.19063411944397</v>
      </c>
      <c r="C825" s="5">
        <f t="shared" ca="1" si="79"/>
        <v>33.253704770763697</v>
      </c>
      <c r="D825" s="5">
        <f t="shared" ca="1" si="80"/>
        <v>155.56570956259523</v>
      </c>
      <c r="E825" s="5">
        <f t="shared" ca="1" si="83"/>
        <v>-25.51923019646317</v>
      </c>
      <c r="F825" s="5">
        <f t="shared" ca="1" si="81"/>
        <v>-8.3991196393196859</v>
      </c>
      <c r="G825">
        <f t="shared" ca="1" si="82"/>
        <v>0.185</v>
      </c>
    </row>
    <row r="826" spans="1:7" x14ac:dyDescent="0.3">
      <c r="A826">
        <v>770</v>
      </c>
      <c r="B826" s="5">
        <f t="shared" ref="B826:B889" ca="1" si="84">_xlfn.NORM.INV(RAND(),$B$52,$C$52)</f>
        <v>75.858583439940162</v>
      </c>
      <c r="C826" s="5">
        <f t="shared" ref="C826:C889" ca="1" si="85">_xlfn.NORM.INV(RAND(),$B$53,$C$53)</f>
        <v>32.329764672809532</v>
      </c>
      <c r="D826" s="5">
        <f t="shared" ref="D826:D889" ca="1" si="86">_xlfn.NORM.INV(RAND(),$B$54,$C$54)</f>
        <v>142.89008274050437</v>
      </c>
      <c r="E826" s="5">
        <f t="shared" ca="1" si="83"/>
        <v>-0.2776654161638632</v>
      </c>
      <c r="F826" s="5">
        <f t="shared" ref="F826:F889" ca="1" si="87">E826+$C$46</f>
        <v>16.842445140979621</v>
      </c>
      <c r="G826">
        <f t="shared" ref="G826:G889" ca="1" si="88">COUNTIF($F$57:$F$1056,"&lt;"&amp;F826)/COUNT($F$57:$F$1056)</f>
        <v>0.86699999999999999</v>
      </c>
    </row>
    <row r="827" spans="1:7" x14ac:dyDescent="0.3">
      <c r="A827">
        <v>771</v>
      </c>
      <c r="B827" s="5">
        <f t="shared" ca="1" si="84"/>
        <v>69.945355115461609</v>
      </c>
      <c r="C827" s="5">
        <f t="shared" ca="1" si="85"/>
        <v>31.08136449718376</v>
      </c>
      <c r="D827" s="5">
        <f t="shared" ca="1" si="86"/>
        <v>147.20717884608979</v>
      </c>
      <c r="E827" s="5">
        <f t="shared" ca="1" si="83"/>
        <v>-15.632814664711903</v>
      </c>
      <c r="F827" s="5">
        <f t="shared" ca="1" si="87"/>
        <v>1.4872958924315807</v>
      </c>
      <c r="G827">
        <f t="shared" ca="1" si="88"/>
        <v>0.46899999999999997</v>
      </c>
    </row>
    <row r="828" spans="1:7" x14ac:dyDescent="0.3">
      <c r="A828">
        <v>772</v>
      </c>
      <c r="B828" s="5">
        <f t="shared" ca="1" si="84"/>
        <v>64.717377310104581</v>
      </c>
      <c r="C828" s="5">
        <f t="shared" ca="1" si="85"/>
        <v>30.448089249727513</v>
      </c>
      <c r="D828" s="5">
        <f t="shared" ca="1" si="86"/>
        <v>146.50297982693922</v>
      </c>
      <c r="E828" s="5">
        <f t="shared" ca="1" si="83"/>
        <v>-28.086278418674301</v>
      </c>
      <c r="F828" s="5">
        <f t="shared" ca="1" si="87"/>
        <v>-10.966167861530817</v>
      </c>
      <c r="G828">
        <f t="shared" ca="1" si="88"/>
        <v>0.13100000000000001</v>
      </c>
    </row>
    <row r="829" spans="1:7" x14ac:dyDescent="0.3">
      <c r="A829">
        <v>773</v>
      </c>
      <c r="B829" s="5">
        <f t="shared" ca="1" si="84"/>
        <v>65.201916730248243</v>
      </c>
      <c r="C829" s="5">
        <f t="shared" ca="1" si="85"/>
        <v>34.454295143838934</v>
      </c>
      <c r="D829" s="5">
        <f t="shared" ca="1" si="86"/>
        <v>156.53061133661174</v>
      </c>
      <c r="E829" s="5">
        <f t="shared" ca="1" si="83"/>
        <v>-43.325830942321701</v>
      </c>
      <c r="F829" s="5">
        <f t="shared" ca="1" si="87"/>
        <v>-26.205720385178218</v>
      </c>
      <c r="G829">
        <f t="shared" ca="1" si="88"/>
        <v>7.0000000000000001E-3</v>
      </c>
    </row>
    <row r="830" spans="1:7" x14ac:dyDescent="0.3">
      <c r="A830">
        <v>774</v>
      </c>
      <c r="B830" s="5">
        <f t="shared" ca="1" si="84"/>
        <v>70.000519306507243</v>
      </c>
      <c r="C830" s="5">
        <f t="shared" ca="1" si="85"/>
        <v>30.83248141565328</v>
      </c>
      <c r="D830" s="5">
        <f t="shared" ca="1" si="86"/>
        <v>149.82888068030562</v>
      </c>
      <c r="E830" s="5">
        <f t="shared" ca="1" si="83"/>
        <v>-16.196371888018991</v>
      </c>
      <c r="F830" s="5">
        <f t="shared" ca="1" si="87"/>
        <v>0.92373866912449287</v>
      </c>
      <c r="G830">
        <f t="shared" ca="1" si="88"/>
        <v>0.45400000000000001</v>
      </c>
    </row>
    <row r="831" spans="1:7" x14ac:dyDescent="0.3">
      <c r="A831">
        <v>775</v>
      </c>
      <c r="B831" s="5">
        <f t="shared" ca="1" si="84"/>
        <v>73.977721932386373</v>
      </c>
      <c r="C831" s="5">
        <f t="shared" ca="1" si="85"/>
        <v>25.679556551903495</v>
      </c>
      <c r="D831" s="5">
        <f t="shared" ca="1" si="86"/>
        <v>145.45151215835662</v>
      </c>
      <c r="E831" s="5">
        <f t="shared" ca="1" si="83"/>
        <v>11.66277065694505</v>
      </c>
      <c r="F831" s="5">
        <f t="shared" ca="1" si="87"/>
        <v>28.782881214088533</v>
      </c>
      <c r="G831">
        <f t="shared" ca="1" si="88"/>
        <v>0.97</v>
      </c>
    </row>
    <row r="832" spans="1:7" x14ac:dyDescent="0.3">
      <c r="A832">
        <v>776</v>
      </c>
      <c r="B832" s="5">
        <f t="shared" ca="1" si="84"/>
        <v>69.659216558566385</v>
      </c>
      <c r="C832" s="5">
        <f t="shared" ca="1" si="85"/>
        <v>26.496475789823545</v>
      </c>
      <c r="D832" s="5">
        <f t="shared" ca="1" si="86"/>
        <v>143.43301053157754</v>
      </c>
      <c r="E832" s="5">
        <f t="shared" ca="1" si="83"/>
        <v>-1.592683340994371</v>
      </c>
      <c r="F832" s="5">
        <f t="shared" ca="1" si="87"/>
        <v>15.527427216149112</v>
      </c>
      <c r="G832">
        <f t="shared" ca="1" si="88"/>
        <v>0.84</v>
      </c>
    </row>
    <row r="833" spans="1:7" x14ac:dyDescent="0.3">
      <c r="A833">
        <v>777</v>
      </c>
      <c r="B833" s="5">
        <f t="shared" ca="1" si="84"/>
        <v>71.66891214419671</v>
      </c>
      <c r="C833" s="5">
        <f t="shared" ca="1" si="85"/>
        <v>34.374682943326434</v>
      </c>
      <c r="D833" s="5">
        <f t="shared" ca="1" si="86"/>
        <v>156.47069065044539</v>
      </c>
      <c r="E833" s="5">
        <f t="shared" ca="1" si="83"/>
        <v>-25.008964294009427</v>
      </c>
      <c r="F833" s="5">
        <f t="shared" ca="1" si="87"/>
        <v>-7.8888537368659435</v>
      </c>
      <c r="G833">
        <f t="shared" ca="1" si="88"/>
        <v>0.20300000000000001</v>
      </c>
    </row>
    <row r="834" spans="1:7" x14ac:dyDescent="0.3">
      <c r="A834">
        <v>778</v>
      </c>
      <c r="B834" s="5">
        <f t="shared" ca="1" si="84"/>
        <v>74.674959103773205</v>
      </c>
      <c r="C834" s="5">
        <f t="shared" ca="1" si="85"/>
        <v>30.229451758931685</v>
      </c>
      <c r="D834" s="5">
        <f t="shared" ca="1" si="86"/>
        <v>152.30247412010095</v>
      </c>
      <c r="E834" s="5">
        <f t="shared" ca="1" si="83"/>
        <v>-2.7894241368366615</v>
      </c>
      <c r="F834" s="5">
        <f t="shared" ca="1" si="87"/>
        <v>14.330686420306822</v>
      </c>
      <c r="G834">
        <f t="shared" ca="1" si="88"/>
        <v>0.81899999999999995</v>
      </c>
    </row>
    <row r="835" spans="1:7" x14ac:dyDescent="0.3">
      <c r="A835">
        <v>779</v>
      </c>
      <c r="B835" s="5">
        <f t="shared" ca="1" si="84"/>
        <v>68.869471945914171</v>
      </c>
      <c r="C835" s="5">
        <f t="shared" ca="1" si="85"/>
        <v>31.890164529462762</v>
      </c>
      <c r="D835" s="5">
        <f t="shared" ca="1" si="86"/>
        <v>152.67761294920621</v>
      </c>
      <c r="E835" s="5">
        <f t="shared" ca="1" si="83"/>
        <v>-23.844559998047554</v>
      </c>
      <c r="F835" s="5">
        <f t="shared" ca="1" si="87"/>
        <v>-6.7244494409040705</v>
      </c>
      <c r="G835">
        <f t="shared" ca="1" si="88"/>
        <v>0.23300000000000001</v>
      </c>
    </row>
    <row r="836" spans="1:7" x14ac:dyDescent="0.3">
      <c r="A836">
        <v>780</v>
      </c>
      <c r="B836" s="5">
        <f t="shared" ca="1" si="84"/>
        <v>74.127835184525367</v>
      </c>
      <c r="C836" s="5">
        <f t="shared" ca="1" si="85"/>
        <v>31.278096834797175</v>
      </c>
      <c r="D836" s="5">
        <f t="shared" ca="1" si="86"/>
        <v>144.19709962447064</v>
      </c>
      <c r="E836" s="5">
        <f t="shared" ca="1" si="83"/>
        <v>-2.8786391773537217</v>
      </c>
      <c r="F836" s="5">
        <f t="shared" ca="1" si="87"/>
        <v>14.241471379789761</v>
      </c>
      <c r="G836">
        <f t="shared" ca="1" si="88"/>
        <v>0.81699999999999995</v>
      </c>
    </row>
    <row r="837" spans="1:7" x14ac:dyDescent="0.3">
      <c r="A837">
        <v>781</v>
      </c>
      <c r="B837" s="5">
        <f t="shared" ca="1" si="84"/>
        <v>73.761889971104566</v>
      </c>
      <c r="C837" s="5">
        <f t="shared" ca="1" si="85"/>
        <v>33.465870463519408</v>
      </c>
      <c r="D837" s="5">
        <f t="shared" ca="1" si="86"/>
        <v>131.30864742842681</v>
      </c>
      <c r="E837" s="5">
        <f t="shared" ca="1" si="83"/>
        <v>-3.0659362952764848</v>
      </c>
      <c r="F837" s="5">
        <f t="shared" ca="1" si="87"/>
        <v>14.054174261866999</v>
      </c>
      <c r="G837">
        <f t="shared" ca="1" si="88"/>
        <v>0.80900000000000005</v>
      </c>
    </row>
    <row r="838" spans="1:7" x14ac:dyDescent="0.3">
      <c r="A838">
        <v>782</v>
      </c>
      <c r="B838" s="5">
        <f t="shared" ca="1" si="84"/>
        <v>69.926142178074485</v>
      </c>
      <c r="C838" s="5">
        <f t="shared" ca="1" si="85"/>
        <v>31.374239230476586</v>
      </c>
      <c r="D838" s="5">
        <f t="shared" ca="1" si="86"/>
        <v>157.30446096430268</v>
      </c>
      <c r="E838" s="5">
        <f t="shared" ref="E838:E901" ca="1" si="89">$J$46*(B838-$B$46)+$J$47*(C838-$B$47)+$J$48*(D838-$B$48)</f>
        <v>-21.945594210102374</v>
      </c>
      <c r="F838" s="5">
        <f t="shared" ca="1" si="87"/>
        <v>-4.8254836529588907</v>
      </c>
      <c r="G838">
        <f t="shared" ca="1" si="88"/>
        <v>0.27600000000000002</v>
      </c>
    </row>
    <row r="839" spans="1:7" x14ac:dyDescent="0.3">
      <c r="A839">
        <v>783</v>
      </c>
      <c r="B839" s="5">
        <f t="shared" ca="1" si="84"/>
        <v>74.149226824998109</v>
      </c>
      <c r="C839" s="5">
        <f t="shared" ca="1" si="85"/>
        <v>35.407810403160468</v>
      </c>
      <c r="D839" s="5">
        <f t="shared" ca="1" si="86"/>
        <v>140.26552554139843</v>
      </c>
      <c r="E839" s="5">
        <f t="shared" ca="1" si="89"/>
        <v>-12.234513205301264</v>
      </c>
      <c r="F839" s="5">
        <f t="shared" ca="1" si="87"/>
        <v>4.88559735184222</v>
      </c>
      <c r="G839">
        <f t="shared" ca="1" si="88"/>
        <v>0.57699999999999996</v>
      </c>
    </row>
    <row r="840" spans="1:7" x14ac:dyDescent="0.3">
      <c r="A840">
        <v>784</v>
      </c>
      <c r="B840" s="5">
        <f t="shared" ca="1" si="84"/>
        <v>74.879129340335538</v>
      </c>
      <c r="C840" s="5">
        <f t="shared" ca="1" si="85"/>
        <v>23.965669358700705</v>
      </c>
      <c r="D840" s="5">
        <f t="shared" ca="1" si="86"/>
        <v>155.376403507525</v>
      </c>
      <c r="E840" s="5">
        <f t="shared" ca="1" si="89"/>
        <v>13.619022256335528</v>
      </c>
      <c r="F840" s="5">
        <f t="shared" ca="1" si="87"/>
        <v>30.73913281347901</v>
      </c>
      <c r="G840">
        <f t="shared" ca="1" si="88"/>
        <v>0.98099999999999998</v>
      </c>
    </row>
    <row r="841" spans="1:7" x14ac:dyDescent="0.3">
      <c r="A841">
        <v>785</v>
      </c>
      <c r="B841" s="5">
        <f t="shared" ca="1" si="84"/>
        <v>69.838048434100372</v>
      </c>
      <c r="C841" s="5">
        <f t="shared" ca="1" si="85"/>
        <v>30.90273368556818</v>
      </c>
      <c r="D841" s="5">
        <f t="shared" ca="1" si="86"/>
        <v>153.41017765579758</v>
      </c>
      <c r="E841" s="5">
        <f t="shared" ca="1" si="89"/>
        <v>-18.77621797676597</v>
      </c>
      <c r="F841" s="5">
        <f t="shared" ca="1" si="87"/>
        <v>-1.6561074196224865</v>
      </c>
      <c r="G841">
        <f t="shared" ca="1" si="88"/>
        <v>0.379</v>
      </c>
    </row>
    <row r="842" spans="1:7" x14ac:dyDescent="0.3">
      <c r="A842">
        <v>786</v>
      </c>
      <c r="B842" s="5">
        <f t="shared" ca="1" si="84"/>
        <v>67.088491289636707</v>
      </c>
      <c r="C842" s="5">
        <f t="shared" ca="1" si="85"/>
        <v>29.844439613391565</v>
      </c>
      <c r="D842" s="5">
        <f t="shared" ca="1" si="86"/>
        <v>151.39321567294337</v>
      </c>
      <c r="E842" s="5">
        <f t="shared" ca="1" si="89"/>
        <v>-22.413009960016613</v>
      </c>
      <c r="F842" s="5">
        <f t="shared" ca="1" si="87"/>
        <v>-5.2928994028731289</v>
      </c>
      <c r="G842">
        <f t="shared" ca="1" si="88"/>
        <v>0.26400000000000001</v>
      </c>
    </row>
    <row r="843" spans="1:7" x14ac:dyDescent="0.3">
      <c r="A843">
        <v>787</v>
      </c>
      <c r="B843" s="5">
        <f t="shared" ca="1" si="84"/>
        <v>67.597292082767837</v>
      </c>
      <c r="C843" s="5">
        <f t="shared" ca="1" si="85"/>
        <v>33.876297686818361</v>
      </c>
      <c r="D843" s="5">
        <f t="shared" ca="1" si="86"/>
        <v>149.22198893072263</v>
      </c>
      <c r="E843" s="5">
        <f t="shared" ca="1" si="89"/>
        <v>-31.082847112209304</v>
      </c>
      <c r="F843" s="5">
        <f t="shared" ca="1" si="87"/>
        <v>-13.96273655506582</v>
      </c>
      <c r="G843">
        <f t="shared" ca="1" si="88"/>
        <v>8.7999999999999995E-2</v>
      </c>
    </row>
    <row r="844" spans="1:7" x14ac:dyDescent="0.3">
      <c r="A844">
        <v>788</v>
      </c>
      <c r="B844" s="5">
        <f t="shared" ca="1" si="84"/>
        <v>71.874006106126089</v>
      </c>
      <c r="C844" s="5">
        <f t="shared" ca="1" si="85"/>
        <v>33.158593329181073</v>
      </c>
      <c r="D844" s="5">
        <f t="shared" ca="1" si="86"/>
        <v>157.55115475196965</v>
      </c>
      <c r="E844" s="5">
        <f t="shared" ca="1" si="89"/>
        <v>-21.621849605668586</v>
      </c>
      <c r="F844" s="5">
        <f t="shared" ca="1" si="87"/>
        <v>-4.5017390485251028</v>
      </c>
      <c r="G844">
        <f t="shared" ca="1" si="88"/>
        <v>0.28899999999999998</v>
      </c>
    </row>
    <row r="845" spans="1:7" x14ac:dyDescent="0.3">
      <c r="A845">
        <v>789</v>
      </c>
      <c r="B845" s="5">
        <f t="shared" ca="1" si="84"/>
        <v>69.430923721571418</v>
      </c>
      <c r="C845" s="5">
        <f t="shared" ca="1" si="85"/>
        <v>35.356513370898426</v>
      </c>
      <c r="D845" s="5">
        <f t="shared" ca="1" si="86"/>
        <v>145.70592331429674</v>
      </c>
      <c r="E845" s="5">
        <f t="shared" ca="1" si="89"/>
        <v>-28.201059031501195</v>
      </c>
      <c r="F845" s="5">
        <f t="shared" ca="1" si="87"/>
        <v>-11.080948474357712</v>
      </c>
      <c r="G845">
        <f t="shared" ca="1" si="88"/>
        <v>0.128</v>
      </c>
    </row>
    <row r="846" spans="1:7" x14ac:dyDescent="0.3">
      <c r="A846">
        <v>790</v>
      </c>
      <c r="B846" s="5">
        <f t="shared" ca="1" si="84"/>
        <v>74.973870720924552</v>
      </c>
      <c r="C846" s="5">
        <f t="shared" ca="1" si="85"/>
        <v>32.290128661631798</v>
      </c>
      <c r="D846" s="5">
        <f t="shared" ca="1" si="86"/>
        <v>149.08804890860256</v>
      </c>
      <c r="E846" s="5">
        <f t="shared" ca="1" si="89"/>
        <v>-5.9778506269788902</v>
      </c>
      <c r="F846" s="5">
        <f t="shared" ca="1" si="87"/>
        <v>11.142259930164593</v>
      </c>
      <c r="G846">
        <f t="shared" ca="1" si="88"/>
        <v>0.746</v>
      </c>
    </row>
    <row r="847" spans="1:7" x14ac:dyDescent="0.3">
      <c r="A847">
        <v>791</v>
      </c>
      <c r="B847" s="5">
        <f t="shared" ca="1" si="84"/>
        <v>74.690957783487065</v>
      </c>
      <c r="C847" s="5">
        <f t="shared" ca="1" si="85"/>
        <v>30.939896366248249</v>
      </c>
      <c r="D847" s="5">
        <f t="shared" ca="1" si="86"/>
        <v>145.42002155139267</v>
      </c>
      <c r="E847" s="5">
        <f t="shared" ca="1" si="89"/>
        <v>-1.0202533780305525</v>
      </c>
      <c r="F847" s="5">
        <f t="shared" ca="1" si="87"/>
        <v>16.099857179112931</v>
      </c>
      <c r="G847">
        <f t="shared" ca="1" si="88"/>
        <v>0.85199999999999998</v>
      </c>
    </row>
    <row r="848" spans="1:7" x14ac:dyDescent="0.3">
      <c r="A848">
        <v>792</v>
      </c>
      <c r="B848" s="5">
        <f t="shared" ca="1" si="84"/>
        <v>68.825021775182293</v>
      </c>
      <c r="C848" s="5">
        <f t="shared" ca="1" si="85"/>
        <v>30.157637626417504</v>
      </c>
      <c r="D848" s="5">
        <f t="shared" ca="1" si="86"/>
        <v>150.03398998443737</v>
      </c>
      <c r="E848" s="5">
        <f t="shared" ca="1" si="89"/>
        <v>-17.705217573582043</v>
      </c>
      <c r="F848" s="5">
        <f t="shared" ca="1" si="87"/>
        <v>-0.58510701643855967</v>
      </c>
      <c r="G848">
        <f t="shared" ca="1" si="88"/>
        <v>0.41099999999999998</v>
      </c>
    </row>
    <row r="849" spans="1:7" x14ac:dyDescent="0.3">
      <c r="A849">
        <v>793</v>
      </c>
      <c r="B849" s="5">
        <f t="shared" ca="1" si="84"/>
        <v>65.038780834465257</v>
      </c>
      <c r="C849" s="5">
        <f t="shared" ca="1" si="85"/>
        <v>29.753021876075334</v>
      </c>
      <c r="D849" s="5">
        <f t="shared" ca="1" si="86"/>
        <v>146.13667727618022</v>
      </c>
      <c r="E849" s="5">
        <f t="shared" ca="1" si="89"/>
        <v>-25.049900909394232</v>
      </c>
      <c r="F849" s="5">
        <f t="shared" ca="1" si="87"/>
        <v>-7.9297903522507482</v>
      </c>
      <c r="G849">
        <f t="shared" ca="1" si="88"/>
        <v>0.20200000000000001</v>
      </c>
    </row>
    <row r="850" spans="1:7" x14ac:dyDescent="0.3">
      <c r="A850">
        <v>794</v>
      </c>
      <c r="B850" s="5">
        <f t="shared" ca="1" si="84"/>
        <v>69.801637302828567</v>
      </c>
      <c r="C850" s="5">
        <f t="shared" ca="1" si="85"/>
        <v>26.680360812260034</v>
      </c>
      <c r="D850" s="5">
        <f t="shared" ca="1" si="86"/>
        <v>137.77188784162354</v>
      </c>
      <c r="E850" s="5">
        <f t="shared" ca="1" si="89"/>
        <v>1.3421172567634549</v>
      </c>
      <c r="F850" s="5">
        <f t="shared" ca="1" si="87"/>
        <v>18.462227813906939</v>
      </c>
      <c r="G850">
        <f t="shared" ca="1" si="88"/>
        <v>0.89100000000000001</v>
      </c>
    </row>
    <row r="851" spans="1:7" x14ac:dyDescent="0.3">
      <c r="A851">
        <v>795</v>
      </c>
      <c r="B851" s="5">
        <f t="shared" ca="1" si="84"/>
        <v>68.614290186907709</v>
      </c>
      <c r="C851" s="5">
        <f t="shared" ca="1" si="85"/>
        <v>27.563044101353452</v>
      </c>
      <c r="D851" s="5">
        <f t="shared" ca="1" si="86"/>
        <v>162.28582911313342</v>
      </c>
      <c r="E851" s="5">
        <f t="shared" ca="1" si="89"/>
        <v>-17.649276510228066</v>
      </c>
      <c r="F851" s="5">
        <f t="shared" ca="1" si="87"/>
        <v>-0.5291659530845827</v>
      </c>
      <c r="G851">
        <f t="shared" ca="1" si="88"/>
        <v>0.41399999999999998</v>
      </c>
    </row>
    <row r="852" spans="1:7" x14ac:dyDescent="0.3">
      <c r="A852">
        <v>796</v>
      </c>
      <c r="B852" s="5">
        <f t="shared" ca="1" si="84"/>
        <v>72.281029787493367</v>
      </c>
      <c r="C852" s="5">
        <f t="shared" ca="1" si="85"/>
        <v>30.581547338025054</v>
      </c>
      <c r="D852" s="5">
        <f t="shared" ca="1" si="86"/>
        <v>142.51520808871157</v>
      </c>
      <c r="E852" s="5">
        <f t="shared" ca="1" si="89"/>
        <v>-5.184965661015025</v>
      </c>
      <c r="F852" s="5">
        <f t="shared" ca="1" si="87"/>
        <v>11.93514489612846</v>
      </c>
      <c r="G852">
        <f t="shared" ca="1" si="88"/>
        <v>0.76700000000000002</v>
      </c>
    </row>
    <row r="853" spans="1:7" x14ac:dyDescent="0.3">
      <c r="A853">
        <v>797</v>
      </c>
      <c r="B853" s="5">
        <f t="shared" ca="1" si="84"/>
        <v>73.82120276509275</v>
      </c>
      <c r="C853" s="5">
        <f t="shared" ca="1" si="85"/>
        <v>30.483822642685315</v>
      </c>
      <c r="D853" s="5">
        <f t="shared" ca="1" si="86"/>
        <v>148.20164872727835</v>
      </c>
      <c r="E853" s="5">
        <f t="shared" ca="1" si="89"/>
        <v>-3.674594742297804</v>
      </c>
      <c r="F853" s="5">
        <f t="shared" ca="1" si="87"/>
        <v>13.445515814845679</v>
      </c>
      <c r="G853">
        <f t="shared" ca="1" si="88"/>
        <v>0.79900000000000004</v>
      </c>
    </row>
    <row r="854" spans="1:7" x14ac:dyDescent="0.3">
      <c r="A854">
        <v>798</v>
      </c>
      <c r="B854" s="5">
        <f t="shared" ca="1" si="84"/>
        <v>68.531531795950258</v>
      </c>
      <c r="C854" s="5">
        <f t="shared" ca="1" si="85"/>
        <v>28.409519000533262</v>
      </c>
      <c r="D854" s="5">
        <f t="shared" ca="1" si="86"/>
        <v>151.36005514535705</v>
      </c>
      <c r="E854" s="5">
        <f t="shared" ca="1" si="89"/>
        <v>-14.35703836874457</v>
      </c>
      <c r="F854" s="5">
        <f t="shared" ca="1" si="87"/>
        <v>2.7630721883989136</v>
      </c>
      <c r="G854">
        <f t="shared" ca="1" si="88"/>
        <v>0.51300000000000001</v>
      </c>
    </row>
    <row r="855" spans="1:7" x14ac:dyDescent="0.3">
      <c r="A855">
        <v>799</v>
      </c>
      <c r="B855" s="5">
        <f t="shared" ca="1" si="84"/>
        <v>73.772010501439382</v>
      </c>
      <c r="C855" s="5">
        <f t="shared" ca="1" si="85"/>
        <v>31.485312752077949</v>
      </c>
      <c r="D855" s="5">
        <f t="shared" ca="1" si="86"/>
        <v>149.49859315278647</v>
      </c>
      <c r="E855" s="5">
        <f t="shared" ca="1" si="89"/>
        <v>-7.3080194628057003</v>
      </c>
      <c r="F855" s="5">
        <f t="shared" ca="1" si="87"/>
        <v>9.8120910943377844</v>
      </c>
      <c r="G855">
        <f t="shared" ca="1" si="88"/>
        <v>0.71099999999999997</v>
      </c>
    </row>
    <row r="856" spans="1:7" x14ac:dyDescent="0.3">
      <c r="A856">
        <v>800</v>
      </c>
      <c r="B856" s="5">
        <f t="shared" ca="1" si="84"/>
        <v>71.031814441007171</v>
      </c>
      <c r="C856" s="5">
        <f t="shared" ca="1" si="85"/>
        <v>28.348461449463439</v>
      </c>
      <c r="D856" s="5">
        <f t="shared" ca="1" si="86"/>
        <v>158.1276760604807</v>
      </c>
      <c r="E856" s="5">
        <f t="shared" ca="1" si="89"/>
        <v>-10.850122005505584</v>
      </c>
      <c r="F856" s="5">
        <f t="shared" ca="1" si="87"/>
        <v>6.2699885516378995</v>
      </c>
      <c r="G856">
        <f t="shared" ca="1" si="88"/>
        <v>0.61699999999999999</v>
      </c>
    </row>
    <row r="857" spans="1:7" x14ac:dyDescent="0.3">
      <c r="A857">
        <v>801</v>
      </c>
      <c r="B857" s="5">
        <f t="shared" ca="1" si="84"/>
        <v>68.88573119339037</v>
      </c>
      <c r="C857" s="5">
        <f t="shared" ca="1" si="85"/>
        <v>30.744295889081975</v>
      </c>
      <c r="D857" s="5">
        <f t="shared" ca="1" si="86"/>
        <v>154.02231102959206</v>
      </c>
      <c r="E857" s="5">
        <f t="shared" ca="1" si="89"/>
        <v>-21.323371762101111</v>
      </c>
      <c r="F857" s="5">
        <f t="shared" ca="1" si="87"/>
        <v>-4.2032612049576272</v>
      </c>
      <c r="G857">
        <f t="shared" ca="1" si="88"/>
        <v>0.29899999999999999</v>
      </c>
    </row>
    <row r="858" spans="1:7" x14ac:dyDescent="0.3">
      <c r="A858">
        <v>802</v>
      </c>
      <c r="B858" s="5">
        <f t="shared" ca="1" si="84"/>
        <v>70.42242214542847</v>
      </c>
      <c r="C858" s="5">
        <f t="shared" ca="1" si="85"/>
        <v>33.745163797983196</v>
      </c>
      <c r="D858" s="5">
        <f t="shared" ca="1" si="86"/>
        <v>142.97196644312433</v>
      </c>
      <c r="E858" s="5">
        <f t="shared" ca="1" si="89"/>
        <v>-19.458095902532513</v>
      </c>
      <c r="F858" s="5">
        <f t="shared" ca="1" si="87"/>
        <v>-2.3379853453890291</v>
      </c>
      <c r="G858">
        <f t="shared" ca="1" si="88"/>
        <v>0.35199999999999998</v>
      </c>
    </row>
    <row r="859" spans="1:7" x14ac:dyDescent="0.3">
      <c r="A859">
        <v>803</v>
      </c>
      <c r="B859" s="5">
        <f t="shared" ca="1" si="84"/>
        <v>74.465951115363893</v>
      </c>
      <c r="C859" s="5">
        <f t="shared" ca="1" si="85"/>
        <v>30.617938971925835</v>
      </c>
      <c r="D859" s="5">
        <f t="shared" ca="1" si="86"/>
        <v>144.86859273391741</v>
      </c>
      <c r="E859" s="5">
        <f t="shared" ca="1" si="89"/>
        <v>-0.4523229515627043</v>
      </c>
      <c r="F859" s="5">
        <f t="shared" ca="1" si="87"/>
        <v>16.667787605580781</v>
      </c>
      <c r="G859">
        <f t="shared" ca="1" si="88"/>
        <v>0.86399999999999999</v>
      </c>
    </row>
    <row r="860" spans="1:7" x14ac:dyDescent="0.3">
      <c r="A860">
        <v>804</v>
      </c>
      <c r="B860" s="5">
        <f t="shared" ca="1" si="84"/>
        <v>71.537315985955573</v>
      </c>
      <c r="C860" s="5">
        <f t="shared" ca="1" si="85"/>
        <v>26.689965214663591</v>
      </c>
      <c r="D860" s="5">
        <f t="shared" ca="1" si="86"/>
        <v>148.35672376438615</v>
      </c>
      <c r="E860" s="5">
        <f t="shared" ca="1" si="89"/>
        <v>0.45916540346010237</v>
      </c>
      <c r="F860" s="5">
        <f t="shared" ca="1" si="87"/>
        <v>17.579275960603585</v>
      </c>
      <c r="G860">
        <f t="shared" ca="1" si="88"/>
        <v>0.88</v>
      </c>
    </row>
    <row r="861" spans="1:7" x14ac:dyDescent="0.3">
      <c r="A861">
        <v>805</v>
      </c>
      <c r="B861" s="5">
        <f t="shared" ca="1" si="84"/>
        <v>72.957554197891454</v>
      </c>
      <c r="C861" s="5">
        <f t="shared" ca="1" si="85"/>
        <v>28.672763817217422</v>
      </c>
      <c r="D861" s="5">
        <f t="shared" ca="1" si="86"/>
        <v>152.80163680688929</v>
      </c>
      <c r="E861" s="5">
        <f t="shared" ca="1" si="89"/>
        <v>-3.5072880578503192</v>
      </c>
      <c r="F861" s="5">
        <f t="shared" ca="1" si="87"/>
        <v>13.612822499293165</v>
      </c>
      <c r="G861">
        <f t="shared" ca="1" si="88"/>
        <v>0.80500000000000005</v>
      </c>
    </row>
    <row r="862" spans="1:7" x14ac:dyDescent="0.3">
      <c r="A862">
        <v>806</v>
      </c>
      <c r="B862" s="5">
        <f t="shared" ca="1" si="84"/>
        <v>72.884583341795263</v>
      </c>
      <c r="C862" s="5">
        <f t="shared" ca="1" si="85"/>
        <v>29.279344467995742</v>
      </c>
      <c r="D862" s="5">
        <f t="shared" ca="1" si="86"/>
        <v>151.15920099645359</v>
      </c>
      <c r="E862" s="5">
        <f t="shared" ca="1" si="89"/>
        <v>-4.520205719084486</v>
      </c>
      <c r="F862" s="5">
        <f t="shared" ca="1" si="87"/>
        <v>12.599904838058997</v>
      </c>
      <c r="G862">
        <f t="shared" ca="1" si="88"/>
        <v>0.77900000000000003</v>
      </c>
    </row>
    <row r="863" spans="1:7" x14ac:dyDescent="0.3">
      <c r="A863">
        <v>807</v>
      </c>
      <c r="B863" s="5">
        <f t="shared" ca="1" si="84"/>
        <v>66.685694002407089</v>
      </c>
      <c r="C863" s="5">
        <f t="shared" ca="1" si="85"/>
        <v>31.900024103880494</v>
      </c>
      <c r="D863" s="5">
        <f t="shared" ca="1" si="86"/>
        <v>151.76062891519911</v>
      </c>
      <c r="E863" s="5">
        <f t="shared" ca="1" si="89"/>
        <v>-29.477221515361183</v>
      </c>
      <c r="F863" s="5">
        <f t="shared" ca="1" si="87"/>
        <v>-12.357110958217699</v>
      </c>
      <c r="G863">
        <f t="shared" ca="1" si="88"/>
        <v>0.112</v>
      </c>
    </row>
    <row r="864" spans="1:7" x14ac:dyDescent="0.3">
      <c r="A864">
        <v>808</v>
      </c>
      <c r="B864" s="5">
        <f t="shared" ca="1" si="84"/>
        <v>69.146288798012279</v>
      </c>
      <c r="C864" s="5">
        <f t="shared" ca="1" si="85"/>
        <v>31.741001293445787</v>
      </c>
      <c r="D864" s="5">
        <f t="shared" ca="1" si="86"/>
        <v>152.12335180573177</v>
      </c>
      <c r="E864" s="5">
        <f t="shared" ca="1" si="89"/>
        <v>-22.356129227607358</v>
      </c>
      <c r="F864" s="5">
        <f t="shared" ca="1" si="87"/>
        <v>-5.2360186704638743</v>
      </c>
      <c r="G864">
        <f t="shared" ca="1" si="88"/>
        <v>0.26600000000000001</v>
      </c>
    </row>
    <row r="865" spans="1:7" x14ac:dyDescent="0.3">
      <c r="A865">
        <v>809</v>
      </c>
      <c r="B865" s="5">
        <f t="shared" ca="1" si="84"/>
        <v>69.28798068574352</v>
      </c>
      <c r="C865" s="5">
        <f t="shared" ca="1" si="85"/>
        <v>36.352564180914534</v>
      </c>
      <c r="D865" s="5">
        <f t="shared" ca="1" si="86"/>
        <v>156.89499549056563</v>
      </c>
      <c r="E865" s="5">
        <f t="shared" ca="1" si="89"/>
        <v>-37.411708169671925</v>
      </c>
      <c r="F865" s="5">
        <f t="shared" ca="1" si="87"/>
        <v>-20.291597612528442</v>
      </c>
      <c r="G865">
        <f t="shared" ca="1" si="88"/>
        <v>3.3000000000000002E-2</v>
      </c>
    </row>
    <row r="866" spans="1:7" x14ac:dyDescent="0.3">
      <c r="A866">
        <v>810</v>
      </c>
      <c r="B866" s="5">
        <f t="shared" ca="1" si="84"/>
        <v>69.079695644613977</v>
      </c>
      <c r="C866" s="5">
        <f t="shared" ca="1" si="85"/>
        <v>26.097236112699413</v>
      </c>
      <c r="D866" s="5">
        <f t="shared" ca="1" si="86"/>
        <v>146.72637569330689</v>
      </c>
      <c r="E866" s="5">
        <f t="shared" ca="1" si="89"/>
        <v>-3.8709021287348548</v>
      </c>
      <c r="F866" s="5">
        <f t="shared" ca="1" si="87"/>
        <v>13.249208428408629</v>
      </c>
      <c r="G866">
        <f t="shared" ca="1" si="88"/>
        <v>0.79500000000000004</v>
      </c>
    </row>
    <row r="867" spans="1:7" x14ac:dyDescent="0.3">
      <c r="A867">
        <v>811</v>
      </c>
      <c r="B867" s="5">
        <f t="shared" ca="1" si="84"/>
        <v>67.783643839082899</v>
      </c>
      <c r="C867" s="5">
        <f t="shared" ca="1" si="85"/>
        <v>31.768655338005146</v>
      </c>
      <c r="D867" s="5">
        <f t="shared" ca="1" si="86"/>
        <v>156.11140061735767</v>
      </c>
      <c r="E867" s="5">
        <f t="shared" ca="1" si="89"/>
        <v>-28.388253788074611</v>
      </c>
      <c r="F867" s="5">
        <f t="shared" ca="1" si="87"/>
        <v>-11.268143230931127</v>
      </c>
      <c r="G867">
        <f t="shared" ca="1" si="88"/>
        <v>0.124</v>
      </c>
    </row>
    <row r="868" spans="1:7" x14ac:dyDescent="0.3">
      <c r="A868">
        <v>812</v>
      </c>
      <c r="B868" s="5">
        <f t="shared" ca="1" si="84"/>
        <v>71.532409425976937</v>
      </c>
      <c r="C868" s="5">
        <f t="shared" ca="1" si="85"/>
        <v>34.176685851158119</v>
      </c>
      <c r="D868" s="5">
        <f t="shared" ca="1" si="86"/>
        <v>156.16723238261707</v>
      </c>
      <c r="E868" s="5">
        <f t="shared" ca="1" si="89"/>
        <v>-24.673686842223823</v>
      </c>
      <c r="F868" s="5">
        <f t="shared" ca="1" si="87"/>
        <v>-7.5535762850803394</v>
      </c>
      <c r="G868">
        <f t="shared" ca="1" si="88"/>
        <v>0.21</v>
      </c>
    </row>
    <row r="869" spans="1:7" x14ac:dyDescent="0.3">
      <c r="A869">
        <v>813</v>
      </c>
      <c r="B869" s="5">
        <f t="shared" ca="1" si="84"/>
        <v>63.016434709299809</v>
      </c>
      <c r="C869" s="5">
        <f t="shared" ca="1" si="85"/>
        <v>29.703672438943698</v>
      </c>
      <c r="D869" s="5">
        <f t="shared" ca="1" si="86"/>
        <v>148.09678568026737</v>
      </c>
      <c r="E869" s="5">
        <f t="shared" ca="1" si="89"/>
        <v>-31.616694955641982</v>
      </c>
      <c r="F869" s="5">
        <f t="shared" ca="1" si="87"/>
        <v>-14.496584398498499</v>
      </c>
      <c r="G869">
        <f t="shared" ca="1" si="88"/>
        <v>8.4000000000000005E-2</v>
      </c>
    </row>
    <row r="870" spans="1:7" x14ac:dyDescent="0.3">
      <c r="A870">
        <v>814</v>
      </c>
      <c r="B870" s="5">
        <f t="shared" ca="1" si="84"/>
        <v>70.826360403801715</v>
      </c>
      <c r="C870" s="5">
        <f t="shared" ca="1" si="85"/>
        <v>33.860398899673768</v>
      </c>
      <c r="D870" s="5">
        <f t="shared" ca="1" si="86"/>
        <v>150.77175001912912</v>
      </c>
      <c r="E870" s="5">
        <f t="shared" ca="1" si="89"/>
        <v>-22.854822398486814</v>
      </c>
      <c r="F870" s="5">
        <f t="shared" ca="1" si="87"/>
        <v>-5.73471184134333</v>
      </c>
      <c r="G870">
        <f t="shared" ca="1" si="88"/>
        <v>0.25600000000000001</v>
      </c>
    </row>
    <row r="871" spans="1:7" x14ac:dyDescent="0.3">
      <c r="A871">
        <v>815</v>
      </c>
      <c r="B871" s="5">
        <f t="shared" ca="1" si="84"/>
        <v>71.322268562813221</v>
      </c>
      <c r="C871" s="5">
        <f t="shared" ca="1" si="85"/>
        <v>33.432519204732699</v>
      </c>
      <c r="D871" s="5">
        <f t="shared" ca="1" si="86"/>
        <v>149.40502421800596</v>
      </c>
      <c r="E871" s="5">
        <f t="shared" ca="1" si="89"/>
        <v>-19.538209076164183</v>
      </c>
      <c r="F871" s="5">
        <f t="shared" ca="1" si="87"/>
        <v>-2.4180985190206989</v>
      </c>
      <c r="G871">
        <f t="shared" ca="1" si="88"/>
        <v>0.35</v>
      </c>
    </row>
    <row r="872" spans="1:7" x14ac:dyDescent="0.3">
      <c r="A872">
        <v>816</v>
      </c>
      <c r="B872" s="5">
        <f t="shared" ca="1" si="84"/>
        <v>71.064899962710257</v>
      </c>
      <c r="C872" s="5">
        <f t="shared" ca="1" si="85"/>
        <v>28.009352967360947</v>
      </c>
      <c r="D872" s="5">
        <f t="shared" ca="1" si="86"/>
        <v>145.55159453910449</v>
      </c>
      <c r="E872" s="5">
        <f t="shared" ca="1" si="89"/>
        <v>-3.033715507108417</v>
      </c>
      <c r="F872" s="5">
        <f t="shared" ca="1" si="87"/>
        <v>14.086395050035067</v>
      </c>
      <c r="G872">
        <f t="shared" ca="1" si="88"/>
        <v>0.81100000000000005</v>
      </c>
    </row>
    <row r="873" spans="1:7" x14ac:dyDescent="0.3">
      <c r="A873">
        <v>817</v>
      </c>
      <c r="B873" s="5">
        <f t="shared" ca="1" si="84"/>
        <v>71.75989411683922</v>
      </c>
      <c r="C873" s="5">
        <f t="shared" ca="1" si="85"/>
        <v>27.209854727245759</v>
      </c>
      <c r="D873" s="5">
        <f t="shared" ca="1" si="86"/>
        <v>161.44012206481139</v>
      </c>
      <c r="E873" s="5">
        <f t="shared" ca="1" si="89"/>
        <v>-7.4214728906090883</v>
      </c>
      <c r="F873" s="5">
        <f t="shared" ca="1" si="87"/>
        <v>9.6986376665343954</v>
      </c>
      <c r="G873">
        <f t="shared" ca="1" si="88"/>
        <v>0.70699999999999996</v>
      </c>
    </row>
    <row r="874" spans="1:7" x14ac:dyDescent="0.3">
      <c r="A874">
        <v>818</v>
      </c>
      <c r="B874" s="5">
        <f t="shared" ca="1" si="84"/>
        <v>67.652695725024898</v>
      </c>
      <c r="C874" s="5">
        <f t="shared" ca="1" si="85"/>
        <v>34.512658044269131</v>
      </c>
      <c r="D874" s="5">
        <f t="shared" ca="1" si="86"/>
        <v>154.25960042274335</v>
      </c>
      <c r="E874" s="5">
        <f t="shared" ca="1" si="89"/>
        <v>-35.420068701224793</v>
      </c>
      <c r="F874" s="5">
        <f t="shared" ca="1" si="87"/>
        <v>-18.299958144081309</v>
      </c>
      <c r="G874">
        <f t="shared" ca="1" si="88"/>
        <v>4.7E-2</v>
      </c>
    </row>
    <row r="875" spans="1:7" x14ac:dyDescent="0.3">
      <c r="A875">
        <v>819</v>
      </c>
      <c r="B875" s="5">
        <f t="shared" ca="1" si="84"/>
        <v>71.24324354666615</v>
      </c>
      <c r="C875" s="5">
        <f t="shared" ca="1" si="85"/>
        <v>28.00330069171368</v>
      </c>
      <c r="D875" s="5">
        <f t="shared" ca="1" si="86"/>
        <v>152.06866035882001</v>
      </c>
      <c r="E875" s="5">
        <f t="shared" ca="1" si="89"/>
        <v>-6.0305524884205415</v>
      </c>
      <c r="F875" s="5">
        <f t="shared" ca="1" si="87"/>
        <v>11.089558068722942</v>
      </c>
      <c r="G875">
        <f t="shared" ca="1" si="88"/>
        <v>0.745</v>
      </c>
    </row>
    <row r="876" spans="1:7" x14ac:dyDescent="0.3">
      <c r="A876">
        <v>820</v>
      </c>
      <c r="B876" s="5">
        <f t="shared" ca="1" si="84"/>
        <v>68.045798422961738</v>
      </c>
      <c r="C876" s="5">
        <f t="shared" ca="1" si="85"/>
        <v>32.750239057638787</v>
      </c>
      <c r="D876" s="5">
        <f t="shared" ca="1" si="86"/>
        <v>133.0106509708755</v>
      </c>
      <c r="E876" s="5">
        <f t="shared" ca="1" si="89"/>
        <v>-17.949305512068356</v>
      </c>
      <c r="F876" s="5">
        <f t="shared" ca="1" si="87"/>
        <v>-0.82919495492487272</v>
      </c>
      <c r="G876">
        <f t="shared" ca="1" si="88"/>
        <v>0.4</v>
      </c>
    </row>
    <row r="877" spans="1:7" x14ac:dyDescent="0.3">
      <c r="A877">
        <v>821</v>
      </c>
      <c r="B877" s="5">
        <f t="shared" ca="1" si="84"/>
        <v>74.824979659289184</v>
      </c>
      <c r="C877" s="5">
        <f t="shared" ca="1" si="85"/>
        <v>29.658573729970559</v>
      </c>
      <c r="D877" s="5">
        <f t="shared" ca="1" si="86"/>
        <v>149.63929656156432</v>
      </c>
      <c r="E877" s="5">
        <f t="shared" ca="1" si="89"/>
        <v>0.6591415676732999</v>
      </c>
      <c r="F877" s="5">
        <f t="shared" ca="1" si="87"/>
        <v>17.779252124816782</v>
      </c>
      <c r="G877">
        <f t="shared" ca="1" si="88"/>
        <v>0.88300000000000001</v>
      </c>
    </row>
    <row r="878" spans="1:7" x14ac:dyDescent="0.3">
      <c r="A878">
        <v>822</v>
      </c>
      <c r="B878" s="5">
        <f t="shared" ca="1" si="84"/>
        <v>68.208192455018718</v>
      </c>
      <c r="C878" s="5">
        <f t="shared" ca="1" si="85"/>
        <v>32.22779472928331</v>
      </c>
      <c r="D878" s="5">
        <f t="shared" ca="1" si="86"/>
        <v>151.72656067246825</v>
      </c>
      <c r="E878" s="5">
        <f t="shared" ca="1" si="89"/>
        <v>-26.122006200374006</v>
      </c>
      <c r="F878" s="5">
        <f t="shared" ca="1" si="87"/>
        <v>-9.0018956432305224</v>
      </c>
      <c r="G878">
        <f t="shared" ca="1" si="88"/>
        <v>0.17499999999999999</v>
      </c>
    </row>
    <row r="879" spans="1:7" x14ac:dyDescent="0.3">
      <c r="A879">
        <v>823</v>
      </c>
      <c r="B879" s="5">
        <f t="shared" ca="1" si="84"/>
        <v>72.553271894406961</v>
      </c>
      <c r="C879" s="5">
        <f t="shared" ca="1" si="85"/>
        <v>26.05333339047997</v>
      </c>
      <c r="D879" s="5">
        <f t="shared" ca="1" si="86"/>
        <v>156.53410872567565</v>
      </c>
      <c r="E879" s="5">
        <f t="shared" ca="1" si="89"/>
        <v>0.66827004204443297</v>
      </c>
      <c r="F879" s="5">
        <f t="shared" ca="1" si="87"/>
        <v>17.788380599187917</v>
      </c>
      <c r="G879">
        <f t="shared" ca="1" si="88"/>
        <v>0.88500000000000001</v>
      </c>
    </row>
    <row r="880" spans="1:7" x14ac:dyDescent="0.3">
      <c r="A880">
        <v>824</v>
      </c>
      <c r="B880" s="5">
        <f t="shared" ca="1" si="84"/>
        <v>68.442556734323986</v>
      </c>
      <c r="C880" s="5">
        <f t="shared" ca="1" si="85"/>
        <v>29.154454617208259</v>
      </c>
      <c r="D880" s="5">
        <f t="shared" ca="1" si="86"/>
        <v>151.2618692511665</v>
      </c>
      <c r="E880" s="5">
        <f t="shared" ca="1" si="89"/>
        <v>-16.633228982777517</v>
      </c>
      <c r="F880" s="5">
        <f t="shared" ca="1" si="87"/>
        <v>0.48688157436596669</v>
      </c>
      <c r="G880">
        <f t="shared" ca="1" si="88"/>
        <v>0.443</v>
      </c>
    </row>
    <row r="881" spans="1:7" x14ac:dyDescent="0.3">
      <c r="A881">
        <v>825</v>
      </c>
      <c r="B881" s="5">
        <f t="shared" ca="1" si="84"/>
        <v>69.439512449100832</v>
      </c>
      <c r="C881" s="5">
        <f t="shared" ca="1" si="85"/>
        <v>31.426448695887952</v>
      </c>
      <c r="D881" s="5">
        <f t="shared" ca="1" si="86"/>
        <v>149.56820674553359</v>
      </c>
      <c r="E881" s="5">
        <f t="shared" ca="1" si="89"/>
        <v>-19.281727998028977</v>
      </c>
      <c r="F881" s="5">
        <f t="shared" ca="1" si="87"/>
        <v>-2.1616174408854931</v>
      </c>
      <c r="G881">
        <f t="shared" ca="1" si="88"/>
        <v>0.35599999999999998</v>
      </c>
    </row>
    <row r="882" spans="1:7" x14ac:dyDescent="0.3">
      <c r="A882">
        <v>826</v>
      </c>
      <c r="B882" s="5">
        <f t="shared" ca="1" si="84"/>
        <v>67.907313537863203</v>
      </c>
      <c r="C882" s="5">
        <f t="shared" ca="1" si="85"/>
        <v>24.196373396644155</v>
      </c>
      <c r="D882" s="5">
        <f t="shared" ca="1" si="86"/>
        <v>133.65909581890617</v>
      </c>
      <c r="E882" s="5">
        <f t="shared" ca="1" si="89"/>
        <v>5.2052996334955868</v>
      </c>
      <c r="F882" s="5">
        <f t="shared" ca="1" si="87"/>
        <v>22.325410190639069</v>
      </c>
      <c r="G882">
        <f t="shared" ca="1" si="88"/>
        <v>0.93500000000000005</v>
      </c>
    </row>
    <row r="883" spans="1:7" x14ac:dyDescent="0.3">
      <c r="A883">
        <v>827</v>
      </c>
      <c r="B883" s="5">
        <f t="shared" ca="1" si="84"/>
        <v>68.893849864792287</v>
      </c>
      <c r="C883" s="5">
        <f t="shared" ca="1" si="85"/>
        <v>33.050372527579974</v>
      </c>
      <c r="D883" s="5">
        <f t="shared" ca="1" si="86"/>
        <v>143.09134839498765</v>
      </c>
      <c r="E883" s="5">
        <f t="shared" ca="1" si="89"/>
        <v>-21.851165160884509</v>
      </c>
      <c r="F883" s="5">
        <f t="shared" ca="1" si="87"/>
        <v>-4.7310546037410255</v>
      </c>
      <c r="G883">
        <f t="shared" ca="1" si="88"/>
        <v>0.28000000000000003</v>
      </c>
    </row>
    <row r="884" spans="1:7" x14ac:dyDescent="0.3">
      <c r="A884">
        <v>828</v>
      </c>
      <c r="B884" s="5">
        <f t="shared" ca="1" si="84"/>
        <v>64.635863133991052</v>
      </c>
      <c r="C884" s="5">
        <f t="shared" ca="1" si="85"/>
        <v>28.889310742026023</v>
      </c>
      <c r="D884" s="5">
        <f t="shared" ca="1" si="86"/>
        <v>148.95037210521826</v>
      </c>
      <c r="E884" s="5">
        <f t="shared" ca="1" si="89"/>
        <v>-25.279127731542264</v>
      </c>
      <c r="F884" s="5">
        <f t="shared" ca="1" si="87"/>
        <v>-8.1590171743987803</v>
      </c>
      <c r="G884">
        <f t="shared" ca="1" si="88"/>
        <v>0.19500000000000001</v>
      </c>
    </row>
    <row r="885" spans="1:7" x14ac:dyDescent="0.3">
      <c r="A885">
        <v>829</v>
      </c>
      <c r="B885" s="5">
        <f t="shared" ca="1" si="84"/>
        <v>67.474082536600221</v>
      </c>
      <c r="C885" s="5">
        <f t="shared" ca="1" si="85"/>
        <v>30.826464506813046</v>
      </c>
      <c r="D885" s="5">
        <f t="shared" ca="1" si="86"/>
        <v>147.25916859229525</v>
      </c>
      <c r="E885" s="5">
        <f t="shared" ca="1" si="89"/>
        <v>-21.851125884607882</v>
      </c>
      <c r="F885" s="5">
        <f t="shared" ca="1" si="87"/>
        <v>-4.731015327464398</v>
      </c>
      <c r="G885">
        <f t="shared" ca="1" si="88"/>
        <v>0.28100000000000003</v>
      </c>
    </row>
    <row r="886" spans="1:7" x14ac:dyDescent="0.3">
      <c r="A886">
        <v>830</v>
      </c>
      <c r="B886" s="5">
        <f t="shared" ca="1" si="84"/>
        <v>72.886993183756175</v>
      </c>
      <c r="C886" s="5">
        <f t="shared" ca="1" si="85"/>
        <v>30.010168420232763</v>
      </c>
      <c r="D886" s="5">
        <f t="shared" ca="1" si="86"/>
        <v>158.11149487296851</v>
      </c>
      <c r="E886" s="5">
        <f t="shared" ca="1" si="89"/>
        <v>-10.301038681137921</v>
      </c>
      <c r="F886" s="5">
        <f t="shared" ca="1" si="87"/>
        <v>6.8190718760055624</v>
      </c>
      <c r="G886">
        <f t="shared" ca="1" si="88"/>
        <v>0.63300000000000001</v>
      </c>
    </row>
    <row r="887" spans="1:7" x14ac:dyDescent="0.3">
      <c r="A887">
        <v>831</v>
      </c>
      <c r="B887" s="5">
        <f t="shared" ca="1" si="84"/>
        <v>68.42541205300472</v>
      </c>
      <c r="C887" s="5">
        <f t="shared" ca="1" si="85"/>
        <v>31.765707102690371</v>
      </c>
      <c r="D887" s="5">
        <f t="shared" ca="1" si="86"/>
        <v>152.97616056312796</v>
      </c>
      <c r="E887" s="5">
        <f t="shared" ca="1" si="89"/>
        <v>-24.898083287571705</v>
      </c>
      <c r="F887" s="5">
        <f t="shared" ca="1" si="87"/>
        <v>-7.7779727304282211</v>
      </c>
      <c r="G887">
        <f t="shared" ca="1" si="88"/>
        <v>0.20699999999999999</v>
      </c>
    </row>
    <row r="888" spans="1:7" x14ac:dyDescent="0.3">
      <c r="A888">
        <v>832</v>
      </c>
      <c r="B888" s="5">
        <f t="shared" ca="1" si="84"/>
        <v>66.405630460246741</v>
      </c>
      <c r="C888" s="5">
        <f t="shared" ca="1" si="85"/>
        <v>29.718600390877953</v>
      </c>
      <c r="D888" s="5">
        <f t="shared" ca="1" si="86"/>
        <v>145.09408632273346</v>
      </c>
      <c r="E888" s="5">
        <f t="shared" ca="1" si="89"/>
        <v>-20.574350564804508</v>
      </c>
      <c r="F888" s="5">
        <f t="shared" ca="1" si="87"/>
        <v>-3.4542400076610242</v>
      </c>
      <c r="G888">
        <f t="shared" ca="1" si="88"/>
        <v>0.32300000000000001</v>
      </c>
    </row>
    <row r="889" spans="1:7" x14ac:dyDescent="0.3">
      <c r="A889">
        <v>833</v>
      </c>
      <c r="B889" s="5">
        <f t="shared" ca="1" si="84"/>
        <v>68.194549485580822</v>
      </c>
      <c r="C889" s="5">
        <f t="shared" ca="1" si="85"/>
        <v>32.213998543424083</v>
      </c>
      <c r="D889" s="5">
        <f t="shared" ca="1" si="86"/>
        <v>142.88195922383599</v>
      </c>
      <c r="E889" s="5">
        <f t="shared" ca="1" si="89"/>
        <v>-21.355487069797729</v>
      </c>
      <c r="F889" s="5">
        <f t="shared" ca="1" si="87"/>
        <v>-4.2353765126542449</v>
      </c>
      <c r="G889">
        <f t="shared" ca="1" si="88"/>
        <v>0.29799999999999999</v>
      </c>
    </row>
    <row r="890" spans="1:7" x14ac:dyDescent="0.3">
      <c r="A890">
        <v>834</v>
      </c>
      <c r="B890" s="5">
        <f t="shared" ref="B890:B953" ca="1" si="90">_xlfn.NORM.INV(RAND(),$B$52,$C$52)</f>
        <v>71.084486349516609</v>
      </c>
      <c r="C890" s="5">
        <f t="shared" ref="C890:C953" ca="1" si="91">_xlfn.NORM.INV(RAND(),$B$53,$C$53)</f>
        <v>30.507710996029047</v>
      </c>
      <c r="D890" s="5">
        <f t="shared" ref="D890:D953" ca="1" si="92">_xlfn.NORM.INV(RAND(),$B$54,$C$54)</f>
        <v>154.42360178572102</v>
      </c>
      <c r="E890" s="5">
        <f t="shared" ca="1" si="89"/>
        <v>-14.737747004645581</v>
      </c>
      <c r="F890" s="5">
        <f t="shared" ref="F890:F953" ca="1" si="93">E890+$C$46</f>
        <v>2.3823635524979032</v>
      </c>
      <c r="G890">
        <f t="shared" ref="G890:G953" ca="1" si="94">COUNTIF($F$57:$F$1056,"&lt;"&amp;F890)/COUNT($F$57:$F$1056)</f>
        <v>0.498</v>
      </c>
    </row>
    <row r="891" spans="1:7" x14ac:dyDescent="0.3">
      <c r="A891">
        <v>835</v>
      </c>
      <c r="B891" s="5">
        <f t="shared" ca="1" si="90"/>
        <v>71.309050600391473</v>
      </c>
      <c r="C891" s="5">
        <f t="shared" ca="1" si="91"/>
        <v>30.343943617411018</v>
      </c>
      <c r="D891" s="5">
        <f t="shared" ca="1" si="92"/>
        <v>151.5275728454416</v>
      </c>
      <c r="E891" s="5">
        <f t="shared" ca="1" si="89"/>
        <v>-12.092559187298212</v>
      </c>
      <c r="F891" s="5">
        <f t="shared" ca="1" si="93"/>
        <v>5.0275513698452716</v>
      </c>
      <c r="G891">
        <f t="shared" ca="1" si="94"/>
        <v>0.57999999999999996</v>
      </c>
    </row>
    <row r="892" spans="1:7" x14ac:dyDescent="0.3">
      <c r="A892">
        <v>836</v>
      </c>
      <c r="B892" s="5">
        <f t="shared" ca="1" si="90"/>
        <v>69.178089960727675</v>
      </c>
      <c r="C892" s="5">
        <f t="shared" ca="1" si="91"/>
        <v>33.766877695645867</v>
      </c>
      <c r="D892" s="5">
        <f t="shared" ca="1" si="92"/>
        <v>145.73531750169772</v>
      </c>
      <c r="E892" s="5">
        <f t="shared" ca="1" si="89"/>
        <v>-24.4832309208353</v>
      </c>
      <c r="F892" s="5">
        <f t="shared" ca="1" si="93"/>
        <v>-7.3631203636918166</v>
      </c>
      <c r="G892">
        <f t="shared" ca="1" si="94"/>
        <v>0.214</v>
      </c>
    </row>
    <row r="893" spans="1:7" x14ac:dyDescent="0.3">
      <c r="A893">
        <v>837</v>
      </c>
      <c r="B893" s="5">
        <f t="shared" ca="1" si="90"/>
        <v>67.996797845520462</v>
      </c>
      <c r="C893" s="5">
        <f t="shared" ca="1" si="91"/>
        <v>30.571191416970173</v>
      </c>
      <c r="D893" s="5">
        <f t="shared" ca="1" si="92"/>
        <v>144.57631674052192</v>
      </c>
      <c r="E893" s="5">
        <f t="shared" ca="1" si="89"/>
        <v>-18.232507294187918</v>
      </c>
      <c r="F893" s="5">
        <f t="shared" ca="1" si="93"/>
        <v>-1.1123967370444348</v>
      </c>
      <c r="G893">
        <f t="shared" ca="1" si="94"/>
        <v>0.38800000000000001</v>
      </c>
    </row>
    <row r="894" spans="1:7" x14ac:dyDescent="0.3">
      <c r="A894">
        <v>838</v>
      </c>
      <c r="B894" s="5">
        <f t="shared" ca="1" si="90"/>
        <v>70.376360045086656</v>
      </c>
      <c r="C894" s="5">
        <f t="shared" ca="1" si="91"/>
        <v>30.270471691721376</v>
      </c>
      <c r="D894" s="5">
        <f t="shared" ca="1" si="92"/>
        <v>150.77730178410624</v>
      </c>
      <c r="E894" s="5">
        <f t="shared" ca="1" si="89"/>
        <v>-14.088045336709849</v>
      </c>
      <c r="F894" s="5">
        <f t="shared" ca="1" si="93"/>
        <v>3.0320652204336351</v>
      </c>
      <c r="G894">
        <f t="shared" ca="1" si="94"/>
        <v>0.52100000000000002</v>
      </c>
    </row>
    <row r="895" spans="1:7" x14ac:dyDescent="0.3">
      <c r="A895">
        <v>839</v>
      </c>
      <c r="B895" s="5">
        <f t="shared" ca="1" si="90"/>
        <v>66.225101257380231</v>
      </c>
      <c r="C895" s="5">
        <f t="shared" ca="1" si="91"/>
        <v>28.323759599492941</v>
      </c>
      <c r="D895" s="5">
        <f t="shared" ca="1" si="92"/>
        <v>155.93436179388098</v>
      </c>
      <c r="E895" s="5">
        <f t="shared" ca="1" si="89"/>
        <v>-23.024296698612421</v>
      </c>
      <c r="F895" s="5">
        <f t="shared" ca="1" si="93"/>
        <v>-5.9041861414689372</v>
      </c>
      <c r="G895">
        <f t="shared" ca="1" si="94"/>
        <v>0.252</v>
      </c>
    </row>
    <row r="896" spans="1:7" x14ac:dyDescent="0.3">
      <c r="A896">
        <v>840</v>
      </c>
      <c r="B896" s="5">
        <f t="shared" ca="1" si="90"/>
        <v>67.134983655373901</v>
      </c>
      <c r="C896" s="5">
        <f t="shared" ca="1" si="91"/>
        <v>25.816682622052518</v>
      </c>
      <c r="D896" s="5">
        <f t="shared" ca="1" si="92"/>
        <v>150.57238291928635</v>
      </c>
      <c r="E896" s="5">
        <f t="shared" ca="1" si="89"/>
        <v>-10.591370201920219</v>
      </c>
      <c r="F896" s="5">
        <f t="shared" ca="1" si="93"/>
        <v>6.528740355223265</v>
      </c>
      <c r="G896">
        <f t="shared" ca="1" si="94"/>
        <v>0.625</v>
      </c>
    </row>
    <row r="897" spans="1:7" x14ac:dyDescent="0.3">
      <c r="A897">
        <v>841</v>
      </c>
      <c r="B897" s="5">
        <f t="shared" ca="1" si="90"/>
        <v>69.159719856027721</v>
      </c>
      <c r="C897" s="5">
        <f t="shared" ca="1" si="91"/>
        <v>30.675739671835757</v>
      </c>
      <c r="D897" s="5">
        <f t="shared" ca="1" si="92"/>
        <v>161.47365201735457</v>
      </c>
      <c r="E897" s="5">
        <f t="shared" ca="1" si="89"/>
        <v>-24.381953840490247</v>
      </c>
      <c r="F897" s="5">
        <f t="shared" ca="1" si="93"/>
        <v>-7.2618432833467637</v>
      </c>
      <c r="G897">
        <f t="shared" ca="1" si="94"/>
        <v>0.22</v>
      </c>
    </row>
    <row r="898" spans="1:7" x14ac:dyDescent="0.3">
      <c r="A898">
        <v>842</v>
      </c>
      <c r="B898" s="5">
        <f t="shared" ca="1" si="90"/>
        <v>69.193635547915378</v>
      </c>
      <c r="C898" s="5">
        <f t="shared" ca="1" si="91"/>
        <v>29.297638483190848</v>
      </c>
      <c r="D898" s="5">
        <f t="shared" ca="1" si="92"/>
        <v>150.48195076869555</v>
      </c>
      <c r="E898" s="5">
        <f t="shared" ca="1" si="89"/>
        <v>-14.51511273864968</v>
      </c>
      <c r="F898" s="5">
        <f t="shared" ca="1" si="93"/>
        <v>2.6049978184938034</v>
      </c>
      <c r="G898">
        <f t="shared" ca="1" si="94"/>
        <v>0.505</v>
      </c>
    </row>
    <row r="899" spans="1:7" x14ac:dyDescent="0.3">
      <c r="A899">
        <v>843</v>
      </c>
      <c r="B899" s="5">
        <f t="shared" ca="1" si="90"/>
        <v>68.235502730563013</v>
      </c>
      <c r="C899" s="5">
        <f t="shared" ca="1" si="91"/>
        <v>31.316325236893093</v>
      </c>
      <c r="D899" s="5">
        <f t="shared" ca="1" si="92"/>
        <v>146.2577434191125</v>
      </c>
      <c r="E899" s="5">
        <f t="shared" ca="1" si="89"/>
        <v>-20.553026286775275</v>
      </c>
      <c r="F899" s="5">
        <f t="shared" ca="1" si="93"/>
        <v>-3.4329157296317909</v>
      </c>
      <c r="G899">
        <f t="shared" ca="1" si="94"/>
        <v>0.32500000000000001</v>
      </c>
    </row>
    <row r="900" spans="1:7" x14ac:dyDescent="0.3">
      <c r="A900">
        <v>844</v>
      </c>
      <c r="B900" s="5">
        <f t="shared" ca="1" si="90"/>
        <v>71.74587717632393</v>
      </c>
      <c r="C900" s="5">
        <f t="shared" ca="1" si="91"/>
        <v>28.791962817729857</v>
      </c>
      <c r="D900" s="5">
        <f t="shared" ca="1" si="92"/>
        <v>141.1307893166167</v>
      </c>
      <c r="E900" s="5">
        <f t="shared" ca="1" si="89"/>
        <v>-0.93533422346653516</v>
      </c>
      <c r="F900" s="5">
        <f t="shared" ca="1" si="93"/>
        <v>16.18477633367695</v>
      </c>
      <c r="G900">
        <f t="shared" ca="1" si="94"/>
        <v>0.85399999999999998</v>
      </c>
    </row>
    <row r="901" spans="1:7" x14ac:dyDescent="0.3">
      <c r="A901">
        <v>845</v>
      </c>
      <c r="B901" s="5">
        <f t="shared" ca="1" si="90"/>
        <v>76.093855724263236</v>
      </c>
      <c r="C901" s="5">
        <f t="shared" ca="1" si="91"/>
        <v>32.857880523011765</v>
      </c>
      <c r="D901" s="5">
        <f t="shared" ca="1" si="92"/>
        <v>151.68437718942991</v>
      </c>
      <c r="E901" s="5">
        <f t="shared" ca="1" si="89"/>
        <v>-5.8345553789059581</v>
      </c>
      <c r="F901" s="5">
        <f t="shared" ca="1" si="93"/>
        <v>11.285555178237527</v>
      </c>
      <c r="G901">
        <f t="shared" ca="1" si="94"/>
        <v>0.751</v>
      </c>
    </row>
    <row r="902" spans="1:7" x14ac:dyDescent="0.3">
      <c r="A902">
        <v>846</v>
      </c>
      <c r="B902" s="5">
        <f t="shared" ca="1" si="90"/>
        <v>74.668993307283088</v>
      </c>
      <c r="C902" s="5">
        <f t="shared" ca="1" si="91"/>
        <v>28.539287942092546</v>
      </c>
      <c r="D902" s="5">
        <f t="shared" ca="1" si="92"/>
        <v>148.65669177323241</v>
      </c>
      <c r="E902" s="5">
        <f t="shared" ref="E902:E965" ca="1" si="95">$J$46*(B902-$B$46)+$J$47*(C902-$B$47)+$J$48*(D902-$B$48)</f>
        <v>3.8791188218858235</v>
      </c>
      <c r="F902" s="5">
        <f t="shared" ca="1" si="93"/>
        <v>20.999229379029309</v>
      </c>
      <c r="G902">
        <f t="shared" ca="1" si="94"/>
        <v>0.92700000000000005</v>
      </c>
    </row>
    <row r="903" spans="1:7" x14ac:dyDescent="0.3">
      <c r="A903">
        <v>847</v>
      </c>
      <c r="B903" s="5">
        <f t="shared" ca="1" si="90"/>
        <v>67.595147409366319</v>
      </c>
      <c r="C903" s="5">
        <f t="shared" ca="1" si="91"/>
        <v>28.88695626093465</v>
      </c>
      <c r="D903" s="5">
        <f t="shared" ca="1" si="92"/>
        <v>148.99765006489326</v>
      </c>
      <c r="E903" s="5">
        <f t="shared" ca="1" si="95"/>
        <v>-17.032791645508613</v>
      </c>
      <c r="F903" s="5">
        <f t="shared" ca="1" si="93"/>
        <v>8.7318911634870489E-2</v>
      </c>
      <c r="G903">
        <f t="shared" ca="1" si="94"/>
        <v>0.43</v>
      </c>
    </row>
    <row r="904" spans="1:7" x14ac:dyDescent="0.3">
      <c r="A904">
        <v>848</v>
      </c>
      <c r="B904" s="5">
        <f t="shared" ca="1" si="90"/>
        <v>69.569085500563489</v>
      </c>
      <c r="C904" s="5">
        <f t="shared" ca="1" si="91"/>
        <v>36.861500045434212</v>
      </c>
      <c r="D904" s="5">
        <f t="shared" ca="1" si="92"/>
        <v>155.31903055089816</v>
      </c>
      <c r="E904" s="5">
        <f t="shared" ca="1" si="95"/>
        <v>-37.198796512388938</v>
      </c>
      <c r="F904" s="5">
        <f t="shared" ca="1" si="93"/>
        <v>-20.078685955245454</v>
      </c>
      <c r="G904">
        <f t="shared" ca="1" si="94"/>
        <v>3.5000000000000003E-2</v>
      </c>
    </row>
    <row r="905" spans="1:7" x14ac:dyDescent="0.3">
      <c r="A905">
        <v>849</v>
      </c>
      <c r="B905" s="5">
        <f t="shared" ca="1" si="90"/>
        <v>70.951882348718556</v>
      </c>
      <c r="C905" s="5">
        <f t="shared" ca="1" si="91"/>
        <v>31.084896263864984</v>
      </c>
      <c r="D905" s="5">
        <f t="shared" ca="1" si="92"/>
        <v>158.44753379344931</v>
      </c>
      <c r="E905" s="5">
        <f t="shared" ca="1" si="95"/>
        <v>-18.888554431810032</v>
      </c>
      <c r="F905" s="5">
        <f t="shared" ca="1" si="93"/>
        <v>-1.7684438746665485</v>
      </c>
      <c r="G905">
        <f t="shared" ca="1" si="94"/>
        <v>0.376</v>
      </c>
    </row>
    <row r="906" spans="1:7" x14ac:dyDescent="0.3">
      <c r="A906">
        <v>850</v>
      </c>
      <c r="B906" s="5">
        <f t="shared" ca="1" si="90"/>
        <v>70.53775547403292</v>
      </c>
      <c r="C906" s="5">
        <f t="shared" ca="1" si="91"/>
        <v>31.603127238657638</v>
      </c>
      <c r="D906" s="5">
        <f t="shared" ca="1" si="92"/>
        <v>158.94242598448412</v>
      </c>
      <c r="E906" s="5">
        <f t="shared" ca="1" si="95"/>
        <v>-21.759298565517742</v>
      </c>
      <c r="F906" s="5">
        <f t="shared" ca="1" si="93"/>
        <v>-4.6391880083742585</v>
      </c>
      <c r="G906">
        <f t="shared" ca="1" si="94"/>
        <v>0.28499999999999998</v>
      </c>
    </row>
    <row r="907" spans="1:7" x14ac:dyDescent="0.3">
      <c r="A907">
        <v>851</v>
      </c>
      <c r="B907" s="5">
        <f t="shared" ca="1" si="90"/>
        <v>72.974363124838675</v>
      </c>
      <c r="C907" s="5">
        <f t="shared" ca="1" si="91"/>
        <v>30.968072770568689</v>
      </c>
      <c r="D907" s="5">
        <f t="shared" ca="1" si="92"/>
        <v>151.89298504156775</v>
      </c>
      <c r="E907" s="5">
        <f t="shared" ca="1" si="95"/>
        <v>-9.3814593028821154</v>
      </c>
      <c r="F907" s="5">
        <f t="shared" ca="1" si="93"/>
        <v>7.7386512542613684</v>
      </c>
      <c r="G907">
        <f t="shared" ca="1" si="94"/>
        <v>0.66600000000000004</v>
      </c>
    </row>
    <row r="908" spans="1:7" x14ac:dyDescent="0.3">
      <c r="A908">
        <v>852</v>
      </c>
      <c r="B908" s="5">
        <f t="shared" ca="1" si="90"/>
        <v>71.585000470735579</v>
      </c>
      <c r="C908" s="5">
        <f t="shared" ca="1" si="91"/>
        <v>29.671214602055176</v>
      </c>
      <c r="D908" s="5">
        <f t="shared" ca="1" si="92"/>
        <v>135.3598784573027</v>
      </c>
      <c r="E908" s="5">
        <f t="shared" ca="1" si="95"/>
        <v>-0.73062627615526843</v>
      </c>
      <c r="F908" s="5">
        <f t="shared" ca="1" si="93"/>
        <v>16.389484280988214</v>
      </c>
      <c r="G908">
        <f t="shared" ca="1" si="94"/>
        <v>0.85799999999999998</v>
      </c>
    </row>
    <row r="909" spans="1:7" x14ac:dyDescent="0.3">
      <c r="A909">
        <v>853</v>
      </c>
      <c r="B909" s="5">
        <f t="shared" ca="1" si="90"/>
        <v>67.94442371071753</v>
      </c>
      <c r="C909" s="5">
        <f t="shared" ca="1" si="91"/>
        <v>33.333421522635476</v>
      </c>
      <c r="D909" s="5">
        <f t="shared" ca="1" si="92"/>
        <v>147.78694229402808</v>
      </c>
      <c r="E909" s="5">
        <f t="shared" ca="1" si="95"/>
        <v>-27.823764942498435</v>
      </c>
      <c r="F909" s="5">
        <f t="shared" ca="1" si="93"/>
        <v>-10.703654385354952</v>
      </c>
      <c r="G909">
        <f t="shared" ca="1" si="94"/>
        <v>0.13700000000000001</v>
      </c>
    </row>
    <row r="910" spans="1:7" x14ac:dyDescent="0.3">
      <c r="A910">
        <v>854</v>
      </c>
      <c r="B910" s="5">
        <f t="shared" ca="1" si="90"/>
        <v>69.298651282297925</v>
      </c>
      <c r="C910" s="5">
        <f t="shared" ca="1" si="91"/>
        <v>33.305259490590252</v>
      </c>
      <c r="D910" s="5">
        <f t="shared" ca="1" si="92"/>
        <v>157.34357065933699</v>
      </c>
      <c r="E910" s="5">
        <f t="shared" ca="1" si="95"/>
        <v>-29.11255265874151</v>
      </c>
      <c r="F910" s="5">
        <f t="shared" ca="1" si="93"/>
        <v>-11.992442101598026</v>
      </c>
      <c r="G910">
        <f t="shared" ca="1" si="94"/>
        <v>0.11799999999999999</v>
      </c>
    </row>
    <row r="911" spans="1:7" x14ac:dyDescent="0.3">
      <c r="A911">
        <v>855</v>
      </c>
      <c r="B911" s="5">
        <f t="shared" ca="1" si="90"/>
        <v>65.746483504386035</v>
      </c>
      <c r="C911" s="5">
        <f t="shared" ca="1" si="91"/>
        <v>33.179953903622838</v>
      </c>
      <c r="D911" s="5">
        <f t="shared" ca="1" si="92"/>
        <v>145.63490391833849</v>
      </c>
      <c r="E911" s="5">
        <f t="shared" ca="1" si="95"/>
        <v>-32.374277191779804</v>
      </c>
      <c r="F911" s="5">
        <f t="shared" ca="1" si="93"/>
        <v>-15.25416663463632</v>
      </c>
      <c r="G911">
        <f t="shared" ca="1" si="94"/>
        <v>7.6999999999999999E-2</v>
      </c>
    </row>
    <row r="912" spans="1:7" x14ac:dyDescent="0.3">
      <c r="A912">
        <v>856</v>
      </c>
      <c r="B912" s="5">
        <f t="shared" ca="1" si="90"/>
        <v>63.078082467227574</v>
      </c>
      <c r="C912" s="5">
        <f t="shared" ca="1" si="91"/>
        <v>31.274453065564877</v>
      </c>
      <c r="D912" s="5">
        <f t="shared" ca="1" si="92"/>
        <v>161.12628122833493</v>
      </c>
      <c r="E912" s="5">
        <f t="shared" ca="1" si="95"/>
        <v>-42.852885962649886</v>
      </c>
      <c r="F912" s="5">
        <f t="shared" ca="1" si="93"/>
        <v>-25.732775405506402</v>
      </c>
      <c r="G912">
        <f t="shared" ca="1" si="94"/>
        <v>8.0000000000000002E-3</v>
      </c>
    </row>
    <row r="913" spans="1:7" x14ac:dyDescent="0.3">
      <c r="A913">
        <v>857</v>
      </c>
      <c r="B913" s="5">
        <f t="shared" ca="1" si="90"/>
        <v>72.800189494761838</v>
      </c>
      <c r="C913" s="5">
        <f t="shared" ca="1" si="91"/>
        <v>35.431334715846859</v>
      </c>
      <c r="D913" s="5">
        <f t="shared" ca="1" si="92"/>
        <v>150.21045180185786</v>
      </c>
      <c r="E913" s="5">
        <f t="shared" ca="1" si="95"/>
        <v>-21.427080683872031</v>
      </c>
      <c r="F913" s="5">
        <f t="shared" ca="1" si="93"/>
        <v>-4.3069701267285474</v>
      </c>
      <c r="G913">
        <f t="shared" ca="1" si="94"/>
        <v>0.29499999999999998</v>
      </c>
    </row>
    <row r="914" spans="1:7" x14ac:dyDescent="0.3">
      <c r="A914">
        <v>858</v>
      </c>
      <c r="B914" s="5">
        <f t="shared" ca="1" si="90"/>
        <v>69.856033749816206</v>
      </c>
      <c r="C914" s="5">
        <f t="shared" ca="1" si="91"/>
        <v>27.1096750539635</v>
      </c>
      <c r="D914" s="5">
        <f t="shared" ca="1" si="92"/>
        <v>154.8088842626513</v>
      </c>
      <c r="E914" s="5">
        <f t="shared" ca="1" si="95"/>
        <v>-8.8857503728501612</v>
      </c>
      <c r="F914" s="5">
        <f t="shared" ca="1" si="93"/>
        <v>8.2343601842933225</v>
      </c>
      <c r="G914">
        <f t="shared" ca="1" si="94"/>
        <v>0.67200000000000004</v>
      </c>
    </row>
    <row r="915" spans="1:7" x14ac:dyDescent="0.3">
      <c r="A915">
        <v>859</v>
      </c>
      <c r="B915" s="5">
        <f t="shared" ca="1" si="90"/>
        <v>70.176310190229501</v>
      </c>
      <c r="C915" s="5">
        <f t="shared" ca="1" si="91"/>
        <v>32.307809612758135</v>
      </c>
      <c r="D915" s="5">
        <f t="shared" ca="1" si="92"/>
        <v>152.94104230825829</v>
      </c>
      <c r="E915" s="5">
        <f t="shared" ca="1" si="95"/>
        <v>-21.503010997532037</v>
      </c>
      <c r="F915" s="5">
        <f t="shared" ca="1" si="93"/>
        <v>-4.3829004403885534</v>
      </c>
      <c r="G915">
        <f t="shared" ca="1" si="94"/>
        <v>0.29199999999999998</v>
      </c>
    </row>
    <row r="916" spans="1:7" x14ac:dyDescent="0.3">
      <c r="A916">
        <v>860</v>
      </c>
      <c r="B916" s="5">
        <f t="shared" ca="1" si="90"/>
        <v>69.689922936874368</v>
      </c>
      <c r="C916" s="5">
        <f t="shared" ca="1" si="91"/>
        <v>31.24292923076365</v>
      </c>
      <c r="D916" s="5">
        <f t="shared" ca="1" si="92"/>
        <v>151.94623935009571</v>
      </c>
      <c r="E916" s="5">
        <f t="shared" ca="1" si="95"/>
        <v>-19.351218776911363</v>
      </c>
      <c r="F916" s="5">
        <f t="shared" ca="1" si="93"/>
        <v>-2.2311082197678793</v>
      </c>
      <c r="G916">
        <f t="shared" ca="1" si="94"/>
        <v>0.35399999999999998</v>
      </c>
    </row>
    <row r="917" spans="1:7" x14ac:dyDescent="0.3">
      <c r="A917">
        <v>861</v>
      </c>
      <c r="B917" s="5">
        <f t="shared" ca="1" si="90"/>
        <v>71.076409377936614</v>
      </c>
      <c r="C917" s="5">
        <f t="shared" ca="1" si="91"/>
        <v>33.266049524671374</v>
      </c>
      <c r="D917" s="5">
        <f t="shared" ca="1" si="92"/>
        <v>148.8661546822305</v>
      </c>
      <c r="E917" s="5">
        <f t="shared" ca="1" si="95"/>
        <v>-19.469562099578543</v>
      </c>
      <c r="F917" s="5">
        <f t="shared" ca="1" si="93"/>
        <v>-2.3494515424350588</v>
      </c>
      <c r="G917">
        <f t="shared" ca="1" si="94"/>
        <v>0.35099999999999998</v>
      </c>
    </row>
    <row r="918" spans="1:7" x14ac:dyDescent="0.3">
      <c r="A918">
        <v>862</v>
      </c>
      <c r="B918" s="5">
        <f t="shared" ca="1" si="90"/>
        <v>67.473607043551894</v>
      </c>
      <c r="C918" s="5">
        <f t="shared" ca="1" si="91"/>
        <v>33.840340529749632</v>
      </c>
      <c r="D918" s="5">
        <f t="shared" ca="1" si="92"/>
        <v>152.29292837391912</v>
      </c>
      <c r="E918" s="5">
        <f t="shared" ca="1" si="95"/>
        <v>-32.982707196692616</v>
      </c>
      <c r="F918" s="5">
        <f t="shared" ca="1" si="93"/>
        <v>-15.862596639549132</v>
      </c>
      <c r="G918">
        <f t="shared" ca="1" si="94"/>
        <v>7.0000000000000007E-2</v>
      </c>
    </row>
    <row r="919" spans="1:7" x14ac:dyDescent="0.3">
      <c r="A919">
        <v>863</v>
      </c>
      <c r="B919" s="5">
        <f t="shared" ca="1" si="90"/>
        <v>74.689473998285692</v>
      </c>
      <c r="C919" s="5">
        <f t="shared" ca="1" si="91"/>
        <v>32.313619613403844</v>
      </c>
      <c r="D919" s="5">
        <f t="shared" ca="1" si="92"/>
        <v>152.85072521302666</v>
      </c>
      <c r="E919" s="5">
        <f t="shared" ca="1" si="95"/>
        <v>-8.8653700257259391</v>
      </c>
      <c r="F919" s="5">
        <f t="shared" ca="1" si="93"/>
        <v>8.2547405314175446</v>
      </c>
      <c r="G919">
        <f t="shared" ca="1" si="94"/>
        <v>0.67300000000000004</v>
      </c>
    </row>
    <row r="920" spans="1:7" x14ac:dyDescent="0.3">
      <c r="A920">
        <v>864</v>
      </c>
      <c r="B920" s="5">
        <f t="shared" ca="1" si="90"/>
        <v>69.919071065984909</v>
      </c>
      <c r="C920" s="5">
        <f t="shared" ca="1" si="91"/>
        <v>30.807983851696438</v>
      </c>
      <c r="D920" s="5">
        <f t="shared" ca="1" si="92"/>
        <v>150.99534794946297</v>
      </c>
      <c r="E920" s="5">
        <f t="shared" ca="1" si="95"/>
        <v>-16.98400860119391</v>
      </c>
      <c r="F920" s="5">
        <f t="shared" ca="1" si="93"/>
        <v>0.13610195594957375</v>
      </c>
      <c r="G920">
        <f t="shared" ca="1" si="94"/>
        <v>0.433</v>
      </c>
    </row>
    <row r="921" spans="1:7" x14ac:dyDescent="0.3">
      <c r="A921">
        <v>865</v>
      </c>
      <c r="B921" s="5">
        <f t="shared" ca="1" si="90"/>
        <v>64.099543401895801</v>
      </c>
      <c r="C921" s="5">
        <f t="shared" ca="1" si="91"/>
        <v>28.630631588261402</v>
      </c>
      <c r="D921" s="5">
        <f t="shared" ca="1" si="92"/>
        <v>149.17637613942875</v>
      </c>
      <c r="E921" s="5">
        <f t="shared" ca="1" si="95"/>
        <v>-26.176360530336975</v>
      </c>
      <c r="F921" s="5">
        <f t="shared" ca="1" si="93"/>
        <v>-9.0562499731934913</v>
      </c>
      <c r="G921">
        <f t="shared" ca="1" si="94"/>
        <v>0.17299999999999999</v>
      </c>
    </row>
    <row r="922" spans="1:7" x14ac:dyDescent="0.3">
      <c r="A922">
        <v>866</v>
      </c>
      <c r="B922" s="5">
        <f t="shared" ca="1" si="90"/>
        <v>69.911282507721552</v>
      </c>
      <c r="C922" s="5">
        <f t="shared" ca="1" si="91"/>
        <v>28.923506309564623</v>
      </c>
      <c r="D922" s="5">
        <f t="shared" ca="1" si="92"/>
        <v>133.53378136813609</v>
      </c>
      <c r="E922" s="5">
        <f t="shared" ca="1" si="95"/>
        <v>-2.3329283331999786</v>
      </c>
      <c r="F922" s="5">
        <f t="shared" ca="1" si="93"/>
        <v>14.787182223943505</v>
      </c>
      <c r="G922">
        <f t="shared" ca="1" si="94"/>
        <v>0.82599999999999996</v>
      </c>
    </row>
    <row r="923" spans="1:7" x14ac:dyDescent="0.3">
      <c r="A923">
        <v>867</v>
      </c>
      <c r="B923" s="5">
        <f t="shared" ca="1" si="90"/>
        <v>66.998869176629</v>
      </c>
      <c r="C923" s="5">
        <f t="shared" ca="1" si="91"/>
        <v>23.091687302250868</v>
      </c>
      <c r="D923" s="5">
        <f t="shared" ca="1" si="92"/>
        <v>151.37064692679158</v>
      </c>
      <c r="E923" s="5">
        <f t="shared" ca="1" si="95"/>
        <v>-3.7908253211140934</v>
      </c>
      <c r="F923" s="5">
        <f t="shared" ca="1" si="93"/>
        <v>13.32928523602939</v>
      </c>
      <c r="G923">
        <f t="shared" ca="1" si="94"/>
        <v>0.79600000000000004</v>
      </c>
    </row>
    <row r="924" spans="1:7" x14ac:dyDescent="0.3">
      <c r="A924">
        <v>868</v>
      </c>
      <c r="B924" s="5">
        <f t="shared" ca="1" si="90"/>
        <v>69.285310352764952</v>
      </c>
      <c r="C924" s="5">
        <f t="shared" ca="1" si="91"/>
        <v>31.265476058001667</v>
      </c>
      <c r="D924" s="5">
        <f t="shared" ca="1" si="92"/>
        <v>146.7213813898563</v>
      </c>
      <c r="E924" s="5">
        <f t="shared" ca="1" si="95"/>
        <v>-17.728748934400148</v>
      </c>
      <c r="F924" s="5">
        <f t="shared" ca="1" si="93"/>
        <v>-0.60863837725666414</v>
      </c>
      <c r="G924">
        <f t="shared" ca="1" si="94"/>
        <v>0.40899999999999997</v>
      </c>
    </row>
    <row r="925" spans="1:7" x14ac:dyDescent="0.3">
      <c r="A925">
        <v>869</v>
      </c>
      <c r="B925" s="5">
        <f t="shared" ca="1" si="90"/>
        <v>73.02375194733041</v>
      </c>
      <c r="C925" s="5">
        <f t="shared" ca="1" si="91"/>
        <v>33.11775589779306</v>
      </c>
      <c r="D925" s="5">
        <f t="shared" ca="1" si="92"/>
        <v>147.54352334686064</v>
      </c>
      <c r="E925" s="5">
        <f t="shared" ca="1" si="95"/>
        <v>-12.903755067410511</v>
      </c>
      <c r="F925" s="5">
        <f t="shared" ca="1" si="93"/>
        <v>4.2163554897329725</v>
      </c>
      <c r="G925">
        <f t="shared" ca="1" si="94"/>
        <v>0.55700000000000005</v>
      </c>
    </row>
    <row r="926" spans="1:7" x14ac:dyDescent="0.3">
      <c r="A926">
        <v>870</v>
      </c>
      <c r="B926" s="5">
        <f t="shared" ca="1" si="90"/>
        <v>67.216936182837557</v>
      </c>
      <c r="C926" s="5">
        <f t="shared" ca="1" si="91"/>
        <v>32.509838703958309</v>
      </c>
      <c r="D926" s="5">
        <f t="shared" ca="1" si="92"/>
        <v>159.10281895379009</v>
      </c>
      <c r="E926" s="5">
        <f t="shared" ca="1" si="95"/>
        <v>-33.653159732754418</v>
      </c>
      <c r="F926" s="5">
        <f t="shared" ca="1" si="93"/>
        <v>-16.533049175610934</v>
      </c>
      <c r="G926">
        <f t="shared" ca="1" si="94"/>
        <v>6.0999999999999999E-2</v>
      </c>
    </row>
    <row r="927" spans="1:7" x14ac:dyDescent="0.3">
      <c r="A927">
        <v>871</v>
      </c>
      <c r="B927" s="5">
        <f t="shared" ca="1" si="90"/>
        <v>66.503829015633883</v>
      </c>
      <c r="C927" s="5">
        <f t="shared" ca="1" si="91"/>
        <v>30.487492610935035</v>
      </c>
      <c r="D927" s="5">
        <f t="shared" ca="1" si="92"/>
        <v>151.78117663117311</v>
      </c>
      <c r="E927" s="5">
        <f t="shared" ca="1" si="95"/>
        <v>-26.051060914093629</v>
      </c>
      <c r="F927" s="5">
        <f t="shared" ca="1" si="93"/>
        <v>-8.9309503569501452</v>
      </c>
      <c r="G927">
        <f t="shared" ca="1" si="94"/>
        <v>0.17699999999999999</v>
      </c>
    </row>
    <row r="928" spans="1:7" x14ac:dyDescent="0.3">
      <c r="A928">
        <v>872</v>
      </c>
      <c r="B928" s="5">
        <f t="shared" ca="1" si="90"/>
        <v>66.918345971254425</v>
      </c>
      <c r="C928" s="5">
        <f t="shared" ca="1" si="91"/>
        <v>19.630499134574244</v>
      </c>
      <c r="D928" s="5">
        <f t="shared" ca="1" si="92"/>
        <v>152.93874155507098</v>
      </c>
      <c r="E928" s="5">
        <f t="shared" ca="1" si="95"/>
        <v>4.8063220739030221</v>
      </c>
      <c r="F928" s="5">
        <f t="shared" ca="1" si="93"/>
        <v>21.926432631046506</v>
      </c>
      <c r="G928">
        <f t="shared" ca="1" si="94"/>
        <v>0.93100000000000005</v>
      </c>
    </row>
    <row r="929" spans="1:7" x14ac:dyDescent="0.3">
      <c r="A929">
        <v>873</v>
      </c>
      <c r="B929" s="5">
        <f t="shared" ca="1" si="90"/>
        <v>70.556696700239911</v>
      </c>
      <c r="C929" s="5">
        <f t="shared" ca="1" si="91"/>
        <v>28.589744167336402</v>
      </c>
      <c r="D929" s="5">
        <f t="shared" ca="1" si="92"/>
        <v>146.46092322765858</v>
      </c>
      <c r="E929" s="5">
        <f t="shared" ca="1" si="95"/>
        <v>-6.5641535984824326</v>
      </c>
      <c r="F929" s="5">
        <f t="shared" ca="1" si="93"/>
        <v>10.555956958661051</v>
      </c>
      <c r="G929">
        <f t="shared" ca="1" si="94"/>
        <v>0.72799999999999998</v>
      </c>
    </row>
    <row r="930" spans="1:7" x14ac:dyDescent="0.3">
      <c r="A930">
        <v>874</v>
      </c>
      <c r="B930" s="5">
        <f t="shared" ca="1" si="90"/>
        <v>67.304760987253175</v>
      </c>
      <c r="C930" s="5">
        <f t="shared" ca="1" si="91"/>
        <v>31.75804552168233</v>
      </c>
      <c r="D930" s="5">
        <f t="shared" ca="1" si="92"/>
        <v>153.71009614398301</v>
      </c>
      <c r="E930" s="5">
        <f t="shared" ca="1" si="95"/>
        <v>-28.402142211327124</v>
      </c>
      <c r="F930" s="5">
        <f t="shared" ca="1" si="93"/>
        <v>-11.282031654183641</v>
      </c>
      <c r="G930">
        <f t="shared" ca="1" si="94"/>
        <v>0.122</v>
      </c>
    </row>
    <row r="931" spans="1:7" x14ac:dyDescent="0.3">
      <c r="A931">
        <v>875</v>
      </c>
      <c r="B931" s="5">
        <f t="shared" ca="1" si="90"/>
        <v>67.575474729602519</v>
      </c>
      <c r="C931" s="5">
        <f t="shared" ca="1" si="91"/>
        <v>29.131943092891618</v>
      </c>
      <c r="D931" s="5">
        <f t="shared" ca="1" si="92"/>
        <v>151.10232980091862</v>
      </c>
      <c r="E931" s="5">
        <f t="shared" ca="1" si="95"/>
        <v>-18.906130668282444</v>
      </c>
      <c r="F931" s="5">
        <f t="shared" ca="1" si="93"/>
        <v>-1.78602011113896</v>
      </c>
      <c r="G931">
        <f t="shared" ca="1" si="94"/>
        <v>0.374</v>
      </c>
    </row>
    <row r="932" spans="1:7" x14ac:dyDescent="0.3">
      <c r="A932">
        <v>876</v>
      </c>
      <c r="B932" s="5">
        <f t="shared" ca="1" si="90"/>
        <v>68.526161083419154</v>
      </c>
      <c r="C932" s="5">
        <f t="shared" ca="1" si="91"/>
        <v>30.771676843710761</v>
      </c>
      <c r="D932" s="5">
        <f t="shared" ca="1" si="92"/>
        <v>154.18632710934597</v>
      </c>
      <c r="E932" s="5">
        <f t="shared" ca="1" si="95"/>
        <v>-22.49250365989851</v>
      </c>
      <c r="F932" s="5">
        <f t="shared" ca="1" si="93"/>
        <v>-5.3723931027550265</v>
      </c>
      <c r="G932">
        <f t="shared" ca="1" si="94"/>
        <v>0.26200000000000001</v>
      </c>
    </row>
    <row r="933" spans="1:7" x14ac:dyDescent="0.3">
      <c r="A933">
        <v>877</v>
      </c>
      <c r="B933" s="5">
        <f t="shared" ca="1" si="90"/>
        <v>67.583294627813927</v>
      </c>
      <c r="C933" s="5">
        <f t="shared" ca="1" si="91"/>
        <v>31.81966589336983</v>
      </c>
      <c r="D933" s="5">
        <f t="shared" ca="1" si="92"/>
        <v>143.18392975324198</v>
      </c>
      <c r="E933" s="5">
        <f t="shared" ca="1" si="95"/>
        <v>-22.124070439595926</v>
      </c>
      <c r="F933" s="5">
        <f t="shared" ca="1" si="93"/>
        <v>-5.0039598824524418</v>
      </c>
      <c r="G933">
        <f t="shared" ca="1" si="94"/>
        <v>0.27100000000000002</v>
      </c>
    </row>
    <row r="934" spans="1:7" x14ac:dyDescent="0.3">
      <c r="A934">
        <v>878</v>
      </c>
      <c r="B934" s="5">
        <f t="shared" ca="1" si="90"/>
        <v>67.930163645348472</v>
      </c>
      <c r="C934" s="5">
        <f t="shared" ca="1" si="91"/>
        <v>31.175654216805743</v>
      </c>
      <c r="D934" s="5">
        <f t="shared" ca="1" si="92"/>
        <v>149.39596141788462</v>
      </c>
      <c r="E934" s="5">
        <f t="shared" ca="1" si="95"/>
        <v>-22.704033553371772</v>
      </c>
      <c r="F934" s="5">
        <f t="shared" ca="1" si="93"/>
        <v>-5.5839229962282886</v>
      </c>
      <c r="G934">
        <f t="shared" ca="1" si="94"/>
        <v>0.26</v>
      </c>
    </row>
    <row r="935" spans="1:7" x14ac:dyDescent="0.3">
      <c r="A935">
        <v>879</v>
      </c>
      <c r="B935" s="5">
        <f t="shared" ca="1" si="90"/>
        <v>72.990132175394024</v>
      </c>
      <c r="C935" s="5">
        <f t="shared" ca="1" si="91"/>
        <v>34.386292775600822</v>
      </c>
      <c r="D935" s="5">
        <f t="shared" ca="1" si="92"/>
        <v>149.27763408908356</v>
      </c>
      <c r="E935" s="5">
        <f t="shared" ca="1" si="95"/>
        <v>-17.475119536164282</v>
      </c>
      <c r="F935" s="5">
        <f t="shared" ca="1" si="93"/>
        <v>-0.35500897902079842</v>
      </c>
      <c r="G935">
        <f t="shared" ca="1" si="94"/>
        <v>0.41799999999999998</v>
      </c>
    </row>
    <row r="936" spans="1:7" x14ac:dyDescent="0.3">
      <c r="A936">
        <v>880</v>
      </c>
      <c r="B936" s="5">
        <f t="shared" ca="1" si="90"/>
        <v>67.352102033183172</v>
      </c>
      <c r="C936" s="5">
        <f t="shared" ca="1" si="91"/>
        <v>31.410964005065388</v>
      </c>
      <c r="D936" s="5">
        <f t="shared" ca="1" si="92"/>
        <v>148.47510233406388</v>
      </c>
      <c r="E936" s="5">
        <f t="shared" ca="1" si="95"/>
        <v>-24.479544293730562</v>
      </c>
      <c r="F936" s="5">
        <f t="shared" ca="1" si="93"/>
        <v>-7.3594337365870786</v>
      </c>
      <c r="G936">
        <f t="shared" ca="1" si="94"/>
        <v>0.215</v>
      </c>
    </row>
    <row r="937" spans="1:7" x14ac:dyDescent="0.3">
      <c r="A937">
        <v>881</v>
      </c>
      <c r="B937" s="5">
        <f t="shared" ca="1" si="90"/>
        <v>72.960397383989061</v>
      </c>
      <c r="C937" s="5">
        <f t="shared" ca="1" si="91"/>
        <v>30.247619255377536</v>
      </c>
      <c r="D937" s="5">
        <f t="shared" ca="1" si="92"/>
        <v>159.60800909683809</v>
      </c>
      <c r="E937" s="5">
        <f t="shared" ca="1" si="95"/>
        <v>-11.565645237645466</v>
      </c>
      <c r="F937" s="5">
        <f t="shared" ca="1" si="93"/>
        <v>5.5544653194980178</v>
      </c>
      <c r="G937">
        <f t="shared" ca="1" si="94"/>
        <v>0.59299999999999997</v>
      </c>
    </row>
    <row r="938" spans="1:7" x14ac:dyDescent="0.3">
      <c r="A938">
        <v>882</v>
      </c>
      <c r="B938" s="5">
        <f t="shared" ca="1" si="90"/>
        <v>74.980561726811118</v>
      </c>
      <c r="C938" s="5">
        <f t="shared" ca="1" si="91"/>
        <v>29.04210488663373</v>
      </c>
      <c r="D938" s="5">
        <f t="shared" ca="1" si="92"/>
        <v>151.97086507960378</v>
      </c>
      <c r="E938" s="5">
        <f t="shared" ca="1" si="95"/>
        <v>1.5590556754025939</v>
      </c>
      <c r="F938" s="5">
        <f t="shared" ca="1" si="93"/>
        <v>18.679166232546077</v>
      </c>
      <c r="G938">
        <f t="shared" ca="1" si="94"/>
        <v>0.89400000000000002</v>
      </c>
    </row>
    <row r="939" spans="1:7" x14ac:dyDescent="0.3">
      <c r="A939">
        <v>883</v>
      </c>
      <c r="B939" s="5">
        <f t="shared" ca="1" si="90"/>
        <v>64.601877585226859</v>
      </c>
      <c r="C939" s="5">
        <f t="shared" ca="1" si="91"/>
        <v>31.618377963857654</v>
      </c>
      <c r="D939" s="5">
        <f t="shared" ca="1" si="92"/>
        <v>163.71795796348346</v>
      </c>
      <c r="E939" s="5">
        <f t="shared" ca="1" si="95"/>
        <v>-40.954103161977571</v>
      </c>
      <c r="F939" s="5">
        <f t="shared" ca="1" si="93"/>
        <v>-23.833992604834087</v>
      </c>
      <c r="G939">
        <f t="shared" ca="1" si="94"/>
        <v>1.7999999999999999E-2</v>
      </c>
    </row>
    <row r="940" spans="1:7" x14ac:dyDescent="0.3">
      <c r="A940">
        <v>884</v>
      </c>
      <c r="B940" s="5">
        <f t="shared" ca="1" si="90"/>
        <v>70.436094627225003</v>
      </c>
      <c r="C940" s="5">
        <f t="shared" ca="1" si="91"/>
        <v>30.154678347137708</v>
      </c>
      <c r="D940" s="5">
        <f t="shared" ca="1" si="92"/>
        <v>150.66300266054702</v>
      </c>
      <c r="E940" s="5">
        <f t="shared" ca="1" si="95"/>
        <v>-13.536206082592859</v>
      </c>
      <c r="F940" s="5">
        <f t="shared" ca="1" si="93"/>
        <v>3.583904474550625</v>
      </c>
      <c r="G940">
        <f t="shared" ca="1" si="94"/>
        <v>0.53900000000000003</v>
      </c>
    </row>
    <row r="941" spans="1:7" x14ac:dyDescent="0.3">
      <c r="A941">
        <v>885</v>
      </c>
      <c r="B941" s="5">
        <f t="shared" ca="1" si="90"/>
        <v>69.901917663987206</v>
      </c>
      <c r="C941" s="5">
        <f t="shared" ca="1" si="91"/>
        <v>31.618656418512607</v>
      </c>
      <c r="D941" s="5">
        <f t="shared" ca="1" si="92"/>
        <v>152.85789410573221</v>
      </c>
      <c r="E941" s="5">
        <f t="shared" ca="1" si="95"/>
        <v>-20.299784573707054</v>
      </c>
      <c r="F941" s="5">
        <f t="shared" ca="1" si="93"/>
        <v>-3.1796740165635704</v>
      </c>
      <c r="G941">
        <f t="shared" ca="1" si="94"/>
        <v>0.32700000000000001</v>
      </c>
    </row>
    <row r="942" spans="1:7" x14ac:dyDescent="0.3">
      <c r="A942">
        <v>886</v>
      </c>
      <c r="B942" s="5">
        <f t="shared" ca="1" si="90"/>
        <v>64.462973197214936</v>
      </c>
      <c r="C942" s="5">
        <f t="shared" ca="1" si="91"/>
        <v>28.600327280982437</v>
      </c>
      <c r="D942" s="5">
        <f t="shared" ca="1" si="92"/>
        <v>154.39124369270283</v>
      </c>
      <c r="E942" s="5">
        <f t="shared" ca="1" si="95"/>
        <v>-27.886803228887455</v>
      </c>
      <c r="F942" s="5">
        <f t="shared" ca="1" si="93"/>
        <v>-10.766692671743971</v>
      </c>
      <c r="G942">
        <f t="shared" ca="1" si="94"/>
        <v>0.13400000000000001</v>
      </c>
    </row>
    <row r="943" spans="1:7" x14ac:dyDescent="0.3">
      <c r="A943">
        <v>887</v>
      </c>
      <c r="B943" s="5">
        <f t="shared" ca="1" si="90"/>
        <v>73.6826348170502</v>
      </c>
      <c r="C943" s="5">
        <f t="shared" ca="1" si="91"/>
        <v>31.30695939029037</v>
      </c>
      <c r="D943" s="5">
        <f t="shared" ca="1" si="92"/>
        <v>154.42764675525314</v>
      </c>
      <c r="E943" s="5">
        <f t="shared" ca="1" si="95"/>
        <v>-9.7156257101695829</v>
      </c>
      <c r="F943" s="5">
        <f t="shared" ca="1" si="93"/>
        <v>7.4044848469739009</v>
      </c>
      <c r="G943">
        <f t="shared" ca="1" si="94"/>
        <v>0.65200000000000002</v>
      </c>
    </row>
    <row r="944" spans="1:7" x14ac:dyDescent="0.3">
      <c r="A944">
        <v>888</v>
      </c>
      <c r="B944" s="5">
        <f t="shared" ca="1" si="90"/>
        <v>65.628714098106357</v>
      </c>
      <c r="C944" s="5">
        <f t="shared" ca="1" si="91"/>
        <v>29.982926970877106</v>
      </c>
      <c r="D944" s="5">
        <f t="shared" ca="1" si="92"/>
        <v>149.69046876196518</v>
      </c>
      <c r="E944" s="5">
        <f t="shared" ca="1" si="95"/>
        <v>-25.959379563079128</v>
      </c>
      <c r="F944" s="5">
        <f t="shared" ca="1" si="93"/>
        <v>-8.8392690059356447</v>
      </c>
      <c r="G944">
        <f t="shared" ca="1" si="94"/>
        <v>0.17899999999999999</v>
      </c>
    </row>
    <row r="945" spans="1:7" x14ac:dyDescent="0.3">
      <c r="A945">
        <v>889</v>
      </c>
      <c r="B945" s="5">
        <f t="shared" ca="1" si="90"/>
        <v>73.583870572186584</v>
      </c>
      <c r="C945" s="5">
        <f t="shared" ca="1" si="91"/>
        <v>24.461707324047186</v>
      </c>
      <c r="D945" s="5">
        <f t="shared" ca="1" si="92"/>
        <v>150.0508609130957</v>
      </c>
      <c r="E945" s="5">
        <f t="shared" ca="1" si="95"/>
        <v>11.485732892727563</v>
      </c>
      <c r="F945" s="5">
        <f t="shared" ca="1" si="93"/>
        <v>28.605843449871045</v>
      </c>
      <c r="G945">
        <f t="shared" ca="1" si="94"/>
        <v>0.96899999999999997</v>
      </c>
    </row>
    <row r="946" spans="1:7" x14ac:dyDescent="0.3">
      <c r="A946">
        <v>890</v>
      </c>
      <c r="B946" s="5">
        <f t="shared" ca="1" si="90"/>
        <v>71.450471127200402</v>
      </c>
      <c r="C946" s="5">
        <f t="shared" ca="1" si="91"/>
        <v>31.861044872415544</v>
      </c>
      <c r="D946" s="5">
        <f t="shared" ca="1" si="92"/>
        <v>148.64849837738575</v>
      </c>
      <c r="E946" s="5">
        <f t="shared" ca="1" si="95"/>
        <v>-14.383367767558726</v>
      </c>
      <c r="F946" s="5">
        <f t="shared" ca="1" si="93"/>
        <v>2.736742789584758</v>
      </c>
      <c r="G946">
        <f t="shared" ca="1" si="94"/>
        <v>0.51100000000000001</v>
      </c>
    </row>
    <row r="947" spans="1:7" x14ac:dyDescent="0.3">
      <c r="A947">
        <v>891</v>
      </c>
      <c r="B947" s="5">
        <f t="shared" ca="1" si="90"/>
        <v>72.793638197557371</v>
      </c>
      <c r="C947" s="5">
        <f t="shared" ca="1" si="91"/>
        <v>29.04357823371107</v>
      </c>
      <c r="D947" s="5">
        <f t="shared" ca="1" si="92"/>
        <v>151.79986582908904</v>
      </c>
      <c r="E947" s="5">
        <f t="shared" ca="1" si="95"/>
        <v>-4.4609576974680314</v>
      </c>
      <c r="F947" s="5">
        <f t="shared" ca="1" si="93"/>
        <v>12.659152859675451</v>
      </c>
      <c r="G947">
        <f t="shared" ca="1" si="94"/>
        <v>0.78</v>
      </c>
    </row>
    <row r="948" spans="1:7" x14ac:dyDescent="0.3">
      <c r="A948">
        <v>892</v>
      </c>
      <c r="B948" s="5">
        <f t="shared" ca="1" si="90"/>
        <v>69.260722706617472</v>
      </c>
      <c r="C948" s="5">
        <f t="shared" ca="1" si="91"/>
        <v>27.503317506549731</v>
      </c>
      <c r="D948" s="5">
        <f t="shared" ca="1" si="92"/>
        <v>149.39932228211569</v>
      </c>
      <c r="E948" s="5">
        <f t="shared" ca="1" si="95"/>
        <v>-8.7328315357805604</v>
      </c>
      <c r="F948" s="5">
        <f t="shared" ca="1" si="93"/>
        <v>8.3872790213629234</v>
      </c>
      <c r="G948">
        <f t="shared" ca="1" si="94"/>
        <v>0.67500000000000004</v>
      </c>
    </row>
    <row r="949" spans="1:7" x14ac:dyDescent="0.3">
      <c r="A949">
        <v>893</v>
      </c>
      <c r="B949" s="5">
        <f t="shared" ca="1" si="90"/>
        <v>67.690071375404628</v>
      </c>
      <c r="C949" s="5">
        <f t="shared" ca="1" si="91"/>
        <v>27.639140927478909</v>
      </c>
      <c r="D949" s="5">
        <f t="shared" ca="1" si="92"/>
        <v>152.7169819367659</v>
      </c>
      <c r="E949" s="5">
        <f t="shared" ca="1" si="95"/>
        <v>-15.286777567863355</v>
      </c>
      <c r="F949" s="5">
        <f t="shared" ca="1" si="93"/>
        <v>1.8333329892801284</v>
      </c>
      <c r="G949">
        <f t="shared" ca="1" si="94"/>
        <v>0.47799999999999998</v>
      </c>
    </row>
    <row r="950" spans="1:7" x14ac:dyDescent="0.3">
      <c r="A950">
        <v>894</v>
      </c>
      <c r="B950" s="5">
        <f t="shared" ca="1" si="90"/>
        <v>70.710025198074433</v>
      </c>
      <c r="C950" s="5">
        <f t="shared" ca="1" si="91"/>
        <v>28.648368040148654</v>
      </c>
      <c r="D950" s="5">
        <f t="shared" ca="1" si="92"/>
        <v>138.316458029632</v>
      </c>
      <c r="E950" s="5">
        <f t="shared" ca="1" si="95"/>
        <v>-1.9108362834316832</v>
      </c>
      <c r="F950" s="5">
        <f t="shared" ca="1" si="93"/>
        <v>15.209274273711801</v>
      </c>
      <c r="G950">
        <f t="shared" ca="1" si="94"/>
        <v>0.83299999999999996</v>
      </c>
    </row>
    <row r="951" spans="1:7" x14ac:dyDescent="0.3">
      <c r="A951">
        <v>895</v>
      </c>
      <c r="B951" s="5">
        <f t="shared" ca="1" si="90"/>
        <v>73.715022472147112</v>
      </c>
      <c r="C951" s="5">
        <f t="shared" ca="1" si="91"/>
        <v>34.488829377554907</v>
      </c>
      <c r="D951" s="5">
        <f t="shared" ca="1" si="92"/>
        <v>156.41274358739315</v>
      </c>
      <c r="E951" s="5">
        <f t="shared" ca="1" si="95"/>
        <v>-19.581792086257945</v>
      </c>
      <c r="F951" s="5">
        <f t="shared" ca="1" si="93"/>
        <v>-2.4616815291144611</v>
      </c>
      <c r="G951">
        <f t="shared" ca="1" si="94"/>
        <v>0.34799999999999998</v>
      </c>
    </row>
    <row r="952" spans="1:7" x14ac:dyDescent="0.3">
      <c r="A952">
        <v>896</v>
      </c>
      <c r="B952" s="5">
        <f t="shared" ca="1" si="90"/>
        <v>71.180535605405154</v>
      </c>
      <c r="C952" s="5">
        <f t="shared" ca="1" si="91"/>
        <v>31.019479946857079</v>
      </c>
      <c r="D952" s="5">
        <f t="shared" ca="1" si="92"/>
        <v>158.48591183471959</v>
      </c>
      <c r="E952" s="5">
        <f t="shared" ca="1" si="95"/>
        <v>-18.08790328803898</v>
      </c>
      <c r="F952" s="5">
        <f t="shared" ca="1" si="93"/>
        <v>-0.96779273089549633</v>
      </c>
      <c r="G952">
        <f t="shared" ca="1" si="94"/>
        <v>0.39700000000000002</v>
      </c>
    </row>
    <row r="953" spans="1:7" x14ac:dyDescent="0.3">
      <c r="A953">
        <v>897</v>
      </c>
      <c r="B953" s="5">
        <f t="shared" ca="1" si="90"/>
        <v>70.558897509495608</v>
      </c>
      <c r="C953" s="5">
        <f t="shared" ca="1" si="91"/>
        <v>28.034549738555167</v>
      </c>
      <c r="D953" s="5">
        <f t="shared" ca="1" si="92"/>
        <v>153.24049028266694</v>
      </c>
      <c r="E953" s="5">
        <f t="shared" ca="1" si="95"/>
        <v>-8.6606629578016321</v>
      </c>
      <c r="F953" s="5">
        <f t="shared" ca="1" si="93"/>
        <v>8.4594475993418516</v>
      </c>
      <c r="G953">
        <f t="shared" ca="1" si="94"/>
        <v>0.67700000000000005</v>
      </c>
    </row>
    <row r="954" spans="1:7" x14ac:dyDescent="0.3">
      <c r="A954">
        <v>898</v>
      </c>
      <c r="B954" s="5">
        <f t="shared" ref="B954:B1017" ca="1" si="96">_xlfn.NORM.INV(RAND(),$B$52,$C$52)</f>
        <v>69.382068765804036</v>
      </c>
      <c r="C954" s="5">
        <f t="shared" ref="C954:C1017" ca="1" si="97">_xlfn.NORM.INV(RAND(),$B$53,$C$53)</f>
        <v>35.01530274847056</v>
      </c>
      <c r="D954" s="5">
        <f t="shared" ref="D954:D1017" ca="1" si="98">_xlfn.NORM.INV(RAND(),$B$54,$C$54)</f>
        <v>151.26449380379194</v>
      </c>
      <c r="E954" s="5">
        <f t="shared" ca="1" si="95"/>
        <v>-30.379861418801539</v>
      </c>
      <c r="F954" s="5">
        <f t="shared" ref="F954:F1017" ca="1" si="99">E954+$C$46</f>
        <v>-13.259750861658055</v>
      </c>
      <c r="G954">
        <f t="shared" ref="G954:G1017" ca="1" si="100">COUNTIF($F$57:$F$1056,"&lt;"&amp;F954)/COUNT($F$57:$F$1056)</f>
        <v>9.8000000000000004E-2</v>
      </c>
    </row>
    <row r="955" spans="1:7" x14ac:dyDescent="0.3">
      <c r="A955">
        <v>899</v>
      </c>
      <c r="B955" s="5">
        <f t="shared" ca="1" si="96"/>
        <v>76.548537115739236</v>
      </c>
      <c r="C955" s="5">
        <f t="shared" ca="1" si="97"/>
        <v>33.523150927000508</v>
      </c>
      <c r="D955" s="5">
        <f t="shared" ca="1" si="98"/>
        <v>155.10964712118184</v>
      </c>
      <c r="E955" s="5">
        <f t="shared" ca="1" si="95"/>
        <v>-8.2685028665758011</v>
      </c>
      <c r="F955" s="5">
        <f t="shared" ca="1" si="99"/>
        <v>8.8516076905676826</v>
      </c>
      <c r="G955">
        <f t="shared" ca="1" si="100"/>
        <v>0.68700000000000006</v>
      </c>
    </row>
    <row r="956" spans="1:7" x14ac:dyDescent="0.3">
      <c r="A956">
        <v>900</v>
      </c>
      <c r="B956" s="5">
        <f t="shared" ca="1" si="96"/>
        <v>71.416844629994202</v>
      </c>
      <c r="C956" s="5">
        <f t="shared" ca="1" si="97"/>
        <v>29.716396868003841</v>
      </c>
      <c r="D956" s="5">
        <f t="shared" ca="1" si="98"/>
        <v>147.13107335728526</v>
      </c>
      <c r="E956" s="5">
        <f t="shared" ca="1" si="95"/>
        <v>-7.6696213011148142</v>
      </c>
      <c r="F956" s="5">
        <f t="shared" ca="1" si="99"/>
        <v>9.4504892560286695</v>
      </c>
      <c r="G956">
        <f t="shared" ca="1" si="100"/>
        <v>0.70099999999999996</v>
      </c>
    </row>
    <row r="957" spans="1:7" x14ac:dyDescent="0.3">
      <c r="A957">
        <v>901</v>
      </c>
      <c r="B957" s="5">
        <f t="shared" ca="1" si="96"/>
        <v>73.43540270730719</v>
      </c>
      <c r="C957" s="5">
        <f t="shared" ca="1" si="97"/>
        <v>31.12557690815148</v>
      </c>
      <c r="D957" s="5">
        <f t="shared" ca="1" si="98"/>
        <v>158.98530573913956</v>
      </c>
      <c r="E957" s="5">
        <f t="shared" ca="1" si="95"/>
        <v>-12.355528853023262</v>
      </c>
      <c r="F957" s="5">
        <f t="shared" ca="1" si="99"/>
        <v>4.7645817041202214</v>
      </c>
      <c r="G957">
        <f t="shared" ca="1" si="100"/>
        <v>0.57399999999999995</v>
      </c>
    </row>
    <row r="958" spans="1:7" x14ac:dyDescent="0.3">
      <c r="A958">
        <v>902</v>
      </c>
      <c r="B958" s="5">
        <f t="shared" ca="1" si="96"/>
        <v>69.871396807085318</v>
      </c>
      <c r="C958" s="5">
        <f t="shared" ca="1" si="97"/>
        <v>28.773226797880831</v>
      </c>
      <c r="D958" s="5">
        <f t="shared" ca="1" si="98"/>
        <v>140.68295598306264</v>
      </c>
      <c r="E958" s="5">
        <f t="shared" ca="1" si="95"/>
        <v>-5.8770764545019185</v>
      </c>
      <c r="F958" s="5">
        <f t="shared" ca="1" si="99"/>
        <v>11.243034102641566</v>
      </c>
      <c r="G958">
        <f t="shared" ca="1" si="100"/>
        <v>0.749</v>
      </c>
    </row>
    <row r="959" spans="1:7" x14ac:dyDescent="0.3">
      <c r="A959">
        <v>903</v>
      </c>
      <c r="B959" s="5">
        <f t="shared" ca="1" si="96"/>
        <v>69.907859267410416</v>
      </c>
      <c r="C959" s="5">
        <f t="shared" ca="1" si="97"/>
        <v>26.03915381443889</v>
      </c>
      <c r="D959" s="5">
        <f t="shared" ca="1" si="98"/>
        <v>153.3891161086338</v>
      </c>
      <c r="E959" s="5">
        <f t="shared" ca="1" si="95"/>
        <v>-4.9859820652250146</v>
      </c>
      <c r="F959" s="5">
        <f t="shared" ca="1" si="99"/>
        <v>12.134128491918469</v>
      </c>
      <c r="G959">
        <f t="shared" ca="1" si="100"/>
        <v>0.77100000000000002</v>
      </c>
    </row>
    <row r="960" spans="1:7" x14ac:dyDescent="0.3">
      <c r="A960">
        <v>904</v>
      </c>
      <c r="B960" s="5">
        <f t="shared" ca="1" si="96"/>
        <v>66.455871872516596</v>
      </c>
      <c r="C960" s="5">
        <f t="shared" ca="1" si="97"/>
        <v>28.97755837479388</v>
      </c>
      <c r="D960" s="5">
        <f t="shared" ca="1" si="98"/>
        <v>158.91960666517465</v>
      </c>
      <c r="E960" s="5">
        <f t="shared" ca="1" si="95"/>
        <v>-25.814467204329407</v>
      </c>
      <c r="F960" s="5">
        <f t="shared" ca="1" si="99"/>
        <v>-8.6943566471859235</v>
      </c>
      <c r="G960">
        <f t="shared" ca="1" si="100"/>
        <v>0.182</v>
      </c>
    </row>
    <row r="961" spans="1:7" x14ac:dyDescent="0.3">
      <c r="A961">
        <v>905</v>
      </c>
      <c r="B961" s="5">
        <f t="shared" ca="1" si="96"/>
        <v>74.312126402255615</v>
      </c>
      <c r="C961" s="5">
        <f t="shared" ca="1" si="97"/>
        <v>31.527962543132663</v>
      </c>
      <c r="D961" s="5">
        <f t="shared" ca="1" si="98"/>
        <v>153.01125796554413</v>
      </c>
      <c r="E961" s="5">
        <f t="shared" ca="1" si="95"/>
        <v>-7.8114740683683195</v>
      </c>
      <c r="F961" s="5">
        <f t="shared" ca="1" si="99"/>
        <v>9.3086364887751643</v>
      </c>
      <c r="G961">
        <f t="shared" ca="1" si="100"/>
        <v>0.69599999999999995</v>
      </c>
    </row>
    <row r="962" spans="1:7" x14ac:dyDescent="0.3">
      <c r="A962">
        <v>906</v>
      </c>
      <c r="B962" s="5">
        <f t="shared" ca="1" si="96"/>
        <v>74.327815013249548</v>
      </c>
      <c r="C962" s="5">
        <f t="shared" ca="1" si="97"/>
        <v>29.254395856458778</v>
      </c>
      <c r="D962" s="5">
        <f t="shared" ca="1" si="98"/>
        <v>143.47056248000604</v>
      </c>
      <c r="E962" s="5">
        <f t="shared" ca="1" si="95"/>
        <v>3.7235772065340011</v>
      </c>
      <c r="F962" s="5">
        <f t="shared" ca="1" si="99"/>
        <v>20.843687763677487</v>
      </c>
      <c r="G962">
        <f t="shared" ca="1" si="100"/>
        <v>0.92600000000000005</v>
      </c>
    </row>
    <row r="963" spans="1:7" x14ac:dyDescent="0.3">
      <c r="A963">
        <v>907</v>
      </c>
      <c r="B963" s="5">
        <f t="shared" ca="1" si="96"/>
        <v>72.290382364698516</v>
      </c>
      <c r="C963" s="5">
        <f t="shared" ca="1" si="97"/>
        <v>29.55554014402</v>
      </c>
      <c r="D963" s="5">
        <f t="shared" ca="1" si="98"/>
        <v>150.06101169154007</v>
      </c>
      <c r="E963" s="5">
        <f t="shared" ca="1" si="95"/>
        <v>-6.3594291849682154</v>
      </c>
      <c r="F963" s="5">
        <f t="shared" ca="1" si="99"/>
        <v>10.760681372175268</v>
      </c>
      <c r="G963">
        <f t="shared" ca="1" si="100"/>
        <v>0.73299999999999998</v>
      </c>
    </row>
    <row r="964" spans="1:7" x14ac:dyDescent="0.3">
      <c r="A964">
        <v>908</v>
      </c>
      <c r="B964" s="5">
        <f t="shared" ca="1" si="96"/>
        <v>75.305751269043625</v>
      </c>
      <c r="C964" s="5">
        <f t="shared" ca="1" si="97"/>
        <v>27.035022404959193</v>
      </c>
      <c r="D964" s="5">
        <f t="shared" ca="1" si="98"/>
        <v>146.99960090329029</v>
      </c>
      <c r="E964" s="5">
        <f t="shared" ca="1" si="95"/>
        <v>10.751922151929078</v>
      </c>
      <c r="F964" s="5">
        <f t="shared" ca="1" si="99"/>
        <v>27.872032709072563</v>
      </c>
      <c r="G964">
        <f t="shared" ca="1" si="100"/>
        <v>0.96599999999999997</v>
      </c>
    </row>
    <row r="965" spans="1:7" x14ac:dyDescent="0.3">
      <c r="A965">
        <v>909</v>
      </c>
      <c r="B965" s="5">
        <f t="shared" ca="1" si="96"/>
        <v>72.700945793499983</v>
      </c>
      <c r="C965" s="5">
        <f t="shared" ca="1" si="97"/>
        <v>31.873599853895573</v>
      </c>
      <c r="D965" s="5">
        <f t="shared" ca="1" si="98"/>
        <v>152.88568600564511</v>
      </c>
      <c r="E965" s="5">
        <f t="shared" ca="1" si="95"/>
        <v>-13.209170285708202</v>
      </c>
      <c r="F965" s="5">
        <f t="shared" ca="1" si="99"/>
        <v>3.9109402714352814</v>
      </c>
      <c r="G965">
        <f t="shared" ca="1" si="100"/>
        <v>0.54800000000000004</v>
      </c>
    </row>
    <row r="966" spans="1:7" x14ac:dyDescent="0.3">
      <c r="A966">
        <v>910</v>
      </c>
      <c r="B966" s="5">
        <f t="shared" ca="1" si="96"/>
        <v>68.376714478880402</v>
      </c>
      <c r="C966" s="5">
        <f t="shared" ca="1" si="97"/>
        <v>35.13919257768346</v>
      </c>
      <c r="D966" s="5">
        <f t="shared" ca="1" si="98"/>
        <v>151.76695517882794</v>
      </c>
      <c r="E966" s="5">
        <f t="shared" ref="E966:E1029" ca="1" si="101">$J$46*(B966-$B$46)+$J$47*(C966-$B$47)+$J$48*(D966-$B$48)</f>
        <v>-33.804584758333405</v>
      </c>
      <c r="F966" s="5">
        <f t="shared" ca="1" si="99"/>
        <v>-16.684474201189921</v>
      </c>
      <c r="G966">
        <f t="shared" ca="1" si="100"/>
        <v>5.8999999999999997E-2</v>
      </c>
    </row>
    <row r="967" spans="1:7" x14ac:dyDescent="0.3">
      <c r="A967">
        <v>911</v>
      </c>
      <c r="B967" s="5">
        <f t="shared" ca="1" si="96"/>
        <v>72.761780447942769</v>
      </c>
      <c r="C967" s="5">
        <f t="shared" ca="1" si="97"/>
        <v>21.635487939193368</v>
      </c>
      <c r="D967" s="5">
        <f t="shared" ca="1" si="98"/>
        <v>152.85637964118283</v>
      </c>
      <c r="E967" s="5">
        <f t="shared" ca="1" si="101"/>
        <v>15.571425815878523</v>
      </c>
      <c r="F967" s="5">
        <f t="shared" ca="1" si="99"/>
        <v>32.691536373022004</v>
      </c>
      <c r="G967">
        <f t="shared" ca="1" si="100"/>
        <v>0.98899999999999999</v>
      </c>
    </row>
    <row r="968" spans="1:7" x14ac:dyDescent="0.3">
      <c r="A968">
        <v>912</v>
      </c>
      <c r="B968" s="5">
        <f t="shared" ca="1" si="96"/>
        <v>72.262321717817997</v>
      </c>
      <c r="C968" s="5">
        <f t="shared" ca="1" si="97"/>
        <v>27.303469617397472</v>
      </c>
      <c r="D968" s="5">
        <f t="shared" ca="1" si="98"/>
        <v>140.35164358389235</v>
      </c>
      <c r="E968" s="5">
        <f t="shared" ca="1" si="101"/>
        <v>5.0842852446664315</v>
      </c>
      <c r="F968" s="5">
        <f t="shared" ca="1" si="99"/>
        <v>22.204395801809916</v>
      </c>
      <c r="G968">
        <f t="shared" ca="1" si="100"/>
        <v>0.93300000000000005</v>
      </c>
    </row>
    <row r="969" spans="1:7" x14ac:dyDescent="0.3">
      <c r="A969">
        <v>913</v>
      </c>
      <c r="B969" s="5">
        <f t="shared" ca="1" si="96"/>
        <v>69.683837720853717</v>
      </c>
      <c r="C969" s="5">
        <f t="shared" ca="1" si="97"/>
        <v>29.565311475618063</v>
      </c>
      <c r="D969" s="5">
        <f t="shared" ca="1" si="98"/>
        <v>149.04932795721376</v>
      </c>
      <c r="E969" s="5">
        <f t="shared" ca="1" si="101"/>
        <v>-13.12159447800529</v>
      </c>
      <c r="F969" s="5">
        <f t="shared" ca="1" si="99"/>
        <v>3.9985160791381933</v>
      </c>
      <c r="G969">
        <f t="shared" ca="1" si="100"/>
        <v>0.55200000000000005</v>
      </c>
    </row>
    <row r="970" spans="1:7" x14ac:dyDescent="0.3">
      <c r="A970">
        <v>914</v>
      </c>
      <c r="B970" s="5">
        <f t="shared" ca="1" si="96"/>
        <v>70.47304153938957</v>
      </c>
      <c r="C970" s="5">
        <f t="shared" ca="1" si="97"/>
        <v>30.108880864165222</v>
      </c>
      <c r="D970" s="5">
        <f t="shared" ca="1" si="98"/>
        <v>147.77076346774868</v>
      </c>
      <c r="E970" s="5">
        <f t="shared" ca="1" si="101"/>
        <v>-11.746561023250672</v>
      </c>
      <c r="F970" s="5">
        <f t="shared" ca="1" si="99"/>
        <v>5.3735495338928114</v>
      </c>
      <c r="G970">
        <f t="shared" ca="1" si="100"/>
        <v>0.58699999999999997</v>
      </c>
    </row>
    <row r="971" spans="1:7" x14ac:dyDescent="0.3">
      <c r="A971">
        <v>915</v>
      </c>
      <c r="B971" s="5">
        <f t="shared" ca="1" si="96"/>
        <v>72.901803451594006</v>
      </c>
      <c r="C971" s="5">
        <f t="shared" ca="1" si="97"/>
        <v>28.794518643542627</v>
      </c>
      <c r="D971" s="5">
        <f t="shared" ca="1" si="98"/>
        <v>157.08569591879285</v>
      </c>
      <c r="E971" s="5">
        <f t="shared" ca="1" si="101"/>
        <v>-6.3116097973846603</v>
      </c>
      <c r="F971" s="5">
        <f t="shared" ca="1" si="99"/>
        <v>10.808500759758823</v>
      </c>
      <c r="G971">
        <f t="shared" ca="1" si="100"/>
        <v>0.73799999999999999</v>
      </c>
    </row>
    <row r="972" spans="1:7" x14ac:dyDescent="0.3">
      <c r="A972">
        <v>916</v>
      </c>
      <c r="B972" s="5">
        <f t="shared" ca="1" si="96"/>
        <v>69.500876673175142</v>
      </c>
      <c r="C972" s="5">
        <f t="shared" ca="1" si="97"/>
        <v>31.019421797994706</v>
      </c>
      <c r="D972" s="5">
        <f t="shared" ca="1" si="98"/>
        <v>143.43105303058749</v>
      </c>
      <c r="E972" s="5">
        <f t="shared" ca="1" si="101"/>
        <v>-14.666390008610808</v>
      </c>
      <c r="F972" s="5">
        <f t="shared" ca="1" si="99"/>
        <v>2.4537205485326758</v>
      </c>
      <c r="G972">
        <f t="shared" ca="1" si="100"/>
        <v>0.501</v>
      </c>
    </row>
    <row r="973" spans="1:7" x14ac:dyDescent="0.3">
      <c r="A973">
        <v>917</v>
      </c>
      <c r="B973" s="5">
        <f t="shared" ca="1" si="96"/>
        <v>65.774489939279576</v>
      </c>
      <c r="C973" s="5">
        <f t="shared" ca="1" si="97"/>
        <v>32.441866396951411</v>
      </c>
      <c r="D973" s="5">
        <f t="shared" ca="1" si="98"/>
        <v>153.36197826527805</v>
      </c>
      <c r="E973" s="5">
        <f t="shared" ca="1" si="101"/>
        <v>-34.398477534501303</v>
      </c>
      <c r="F973" s="5">
        <f t="shared" ca="1" si="99"/>
        <v>-17.27836697735782</v>
      </c>
      <c r="G973">
        <f t="shared" ca="1" si="100"/>
        <v>5.2999999999999999E-2</v>
      </c>
    </row>
    <row r="974" spans="1:7" x14ac:dyDescent="0.3">
      <c r="A974">
        <v>918</v>
      </c>
      <c r="B974" s="5">
        <f t="shared" ca="1" si="96"/>
        <v>68.377140428968801</v>
      </c>
      <c r="C974" s="5">
        <f t="shared" ca="1" si="97"/>
        <v>30.355318844178111</v>
      </c>
      <c r="D974" s="5">
        <f t="shared" ca="1" si="98"/>
        <v>140.65233582857124</v>
      </c>
      <c r="E974" s="5">
        <f t="shared" ca="1" si="101"/>
        <v>-14.452771320995941</v>
      </c>
      <c r="F974" s="5">
        <f t="shared" ca="1" si="99"/>
        <v>2.6673392361475425</v>
      </c>
      <c r="G974">
        <f t="shared" ca="1" si="100"/>
        <v>0.50800000000000001</v>
      </c>
    </row>
    <row r="975" spans="1:7" x14ac:dyDescent="0.3">
      <c r="A975">
        <v>919</v>
      </c>
      <c r="B975" s="5">
        <f t="shared" ca="1" si="96"/>
        <v>70.91406063719873</v>
      </c>
      <c r="C975" s="5">
        <f t="shared" ca="1" si="97"/>
        <v>29.416534326908355</v>
      </c>
      <c r="D975" s="5">
        <f t="shared" ca="1" si="98"/>
        <v>152.40398342158443</v>
      </c>
      <c r="E975" s="5">
        <f t="shared" ca="1" si="101"/>
        <v>-11.077791414930626</v>
      </c>
      <c r="F975" s="5">
        <f t="shared" ca="1" si="99"/>
        <v>6.0423191422128575</v>
      </c>
      <c r="G975">
        <f t="shared" ca="1" si="100"/>
        <v>0.60699999999999998</v>
      </c>
    </row>
    <row r="976" spans="1:7" x14ac:dyDescent="0.3">
      <c r="A976">
        <v>920</v>
      </c>
      <c r="B976" s="5">
        <f t="shared" ca="1" si="96"/>
        <v>65.870208424988022</v>
      </c>
      <c r="C976" s="5">
        <f t="shared" ca="1" si="97"/>
        <v>31.298779027201078</v>
      </c>
      <c r="D976" s="5">
        <f t="shared" ca="1" si="98"/>
        <v>151.76219210667617</v>
      </c>
      <c r="E976" s="5">
        <f t="shared" ca="1" si="101"/>
        <v>-30.076434387748925</v>
      </c>
      <c r="F976" s="5">
        <f t="shared" ca="1" si="99"/>
        <v>-12.956323830605442</v>
      </c>
      <c r="G976">
        <f t="shared" ca="1" si="100"/>
        <v>0.104</v>
      </c>
    </row>
    <row r="977" spans="1:7" x14ac:dyDescent="0.3">
      <c r="A977">
        <v>921</v>
      </c>
      <c r="B977" s="5">
        <f t="shared" ca="1" si="96"/>
        <v>66.378670609625615</v>
      </c>
      <c r="C977" s="5">
        <f t="shared" ca="1" si="97"/>
        <v>28.693720776544946</v>
      </c>
      <c r="D977" s="5">
        <f t="shared" ca="1" si="98"/>
        <v>159.41419255798121</v>
      </c>
      <c r="E977" s="5">
        <f t="shared" ca="1" si="101"/>
        <v>-25.503852555021815</v>
      </c>
      <c r="F977" s="5">
        <f t="shared" ca="1" si="99"/>
        <v>-8.3837419978783316</v>
      </c>
      <c r="G977">
        <f t="shared" ca="1" si="100"/>
        <v>0.187</v>
      </c>
    </row>
    <row r="978" spans="1:7" x14ac:dyDescent="0.3">
      <c r="A978">
        <v>922</v>
      </c>
      <c r="B978" s="5">
        <f t="shared" ca="1" si="96"/>
        <v>67.360384731109406</v>
      </c>
      <c r="C978" s="5">
        <f t="shared" ca="1" si="97"/>
        <v>29.500884957122032</v>
      </c>
      <c r="D978" s="5">
        <f t="shared" ca="1" si="98"/>
        <v>150.0334649693352</v>
      </c>
      <c r="E978" s="5">
        <f t="shared" ca="1" si="101"/>
        <v>-19.961343637950151</v>
      </c>
      <c r="F978" s="5">
        <f t="shared" ca="1" si="99"/>
        <v>-2.841233080806667</v>
      </c>
      <c r="G978">
        <f t="shared" ca="1" si="100"/>
        <v>0.33600000000000002</v>
      </c>
    </row>
    <row r="979" spans="1:7" x14ac:dyDescent="0.3">
      <c r="A979">
        <v>923</v>
      </c>
      <c r="B979" s="5">
        <f t="shared" ca="1" si="96"/>
        <v>64.647026017583826</v>
      </c>
      <c r="C979" s="5">
        <f t="shared" ca="1" si="97"/>
        <v>29.275434226093807</v>
      </c>
      <c r="D979" s="5">
        <f t="shared" ca="1" si="98"/>
        <v>154.08926837696472</v>
      </c>
      <c r="E979" s="5">
        <f t="shared" ca="1" si="101"/>
        <v>-29.095584590796761</v>
      </c>
      <c r="F979" s="5">
        <f t="shared" ca="1" si="99"/>
        <v>-11.975474033653278</v>
      </c>
      <c r="G979">
        <f t="shared" ca="1" si="100"/>
        <v>0.11899999999999999</v>
      </c>
    </row>
    <row r="980" spans="1:7" x14ac:dyDescent="0.3">
      <c r="A980">
        <v>924</v>
      </c>
      <c r="B980" s="5">
        <f t="shared" ca="1" si="96"/>
        <v>66.096189039123857</v>
      </c>
      <c r="C980" s="5">
        <f t="shared" ca="1" si="97"/>
        <v>30.363283872744443</v>
      </c>
      <c r="D980" s="5">
        <f t="shared" ca="1" si="98"/>
        <v>149.61505700831111</v>
      </c>
      <c r="E980" s="5">
        <f t="shared" ca="1" si="101"/>
        <v>-25.675423043661805</v>
      </c>
      <c r="F980" s="5">
        <f t="shared" ca="1" si="99"/>
        <v>-8.5553124865183214</v>
      </c>
      <c r="G980">
        <f t="shared" ca="1" si="100"/>
        <v>0.184</v>
      </c>
    </row>
    <row r="981" spans="1:7" x14ac:dyDescent="0.3">
      <c r="A981">
        <v>925</v>
      </c>
      <c r="B981" s="5">
        <f t="shared" ca="1" si="96"/>
        <v>68.030136848560204</v>
      </c>
      <c r="C981" s="5">
        <f t="shared" ca="1" si="97"/>
        <v>31.650398547200837</v>
      </c>
      <c r="D981" s="5">
        <f t="shared" ca="1" si="98"/>
        <v>153.95774483585438</v>
      </c>
      <c r="E981" s="5">
        <f t="shared" ca="1" si="101"/>
        <v>-26.208972359746042</v>
      </c>
      <c r="F981" s="5">
        <f t="shared" ca="1" si="99"/>
        <v>-9.0888618026025583</v>
      </c>
      <c r="G981">
        <f t="shared" ca="1" si="100"/>
        <v>0.17100000000000001</v>
      </c>
    </row>
    <row r="982" spans="1:7" x14ac:dyDescent="0.3">
      <c r="A982">
        <v>926</v>
      </c>
      <c r="B982" s="5">
        <f t="shared" ca="1" si="96"/>
        <v>71.933481967979262</v>
      </c>
      <c r="C982" s="5">
        <f t="shared" ca="1" si="97"/>
        <v>30.20086130939152</v>
      </c>
      <c r="D982" s="5">
        <f t="shared" ca="1" si="98"/>
        <v>150.23912799020158</v>
      </c>
      <c r="E982" s="5">
        <f t="shared" ca="1" si="101"/>
        <v>-9.2546005690269801</v>
      </c>
      <c r="F982" s="5">
        <f t="shared" ca="1" si="99"/>
        <v>7.8655099881165036</v>
      </c>
      <c r="G982">
        <f t="shared" ca="1" si="100"/>
        <v>0.66800000000000004</v>
      </c>
    </row>
    <row r="983" spans="1:7" x14ac:dyDescent="0.3">
      <c r="A983">
        <v>927</v>
      </c>
      <c r="B983" s="5">
        <f t="shared" ca="1" si="96"/>
        <v>70.559944834070222</v>
      </c>
      <c r="C983" s="5">
        <f t="shared" ca="1" si="97"/>
        <v>28.494503688965505</v>
      </c>
      <c r="D983" s="5">
        <f t="shared" ca="1" si="98"/>
        <v>158.24804389113623</v>
      </c>
      <c r="E983" s="5">
        <f t="shared" ca="1" si="101"/>
        <v>-12.64080317764228</v>
      </c>
      <c r="F983" s="5">
        <f t="shared" ca="1" si="99"/>
        <v>4.4793073795012042</v>
      </c>
      <c r="G983">
        <f t="shared" ca="1" si="100"/>
        <v>0.56499999999999995</v>
      </c>
    </row>
    <row r="984" spans="1:7" x14ac:dyDescent="0.3">
      <c r="A984">
        <v>928</v>
      </c>
      <c r="B984" s="5">
        <f t="shared" ca="1" si="96"/>
        <v>69.261390228827509</v>
      </c>
      <c r="C984" s="5">
        <f t="shared" ca="1" si="97"/>
        <v>31.609890879910697</v>
      </c>
      <c r="D984" s="5">
        <f t="shared" ca="1" si="98"/>
        <v>157.19260588028115</v>
      </c>
      <c r="E984" s="5">
        <f t="shared" ca="1" si="101"/>
        <v>-24.400132638970685</v>
      </c>
      <c r="F984" s="5">
        <f t="shared" ca="1" si="99"/>
        <v>-7.2800220818272017</v>
      </c>
      <c r="G984">
        <f t="shared" ca="1" si="100"/>
        <v>0.218</v>
      </c>
    </row>
    <row r="985" spans="1:7" x14ac:dyDescent="0.3">
      <c r="A985">
        <v>929</v>
      </c>
      <c r="B985" s="5">
        <f t="shared" ca="1" si="96"/>
        <v>65.289385777516756</v>
      </c>
      <c r="C985" s="5">
        <f t="shared" ca="1" si="97"/>
        <v>26.968699287975966</v>
      </c>
      <c r="D985" s="5">
        <f t="shared" ca="1" si="98"/>
        <v>144.31872119195131</v>
      </c>
      <c r="E985" s="5">
        <f t="shared" ca="1" si="101"/>
        <v>-15.593751529989619</v>
      </c>
      <c r="F985" s="5">
        <f t="shared" ca="1" si="99"/>
        <v>1.5263590271538643</v>
      </c>
      <c r="G985">
        <f t="shared" ca="1" si="100"/>
        <v>0.47099999999999997</v>
      </c>
    </row>
    <row r="986" spans="1:7" x14ac:dyDescent="0.3">
      <c r="A986">
        <v>930</v>
      </c>
      <c r="B986" s="5">
        <f t="shared" ca="1" si="96"/>
        <v>76.893819973062392</v>
      </c>
      <c r="C986" s="5">
        <f t="shared" ca="1" si="97"/>
        <v>31.590228298741618</v>
      </c>
      <c r="D986" s="5">
        <f t="shared" ca="1" si="98"/>
        <v>152.01556011950211</v>
      </c>
      <c r="E986" s="5">
        <f t="shared" ca="1" si="101"/>
        <v>-0.23819806063847904</v>
      </c>
      <c r="F986" s="5">
        <f t="shared" ca="1" si="99"/>
        <v>16.881912496505006</v>
      </c>
      <c r="G986">
        <f t="shared" ca="1" si="100"/>
        <v>0.86899999999999999</v>
      </c>
    </row>
    <row r="987" spans="1:7" x14ac:dyDescent="0.3">
      <c r="A987">
        <v>931</v>
      </c>
      <c r="B987" s="5">
        <f t="shared" ca="1" si="96"/>
        <v>64.138638462436404</v>
      </c>
      <c r="C987" s="5">
        <f t="shared" ca="1" si="97"/>
        <v>33.25756288458588</v>
      </c>
      <c r="D987" s="5">
        <f t="shared" ca="1" si="98"/>
        <v>147.9876174077778</v>
      </c>
      <c r="E987" s="5">
        <f t="shared" ca="1" si="101"/>
        <v>-38.349532012268291</v>
      </c>
      <c r="F987" s="5">
        <f t="shared" ca="1" si="99"/>
        <v>-21.229421455124807</v>
      </c>
      <c r="G987">
        <f t="shared" ca="1" si="100"/>
        <v>3.1E-2</v>
      </c>
    </row>
    <row r="988" spans="1:7" x14ac:dyDescent="0.3">
      <c r="A988">
        <v>932</v>
      </c>
      <c r="B988" s="5">
        <f t="shared" ca="1" si="96"/>
        <v>75.036983808946133</v>
      </c>
      <c r="C988" s="5">
        <f t="shared" ca="1" si="97"/>
        <v>23.672589459652812</v>
      </c>
      <c r="D988" s="5">
        <f t="shared" ca="1" si="98"/>
        <v>151.42082665798861</v>
      </c>
      <c r="E988" s="5">
        <f t="shared" ca="1" si="101"/>
        <v>17.010017265054262</v>
      </c>
      <c r="F988" s="5">
        <f t="shared" ca="1" si="99"/>
        <v>34.13012782219775</v>
      </c>
      <c r="G988">
        <f t="shared" ca="1" si="100"/>
        <v>0.99299999999999999</v>
      </c>
    </row>
    <row r="989" spans="1:7" x14ac:dyDescent="0.3">
      <c r="A989">
        <v>933</v>
      </c>
      <c r="B989" s="5">
        <f t="shared" ca="1" si="96"/>
        <v>74.129627539480424</v>
      </c>
      <c r="C989" s="5">
        <f t="shared" ca="1" si="97"/>
        <v>26.990712192956817</v>
      </c>
      <c r="D989" s="5">
        <f t="shared" ca="1" si="98"/>
        <v>146.38837830946798</v>
      </c>
      <c r="E989" s="5">
        <f t="shared" ca="1" si="101"/>
        <v>7.9201534957814665</v>
      </c>
      <c r="F989" s="5">
        <f t="shared" ca="1" si="99"/>
        <v>25.04026405292495</v>
      </c>
      <c r="G989">
        <f t="shared" ca="1" si="100"/>
        <v>0.95699999999999996</v>
      </c>
    </row>
    <row r="990" spans="1:7" x14ac:dyDescent="0.3">
      <c r="A990">
        <v>934</v>
      </c>
      <c r="B990" s="5">
        <f t="shared" ca="1" si="96"/>
        <v>67.075036593198618</v>
      </c>
      <c r="C990" s="5">
        <f t="shared" ca="1" si="97"/>
        <v>29.095980177262245</v>
      </c>
      <c r="D990" s="5">
        <f t="shared" ca="1" si="98"/>
        <v>144.74355648284362</v>
      </c>
      <c r="E990" s="5">
        <f t="shared" ca="1" si="101"/>
        <v>-16.776850249965648</v>
      </c>
      <c r="F990" s="5">
        <f t="shared" ca="1" si="99"/>
        <v>0.34326030717783595</v>
      </c>
      <c r="G990">
        <f t="shared" ca="1" si="100"/>
        <v>0.44</v>
      </c>
    </row>
    <row r="991" spans="1:7" x14ac:dyDescent="0.3">
      <c r="A991">
        <v>935</v>
      </c>
      <c r="B991" s="5">
        <f t="shared" ca="1" si="96"/>
        <v>72.308627009552765</v>
      </c>
      <c r="C991" s="5">
        <f t="shared" ca="1" si="97"/>
        <v>30.682170385104357</v>
      </c>
      <c r="D991" s="5">
        <f t="shared" ca="1" si="98"/>
        <v>139.29482947067473</v>
      </c>
      <c r="E991" s="5">
        <f t="shared" ca="1" si="101"/>
        <v>-3.6535599751211256</v>
      </c>
      <c r="F991" s="5">
        <f t="shared" ca="1" si="99"/>
        <v>13.466550582022357</v>
      </c>
      <c r="G991">
        <f t="shared" ca="1" si="100"/>
        <v>0.8</v>
      </c>
    </row>
    <row r="992" spans="1:7" x14ac:dyDescent="0.3">
      <c r="A992">
        <v>936</v>
      </c>
      <c r="B992" s="5">
        <f t="shared" ca="1" si="96"/>
        <v>78.76863344523963</v>
      </c>
      <c r="C992" s="5">
        <f t="shared" ca="1" si="97"/>
        <v>31.392952603349556</v>
      </c>
      <c r="D992" s="5">
        <f t="shared" ca="1" si="98"/>
        <v>152.81214082633514</v>
      </c>
      <c r="E992" s="5">
        <f t="shared" ca="1" si="101"/>
        <v>5.1198624835505822</v>
      </c>
      <c r="F992" s="5">
        <f t="shared" ca="1" si="99"/>
        <v>22.239973040694068</v>
      </c>
      <c r="G992">
        <f t="shared" ca="1" si="100"/>
        <v>0.93400000000000005</v>
      </c>
    </row>
    <row r="993" spans="1:7" x14ac:dyDescent="0.3">
      <c r="A993">
        <v>937</v>
      </c>
      <c r="B993" s="5">
        <f t="shared" ca="1" si="96"/>
        <v>65.328752376996363</v>
      </c>
      <c r="C993" s="5">
        <f t="shared" ca="1" si="97"/>
        <v>33.018278446638213</v>
      </c>
      <c r="D993" s="5">
        <f t="shared" ca="1" si="98"/>
        <v>151.18658889914823</v>
      </c>
      <c r="E993" s="5">
        <f t="shared" ca="1" si="101"/>
        <v>-36.081073848982783</v>
      </c>
      <c r="F993" s="5">
        <f t="shared" ca="1" si="99"/>
        <v>-18.960963291839299</v>
      </c>
      <c r="G993">
        <f t="shared" ca="1" si="100"/>
        <v>4.1000000000000002E-2</v>
      </c>
    </row>
    <row r="994" spans="1:7" x14ac:dyDescent="0.3">
      <c r="A994">
        <v>938</v>
      </c>
      <c r="B994" s="5">
        <f t="shared" ca="1" si="96"/>
        <v>67.818053348913409</v>
      </c>
      <c r="C994" s="5">
        <f t="shared" ca="1" si="97"/>
        <v>29.937093132446286</v>
      </c>
      <c r="D994" s="5">
        <f t="shared" ca="1" si="98"/>
        <v>140.15914287937531</v>
      </c>
      <c r="E994" s="5">
        <f t="shared" ca="1" si="101"/>
        <v>-14.58042808649282</v>
      </c>
      <c r="F994" s="5">
        <f t="shared" ca="1" si="99"/>
        <v>2.5396824706506642</v>
      </c>
      <c r="G994">
        <f t="shared" ca="1" si="100"/>
        <v>0.503</v>
      </c>
    </row>
    <row r="995" spans="1:7" x14ac:dyDescent="0.3">
      <c r="A995">
        <v>939</v>
      </c>
      <c r="B995" s="5">
        <f t="shared" ca="1" si="96"/>
        <v>73.599899653257864</v>
      </c>
      <c r="C995" s="5">
        <f t="shared" ca="1" si="97"/>
        <v>32.55624920381257</v>
      </c>
      <c r="D995" s="5">
        <f t="shared" ca="1" si="98"/>
        <v>154.11602298569977</v>
      </c>
      <c r="E995" s="5">
        <f t="shared" ca="1" si="101"/>
        <v>-13.268026825958028</v>
      </c>
      <c r="F995" s="5">
        <f t="shared" ca="1" si="99"/>
        <v>3.8520837311854557</v>
      </c>
      <c r="G995">
        <f t="shared" ca="1" si="100"/>
        <v>0.54700000000000004</v>
      </c>
    </row>
    <row r="996" spans="1:7" x14ac:dyDescent="0.3">
      <c r="A996">
        <v>940</v>
      </c>
      <c r="B996" s="5">
        <f t="shared" ca="1" si="96"/>
        <v>68.665166880800768</v>
      </c>
      <c r="C996" s="5">
        <f t="shared" ca="1" si="97"/>
        <v>29.79959861329105</v>
      </c>
      <c r="D996" s="5">
        <f t="shared" ca="1" si="98"/>
        <v>151.91053893026577</v>
      </c>
      <c r="E996" s="5">
        <f t="shared" ca="1" si="101"/>
        <v>-18.162908396900377</v>
      </c>
      <c r="F996" s="5">
        <f t="shared" ca="1" si="99"/>
        <v>-1.0427978397568936</v>
      </c>
      <c r="G996">
        <f t="shared" ca="1" si="100"/>
        <v>0.39200000000000002</v>
      </c>
    </row>
    <row r="997" spans="1:7" x14ac:dyDescent="0.3">
      <c r="A997">
        <v>941</v>
      </c>
      <c r="B997" s="5">
        <f t="shared" ca="1" si="96"/>
        <v>70.557993210865021</v>
      </c>
      <c r="C997" s="5">
        <f t="shared" ca="1" si="97"/>
        <v>27.046903908346014</v>
      </c>
      <c r="D997" s="5">
        <f t="shared" ca="1" si="98"/>
        <v>150.95372623053103</v>
      </c>
      <c r="E997" s="5">
        <f t="shared" ca="1" si="101"/>
        <v>-4.6724398578634583</v>
      </c>
      <c r="F997" s="5">
        <f t="shared" ca="1" si="99"/>
        <v>12.447670699280025</v>
      </c>
      <c r="G997">
        <f t="shared" ca="1" si="100"/>
        <v>0.77700000000000002</v>
      </c>
    </row>
    <row r="998" spans="1:7" x14ac:dyDescent="0.3">
      <c r="A998">
        <v>942</v>
      </c>
      <c r="B998" s="5">
        <f t="shared" ca="1" si="96"/>
        <v>73.213219165895168</v>
      </c>
      <c r="C998" s="5">
        <f t="shared" ca="1" si="97"/>
        <v>28.966770060298654</v>
      </c>
      <c r="D998" s="5">
        <f t="shared" ca="1" si="98"/>
        <v>161.26571627318239</v>
      </c>
      <c r="E998" s="5">
        <f t="shared" ca="1" si="101"/>
        <v>-8.1754139495038629</v>
      </c>
      <c r="F998" s="5">
        <f t="shared" ca="1" si="99"/>
        <v>8.9446966076396208</v>
      </c>
      <c r="G998">
        <f t="shared" ca="1" si="100"/>
        <v>0.68799999999999994</v>
      </c>
    </row>
    <row r="999" spans="1:7" x14ac:dyDescent="0.3">
      <c r="A999">
        <v>943</v>
      </c>
      <c r="B999" s="5">
        <f t="shared" ca="1" si="96"/>
        <v>64.412900868397614</v>
      </c>
      <c r="C999" s="5">
        <f t="shared" ca="1" si="97"/>
        <v>27.745727942199466</v>
      </c>
      <c r="D999" s="5">
        <f t="shared" ca="1" si="98"/>
        <v>149.04028302714133</v>
      </c>
      <c r="E999" s="5">
        <f t="shared" ca="1" si="101"/>
        <v>-22.756298651303371</v>
      </c>
      <c r="F999" s="5">
        <f t="shared" ca="1" si="99"/>
        <v>-5.6361880941598876</v>
      </c>
      <c r="G999">
        <f t="shared" ca="1" si="100"/>
        <v>0.25800000000000001</v>
      </c>
    </row>
    <row r="1000" spans="1:7" x14ac:dyDescent="0.3">
      <c r="A1000">
        <v>944</v>
      </c>
      <c r="B1000" s="5">
        <f t="shared" ca="1" si="96"/>
        <v>65.143775960564511</v>
      </c>
      <c r="C1000" s="5">
        <f t="shared" ca="1" si="97"/>
        <v>28.038588333414712</v>
      </c>
      <c r="D1000" s="5">
        <f t="shared" ca="1" si="98"/>
        <v>147.64294000115567</v>
      </c>
      <c r="E1000" s="5">
        <f t="shared" ca="1" si="101"/>
        <v>-20.779943775266126</v>
      </c>
      <c r="F1000" s="5">
        <f t="shared" ca="1" si="99"/>
        <v>-3.6598332181226425</v>
      </c>
      <c r="G1000">
        <f t="shared" ca="1" si="100"/>
        <v>0.313</v>
      </c>
    </row>
    <row r="1001" spans="1:7" x14ac:dyDescent="0.3">
      <c r="A1001">
        <v>945</v>
      </c>
      <c r="B1001" s="5">
        <f t="shared" ca="1" si="96"/>
        <v>69.816265351853474</v>
      </c>
      <c r="C1001" s="5">
        <f t="shared" ca="1" si="97"/>
        <v>33.93951988653496</v>
      </c>
      <c r="D1001" s="5">
        <f t="shared" ca="1" si="98"/>
        <v>146.752017715861</v>
      </c>
      <c r="E1001" s="5">
        <f t="shared" ca="1" si="101"/>
        <v>-23.730872991500416</v>
      </c>
      <c r="F1001" s="5">
        <f t="shared" ca="1" si="99"/>
        <v>-6.610762434356932</v>
      </c>
      <c r="G1001">
        <f t="shared" ca="1" si="100"/>
        <v>0.23799999999999999</v>
      </c>
    </row>
    <row r="1002" spans="1:7" x14ac:dyDescent="0.3">
      <c r="A1002">
        <v>946</v>
      </c>
      <c r="B1002" s="5">
        <f t="shared" ca="1" si="96"/>
        <v>68.706484281232932</v>
      </c>
      <c r="C1002" s="5">
        <f t="shared" ca="1" si="97"/>
        <v>27.997110699303185</v>
      </c>
      <c r="D1002" s="5">
        <f t="shared" ca="1" si="98"/>
        <v>159.86979266765923</v>
      </c>
      <c r="E1002" s="5">
        <f t="shared" ca="1" si="101"/>
        <v>-17.302191518702003</v>
      </c>
      <c r="F1002" s="5">
        <f t="shared" ca="1" si="99"/>
        <v>-0.18208096155851905</v>
      </c>
      <c r="G1002">
        <f t="shared" ca="1" si="100"/>
        <v>0.42599999999999999</v>
      </c>
    </row>
    <row r="1003" spans="1:7" x14ac:dyDescent="0.3">
      <c r="A1003">
        <v>947</v>
      </c>
      <c r="B1003" s="5">
        <f t="shared" ca="1" si="96"/>
        <v>75.518868482309415</v>
      </c>
      <c r="C1003" s="5">
        <f t="shared" ca="1" si="97"/>
        <v>25.804276442443019</v>
      </c>
      <c r="D1003" s="5">
        <f t="shared" ca="1" si="98"/>
        <v>151.42930370284716</v>
      </c>
      <c r="E1003" s="5">
        <f t="shared" ca="1" si="101"/>
        <v>12.39757605664483</v>
      </c>
      <c r="F1003" s="5">
        <f t="shared" ca="1" si="99"/>
        <v>29.517686613788314</v>
      </c>
      <c r="G1003">
        <f t="shared" ca="1" si="100"/>
        <v>0.97599999999999998</v>
      </c>
    </row>
    <row r="1004" spans="1:7" x14ac:dyDescent="0.3">
      <c r="A1004">
        <v>948</v>
      </c>
      <c r="B1004" s="5">
        <f t="shared" ca="1" si="96"/>
        <v>72.676686945812094</v>
      </c>
      <c r="C1004" s="5">
        <f t="shared" ca="1" si="97"/>
        <v>30.65403089134206</v>
      </c>
      <c r="D1004" s="5">
        <f t="shared" ca="1" si="98"/>
        <v>151.98043512969568</v>
      </c>
      <c r="E1004" s="5">
        <f t="shared" ca="1" si="101"/>
        <v>-9.3828743839878825</v>
      </c>
      <c r="F1004" s="5">
        <f t="shared" ca="1" si="99"/>
        <v>7.7372361731556012</v>
      </c>
      <c r="G1004">
        <f t="shared" ca="1" si="100"/>
        <v>0.66500000000000004</v>
      </c>
    </row>
    <row r="1005" spans="1:7" x14ac:dyDescent="0.3">
      <c r="A1005">
        <v>949</v>
      </c>
      <c r="B1005" s="5">
        <f t="shared" ca="1" si="96"/>
        <v>67.16686688087097</v>
      </c>
      <c r="C1005" s="5">
        <f t="shared" ca="1" si="97"/>
        <v>25.813601566802291</v>
      </c>
      <c r="D1005" s="5">
        <f t="shared" ca="1" si="98"/>
        <v>143.0741510136265</v>
      </c>
      <c r="E1005" s="5">
        <f t="shared" ca="1" si="101"/>
        <v>-6.4531425691304669</v>
      </c>
      <c r="F1005" s="5">
        <f t="shared" ca="1" si="99"/>
        <v>10.666967988013017</v>
      </c>
      <c r="G1005">
        <f t="shared" ca="1" si="100"/>
        <v>0.73199999999999998</v>
      </c>
    </row>
    <row r="1006" spans="1:7" x14ac:dyDescent="0.3">
      <c r="A1006">
        <v>950</v>
      </c>
      <c r="B1006" s="5">
        <f t="shared" ca="1" si="96"/>
        <v>73.171358222539865</v>
      </c>
      <c r="C1006" s="5">
        <f t="shared" ca="1" si="97"/>
        <v>28.607539095209404</v>
      </c>
      <c r="D1006" s="5">
        <f t="shared" ca="1" si="98"/>
        <v>148.47864566752312</v>
      </c>
      <c r="E1006" s="5">
        <f t="shared" ca="1" si="101"/>
        <v>-0.39843430597524365</v>
      </c>
      <c r="F1006" s="5">
        <f t="shared" ca="1" si="99"/>
        <v>16.72167625116824</v>
      </c>
      <c r="G1006">
        <f t="shared" ca="1" si="100"/>
        <v>0.86599999999999999</v>
      </c>
    </row>
    <row r="1007" spans="1:7" x14ac:dyDescent="0.3">
      <c r="A1007">
        <v>951</v>
      </c>
      <c r="B1007" s="5">
        <f t="shared" ca="1" si="96"/>
        <v>68.325910043612623</v>
      </c>
      <c r="C1007" s="5">
        <f t="shared" ca="1" si="97"/>
        <v>30.274359069994706</v>
      </c>
      <c r="D1007" s="5">
        <f t="shared" ca="1" si="98"/>
        <v>152.6819015971916</v>
      </c>
      <c r="E1007" s="5">
        <f t="shared" ca="1" si="101"/>
        <v>-20.852110799152161</v>
      </c>
      <c r="F1007" s="5">
        <f t="shared" ca="1" si="99"/>
        <v>-3.7320002420086773</v>
      </c>
      <c r="G1007">
        <f t="shared" ca="1" si="100"/>
        <v>0.312</v>
      </c>
    </row>
    <row r="1008" spans="1:7" x14ac:dyDescent="0.3">
      <c r="A1008">
        <v>952</v>
      </c>
      <c r="B1008" s="5">
        <f t="shared" ca="1" si="96"/>
        <v>73.083850550706572</v>
      </c>
      <c r="C1008" s="5">
        <f t="shared" ca="1" si="97"/>
        <v>21.822669758053909</v>
      </c>
      <c r="D1008" s="5">
        <f t="shared" ca="1" si="98"/>
        <v>156.6072359314397</v>
      </c>
      <c r="E1008" s="5">
        <f t="shared" ca="1" si="101"/>
        <v>13.92694250046377</v>
      </c>
      <c r="F1008" s="5">
        <f t="shared" ca="1" si="99"/>
        <v>31.047053057607254</v>
      </c>
      <c r="G1008">
        <f t="shared" ca="1" si="100"/>
        <v>0.98299999999999998</v>
      </c>
    </row>
    <row r="1009" spans="1:7" x14ac:dyDescent="0.3">
      <c r="A1009">
        <v>953</v>
      </c>
      <c r="B1009" s="5">
        <f t="shared" ca="1" si="96"/>
        <v>67.770807779192836</v>
      </c>
      <c r="C1009" s="5">
        <f t="shared" ca="1" si="97"/>
        <v>34.573713426320786</v>
      </c>
      <c r="D1009" s="5">
        <f t="shared" ca="1" si="98"/>
        <v>152.59934697316126</v>
      </c>
      <c r="E1009" s="5">
        <f t="shared" ca="1" si="101"/>
        <v>-34.366049339415895</v>
      </c>
      <c r="F1009" s="5">
        <f t="shared" ca="1" si="99"/>
        <v>-17.245938782272411</v>
      </c>
      <c r="G1009">
        <f t="shared" ca="1" si="100"/>
        <v>5.3999999999999999E-2</v>
      </c>
    </row>
    <row r="1010" spans="1:7" x14ac:dyDescent="0.3">
      <c r="A1010">
        <v>954</v>
      </c>
      <c r="B1010" s="5">
        <f t="shared" ca="1" si="96"/>
        <v>72.132687943631154</v>
      </c>
      <c r="C1010" s="5">
        <f t="shared" ca="1" si="97"/>
        <v>34.222342249207038</v>
      </c>
      <c r="D1010" s="5">
        <f t="shared" ca="1" si="98"/>
        <v>156.68400145475493</v>
      </c>
      <c r="E1010" s="5">
        <f t="shared" ca="1" si="101"/>
        <v>-23.403106952475063</v>
      </c>
      <c r="F1010" s="5">
        <f t="shared" ca="1" si="99"/>
        <v>-6.2829963953315797</v>
      </c>
      <c r="G1010">
        <f t="shared" ca="1" si="100"/>
        <v>0.24199999999999999</v>
      </c>
    </row>
    <row r="1011" spans="1:7" x14ac:dyDescent="0.3">
      <c r="A1011">
        <v>955</v>
      </c>
      <c r="B1011" s="5">
        <f t="shared" ca="1" si="96"/>
        <v>67.864507278927846</v>
      </c>
      <c r="C1011" s="5">
        <f t="shared" ca="1" si="97"/>
        <v>28.673095028594027</v>
      </c>
      <c r="D1011" s="5">
        <f t="shared" ca="1" si="98"/>
        <v>144.94961396028773</v>
      </c>
      <c r="E1011" s="5">
        <f t="shared" ca="1" si="101"/>
        <v>-13.501796743479533</v>
      </c>
      <c r="F1011" s="5">
        <f t="shared" ca="1" si="99"/>
        <v>3.618313813663951</v>
      </c>
      <c r="G1011">
        <f t="shared" ca="1" si="100"/>
        <v>0.54</v>
      </c>
    </row>
    <row r="1012" spans="1:7" x14ac:dyDescent="0.3">
      <c r="A1012">
        <v>956</v>
      </c>
      <c r="B1012" s="5">
        <f t="shared" ca="1" si="96"/>
        <v>74.026674290179571</v>
      </c>
      <c r="C1012" s="5">
        <f t="shared" ca="1" si="97"/>
        <v>29.627238499157038</v>
      </c>
      <c r="D1012" s="5">
        <f t="shared" ca="1" si="98"/>
        <v>154.53627120854333</v>
      </c>
      <c r="E1012" s="5">
        <f t="shared" ca="1" si="101"/>
        <v>-4.1218277411282589</v>
      </c>
      <c r="F1012" s="5">
        <f t="shared" ca="1" si="99"/>
        <v>12.998282816015225</v>
      </c>
      <c r="G1012">
        <f t="shared" ca="1" si="100"/>
        <v>0.78800000000000003</v>
      </c>
    </row>
    <row r="1013" spans="1:7" x14ac:dyDescent="0.3">
      <c r="A1013">
        <v>957</v>
      </c>
      <c r="B1013" s="5">
        <f t="shared" ca="1" si="96"/>
        <v>71.39094643917106</v>
      </c>
      <c r="C1013" s="5">
        <f t="shared" ca="1" si="97"/>
        <v>27.370084609337159</v>
      </c>
      <c r="D1013" s="5">
        <f t="shared" ca="1" si="98"/>
        <v>154.13851898291318</v>
      </c>
      <c r="E1013" s="5">
        <f t="shared" ca="1" si="101"/>
        <v>-4.9648423757516866</v>
      </c>
      <c r="F1013" s="5">
        <f t="shared" ca="1" si="99"/>
        <v>12.155268181391797</v>
      </c>
      <c r="G1013">
        <f t="shared" ca="1" si="100"/>
        <v>0.77200000000000002</v>
      </c>
    </row>
    <row r="1014" spans="1:7" x14ac:dyDescent="0.3">
      <c r="A1014">
        <v>958</v>
      </c>
      <c r="B1014" s="5">
        <f t="shared" ca="1" si="96"/>
        <v>69.471710620799342</v>
      </c>
      <c r="C1014" s="5">
        <f t="shared" ca="1" si="97"/>
        <v>27.71190420693668</v>
      </c>
      <c r="D1014" s="5">
        <f t="shared" ca="1" si="98"/>
        <v>135.39713308236082</v>
      </c>
      <c r="E1014" s="5">
        <f t="shared" ca="1" si="101"/>
        <v>-1.1807639944133648</v>
      </c>
      <c r="F1014" s="5">
        <f t="shared" ca="1" si="99"/>
        <v>15.939346562730119</v>
      </c>
      <c r="G1014">
        <f t="shared" ca="1" si="100"/>
        <v>0.85</v>
      </c>
    </row>
    <row r="1015" spans="1:7" x14ac:dyDescent="0.3">
      <c r="A1015">
        <v>959</v>
      </c>
      <c r="B1015" s="5">
        <f t="shared" ca="1" si="96"/>
        <v>67.490726957556674</v>
      </c>
      <c r="C1015" s="5">
        <f t="shared" ca="1" si="97"/>
        <v>28.583261310843245</v>
      </c>
      <c r="D1015" s="5">
        <f t="shared" ca="1" si="98"/>
        <v>152.65118289804673</v>
      </c>
      <c r="E1015" s="5">
        <f t="shared" ca="1" si="101"/>
        <v>-18.445000526546966</v>
      </c>
      <c r="F1015" s="5">
        <f t="shared" ca="1" si="99"/>
        <v>-1.3248899694034826</v>
      </c>
      <c r="G1015">
        <f t="shared" ca="1" si="100"/>
        <v>0.38200000000000001</v>
      </c>
    </row>
    <row r="1016" spans="1:7" x14ac:dyDescent="0.3">
      <c r="A1016">
        <v>960</v>
      </c>
      <c r="B1016" s="5">
        <f t="shared" ca="1" si="96"/>
        <v>70.104700656843505</v>
      </c>
      <c r="C1016" s="5">
        <f t="shared" ca="1" si="97"/>
        <v>28.868353113921629</v>
      </c>
      <c r="D1016" s="5">
        <f t="shared" ca="1" si="98"/>
        <v>155.40638410645184</v>
      </c>
      <c r="E1016" s="5">
        <f t="shared" ca="1" si="101"/>
        <v>-13.425163741377469</v>
      </c>
      <c r="F1016" s="5">
        <f t="shared" ca="1" si="99"/>
        <v>3.6949468157660146</v>
      </c>
      <c r="G1016">
        <f t="shared" ca="1" si="100"/>
        <v>0.54500000000000004</v>
      </c>
    </row>
    <row r="1017" spans="1:7" x14ac:dyDescent="0.3">
      <c r="A1017">
        <v>961</v>
      </c>
      <c r="B1017" s="5">
        <f t="shared" ca="1" si="96"/>
        <v>64.438584911590596</v>
      </c>
      <c r="C1017" s="5">
        <f t="shared" ca="1" si="97"/>
        <v>33.654237180110741</v>
      </c>
      <c r="D1017" s="5">
        <f t="shared" ca="1" si="98"/>
        <v>144.91119149924876</v>
      </c>
      <c r="E1017" s="5">
        <f t="shared" ca="1" si="101"/>
        <v>-36.961897527481717</v>
      </c>
      <c r="F1017" s="5">
        <f t="shared" ca="1" si="99"/>
        <v>-19.841786970338234</v>
      </c>
      <c r="G1017">
        <f t="shared" ca="1" si="100"/>
        <v>3.6999999999999998E-2</v>
      </c>
    </row>
    <row r="1018" spans="1:7" x14ac:dyDescent="0.3">
      <c r="A1018">
        <v>962</v>
      </c>
      <c r="B1018" s="5">
        <f t="shared" ref="B1018:B1056" ca="1" si="102">_xlfn.NORM.INV(RAND(),$B$52,$C$52)</f>
        <v>71.402280145518816</v>
      </c>
      <c r="C1018" s="5">
        <f t="shared" ref="C1018:C1056" ca="1" si="103">_xlfn.NORM.INV(RAND(),$B$53,$C$53)</f>
        <v>30.200173630623958</v>
      </c>
      <c r="D1018" s="5">
        <f t="shared" ref="D1018:D1056" ca="1" si="104">_xlfn.NORM.INV(RAND(),$B$54,$C$54)</f>
        <v>146.14752557534095</v>
      </c>
      <c r="E1018" s="5">
        <f t="shared" ca="1" si="101"/>
        <v>-8.5314764689932954</v>
      </c>
      <c r="F1018" s="5">
        <f t="shared" ref="F1018:F1056" ca="1" si="105">E1018+$C$46</f>
        <v>8.5886340881501884</v>
      </c>
      <c r="G1018">
        <f t="shared" ref="G1018:G1056" ca="1" si="106">COUNTIF($F$57:$F$1056,"&lt;"&amp;F1018)/COUNT($F$57:$F$1056)</f>
        <v>0.68</v>
      </c>
    </row>
    <row r="1019" spans="1:7" x14ac:dyDescent="0.3">
      <c r="A1019">
        <v>963</v>
      </c>
      <c r="B1019" s="5">
        <f t="shared" ca="1" si="102"/>
        <v>67.394345644466512</v>
      </c>
      <c r="C1019" s="5">
        <f t="shared" ca="1" si="103"/>
        <v>28.844743235593548</v>
      </c>
      <c r="D1019" s="5">
        <f t="shared" ca="1" si="104"/>
        <v>144.91246866977107</v>
      </c>
      <c r="E1019" s="5">
        <f t="shared" ca="1" si="101"/>
        <v>-15.274345548238514</v>
      </c>
      <c r="F1019" s="5">
        <f t="shared" ca="1" si="105"/>
        <v>1.8457650089049693</v>
      </c>
      <c r="G1019">
        <f t="shared" ca="1" si="106"/>
        <v>0.47899999999999998</v>
      </c>
    </row>
    <row r="1020" spans="1:7" x14ac:dyDescent="0.3">
      <c r="A1020">
        <v>964</v>
      </c>
      <c r="B1020" s="5">
        <f t="shared" ca="1" si="102"/>
        <v>69.531294992933624</v>
      </c>
      <c r="C1020" s="5">
        <f t="shared" ca="1" si="103"/>
        <v>30.629738443729092</v>
      </c>
      <c r="D1020" s="5">
        <f t="shared" ca="1" si="104"/>
        <v>150.93642448998509</v>
      </c>
      <c r="E1020" s="5">
        <f t="shared" ca="1" si="101"/>
        <v>-17.537472525830559</v>
      </c>
      <c r="F1020" s="5">
        <f t="shared" ca="1" si="105"/>
        <v>-0.41736196868707509</v>
      </c>
      <c r="G1020">
        <f t="shared" ca="1" si="106"/>
        <v>0.41599999999999998</v>
      </c>
    </row>
    <row r="1021" spans="1:7" x14ac:dyDescent="0.3">
      <c r="A1021">
        <v>965</v>
      </c>
      <c r="B1021" s="5">
        <f t="shared" ca="1" si="102"/>
        <v>71.139786685386213</v>
      </c>
      <c r="C1021" s="5">
        <f t="shared" ca="1" si="103"/>
        <v>36.46648669481425</v>
      </c>
      <c r="D1021" s="5">
        <f t="shared" ca="1" si="104"/>
        <v>148.42259579039975</v>
      </c>
      <c r="E1021" s="5">
        <f t="shared" ca="1" si="101"/>
        <v>-27.992302769908509</v>
      </c>
      <c r="F1021" s="5">
        <f t="shared" ca="1" si="105"/>
        <v>-10.872192212765025</v>
      </c>
      <c r="G1021">
        <f t="shared" ca="1" si="106"/>
        <v>0.13200000000000001</v>
      </c>
    </row>
    <row r="1022" spans="1:7" x14ac:dyDescent="0.3">
      <c r="A1022">
        <v>966</v>
      </c>
      <c r="B1022" s="5">
        <f t="shared" ca="1" si="102"/>
        <v>68.31125536442191</v>
      </c>
      <c r="C1022" s="5">
        <f t="shared" ca="1" si="103"/>
        <v>27.981193405597647</v>
      </c>
      <c r="D1022" s="5">
        <f t="shared" ca="1" si="104"/>
        <v>153.79513361665758</v>
      </c>
      <c r="E1022" s="5">
        <f t="shared" ca="1" si="101"/>
        <v>-15.088151126792717</v>
      </c>
      <c r="F1022" s="5">
        <f t="shared" ca="1" si="105"/>
        <v>2.0319594303507671</v>
      </c>
      <c r="G1022">
        <f t="shared" ca="1" si="106"/>
        <v>0.48799999999999999</v>
      </c>
    </row>
    <row r="1023" spans="1:7" x14ac:dyDescent="0.3">
      <c r="A1023">
        <v>967</v>
      </c>
      <c r="B1023" s="5">
        <f t="shared" ca="1" si="102"/>
        <v>69.48954790771576</v>
      </c>
      <c r="C1023" s="5">
        <f t="shared" ca="1" si="103"/>
        <v>30.450027192602334</v>
      </c>
      <c r="D1023" s="5">
        <f t="shared" ca="1" si="104"/>
        <v>150.43039035766819</v>
      </c>
      <c r="E1023" s="5">
        <f t="shared" ca="1" si="101"/>
        <v>-16.879454013668013</v>
      </c>
      <c r="F1023" s="5">
        <f t="shared" ca="1" si="105"/>
        <v>0.24065654347547039</v>
      </c>
      <c r="G1023">
        <f t="shared" ca="1" si="106"/>
        <v>0.435</v>
      </c>
    </row>
    <row r="1024" spans="1:7" x14ac:dyDescent="0.3">
      <c r="A1024">
        <v>968</v>
      </c>
      <c r="B1024" s="5">
        <f t="shared" ca="1" si="102"/>
        <v>67.037170707485515</v>
      </c>
      <c r="C1024" s="5">
        <f t="shared" ca="1" si="103"/>
        <v>27.653749522327551</v>
      </c>
      <c r="D1024" s="5">
        <f t="shared" ca="1" si="104"/>
        <v>154.64731229039629</v>
      </c>
      <c r="E1024" s="5">
        <f t="shared" ca="1" si="101"/>
        <v>-18.191318254129218</v>
      </c>
      <c r="F1024" s="5">
        <f t="shared" ca="1" si="105"/>
        <v>-1.0712076969857343</v>
      </c>
      <c r="G1024">
        <f t="shared" ca="1" si="106"/>
        <v>0.39100000000000001</v>
      </c>
    </row>
    <row r="1025" spans="1:7" x14ac:dyDescent="0.3">
      <c r="A1025">
        <v>969</v>
      </c>
      <c r="B1025" s="5">
        <f t="shared" ca="1" si="102"/>
        <v>71.365456937591901</v>
      </c>
      <c r="C1025" s="5">
        <f t="shared" ca="1" si="103"/>
        <v>34.383703897874099</v>
      </c>
      <c r="D1025" s="5">
        <f t="shared" ca="1" si="104"/>
        <v>152.05516051955769</v>
      </c>
      <c r="E1025" s="5">
        <f t="shared" ca="1" si="101"/>
        <v>-23.502308410584444</v>
      </c>
      <c r="F1025" s="5">
        <f t="shared" ca="1" si="105"/>
        <v>-6.3821978534409602</v>
      </c>
      <c r="G1025">
        <f t="shared" ca="1" si="106"/>
        <v>0.24099999999999999</v>
      </c>
    </row>
    <row r="1026" spans="1:7" x14ac:dyDescent="0.3">
      <c r="A1026">
        <v>970</v>
      </c>
      <c r="B1026" s="5">
        <f t="shared" ca="1" si="102"/>
        <v>70.711531630882618</v>
      </c>
      <c r="C1026" s="5">
        <f t="shared" ca="1" si="103"/>
        <v>29.725570561824973</v>
      </c>
      <c r="D1026" s="5">
        <f t="shared" ca="1" si="104"/>
        <v>146.67206030602378</v>
      </c>
      <c r="E1026" s="5">
        <f t="shared" ca="1" si="101"/>
        <v>-9.4178235461828557</v>
      </c>
      <c r="F1026" s="5">
        <f t="shared" ca="1" si="105"/>
        <v>7.7022870109606281</v>
      </c>
      <c r="G1026">
        <f t="shared" ca="1" si="106"/>
        <v>0.66300000000000003</v>
      </c>
    </row>
    <row r="1027" spans="1:7" x14ac:dyDescent="0.3">
      <c r="A1027">
        <v>971</v>
      </c>
      <c r="B1027" s="5">
        <f t="shared" ca="1" si="102"/>
        <v>65.160392757118927</v>
      </c>
      <c r="C1027" s="5">
        <f t="shared" ca="1" si="103"/>
        <v>31.218873670671115</v>
      </c>
      <c r="D1027" s="5">
        <f t="shared" ca="1" si="104"/>
        <v>157.03139424042041</v>
      </c>
      <c r="E1027" s="5">
        <f t="shared" ca="1" si="101"/>
        <v>-34.675179909339214</v>
      </c>
      <c r="F1027" s="5">
        <f t="shared" ca="1" si="105"/>
        <v>-17.55506935219573</v>
      </c>
      <c r="G1027">
        <f t="shared" ca="1" si="106"/>
        <v>0.05</v>
      </c>
    </row>
    <row r="1028" spans="1:7" x14ac:dyDescent="0.3">
      <c r="A1028">
        <v>972</v>
      </c>
      <c r="B1028" s="5">
        <f t="shared" ca="1" si="102"/>
        <v>69.48370708153557</v>
      </c>
      <c r="C1028" s="5">
        <f t="shared" ca="1" si="103"/>
        <v>31.350005897367122</v>
      </c>
      <c r="D1028" s="5">
        <f t="shared" ca="1" si="104"/>
        <v>140.72289872761021</v>
      </c>
      <c r="E1028" s="5">
        <f t="shared" ca="1" si="101"/>
        <v>-14.178317508673665</v>
      </c>
      <c r="F1028" s="5">
        <f t="shared" ca="1" si="105"/>
        <v>2.9417930484698189</v>
      </c>
      <c r="G1028">
        <f t="shared" ca="1" si="106"/>
        <v>0.51700000000000002</v>
      </c>
    </row>
    <row r="1029" spans="1:7" x14ac:dyDescent="0.3">
      <c r="A1029">
        <v>973</v>
      </c>
      <c r="B1029" s="5">
        <f t="shared" ca="1" si="102"/>
        <v>65.036250189459381</v>
      </c>
      <c r="C1029" s="5">
        <f t="shared" ca="1" si="103"/>
        <v>31.876767817308259</v>
      </c>
      <c r="D1029" s="5">
        <f t="shared" ca="1" si="104"/>
        <v>147.80953763165704</v>
      </c>
      <c r="E1029" s="5">
        <f t="shared" ca="1" si="101"/>
        <v>-31.890014037013259</v>
      </c>
      <c r="F1029" s="5">
        <f t="shared" ca="1" si="105"/>
        <v>-14.769903479869775</v>
      </c>
      <c r="G1029">
        <f t="shared" ca="1" si="106"/>
        <v>0.08</v>
      </c>
    </row>
    <row r="1030" spans="1:7" x14ac:dyDescent="0.3">
      <c r="A1030">
        <v>974</v>
      </c>
      <c r="B1030" s="5">
        <f t="shared" ca="1" si="102"/>
        <v>67.25834739159933</v>
      </c>
      <c r="C1030" s="5">
        <f t="shared" ca="1" si="103"/>
        <v>23.464967125667314</v>
      </c>
      <c r="D1030" s="5">
        <f t="shared" ca="1" si="104"/>
        <v>155.45463575459272</v>
      </c>
      <c r="E1030" s="5">
        <f t="shared" ref="E1030:E1056" ca="1" si="107">$J$46*(B1030-$B$46)+$J$47*(C1030-$B$47)+$J$48*(D1030-$B$48)</f>
        <v>-6.3094109487316965</v>
      </c>
      <c r="F1030" s="5">
        <f t="shared" ca="1" si="105"/>
        <v>10.810699608411788</v>
      </c>
      <c r="G1030">
        <f t="shared" ca="1" si="106"/>
        <v>0.73899999999999999</v>
      </c>
    </row>
    <row r="1031" spans="1:7" x14ac:dyDescent="0.3">
      <c r="A1031">
        <v>975</v>
      </c>
      <c r="B1031" s="5">
        <f t="shared" ca="1" si="102"/>
        <v>73.035292946025294</v>
      </c>
      <c r="C1031" s="5">
        <f t="shared" ca="1" si="103"/>
        <v>28.868326998176499</v>
      </c>
      <c r="D1031" s="5">
        <f t="shared" ca="1" si="104"/>
        <v>149.32532967528854</v>
      </c>
      <c r="E1031" s="5">
        <f t="shared" ca="1" si="107"/>
        <v>-1.9630919919914886</v>
      </c>
      <c r="F1031" s="5">
        <f t="shared" ca="1" si="105"/>
        <v>15.157018565151995</v>
      </c>
      <c r="G1031">
        <f t="shared" ca="1" si="106"/>
        <v>0.83199999999999996</v>
      </c>
    </row>
    <row r="1032" spans="1:7" x14ac:dyDescent="0.3">
      <c r="A1032">
        <v>976</v>
      </c>
      <c r="B1032" s="5">
        <f t="shared" ca="1" si="102"/>
        <v>69.341519740439978</v>
      </c>
      <c r="C1032" s="5">
        <f t="shared" ca="1" si="103"/>
        <v>33.203281564024664</v>
      </c>
      <c r="D1032" s="5">
        <f t="shared" ca="1" si="104"/>
        <v>158.42612348438143</v>
      </c>
      <c r="E1032" s="5">
        <f t="shared" ca="1" si="107"/>
        <v>-29.2913542127922</v>
      </c>
      <c r="F1032" s="5">
        <f t="shared" ca="1" si="105"/>
        <v>-12.171243655648716</v>
      </c>
      <c r="G1032">
        <f t="shared" ca="1" si="106"/>
        <v>0.115</v>
      </c>
    </row>
    <row r="1033" spans="1:7" x14ac:dyDescent="0.3">
      <c r="A1033">
        <v>977</v>
      </c>
      <c r="B1033" s="5">
        <f t="shared" ca="1" si="102"/>
        <v>71.00720045747083</v>
      </c>
      <c r="C1033" s="5">
        <f t="shared" ca="1" si="103"/>
        <v>30.351675653395976</v>
      </c>
      <c r="D1033" s="5">
        <f t="shared" ca="1" si="104"/>
        <v>163.30833938423044</v>
      </c>
      <c r="E1033" s="5">
        <f t="shared" ca="1" si="107"/>
        <v>-19.305520336806488</v>
      </c>
      <c r="F1033" s="5">
        <f t="shared" ca="1" si="105"/>
        <v>-2.1854097796630043</v>
      </c>
      <c r="G1033">
        <f t="shared" ca="1" si="106"/>
        <v>0.35499999999999998</v>
      </c>
    </row>
    <row r="1034" spans="1:7" x14ac:dyDescent="0.3">
      <c r="A1034">
        <v>978</v>
      </c>
      <c r="B1034" s="5">
        <f t="shared" ca="1" si="102"/>
        <v>65.801373383354516</v>
      </c>
      <c r="C1034" s="5">
        <f t="shared" ca="1" si="103"/>
        <v>34.437923089331591</v>
      </c>
      <c r="D1034" s="5">
        <f t="shared" ca="1" si="104"/>
        <v>150.79677947512013</v>
      </c>
      <c r="E1034" s="5">
        <f t="shared" ca="1" si="107"/>
        <v>-38.516040065090642</v>
      </c>
      <c r="F1034" s="5">
        <f t="shared" ca="1" si="105"/>
        <v>-21.395929507947159</v>
      </c>
      <c r="G1034">
        <f t="shared" ca="1" si="106"/>
        <v>0.03</v>
      </c>
    </row>
    <row r="1035" spans="1:7" x14ac:dyDescent="0.3">
      <c r="A1035">
        <v>979</v>
      </c>
      <c r="B1035" s="5">
        <f t="shared" ca="1" si="102"/>
        <v>65.064303612456811</v>
      </c>
      <c r="C1035" s="5">
        <f t="shared" ca="1" si="103"/>
        <v>30.806287464717258</v>
      </c>
      <c r="D1035" s="5">
        <f t="shared" ca="1" si="104"/>
        <v>146.72783749751031</v>
      </c>
      <c r="E1035" s="5">
        <f t="shared" ca="1" si="107"/>
        <v>-28.238929775839456</v>
      </c>
      <c r="F1035" s="5">
        <f t="shared" ca="1" si="105"/>
        <v>-11.118819218695972</v>
      </c>
      <c r="G1035">
        <f t="shared" ca="1" si="106"/>
        <v>0.126</v>
      </c>
    </row>
    <row r="1036" spans="1:7" x14ac:dyDescent="0.3">
      <c r="A1036">
        <v>980</v>
      </c>
      <c r="B1036" s="5">
        <f t="shared" ca="1" si="102"/>
        <v>62.264513898424006</v>
      </c>
      <c r="C1036" s="5">
        <f t="shared" ca="1" si="103"/>
        <v>28.704397056777776</v>
      </c>
      <c r="D1036" s="5">
        <f t="shared" ca="1" si="104"/>
        <v>147.60782457808494</v>
      </c>
      <c r="E1036" s="5">
        <f t="shared" ca="1" si="107"/>
        <v>-30.662350822175082</v>
      </c>
      <c r="F1036" s="5">
        <f t="shared" ca="1" si="105"/>
        <v>-13.542240265031598</v>
      </c>
      <c r="G1036">
        <f t="shared" ca="1" si="106"/>
        <v>9.2999999999999999E-2</v>
      </c>
    </row>
    <row r="1037" spans="1:7" x14ac:dyDescent="0.3">
      <c r="A1037">
        <v>981</v>
      </c>
      <c r="B1037" s="5">
        <f t="shared" ca="1" si="102"/>
        <v>69.581826453451555</v>
      </c>
      <c r="C1037" s="5">
        <f t="shared" ca="1" si="103"/>
        <v>34.978757013981813</v>
      </c>
      <c r="D1037" s="5">
        <f t="shared" ca="1" si="104"/>
        <v>141.37897853200457</v>
      </c>
      <c r="E1037" s="5">
        <f t="shared" ca="1" si="107"/>
        <v>-24.392860966560562</v>
      </c>
      <c r="F1037" s="5">
        <f t="shared" ca="1" si="105"/>
        <v>-7.2727504094170783</v>
      </c>
      <c r="G1037">
        <f t="shared" ca="1" si="106"/>
        <v>0.219</v>
      </c>
    </row>
    <row r="1038" spans="1:7" x14ac:dyDescent="0.3">
      <c r="A1038">
        <v>982</v>
      </c>
      <c r="B1038" s="5">
        <f t="shared" ca="1" si="102"/>
        <v>67.041968496730519</v>
      </c>
      <c r="C1038" s="5">
        <f t="shared" ca="1" si="103"/>
        <v>29.644428881838021</v>
      </c>
      <c r="D1038" s="5">
        <f t="shared" ca="1" si="104"/>
        <v>155.32862849506455</v>
      </c>
      <c r="E1038" s="5">
        <f t="shared" ca="1" si="107"/>
        <v>-24.10499671320137</v>
      </c>
      <c r="F1038" s="5">
        <f t="shared" ca="1" si="105"/>
        <v>-6.9848861560578861</v>
      </c>
      <c r="G1038">
        <f t="shared" ca="1" si="106"/>
        <v>0.22800000000000001</v>
      </c>
    </row>
    <row r="1039" spans="1:7" x14ac:dyDescent="0.3">
      <c r="A1039">
        <v>983</v>
      </c>
      <c r="B1039" s="5">
        <f t="shared" ca="1" si="102"/>
        <v>69.938809721399352</v>
      </c>
      <c r="C1039" s="5">
        <f t="shared" ca="1" si="103"/>
        <v>32.060467722224125</v>
      </c>
      <c r="D1039" s="5">
        <f t="shared" ca="1" si="104"/>
        <v>148.04449675179271</v>
      </c>
      <c r="E1039" s="5">
        <f t="shared" ca="1" si="107"/>
        <v>-18.836922097664694</v>
      </c>
      <c r="F1039" s="5">
        <f t="shared" ca="1" si="105"/>
        <v>-1.7168115405212099</v>
      </c>
      <c r="G1039">
        <f t="shared" ca="1" si="106"/>
        <v>0.378</v>
      </c>
    </row>
    <row r="1040" spans="1:7" x14ac:dyDescent="0.3">
      <c r="A1040">
        <v>984</v>
      </c>
      <c r="B1040" s="5">
        <f t="shared" ca="1" si="102"/>
        <v>72.529167796097084</v>
      </c>
      <c r="C1040" s="5">
        <f t="shared" ca="1" si="103"/>
        <v>34.848566336448798</v>
      </c>
      <c r="D1040" s="5">
        <f t="shared" ca="1" si="104"/>
        <v>141.92131210514745</v>
      </c>
      <c r="E1040" s="5">
        <f t="shared" ca="1" si="107"/>
        <v>-16.089607391956786</v>
      </c>
      <c r="F1040" s="5">
        <f t="shared" ca="1" si="105"/>
        <v>1.0305031651866976</v>
      </c>
      <c r="G1040">
        <f t="shared" ca="1" si="106"/>
        <v>0.45800000000000002</v>
      </c>
    </row>
    <row r="1041" spans="1:7" x14ac:dyDescent="0.3">
      <c r="A1041">
        <v>985</v>
      </c>
      <c r="B1041" s="5">
        <f t="shared" ca="1" si="102"/>
        <v>69.960944301656184</v>
      </c>
      <c r="C1041" s="5">
        <f t="shared" ca="1" si="103"/>
        <v>27.047832979456427</v>
      </c>
      <c r="D1041" s="5">
        <f t="shared" ca="1" si="104"/>
        <v>161.13805256959552</v>
      </c>
      <c r="E1041" s="5">
        <f t="shared" ca="1" si="107"/>
        <v>-11.830612290786853</v>
      </c>
      <c r="F1041" s="5">
        <f t="shared" ca="1" si="105"/>
        <v>5.289498266356631</v>
      </c>
      <c r="G1041">
        <f t="shared" ca="1" si="106"/>
        <v>0.58399999999999996</v>
      </c>
    </row>
    <row r="1042" spans="1:7" x14ac:dyDescent="0.3">
      <c r="A1042">
        <v>986</v>
      </c>
      <c r="B1042" s="5">
        <f t="shared" ca="1" si="102"/>
        <v>69.927388418324995</v>
      </c>
      <c r="C1042" s="5">
        <f t="shared" ca="1" si="103"/>
        <v>29.951705417201747</v>
      </c>
      <c r="D1042" s="5">
        <f t="shared" ca="1" si="104"/>
        <v>160.9985013787591</v>
      </c>
      <c r="E1042" s="5">
        <f t="shared" ca="1" si="107"/>
        <v>-19.959605708171722</v>
      </c>
      <c r="F1042" s="5">
        <f t="shared" ca="1" si="105"/>
        <v>-2.8394951510282382</v>
      </c>
      <c r="G1042">
        <f t="shared" ca="1" si="106"/>
        <v>0.33700000000000002</v>
      </c>
    </row>
    <row r="1043" spans="1:7" x14ac:dyDescent="0.3">
      <c r="A1043">
        <v>987</v>
      </c>
      <c r="B1043" s="5">
        <f t="shared" ca="1" si="102"/>
        <v>69.231032844552999</v>
      </c>
      <c r="C1043" s="5">
        <f t="shared" ca="1" si="103"/>
        <v>32.715815130811158</v>
      </c>
      <c r="D1043" s="5">
        <f t="shared" ca="1" si="104"/>
        <v>148.05184333465826</v>
      </c>
      <c r="E1043" s="5">
        <f t="shared" ca="1" si="107"/>
        <v>-22.6480666992979</v>
      </c>
      <c r="F1043" s="5">
        <f t="shared" ca="1" si="105"/>
        <v>-5.5279561421544159</v>
      </c>
      <c r="G1043">
        <f t="shared" ca="1" si="106"/>
        <v>0.26100000000000001</v>
      </c>
    </row>
    <row r="1044" spans="1:7" x14ac:dyDescent="0.3">
      <c r="A1044">
        <v>988</v>
      </c>
      <c r="B1044" s="5">
        <f t="shared" ca="1" si="102"/>
        <v>71.718316857848947</v>
      </c>
      <c r="C1044" s="5">
        <f t="shared" ca="1" si="103"/>
        <v>30.490148887551971</v>
      </c>
      <c r="D1044" s="5">
        <f t="shared" ca="1" si="104"/>
        <v>158.23265960472315</v>
      </c>
      <c r="E1044" s="5">
        <f t="shared" ca="1" si="107"/>
        <v>-14.971004504171383</v>
      </c>
      <c r="F1044" s="5">
        <f t="shared" ca="1" si="105"/>
        <v>2.1491060529721011</v>
      </c>
      <c r="G1044">
        <f t="shared" ca="1" si="106"/>
        <v>0.49299999999999999</v>
      </c>
    </row>
    <row r="1045" spans="1:7" x14ac:dyDescent="0.3">
      <c r="A1045">
        <v>989</v>
      </c>
      <c r="B1045" s="5">
        <f t="shared" ca="1" si="102"/>
        <v>70.144525884688932</v>
      </c>
      <c r="C1045" s="5">
        <f t="shared" ca="1" si="103"/>
        <v>28.931751865503568</v>
      </c>
      <c r="D1045" s="5">
        <f t="shared" ca="1" si="104"/>
        <v>147.15670596997046</v>
      </c>
      <c r="E1045" s="5">
        <f t="shared" ca="1" si="107"/>
        <v>-9.0454994214594535</v>
      </c>
      <c r="F1045" s="5">
        <f t="shared" ca="1" si="105"/>
        <v>8.0746111356840302</v>
      </c>
      <c r="G1045">
        <f t="shared" ca="1" si="106"/>
        <v>0.67</v>
      </c>
    </row>
    <row r="1046" spans="1:7" x14ac:dyDescent="0.3">
      <c r="A1046">
        <v>990</v>
      </c>
      <c r="B1046" s="5">
        <f t="shared" ca="1" si="102"/>
        <v>67.880879129982191</v>
      </c>
      <c r="C1046" s="5">
        <f t="shared" ca="1" si="103"/>
        <v>34.008126322488231</v>
      </c>
      <c r="D1046" s="5">
        <f t="shared" ca="1" si="104"/>
        <v>152.67593254262812</v>
      </c>
      <c r="E1046" s="5">
        <f t="shared" ca="1" si="107"/>
        <v>-32.520215050961077</v>
      </c>
      <c r="F1046" s="5">
        <f t="shared" ca="1" si="105"/>
        <v>-15.400104493817594</v>
      </c>
      <c r="G1046">
        <f t="shared" ca="1" si="106"/>
        <v>7.4999999999999997E-2</v>
      </c>
    </row>
    <row r="1047" spans="1:7" x14ac:dyDescent="0.3">
      <c r="A1047">
        <v>991</v>
      </c>
      <c r="B1047" s="5">
        <f t="shared" ca="1" si="102"/>
        <v>68.703001909399489</v>
      </c>
      <c r="C1047" s="5">
        <f t="shared" ca="1" si="103"/>
        <v>28.90962123649145</v>
      </c>
      <c r="D1047" s="5">
        <f t="shared" ca="1" si="104"/>
        <v>156.19745750572349</v>
      </c>
      <c r="E1047" s="5">
        <f t="shared" ca="1" si="107"/>
        <v>-17.881634429873476</v>
      </c>
      <c r="F1047" s="5">
        <f t="shared" ca="1" si="105"/>
        <v>-0.76152387272999178</v>
      </c>
      <c r="G1047">
        <f t="shared" ca="1" si="106"/>
        <v>0.40300000000000002</v>
      </c>
    </row>
    <row r="1048" spans="1:7" x14ac:dyDescent="0.3">
      <c r="A1048">
        <v>992</v>
      </c>
      <c r="B1048" s="5">
        <f t="shared" ca="1" si="102"/>
        <v>70.470094730992926</v>
      </c>
      <c r="C1048" s="5">
        <f t="shared" ca="1" si="103"/>
        <v>29.14790648682219</v>
      </c>
      <c r="D1048" s="5">
        <f t="shared" ca="1" si="104"/>
        <v>140.09823206021522</v>
      </c>
      <c r="E1048" s="5">
        <f t="shared" ca="1" si="107"/>
        <v>-4.9363066394484791</v>
      </c>
      <c r="F1048" s="5">
        <f t="shared" ca="1" si="105"/>
        <v>12.183803917695005</v>
      </c>
      <c r="G1048">
        <f t="shared" ca="1" si="106"/>
        <v>0.77300000000000002</v>
      </c>
    </row>
    <row r="1049" spans="1:7" x14ac:dyDescent="0.3">
      <c r="A1049">
        <v>993</v>
      </c>
      <c r="B1049" s="5">
        <f t="shared" ca="1" si="102"/>
        <v>65.982242878093814</v>
      </c>
      <c r="C1049" s="5">
        <f t="shared" ca="1" si="103"/>
        <v>28.599577678252157</v>
      </c>
      <c r="D1049" s="5">
        <f t="shared" ca="1" si="104"/>
        <v>146.98831826106485</v>
      </c>
      <c r="E1049" s="5">
        <f t="shared" ca="1" si="107"/>
        <v>-19.652196986033669</v>
      </c>
      <c r="F1049" s="5">
        <f t="shared" ca="1" si="105"/>
        <v>-2.5320864288901852</v>
      </c>
      <c r="G1049">
        <f t="shared" ca="1" si="106"/>
        <v>0.34499999999999997</v>
      </c>
    </row>
    <row r="1050" spans="1:7" x14ac:dyDescent="0.3">
      <c r="A1050">
        <v>994</v>
      </c>
      <c r="B1050" s="5">
        <f t="shared" ca="1" si="102"/>
        <v>69.744001100058895</v>
      </c>
      <c r="C1050" s="5">
        <f t="shared" ca="1" si="103"/>
        <v>30.162961902486366</v>
      </c>
      <c r="D1050" s="5">
        <f t="shared" ca="1" si="104"/>
        <v>137.35581757803698</v>
      </c>
      <c r="E1050" s="5">
        <f t="shared" ca="1" si="107"/>
        <v>-8.3215047477527264</v>
      </c>
      <c r="F1050" s="5">
        <f t="shared" ca="1" si="105"/>
        <v>8.7986058093907573</v>
      </c>
      <c r="G1050">
        <f t="shared" ca="1" si="106"/>
        <v>0.68400000000000005</v>
      </c>
    </row>
    <row r="1051" spans="1:7" x14ac:dyDescent="0.3">
      <c r="A1051">
        <v>995</v>
      </c>
      <c r="B1051" s="5">
        <f t="shared" ca="1" si="102"/>
        <v>67.95468195880963</v>
      </c>
      <c r="C1051" s="5">
        <f t="shared" ca="1" si="103"/>
        <v>32.205737770015176</v>
      </c>
      <c r="D1051" s="5">
        <f t="shared" ca="1" si="104"/>
        <v>151.66562697076262</v>
      </c>
      <c r="E1051" s="5">
        <f t="shared" ca="1" si="107"/>
        <v>-26.735617118902635</v>
      </c>
      <c r="F1051" s="5">
        <f t="shared" ca="1" si="105"/>
        <v>-9.6155065617591511</v>
      </c>
      <c r="G1051">
        <f t="shared" ca="1" si="106"/>
        <v>0.158</v>
      </c>
    </row>
    <row r="1052" spans="1:7" x14ac:dyDescent="0.3">
      <c r="A1052">
        <v>996</v>
      </c>
      <c r="B1052" s="5">
        <f t="shared" ca="1" si="102"/>
        <v>67.854764158371026</v>
      </c>
      <c r="C1052" s="5">
        <f t="shared" ca="1" si="103"/>
        <v>28.855789177899545</v>
      </c>
      <c r="D1052" s="5">
        <f t="shared" ca="1" si="104"/>
        <v>147.2853637516418</v>
      </c>
      <c r="E1052" s="5">
        <f t="shared" ca="1" si="107"/>
        <v>-15.297936866660041</v>
      </c>
      <c r="F1052" s="5">
        <f t="shared" ca="1" si="105"/>
        <v>1.8221736904834422</v>
      </c>
      <c r="G1052">
        <f t="shared" ca="1" si="106"/>
        <v>0.47699999999999998</v>
      </c>
    </row>
    <row r="1053" spans="1:7" x14ac:dyDescent="0.3">
      <c r="A1053">
        <v>997</v>
      </c>
      <c r="B1053" s="5">
        <f t="shared" ca="1" si="102"/>
        <v>66.862146782339408</v>
      </c>
      <c r="C1053" s="5">
        <f t="shared" ca="1" si="103"/>
        <v>29.198164214430683</v>
      </c>
      <c r="D1053" s="5">
        <f t="shared" ca="1" si="104"/>
        <v>152.84212812558323</v>
      </c>
      <c r="E1053" s="5">
        <f t="shared" ca="1" si="107"/>
        <v>-22.020924845544631</v>
      </c>
      <c r="F1053" s="5">
        <f t="shared" ca="1" si="105"/>
        <v>-4.900814288401147</v>
      </c>
      <c r="G1053">
        <f t="shared" ca="1" si="106"/>
        <v>0.27500000000000002</v>
      </c>
    </row>
    <row r="1054" spans="1:7" x14ac:dyDescent="0.3">
      <c r="A1054">
        <v>998</v>
      </c>
      <c r="B1054" s="5">
        <f t="shared" ca="1" si="102"/>
        <v>71.39468695015114</v>
      </c>
      <c r="C1054" s="5">
        <f t="shared" ca="1" si="103"/>
        <v>25.978646044704249</v>
      </c>
      <c r="D1054" s="5">
        <f t="shared" ca="1" si="104"/>
        <v>147.83820730059284</v>
      </c>
      <c r="E1054" s="5">
        <f t="shared" ca="1" si="107"/>
        <v>2.3269214598549661</v>
      </c>
      <c r="F1054" s="5">
        <f t="shared" ca="1" si="105"/>
        <v>19.447032016998449</v>
      </c>
      <c r="G1054">
        <f t="shared" ca="1" si="106"/>
        <v>0.90500000000000003</v>
      </c>
    </row>
    <row r="1055" spans="1:7" x14ac:dyDescent="0.3">
      <c r="A1055">
        <v>999</v>
      </c>
      <c r="B1055" s="5">
        <f t="shared" ca="1" si="102"/>
        <v>71.64574514911844</v>
      </c>
      <c r="C1055" s="5">
        <f t="shared" ca="1" si="103"/>
        <v>32.204395305442986</v>
      </c>
      <c r="D1055" s="5">
        <f t="shared" ca="1" si="104"/>
        <v>150.04431441473497</v>
      </c>
      <c r="E1055" s="5">
        <f t="shared" ca="1" si="107"/>
        <v>-15.549106486702485</v>
      </c>
      <c r="F1055" s="5">
        <f t="shared" ca="1" si="105"/>
        <v>1.5710040704409991</v>
      </c>
      <c r="G1055">
        <f t="shared" ca="1" si="106"/>
        <v>0.47299999999999998</v>
      </c>
    </row>
    <row r="1056" spans="1:7" x14ac:dyDescent="0.3">
      <c r="A1056">
        <v>1000</v>
      </c>
      <c r="B1056" s="5">
        <f t="shared" ca="1" si="102"/>
        <v>66.966782134245861</v>
      </c>
      <c r="C1056" s="5">
        <f t="shared" ca="1" si="103"/>
        <v>30.844142035654365</v>
      </c>
      <c r="D1056" s="5">
        <f t="shared" ca="1" si="104"/>
        <v>154.15573545508641</v>
      </c>
      <c r="E1056" s="5">
        <f t="shared" ca="1" si="107"/>
        <v>-27.033735019226224</v>
      </c>
      <c r="F1056" s="5">
        <f t="shared" ca="1" si="105"/>
        <v>-9.9136244620827405</v>
      </c>
      <c r="G1056">
        <f t="shared" ca="1" si="106"/>
        <v>0.151</v>
      </c>
    </row>
    <row r="1057" spans="2:6" x14ac:dyDescent="0.3">
      <c r="B1057" s="5"/>
      <c r="C1057" s="5"/>
      <c r="D1057" s="5"/>
      <c r="E1057" s="5"/>
      <c r="F1057" s="5"/>
    </row>
    <row r="1058" spans="2:6" x14ac:dyDescent="0.3">
      <c r="B1058" s="5"/>
      <c r="C1058" s="5"/>
      <c r="D1058" s="5"/>
      <c r="E1058" s="5"/>
      <c r="F1058" s="5"/>
    </row>
    <row r="1059" spans="2:6" x14ac:dyDescent="0.3">
      <c r="B1059" s="5"/>
      <c r="C1059" s="5"/>
      <c r="D1059" s="5"/>
      <c r="E1059" s="5"/>
      <c r="F1059" s="5"/>
    </row>
    <row r="1060" spans="2:6" x14ac:dyDescent="0.3">
      <c r="B1060" s="5"/>
      <c r="C1060" s="5"/>
      <c r="D1060" s="5"/>
      <c r="E1060" s="5"/>
      <c r="F1060" s="5"/>
    </row>
    <row r="1061" spans="2:6" x14ac:dyDescent="0.3">
      <c r="B1061" s="5"/>
      <c r="C1061" s="5"/>
      <c r="D1061" s="5"/>
      <c r="E1061" s="5"/>
      <c r="F1061" s="5"/>
    </row>
    <row r="1062" spans="2:6" x14ac:dyDescent="0.3">
      <c r="B1062" s="5"/>
      <c r="C1062" s="5"/>
      <c r="D1062" s="5"/>
      <c r="E1062" s="5"/>
      <c r="F1062" s="5"/>
    </row>
    <row r="1063" spans="2:6" x14ac:dyDescent="0.3">
      <c r="B1063" s="5"/>
      <c r="C1063" s="5"/>
      <c r="D1063" s="5"/>
      <c r="E1063" s="5"/>
      <c r="F1063" s="5"/>
    </row>
    <row r="1064" spans="2:6" x14ac:dyDescent="0.3">
      <c r="B1064" s="5"/>
      <c r="C1064" s="5"/>
      <c r="D1064" s="5"/>
      <c r="E1064" s="5"/>
      <c r="F1064" s="5"/>
    </row>
    <row r="1065" spans="2:6" x14ac:dyDescent="0.3">
      <c r="B1065" s="5"/>
      <c r="C1065" s="5"/>
      <c r="D1065" s="5"/>
      <c r="E1065" s="5"/>
      <c r="F1065" s="5"/>
    </row>
    <row r="1066" spans="2:6" x14ac:dyDescent="0.3">
      <c r="B1066" s="5"/>
      <c r="C1066" s="5"/>
      <c r="D1066" s="5"/>
      <c r="E1066" s="5"/>
      <c r="F1066" s="5"/>
    </row>
    <row r="1067" spans="2:6" x14ac:dyDescent="0.3">
      <c r="B1067" s="5"/>
      <c r="C1067" s="5"/>
      <c r="D1067" s="5"/>
      <c r="E1067" s="5"/>
      <c r="F1067" s="5"/>
    </row>
    <row r="1068" spans="2:6" x14ac:dyDescent="0.3">
      <c r="B1068" s="5"/>
      <c r="C1068" s="5"/>
      <c r="D1068" s="5"/>
      <c r="E1068" s="5"/>
      <c r="F1068" s="5"/>
    </row>
    <row r="1069" spans="2:6" x14ac:dyDescent="0.3">
      <c r="B1069" s="5"/>
      <c r="C1069" s="5"/>
      <c r="D1069" s="5"/>
      <c r="E1069" s="5"/>
      <c r="F1069" s="5"/>
    </row>
    <row r="1070" spans="2:6" x14ac:dyDescent="0.3">
      <c r="B1070" s="5"/>
      <c r="C1070" s="5"/>
      <c r="D1070" s="5"/>
      <c r="E1070" s="5"/>
      <c r="F107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 Non-discounted Crt</vt:lpstr>
      <vt:lpstr>Ex Discounted Crt</vt:lpstr>
      <vt:lpstr>Comparison of Projects</vt:lpstr>
      <vt:lpstr>Capitalized Cost Method</vt:lpstr>
      <vt:lpstr>Retrofitting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andrew kullman</cp:lastModifiedBy>
  <dcterms:created xsi:type="dcterms:W3CDTF">2019-10-15T19:09:07Z</dcterms:created>
  <dcterms:modified xsi:type="dcterms:W3CDTF">2020-03-17T20:27:55Z</dcterms:modified>
</cp:coreProperties>
</file>