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ullman\Downloads\"/>
    </mc:Choice>
  </mc:AlternateContent>
  <bookViews>
    <workbookView xWindow="0" yWindow="0" windowWidth="20483" windowHeight="7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J8" i="1"/>
  <c r="J7" i="1"/>
  <c r="K7" i="1"/>
  <c r="J4" i="1"/>
  <c r="H6" i="1"/>
  <c r="H7" i="1"/>
  <c r="H8" i="1"/>
  <c r="H9" i="1"/>
  <c r="H10" i="1"/>
  <c r="H11" i="1"/>
  <c r="K5" i="1"/>
  <c r="K4" i="1"/>
  <c r="J2" i="1"/>
  <c r="J5" i="1"/>
  <c r="H4" i="1"/>
  <c r="H5" i="1"/>
  <c r="K2" i="1"/>
  <c r="K3" i="1"/>
  <c r="J3" i="1"/>
  <c r="H3" i="1"/>
  <c r="H2" i="1" l="1"/>
</calcChain>
</file>

<file path=xl/sharedStrings.xml><?xml version="1.0" encoding="utf-8"?>
<sst xmlns="http://schemas.openxmlformats.org/spreadsheetml/2006/main" count="35" uniqueCount="30">
  <si>
    <t>q [cal / sec]</t>
  </si>
  <si>
    <t>q [watts]</t>
  </si>
  <si>
    <t>E-613</t>
  </si>
  <si>
    <t>Condenser -refr</t>
  </si>
  <si>
    <t>refr in</t>
  </si>
  <si>
    <t>refr out</t>
  </si>
  <si>
    <t>dT_LM</t>
  </si>
  <si>
    <t>T</t>
  </si>
  <si>
    <t>Ucond</t>
  </si>
  <si>
    <t>Ureboil</t>
  </si>
  <si>
    <t>W/m2C</t>
  </si>
  <si>
    <t>C</t>
  </si>
  <si>
    <t>A</t>
  </si>
  <si>
    <t>E-612</t>
  </si>
  <si>
    <t>Reboiler lps</t>
  </si>
  <si>
    <t>lps in</t>
  </si>
  <si>
    <t>E-615</t>
  </si>
  <si>
    <t>Condenser CW</t>
  </si>
  <si>
    <t>Cw in</t>
  </si>
  <si>
    <t>Cw out</t>
  </si>
  <si>
    <t>E-614</t>
  </si>
  <si>
    <t>E-602</t>
  </si>
  <si>
    <t>Waste-Heat Boiler</t>
  </si>
  <si>
    <t>bfw</t>
  </si>
  <si>
    <t>Ugas</t>
  </si>
  <si>
    <t>E-603</t>
  </si>
  <si>
    <t>Cooling Water</t>
  </si>
  <si>
    <t>H-601</t>
  </si>
  <si>
    <t>Dowtherm Cooler</t>
  </si>
  <si>
    <t>Udow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</si>
</sst>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70" zoomScaleNormal="70" workbookViewId="0">
      <selection activeCell="F15" sqref="F15"/>
    </sheetView>
  </sheetViews>
  <sheetFormatPr defaultRowHeight="14.25" x14ac:dyDescent="0.45"/>
  <cols>
    <col min="6" max="6" width="15.265625" customWidth="1"/>
    <col min="7" max="7" width="10.33203125" customWidth="1"/>
    <col min="11" max="11" width="12.3984375" customWidth="1"/>
  </cols>
  <sheetData>
    <row r="1" spans="1:11" x14ac:dyDescent="0.45">
      <c r="G1" t="s">
        <v>0</v>
      </c>
      <c r="H1" t="s">
        <v>1</v>
      </c>
      <c r="I1" t="s">
        <v>7</v>
      </c>
      <c r="J1" t="s">
        <v>6</v>
      </c>
      <c r="K1" t="s">
        <v>12</v>
      </c>
    </row>
    <row r="2" spans="1:11" x14ac:dyDescent="0.45">
      <c r="A2" t="s">
        <v>4</v>
      </c>
      <c r="B2">
        <v>5</v>
      </c>
      <c r="C2" t="s">
        <v>11</v>
      </c>
      <c r="E2" t="s">
        <v>2</v>
      </c>
      <c r="F2" t="s">
        <v>3</v>
      </c>
      <c r="G2">
        <v>-28599.716799999998</v>
      </c>
      <c r="H2">
        <f>ABS(G2)*4.184</f>
        <v>119661.21509119999</v>
      </c>
      <c r="I2">
        <v>33.046700000000001</v>
      </c>
      <c r="J2">
        <f>((I2-B2)-(I2-B3))/LN((I2-B2)/(I2-B3))</f>
        <v>22.680461522249502</v>
      </c>
      <c r="K2">
        <f>H2/(B6*J2)</f>
        <v>6.2070121443159874</v>
      </c>
    </row>
    <row r="3" spans="1:11" x14ac:dyDescent="0.45">
      <c r="A3" t="s">
        <v>5</v>
      </c>
      <c r="B3">
        <v>15</v>
      </c>
      <c r="C3" t="s">
        <v>11</v>
      </c>
      <c r="E3" t="s">
        <v>13</v>
      </c>
      <c r="F3" t="s">
        <v>14</v>
      </c>
      <c r="G3">
        <v>28392.684600000001</v>
      </c>
      <c r="H3">
        <f>ABS(G3)*4.184</f>
        <v>118794.99236640001</v>
      </c>
      <c r="I3">
        <v>58.177211700000001</v>
      </c>
      <c r="J3">
        <f>B4-I3</f>
        <v>101.8227883</v>
      </c>
      <c r="K3">
        <f>H3/(B7*J3)</f>
        <v>1.0234067971868421</v>
      </c>
    </row>
    <row r="4" spans="1:11" x14ac:dyDescent="0.45">
      <c r="A4" t="s">
        <v>15</v>
      </c>
      <c r="B4">
        <v>160</v>
      </c>
      <c r="C4" t="s">
        <v>11</v>
      </c>
      <c r="E4" t="s">
        <v>16</v>
      </c>
      <c r="F4" t="s">
        <v>17</v>
      </c>
      <c r="G4">
        <v>-34840.392699999997</v>
      </c>
      <c r="H4">
        <f t="shared" ref="H4:H11" si="0">ABS(G4)*4.184</f>
        <v>145772.2030568</v>
      </c>
      <c r="I4">
        <v>55.012</v>
      </c>
      <c r="J4">
        <f>((I4-B9)-(I4-B10))/LN((I4-B9)/(I4-B10))</f>
        <v>19.588414946621096</v>
      </c>
      <c r="K4">
        <f>H4/(J4*B6)</f>
        <v>8.755006974577622</v>
      </c>
    </row>
    <row r="5" spans="1:11" x14ac:dyDescent="0.45">
      <c r="A5" t="s">
        <v>23</v>
      </c>
      <c r="B5">
        <v>115</v>
      </c>
      <c r="C5" t="s">
        <v>11</v>
      </c>
      <c r="E5" t="s">
        <v>20</v>
      </c>
      <c r="F5" t="s">
        <v>14</v>
      </c>
      <c r="G5">
        <v>35363.925000000003</v>
      </c>
      <c r="H5">
        <f t="shared" si="0"/>
        <v>147962.66220000002</v>
      </c>
      <c r="I5">
        <v>110.849</v>
      </c>
      <c r="J5">
        <f>B4-I5</f>
        <v>49.150999999999996</v>
      </c>
      <c r="K5">
        <f>H5/(B7*J5)</f>
        <v>2.6406748376913685</v>
      </c>
    </row>
    <row r="6" spans="1:11" x14ac:dyDescent="0.45">
      <c r="A6" t="s">
        <v>8</v>
      </c>
      <c r="B6">
        <v>850</v>
      </c>
      <c r="C6" t="s">
        <v>10</v>
      </c>
      <c r="H6">
        <f t="shared" si="0"/>
        <v>0</v>
      </c>
    </row>
    <row r="7" spans="1:11" x14ac:dyDescent="0.45">
      <c r="A7" t="s">
        <v>9</v>
      </c>
      <c r="B7">
        <v>1140</v>
      </c>
      <c r="C7" t="s">
        <v>10</v>
      </c>
      <c r="E7" t="s">
        <v>21</v>
      </c>
      <c r="F7" t="s">
        <v>22</v>
      </c>
      <c r="G7">
        <v>-190686.266</v>
      </c>
      <c r="H7">
        <f t="shared" si="0"/>
        <v>797831.3369440001</v>
      </c>
      <c r="J7">
        <f>((511-B4)-(200-B5))/LN((511-B4)/(200-B5))</f>
        <v>187.57029915657259</v>
      </c>
      <c r="K7">
        <f>H7/(B8*J7)</f>
        <v>53.16882127204596</v>
      </c>
    </row>
    <row r="8" spans="1:11" x14ac:dyDescent="0.45">
      <c r="A8" t="s">
        <v>24</v>
      </c>
      <c r="B8">
        <v>80</v>
      </c>
      <c r="E8" t="s">
        <v>25</v>
      </c>
      <c r="F8" t="s">
        <v>26</v>
      </c>
      <c r="G8">
        <v>-69041.979500000001</v>
      </c>
      <c r="H8">
        <f t="shared" si="0"/>
        <v>288871.64222800004</v>
      </c>
      <c r="J8">
        <f>((200-B10)-(50-B9))/LN((200-B10)/(50-B9))</f>
        <v>67.325768574818298</v>
      </c>
      <c r="K8">
        <f>H8/(B8*J8)</f>
        <v>53.633186880551634</v>
      </c>
    </row>
    <row r="9" spans="1:11" x14ac:dyDescent="0.45">
      <c r="A9" t="s">
        <v>18</v>
      </c>
      <c r="B9">
        <v>30</v>
      </c>
      <c r="E9" t="s">
        <v>27</v>
      </c>
      <c r="F9" t="s">
        <v>28</v>
      </c>
      <c r="G9">
        <v>269830.97100000002</v>
      </c>
      <c r="H9">
        <f t="shared" si="0"/>
        <v>1128972.7826640001</v>
      </c>
      <c r="J9">
        <v>520</v>
      </c>
      <c r="K9">
        <f>H9/(J9*B11)</f>
        <v>9.5643238111148765</v>
      </c>
    </row>
    <row r="10" spans="1:11" x14ac:dyDescent="0.45">
      <c r="A10" t="s">
        <v>19</v>
      </c>
      <c r="B10">
        <v>40</v>
      </c>
      <c r="H10">
        <f t="shared" si="0"/>
        <v>0</v>
      </c>
    </row>
    <row r="11" spans="1:11" x14ac:dyDescent="0.45">
      <c r="A11" t="s">
        <v>29</v>
      </c>
      <c r="B11">
        <v>227</v>
      </c>
      <c r="H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H. Kullman</dc:creator>
  <cp:lastModifiedBy>Andrew H. Kullman</cp:lastModifiedBy>
  <dcterms:created xsi:type="dcterms:W3CDTF">2020-03-04T03:37:22Z</dcterms:created>
  <dcterms:modified xsi:type="dcterms:W3CDTF">2020-03-04T22:33:18Z</dcterms:modified>
</cp:coreProperties>
</file>