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9260" yWindow="3720" windowWidth="33400" windowHeight="19460" activeTab="1"/>
  </bookViews>
  <sheets>
    <sheet name="GoalsAssumptions" sheetId="2" r:id="rId1"/>
    <sheet name="Tableau-ized Data" sheetId="4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4" l="1"/>
  <c r="F2" i="4"/>
  <c r="E2" i="4"/>
  <c r="D2" i="4"/>
  <c r="C2" i="4"/>
  <c r="B2" i="4"/>
  <c r="L3" i="4"/>
  <c r="I3" i="4"/>
  <c r="H3" i="4"/>
  <c r="G3" i="4"/>
  <c r="F3" i="4"/>
  <c r="E3" i="4"/>
  <c r="D3" i="4"/>
  <c r="C3" i="4"/>
  <c r="B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H5" i="2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2" i="4"/>
  <c r="H2" i="4"/>
  <c r="J3" i="4"/>
  <c r="K3" i="4"/>
  <c r="L2" i="4"/>
  <c r="L4" i="4"/>
  <c r="M2" i="4"/>
  <c r="M4" i="4"/>
  <c r="L5" i="4"/>
  <c r="M5" i="4"/>
  <c r="L6" i="4"/>
  <c r="M6" i="4"/>
  <c r="L7" i="4"/>
  <c r="M7" i="4"/>
  <c r="L8" i="4"/>
  <c r="M8" i="4"/>
  <c r="L9" i="4"/>
  <c r="M9" i="4"/>
  <c r="L10" i="4"/>
  <c r="M10" i="4"/>
  <c r="L11" i="4"/>
  <c r="M11" i="4"/>
  <c r="L12" i="4"/>
  <c r="M12" i="4"/>
  <c r="L13" i="4"/>
  <c r="M13" i="4"/>
  <c r="L14" i="4"/>
  <c r="M14" i="4"/>
  <c r="L15" i="4"/>
  <c r="M15" i="4"/>
  <c r="L16" i="4"/>
  <c r="M16" i="4"/>
  <c r="L17" i="4"/>
  <c r="M17" i="4"/>
  <c r="L18" i="4"/>
  <c r="M18" i="4"/>
  <c r="L19" i="4"/>
  <c r="M19" i="4"/>
  <c r="L20" i="4"/>
  <c r="M20" i="4"/>
  <c r="L21" i="4"/>
  <c r="M21" i="4"/>
  <c r="L22" i="4"/>
  <c r="M22" i="4"/>
  <c r="L23" i="4"/>
  <c r="M23" i="4"/>
  <c r="L24" i="4"/>
  <c r="M24" i="4"/>
  <c r="L25" i="4"/>
  <c r="M25" i="4"/>
  <c r="L26" i="4"/>
  <c r="M26" i="4"/>
  <c r="L27" i="4"/>
  <c r="M27" i="4"/>
  <c r="L28" i="4"/>
  <c r="M28" i="4"/>
  <c r="L29" i="4"/>
  <c r="M29" i="4"/>
  <c r="L30" i="4"/>
  <c r="M30" i="4"/>
  <c r="L31" i="4"/>
  <c r="M31" i="4"/>
  <c r="L32" i="4"/>
  <c r="M32" i="4"/>
  <c r="L33" i="4"/>
  <c r="M33" i="4"/>
  <c r="L34" i="4"/>
  <c r="M34" i="4"/>
  <c r="L35" i="4"/>
  <c r="M35" i="4"/>
  <c r="L36" i="4"/>
  <c r="M36" i="4"/>
  <c r="L37" i="4"/>
  <c r="M37" i="4"/>
  <c r="L38" i="4"/>
  <c r="M38" i="4"/>
  <c r="L39" i="4"/>
  <c r="M39" i="4"/>
  <c r="L40" i="4"/>
  <c r="M40" i="4"/>
  <c r="L41" i="4"/>
  <c r="M41" i="4"/>
  <c r="L42" i="4"/>
  <c r="M42" i="4"/>
  <c r="L43" i="4"/>
  <c r="M43" i="4"/>
  <c r="L44" i="4"/>
  <c r="M44" i="4"/>
  <c r="L45" i="4"/>
  <c r="M45" i="4"/>
  <c r="L46" i="4"/>
  <c r="M46" i="4"/>
  <c r="L47" i="4"/>
  <c r="M47" i="4"/>
  <c r="L48" i="4"/>
  <c r="M48" i="4"/>
  <c r="L49" i="4"/>
  <c r="M49" i="4"/>
  <c r="L50" i="4"/>
  <c r="M50" i="4"/>
  <c r="L51" i="4"/>
  <c r="M51" i="4"/>
  <c r="L52" i="4"/>
  <c r="M52" i="4"/>
  <c r="L53" i="4"/>
  <c r="M53" i="4"/>
  <c r="L54" i="4"/>
  <c r="M54" i="4"/>
  <c r="L55" i="4"/>
  <c r="M55" i="4"/>
  <c r="L56" i="4"/>
  <c r="M56" i="4"/>
  <c r="L57" i="4"/>
  <c r="M57" i="4"/>
  <c r="L58" i="4"/>
  <c r="M58" i="4"/>
  <c r="L59" i="4"/>
  <c r="M59" i="4"/>
  <c r="L60" i="4"/>
  <c r="M60" i="4"/>
  <c r="L61" i="4"/>
  <c r="M61" i="4"/>
  <c r="L62" i="4"/>
  <c r="M62" i="4"/>
  <c r="L63" i="4"/>
  <c r="M63" i="4"/>
  <c r="L64" i="4"/>
  <c r="M64" i="4"/>
  <c r="L65" i="4"/>
  <c r="M65" i="4"/>
  <c r="L66" i="4"/>
  <c r="M66" i="4"/>
  <c r="L67" i="4"/>
  <c r="M67" i="4"/>
  <c r="L68" i="4"/>
  <c r="M68" i="4"/>
  <c r="L69" i="4"/>
  <c r="M69" i="4"/>
  <c r="L70" i="4"/>
  <c r="M70" i="4"/>
  <c r="L71" i="4"/>
  <c r="M71" i="4"/>
  <c r="L72" i="4"/>
  <c r="M72" i="4"/>
  <c r="L73" i="4"/>
  <c r="M73" i="4"/>
  <c r="L74" i="4"/>
  <c r="M74" i="4"/>
  <c r="L75" i="4"/>
  <c r="M75" i="4"/>
  <c r="L76" i="4"/>
  <c r="M76" i="4"/>
  <c r="L77" i="4"/>
  <c r="M77" i="4"/>
  <c r="L78" i="4"/>
  <c r="M78" i="4"/>
  <c r="L79" i="4"/>
  <c r="M79" i="4"/>
  <c r="L80" i="4"/>
  <c r="M80" i="4"/>
  <c r="L81" i="4"/>
  <c r="M81" i="4"/>
  <c r="L82" i="4"/>
  <c r="M82" i="4"/>
  <c r="L83" i="4"/>
  <c r="M83" i="4"/>
  <c r="L84" i="4"/>
  <c r="M84" i="4"/>
  <c r="L85" i="4"/>
  <c r="M85" i="4"/>
  <c r="L86" i="4"/>
  <c r="M86" i="4"/>
  <c r="L87" i="4"/>
  <c r="M87" i="4"/>
  <c r="L88" i="4"/>
  <c r="M88" i="4"/>
  <c r="L89" i="4"/>
  <c r="M89" i="4"/>
  <c r="L90" i="4"/>
  <c r="M90" i="4"/>
  <c r="L91" i="4"/>
  <c r="M91" i="4"/>
  <c r="L92" i="4"/>
  <c r="M92" i="4"/>
  <c r="L93" i="4"/>
  <c r="M93" i="4"/>
  <c r="L94" i="4"/>
  <c r="M94" i="4"/>
  <c r="L95" i="4"/>
  <c r="M95" i="4"/>
  <c r="L96" i="4"/>
  <c r="M96" i="4"/>
  <c r="L97" i="4"/>
  <c r="M97" i="4"/>
  <c r="B4" i="4"/>
  <c r="C4" i="4"/>
  <c r="D4" i="4"/>
  <c r="E4" i="4"/>
  <c r="F4" i="4"/>
  <c r="H4" i="4"/>
  <c r="I2" i="4"/>
  <c r="I4" i="4"/>
  <c r="B5" i="4"/>
  <c r="C5" i="4"/>
  <c r="D5" i="4"/>
  <c r="E5" i="4"/>
  <c r="F5" i="4"/>
  <c r="H5" i="4"/>
  <c r="I5" i="4"/>
  <c r="B6" i="4"/>
  <c r="C6" i="4"/>
  <c r="D6" i="4"/>
  <c r="E6" i="4"/>
  <c r="F6" i="4"/>
  <c r="H6" i="4"/>
  <c r="I6" i="4"/>
  <c r="B7" i="4"/>
  <c r="C7" i="4"/>
  <c r="D7" i="4"/>
  <c r="E7" i="4"/>
  <c r="F7" i="4"/>
  <c r="H7" i="4"/>
  <c r="I7" i="4"/>
  <c r="B8" i="4"/>
  <c r="C8" i="4"/>
  <c r="D8" i="4"/>
  <c r="E8" i="4"/>
  <c r="F8" i="4"/>
  <c r="H8" i="4"/>
  <c r="I8" i="4"/>
  <c r="B9" i="4"/>
  <c r="C9" i="4"/>
  <c r="D9" i="4"/>
  <c r="E9" i="4"/>
  <c r="F9" i="4"/>
  <c r="H9" i="4"/>
  <c r="I9" i="4"/>
  <c r="B10" i="4"/>
  <c r="C10" i="4"/>
  <c r="D10" i="4"/>
  <c r="E10" i="4"/>
  <c r="F10" i="4"/>
  <c r="H10" i="4"/>
  <c r="I10" i="4"/>
  <c r="B11" i="4"/>
  <c r="C11" i="4"/>
  <c r="D11" i="4"/>
  <c r="E11" i="4"/>
  <c r="F11" i="4"/>
  <c r="H11" i="4"/>
  <c r="I11" i="4"/>
  <c r="B12" i="4"/>
  <c r="C12" i="4"/>
  <c r="D12" i="4"/>
  <c r="E12" i="4"/>
  <c r="F12" i="4"/>
  <c r="H12" i="4"/>
  <c r="I12" i="4"/>
  <c r="B13" i="4"/>
  <c r="C13" i="4"/>
  <c r="D13" i="4"/>
  <c r="E13" i="4"/>
  <c r="F13" i="4"/>
  <c r="H13" i="4"/>
  <c r="I13" i="4"/>
  <c r="B14" i="4"/>
  <c r="C14" i="4"/>
  <c r="D14" i="4"/>
  <c r="E14" i="4"/>
  <c r="F14" i="4"/>
  <c r="H14" i="4"/>
  <c r="I14" i="4"/>
  <c r="B15" i="4"/>
  <c r="C15" i="4"/>
  <c r="D15" i="4"/>
  <c r="E15" i="4"/>
  <c r="F15" i="4"/>
  <c r="H15" i="4"/>
  <c r="I15" i="4"/>
  <c r="B16" i="4"/>
  <c r="C16" i="4"/>
  <c r="D16" i="4"/>
  <c r="E16" i="4"/>
  <c r="F16" i="4"/>
  <c r="H16" i="4"/>
  <c r="I16" i="4"/>
  <c r="B17" i="4"/>
  <c r="C17" i="4"/>
  <c r="D17" i="4"/>
  <c r="E17" i="4"/>
  <c r="F17" i="4"/>
  <c r="H17" i="4"/>
  <c r="I17" i="4"/>
  <c r="B18" i="4"/>
  <c r="C18" i="4"/>
  <c r="D18" i="4"/>
  <c r="E18" i="4"/>
  <c r="F18" i="4"/>
  <c r="H18" i="4"/>
  <c r="I18" i="4"/>
  <c r="B19" i="4"/>
  <c r="C19" i="4"/>
  <c r="D19" i="4"/>
  <c r="E19" i="4"/>
  <c r="F19" i="4"/>
  <c r="H19" i="4"/>
  <c r="I19" i="4"/>
  <c r="B20" i="4"/>
  <c r="C20" i="4"/>
  <c r="D20" i="4"/>
  <c r="E20" i="4"/>
  <c r="F20" i="4"/>
  <c r="H20" i="4"/>
  <c r="I20" i="4"/>
  <c r="B21" i="4"/>
  <c r="C21" i="4"/>
  <c r="D21" i="4"/>
  <c r="E21" i="4"/>
  <c r="F21" i="4"/>
  <c r="H21" i="4"/>
  <c r="I21" i="4"/>
  <c r="B22" i="4"/>
  <c r="C22" i="4"/>
  <c r="D22" i="4"/>
  <c r="E22" i="4"/>
  <c r="F22" i="4"/>
  <c r="H22" i="4"/>
  <c r="I22" i="4"/>
  <c r="B23" i="4"/>
  <c r="C23" i="4"/>
  <c r="D23" i="4"/>
  <c r="E23" i="4"/>
  <c r="F23" i="4"/>
  <c r="H23" i="4"/>
  <c r="I23" i="4"/>
  <c r="B24" i="4"/>
  <c r="C24" i="4"/>
  <c r="D24" i="4"/>
  <c r="E24" i="4"/>
  <c r="F24" i="4"/>
  <c r="H24" i="4"/>
  <c r="I24" i="4"/>
  <c r="B25" i="4"/>
  <c r="C25" i="4"/>
  <c r="D25" i="4"/>
  <c r="E25" i="4"/>
  <c r="F25" i="4"/>
  <c r="H25" i="4"/>
  <c r="I25" i="4"/>
  <c r="B26" i="4"/>
  <c r="C26" i="4"/>
  <c r="D26" i="4"/>
  <c r="E26" i="4"/>
  <c r="F26" i="4"/>
  <c r="H26" i="4"/>
  <c r="I26" i="4"/>
  <c r="B27" i="4"/>
  <c r="C27" i="4"/>
  <c r="D27" i="4"/>
  <c r="E27" i="4"/>
  <c r="F27" i="4"/>
  <c r="H27" i="4"/>
  <c r="I27" i="4"/>
  <c r="B28" i="4"/>
  <c r="C28" i="4"/>
  <c r="D28" i="4"/>
  <c r="E28" i="4"/>
  <c r="F28" i="4"/>
  <c r="H28" i="4"/>
  <c r="I28" i="4"/>
  <c r="B29" i="4"/>
  <c r="C29" i="4"/>
  <c r="D29" i="4"/>
  <c r="E29" i="4"/>
  <c r="F29" i="4"/>
  <c r="H29" i="4"/>
  <c r="I29" i="4"/>
  <c r="B30" i="4"/>
  <c r="C30" i="4"/>
  <c r="D30" i="4"/>
  <c r="E30" i="4"/>
  <c r="F30" i="4"/>
  <c r="H30" i="4"/>
  <c r="I30" i="4"/>
  <c r="B31" i="4"/>
  <c r="C31" i="4"/>
  <c r="D31" i="4"/>
  <c r="E31" i="4"/>
  <c r="F31" i="4"/>
  <c r="H31" i="4"/>
  <c r="I31" i="4"/>
  <c r="B32" i="4"/>
  <c r="C32" i="4"/>
  <c r="D32" i="4"/>
  <c r="E32" i="4"/>
  <c r="F32" i="4"/>
  <c r="H32" i="4"/>
  <c r="I32" i="4"/>
  <c r="B33" i="4"/>
  <c r="C33" i="4"/>
  <c r="D33" i="4"/>
  <c r="E33" i="4"/>
  <c r="F33" i="4"/>
  <c r="H33" i="4"/>
  <c r="I33" i="4"/>
  <c r="B34" i="4"/>
  <c r="C34" i="4"/>
  <c r="D34" i="4"/>
  <c r="E34" i="4"/>
  <c r="F34" i="4"/>
  <c r="H34" i="4"/>
  <c r="I34" i="4"/>
  <c r="B35" i="4"/>
  <c r="C35" i="4"/>
  <c r="D35" i="4"/>
  <c r="E35" i="4"/>
  <c r="F35" i="4"/>
  <c r="H35" i="4"/>
  <c r="I35" i="4"/>
  <c r="B36" i="4"/>
  <c r="C36" i="4"/>
  <c r="D36" i="4"/>
  <c r="E36" i="4"/>
  <c r="F36" i="4"/>
  <c r="H36" i="4"/>
  <c r="I36" i="4"/>
  <c r="B37" i="4"/>
  <c r="C37" i="4"/>
  <c r="D37" i="4"/>
  <c r="E37" i="4"/>
  <c r="F37" i="4"/>
  <c r="H37" i="4"/>
  <c r="I37" i="4"/>
  <c r="B38" i="4"/>
  <c r="C38" i="4"/>
  <c r="D38" i="4"/>
  <c r="E38" i="4"/>
  <c r="F38" i="4"/>
  <c r="H38" i="4"/>
  <c r="I38" i="4"/>
  <c r="B39" i="4"/>
  <c r="C39" i="4"/>
  <c r="D39" i="4"/>
  <c r="E39" i="4"/>
  <c r="F39" i="4"/>
  <c r="H39" i="4"/>
  <c r="I39" i="4"/>
  <c r="B40" i="4"/>
  <c r="C40" i="4"/>
  <c r="D40" i="4"/>
  <c r="E40" i="4"/>
  <c r="F40" i="4"/>
  <c r="H40" i="4"/>
  <c r="I40" i="4"/>
  <c r="B41" i="4"/>
  <c r="C41" i="4"/>
  <c r="D41" i="4"/>
  <c r="E41" i="4"/>
  <c r="F41" i="4"/>
  <c r="H41" i="4"/>
  <c r="I41" i="4"/>
  <c r="B42" i="4"/>
  <c r="C42" i="4"/>
  <c r="D42" i="4"/>
  <c r="E42" i="4"/>
  <c r="F42" i="4"/>
  <c r="H42" i="4"/>
  <c r="I42" i="4"/>
  <c r="B43" i="4"/>
  <c r="C43" i="4"/>
  <c r="D43" i="4"/>
  <c r="E43" i="4"/>
  <c r="F43" i="4"/>
  <c r="H43" i="4"/>
  <c r="I43" i="4"/>
  <c r="B44" i="4"/>
  <c r="C44" i="4"/>
  <c r="D44" i="4"/>
  <c r="E44" i="4"/>
  <c r="F44" i="4"/>
  <c r="H44" i="4"/>
  <c r="I44" i="4"/>
  <c r="B45" i="4"/>
  <c r="C45" i="4"/>
  <c r="D45" i="4"/>
  <c r="E45" i="4"/>
  <c r="F45" i="4"/>
  <c r="H45" i="4"/>
  <c r="I45" i="4"/>
  <c r="B46" i="4"/>
  <c r="C46" i="4"/>
  <c r="D46" i="4"/>
  <c r="E46" i="4"/>
  <c r="F46" i="4"/>
  <c r="H46" i="4"/>
  <c r="I46" i="4"/>
  <c r="B47" i="4"/>
  <c r="C47" i="4"/>
  <c r="D47" i="4"/>
  <c r="E47" i="4"/>
  <c r="F47" i="4"/>
  <c r="H47" i="4"/>
  <c r="I47" i="4"/>
  <c r="B48" i="4"/>
  <c r="C48" i="4"/>
  <c r="D48" i="4"/>
  <c r="E48" i="4"/>
  <c r="F48" i="4"/>
  <c r="H48" i="4"/>
  <c r="I48" i="4"/>
  <c r="B49" i="4"/>
  <c r="C49" i="4"/>
  <c r="D49" i="4"/>
  <c r="E49" i="4"/>
  <c r="F49" i="4"/>
  <c r="H49" i="4"/>
  <c r="I49" i="4"/>
  <c r="B50" i="4"/>
  <c r="C50" i="4"/>
  <c r="D50" i="4"/>
  <c r="E50" i="4"/>
  <c r="F50" i="4"/>
  <c r="H50" i="4"/>
  <c r="I50" i="4"/>
  <c r="B51" i="4"/>
  <c r="C51" i="4"/>
  <c r="D51" i="4"/>
  <c r="E51" i="4"/>
  <c r="F51" i="4"/>
  <c r="H51" i="4"/>
  <c r="I51" i="4"/>
  <c r="B52" i="4"/>
  <c r="C52" i="4"/>
  <c r="D52" i="4"/>
  <c r="E52" i="4"/>
  <c r="F52" i="4"/>
  <c r="H52" i="4"/>
  <c r="I52" i="4"/>
  <c r="B53" i="4"/>
  <c r="C53" i="4"/>
  <c r="D53" i="4"/>
  <c r="E53" i="4"/>
  <c r="F53" i="4"/>
  <c r="H53" i="4"/>
  <c r="I53" i="4"/>
  <c r="B54" i="4"/>
  <c r="C54" i="4"/>
  <c r="D54" i="4"/>
  <c r="E54" i="4"/>
  <c r="F54" i="4"/>
  <c r="H54" i="4"/>
  <c r="I54" i="4"/>
  <c r="B55" i="4"/>
  <c r="C55" i="4"/>
  <c r="D55" i="4"/>
  <c r="E55" i="4"/>
  <c r="F55" i="4"/>
  <c r="H55" i="4"/>
  <c r="I55" i="4"/>
  <c r="B56" i="4"/>
  <c r="C56" i="4"/>
  <c r="D56" i="4"/>
  <c r="E56" i="4"/>
  <c r="F56" i="4"/>
  <c r="H56" i="4"/>
  <c r="I56" i="4"/>
  <c r="B57" i="4"/>
  <c r="C57" i="4"/>
  <c r="D57" i="4"/>
  <c r="E57" i="4"/>
  <c r="F57" i="4"/>
  <c r="H57" i="4"/>
  <c r="I57" i="4"/>
  <c r="B58" i="4"/>
  <c r="C58" i="4"/>
  <c r="D58" i="4"/>
  <c r="E58" i="4"/>
  <c r="F58" i="4"/>
  <c r="H58" i="4"/>
  <c r="I58" i="4"/>
  <c r="B59" i="4"/>
  <c r="C59" i="4"/>
  <c r="D59" i="4"/>
  <c r="E59" i="4"/>
  <c r="F59" i="4"/>
  <c r="H59" i="4"/>
  <c r="I59" i="4"/>
  <c r="B60" i="4"/>
  <c r="C60" i="4"/>
  <c r="D60" i="4"/>
  <c r="E60" i="4"/>
  <c r="F60" i="4"/>
  <c r="H60" i="4"/>
  <c r="I60" i="4"/>
  <c r="B61" i="4"/>
  <c r="C61" i="4"/>
  <c r="D61" i="4"/>
  <c r="E61" i="4"/>
  <c r="F61" i="4"/>
  <c r="H61" i="4"/>
  <c r="I61" i="4"/>
  <c r="B62" i="4"/>
  <c r="C62" i="4"/>
  <c r="D62" i="4"/>
  <c r="E62" i="4"/>
  <c r="F62" i="4"/>
  <c r="H62" i="4"/>
  <c r="I62" i="4"/>
  <c r="B63" i="4"/>
  <c r="C63" i="4"/>
  <c r="D63" i="4"/>
  <c r="E63" i="4"/>
  <c r="F63" i="4"/>
  <c r="H63" i="4"/>
  <c r="I63" i="4"/>
  <c r="B64" i="4"/>
  <c r="C64" i="4"/>
  <c r="D64" i="4"/>
  <c r="E64" i="4"/>
  <c r="F64" i="4"/>
  <c r="H64" i="4"/>
  <c r="I64" i="4"/>
  <c r="B65" i="4"/>
  <c r="C65" i="4"/>
  <c r="D65" i="4"/>
  <c r="E65" i="4"/>
  <c r="F65" i="4"/>
  <c r="H65" i="4"/>
  <c r="I65" i="4"/>
  <c r="B66" i="4"/>
  <c r="C66" i="4"/>
  <c r="D66" i="4"/>
  <c r="E66" i="4"/>
  <c r="F66" i="4"/>
  <c r="H66" i="4"/>
  <c r="I66" i="4"/>
  <c r="B67" i="4"/>
  <c r="C67" i="4"/>
  <c r="D67" i="4"/>
  <c r="E67" i="4"/>
  <c r="F67" i="4"/>
  <c r="H67" i="4"/>
  <c r="I67" i="4"/>
  <c r="B68" i="4"/>
  <c r="C68" i="4"/>
  <c r="D68" i="4"/>
  <c r="E68" i="4"/>
  <c r="F68" i="4"/>
  <c r="H68" i="4"/>
  <c r="I68" i="4"/>
  <c r="B69" i="4"/>
  <c r="C69" i="4"/>
  <c r="D69" i="4"/>
  <c r="E69" i="4"/>
  <c r="F69" i="4"/>
  <c r="H69" i="4"/>
  <c r="I69" i="4"/>
  <c r="B70" i="4"/>
  <c r="C70" i="4"/>
  <c r="D70" i="4"/>
  <c r="E70" i="4"/>
  <c r="F70" i="4"/>
  <c r="H70" i="4"/>
  <c r="I70" i="4"/>
  <c r="B71" i="4"/>
  <c r="C71" i="4"/>
  <c r="D71" i="4"/>
  <c r="E71" i="4"/>
  <c r="F71" i="4"/>
  <c r="H71" i="4"/>
  <c r="I71" i="4"/>
  <c r="B72" i="4"/>
  <c r="C72" i="4"/>
  <c r="D72" i="4"/>
  <c r="E72" i="4"/>
  <c r="F72" i="4"/>
  <c r="H72" i="4"/>
  <c r="I72" i="4"/>
  <c r="B73" i="4"/>
  <c r="C73" i="4"/>
  <c r="D73" i="4"/>
  <c r="E73" i="4"/>
  <c r="F73" i="4"/>
  <c r="H73" i="4"/>
  <c r="I73" i="4"/>
  <c r="B74" i="4"/>
  <c r="C74" i="4"/>
  <c r="D74" i="4"/>
  <c r="E74" i="4"/>
  <c r="F74" i="4"/>
  <c r="H74" i="4"/>
  <c r="I74" i="4"/>
  <c r="B75" i="4"/>
  <c r="C75" i="4"/>
  <c r="D75" i="4"/>
  <c r="E75" i="4"/>
  <c r="F75" i="4"/>
  <c r="H75" i="4"/>
  <c r="I75" i="4"/>
  <c r="B76" i="4"/>
  <c r="C76" i="4"/>
  <c r="D76" i="4"/>
  <c r="E76" i="4"/>
  <c r="F76" i="4"/>
  <c r="H76" i="4"/>
  <c r="I76" i="4"/>
  <c r="B77" i="4"/>
  <c r="C77" i="4"/>
  <c r="D77" i="4"/>
  <c r="E77" i="4"/>
  <c r="F77" i="4"/>
  <c r="H77" i="4"/>
  <c r="I77" i="4"/>
  <c r="B78" i="4"/>
  <c r="C78" i="4"/>
  <c r="D78" i="4"/>
  <c r="E78" i="4"/>
  <c r="F78" i="4"/>
  <c r="H78" i="4"/>
  <c r="I78" i="4"/>
  <c r="B79" i="4"/>
  <c r="C79" i="4"/>
  <c r="D79" i="4"/>
  <c r="E79" i="4"/>
  <c r="F79" i="4"/>
  <c r="H79" i="4"/>
  <c r="I79" i="4"/>
  <c r="B80" i="4"/>
  <c r="C80" i="4"/>
  <c r="D80" i="4"/>
  <c r="E80" i="4"/>
  <c r="F80" i="4"/>
  <c r="H80" i="4"/>
  <c r="I80" i="4"/>
  <c r="B81" i="4"/>
  <c r="C81" i="4"/>
  <c r="D81" i="4"/>
  <c r="E81" i="4"/>
  <c r="F81" i="4"/>
  <c r="H81" i="4"/>
  <c r="I81" i="4"/>
  <c r="B82" i="4"/>
  <c r="C82" i="4"/>
  <c r="D82" i="4"/>
  <c r="E82" i="4"/>
  <c r="F82" i="4"/>
  <c r="H82" i="4"/>
  <c r="I82" i="4"/>
  <c r="B83" i="4"/>
  <c r="C83" i="4"/>
  <c r="D83" i="4"/>
  <c r="E83" i="4"/>
  <c r="F83" i="4"/>
  <c r="H83" i="4"/>
  <c r="I83" i="4"/>
  <c r="B84" i="4"/>
  <c r="C84" i="4"/>
  <c r="D84" i="4"/>
  <c r="E84" i="4"/>
  <c r="F84" i="4"/>
  <c r="H84" i="4"/>
  <c r="I84" i="4"/>
  <c r="B85" i="4"/>
  <c r="C85" i="4"/>
  <c r="D85" i="4"/>
  <c r="E85" i="4"/>
  <c r="F85" i="4"/>
  <c r="H85" i="4"/>
  <c r="I85" i="4"/>
  <c r="B86" i="4"/>
  <c r="C86" i="4"/>
  <c r="D86" i="4"/>
  <c r="E86" i="4"/>
  <c r="F86" i="4"/>
  <c r="H86" i="4"/>
  <c r="I86" i="4"/>
  <c r="B87" i="4"/>
  <c r="C87" i="4"/>
  <c r="D87" i="4"/>
  <c r="E87" i="4"/>
  <c r="F87" i="4"/>
  <c r="H87" i="4"/>
  <c r="I87" i="4"/>
  <c r="B88" i="4"/>
  <c r="C88" i="4"/>
  <c r="D88" i="4"/>
  <c r="E88" i="4"/>
  <c r="F88" i="4"/>
  <c r="H88" i="4"/>
  <c r="I88" i="4"/>
  <c r="B89" i="4"/>
  <c r="C89" i="4"/>
  <c r="D89" i="4"/>
  <c r="E89" i="4"/>
  <c r="F89" i="4"/>
  <c r="H89" i="4"/>
  <c r="I89" i="4"/>
  <c r="B90" i="4"/>
  <c r="C90" i="4"/>
  <c r="D90" i="4"/>
  <c r="E90" i="4"/>
  <c r="F90" i="4"/>
  <c r="H90" i="4"/>
  <c r="I90" i="4"/>
  <c r="B91" i="4"/>
  <c r="C91" i="4"/>
  <c r="D91" i="4"/>
  <c r="E91" i="4"/>
  <c r="F91" i="4"/>
  <c r="H91" i="4"/>
  <c r="I91" i="4"/>
  <c r="B92" i="4"/>
  <c r="C92" i="4"/>
  <c r="D92" i="4"/>
  <c r="E92" i="4"/>
  <c r="F92" i="4"/>
  <c r="H92" i="4"/>
  <c r="I92" i="4"/>
  <c r="B93" i="4"/>
  <c r="C93" i="4"/>
  <c r="D93" i="4"/>
  <c r="E93" i="4"/>
  <c r="F93" i="4"/>
  <c r="H93" i="4"/>
  <c r="I93" i="4"/>
  <c r="B94" i="4"/>
  <c r="C94" i="4"/>
  <c r="D94" i="4"/>
  <c r="E94" i="4"/>
  <c r="F94" i="4"/>
  <c r="H94" i="4"/>
  <c r="I94" i="4"/>
  <c r="B95" i="4"/>
  <c r="C95" i="4"/>
  <c r="D95" i="4"/>
  <c r="E95" i="4"/>
  <c r="F95" i="4"/>
  <c r="H95" i="4"/>
  <c r="I95" i="4"/>
  <c r="B96" i="4"/>
  <c r="C96" i="4"/>
  <c r="D96" i="4"/>
  <c r="E96" i="4"/>
  <c r="F96" i="4"/>
  <c r="H96" i="4"/>
  <c r="I96" i="4"/>
  <c r="B97" i="4"/>
  <c r="C97" i="4"/>
  <c r="D97" i="4"/>
  <c r="E97" i="4"/>
  <c r="F97" i="4"/>
  <c r="H97" i="4"/>
  <c r="I97" i="4"/>
  <c r="B98" i="4"/>
  <c r="C98" i="4"/>
  <c r="D98" i="4"/>
  <c r="E98" i="4"/>
  <c r="F98" i="4"/>
  <c r="H98" i="4"/>
  <c r="I98" i="4"/>
  <c r="B99" i="4"/>
  <c r="C99" i="4"/>
  <c r="D99" i="4"/>
  <c r="E99" i="4"/>
  <c r="F99" i="4"/>
  <c r="H99" i="4"/>
  <c r="I99" i="4"/>
  <c r="B100" i="4"/>
  <c r="C100" i="4"/>
  <c r="D100" i="4"/>
  <c r="E100" i="4"/>
  <c r="F100" i="4"/>
  <c r="H100" i="4"/>
  <c r="I100" i="4"/>
  <c r="B101" i="4"/>
  <c r="C101" i="4"/>
  <c r="D101" i="4"/>
  <c r="E101" i="4"/>
  <c r="F101" i="4"/>
  <c r="H101" i="4"/>
  <c r="I101" i="4"/>
  <c r="B102" i="4"/>
  <c r="C102" i="4"/>
  <c r="D102" i="4"/>
  <c r="E102" i="4"/>
  <c r="F102" i="4"/>
  <c r="H102" i="4"/>
  <c r="I102" i="4"/>
  <c r="M3" i="4"/>
  <c r="J10" i="4"/>
  <c r="K10" i="4"/>
  <c r="J17" i="4"/>
  <c r="K17" i="4"/>
  <c r="J24" i="4"/>
  <c r="K24" i="4"/>
  <c r="J31" i="4"/>
  <c r="K31" i="4"/>
  <c r="J38" i="4"/>
  <c r="K38" i="4"/>
  <c r="J45" i="4"/>
  <c r="K45" i="4"/>
  <c r="J52" i="4"/>
  <c r="K52" i="4"/>
  <c r="J59" i="4"/>
  <c r="K59" i="4"/>
  <c r="J66" i="4"/>
  <c r="K66" i="4"/>
  <c r="J73" i="4"/>
  <c r="K73" i="4"/>
  <c r="J80" i="4"/>
  <c r="K80" i="4"/>
  <c r="J87" i="4"/>
  <c r="K87" i="4"/>
  <c r="J93" i="4"/>
  <c r="J95" i="4"/>
  <c r="L98" i="4"/>
  <c r="L99" i="4"/>
  <c r="L100" i="4"/>
  <c r="L101" i="4"/>
  <c r="J102" i="4"/>
  <c r="L102" i="4"/>
  <c r="A103" i="4"/>
  <c r="B103" i="4"/>
  <c r="C103" i="4"/>
  <c r="D103" i="4"/>
  <c r="E103" i="4"/>
  <c r="H103" i="4"/>
  <c r="I103" i="4"/>
  <c r="L103" i="4"/>
  <c r="A104" i="4"/>
  <c r="B104" i="4"/>
  <c r="C104" i="4"/>
  <c r="D104" i="4"/>
  <c r="E104" i="4"/>
  <c r="H104" i="4"/>
  <c r="I104" i="4"/>
  <c r="L104" i="4"/>
  <c r="I105" i="4"/>
  <c r="L105" i="4"/>
  <c r="I106" i="4"/>
  <c r="L106" i="4"/>
  <c r="L107" i="4"/>
  <c r="A116" i="4"/>
  <c r="D116" i="4"/>
  <c r="A117" i="4"/>
  <c r="D117" i="4"/>
  <c r="A118" i="4"/>
  <c r="D118" i="4"/>
  <c r="A119" i="4"/>
  <c r="D119" i="4"/>
  <c r="A120" i="4"/>
  <c r="D120" i="4"/>
  <c r="A121" i="4"/>
  <c r="D121" i="4"/>
  <c r="A122" i="4"/>
  <c r="D122" i="4"/>
  <c r="A123" i="4"/>
  <c r="D123" i="4"/>
  <c r="A124" i="4"/>
  <c r="D124" i="4"/>
  <c r="A125" i="4"/>
  <c r="D125" i="4"/>
  <c r="A126" i="4"/>
  <c r="D126" i="4"/>
  <c r="A127" i="4"/>
  <c r="D127" i="4"/>
  <c r="A128" i="4"/>
  <c r="D128" i="4"/>
  <c r="A129" i="4"/>
  <c r="D129" i="4"/>
  <c r="A130" i="4"/>
  <c r="D130" i="4"/>
  <c r="A131" i="4"/>
  <c r="D131" i="4"/>
  <c r="A132" i="4"/>
  <c r="D132" i="4"/>
  <c r="A133" i="4"/>
  <c r="D133" i="4"/>
  <c r="A134" i="4"/>
  <c r="D134" i="4"/>
  <c r="H134" i="4"/>
  <c r="E134" i="4"/>
  <c r="H133" i="4"/>
  <c r="E133" i="4"/>
  <c r="H132" i="4"/>
  <c r="E132" i="4"/>
  <c r="H131" i="4"/>
  <c r="E131" i="4"/>
  <c r="H130" i="4"/>
  <c r="J130" i="4"/>
  <c r="E130" i="4"/>
  <c r="H129" i="4"/>
  <c r="E129" i="4"/>
  <c r="H128" i="4"/>
  <c r="E128" i="4"/>
  <c r="H127" i="4"/>
  <c r="E127" i="4"/>
  <c r="H126" i="4"/>
  <c r="E126" i="4"/>
  <c r="H125" i="4"/>
  <c r="E125" i="4"/>
  <c r="H124" i="4"/>
  <c r="E124" i="4"/>
  <c r="H123" i="4"/>
  <c r="J123" i="4"/>
  <c r="E123" i="4"/>
  <c r="H122" i="4"/>
  <c r="E122" i="4"/>
  <c r="H121" i="4"/>
  <c r="E121" i="4"/>
  <c r="H120" i="4"/>
  <c r="E120" i="4"/>
  <c r="H119" i="4"/>
  <c r="E119" i="4"/>
  <c r="H118" i="4"/>
  <c r="E118" i="4"/>
  <c r="H117" i="4"/>
  <c r="E117" i="4"/>
  <c r="H116" i="4"/>
  <c r="J116" i="4"/>
  <c r="E116" i="4"/>
</calcChain>
</file>

<file path=xl/sharedStrings.xml><?xml version="1.0" encoding="utf-8"?>
<sst xmlns="http://schemas.openxmlformats.org/spreadsheetml/2006/main" count="25" uniqueCount="25">
  <si>
    <t>Dates</t>
  </si>
  <si>
    <t>Date</t>
  </si>
  <si>
    <t>Revenue Target</t>
  </si>
  <si>
    <t>Sold Hotels Target</t>
  </si>
  <si>
    <t>Active Hotels Target</t>
  </si>
  <si>
    <t>Active Hotels Target by Week</t>
  </si>
  <si>
    <t>Quarter Revenue:</t>
  </si>
  <si>
    <t>Metrics</t>
  </si>
  <si>
    <t>Reactivated Hotels Target</t>
  </si>
  <si>
    <t>Top 40 Reactivations:</t>
  </si>
  <si>
    <t>Top 40 Active Hotels:</t>
  </si>
  <si>
    <t>Active Hotels:</t>
  </si>
  <si>
    <t>Reactivated Hotels:</t>
  </si>
  <si>
    <t>Budget Increases:</t>
  </si>
  <si>
    <t>Top 40 Budget Increases:</t>
  </si>
  <si>
    <t>Reactivated Hotels Target - Top 40</t>
  </si>
  <si>
    <t>Sold Hotels Target - Top 40</t>
  </si>
  <si>
    <t>Active Hotels Target - Top 40</t>
  </si>
  <si>
    <t>Budget Increases Target - Top 40</t>
  </si>
  <si>
    <t>Budget Increases Target</t>
  </si>
  <si>
    <t>Active Hotels Target by Week - Top 40</t>
  </si>
  <si>
    <t>GDS Sold Hotels:</t>
  </si>
  <si>
    <t>OTA Sold Hotels:</t>
  </si>
  <si>
    <t>OTA Top 40 Sold Hotels:</t>
  </si>
  <si>
    <t>GDS Sold Hotels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</si>
</sst>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5" x14ac:knownFonts="1">
    <font>
      <sz val="10"/>
      <name val="Arial"/>
      <family val="2"/>
    </font>
    <font>
      <sz val="10"/>
      <color indexed="8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NumberFormat="1" applyFont="1" applyFill="1" applyAlignment="1"/>
    <xf numFmtId="0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>
      <alignment horizontal="center"/>
    </xf>
    <xf numFmtId="1" fontId="1" fillId="0" borderId="0" xfId="0" applyNumberFormat="1" applyFont="1" applyFill="1" applyAlignment="1">
      <alignment horizontal="center"/>
    </xf>
    <xf numFmtId="1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4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NumberFormat="1" applyFont="1" applyFill="1" applyBorder="1" applyAlignment="1">
      <alignment wrapText="1"/>
    </xf>
    <xf numFmtId="0" fontId="1" fillId="0" borderId="0" xfId="0" applyNumberFormat="1" applyFont="1" applyFill="1" applyBorder="1" applyAlignment="1">
      <alignment horizontal="center"/>
    </xf>
    <xf numFmtId="3" fontId="0" fillId="0" borderId="0" xfId="0" applyNumberFormat="1">
      <alignment vertical="center"/>
    </xf>
    <xf numFmtId="0" fontId="0" fillId="0" borderId="0" xfId="0" quotePrefix="1">
      <alignment vertical="center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99CC00"/>
      <rgbColor rgb="00FF0000"/>
      <rgbColor rgb="00FFFF99"/>
      <rgbColor rgb="00FFFF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C21" sqref="C21"/>
    </sheetView>
  </sheetViews>
  <sheetFormatPr baseColWidth="10" defaultColWidth="9.1640625" defaultRowHeight="12" customHeight="1" x14ac:dyDescent="0"/>
  <cols>
    <col min="1" max="1" width="12.6640625" customWidth="1"/>
    <col min="2" max="2" width="20.33203125" bestFit="1" customWidth="1"/>
    <col min="3" max="3" width="10" customWidth="1"/>
    <col min="4" max="4" width="10.33203125" customWidth="1"/>
    <col min="5" max="5" width="9.33203125" customWidth="1"/>
    <col min="6" max="6" width="12.5" customWidth="1"/>
    <col min="7" max="10" width="10.83203125" customWidth="1"/>
  </cols>
  <sheetData>
    <row r="1" spans="1:13" ht="12" customHeight="1">
      <c r="A1" s="9"/>
      <c r="D1" s="9"/>
      <c r="E1" s="9"/>
      <c r="F1" s="9"/>
      <c r="G1" s="9"/>
      <c r="H1" s="9"/>
      <c r="I1" s="9"/>
      <c r="J1" s="9"/>
      <c r="K1" s="9"/>
    </row>
    <row r="2" spans="1:13" ht="12" customHeight="1">
      <c r="B2" s="7" t="s">
        <v>7</v>
      </c>
      <c r="E2" s="9"/>
      <c r="F2" s="9"/>
      <c r="G2" s="2" t="s">
        <v>0</v>
      </c>
      <c r="H2" s="9"/>
      <c r="I2" s="9"/>
      <c r="J2" s="9"/>
      <c r="K2" s="9"/>
    </row>
    <row r="3" spans="1:13" s="11" customFormat="1" ht="12" customHeight="1">
      <c r="A3"/>
      <c r="B3" s="9"/>
      <c r="C3" s="9"/>
      <c r="D3"/>
      <c r="E3"/>
      <c r="G3" s="2"/>
    </row>
    <row r="4" spans="1:13" ht="12" customHeight="1">
      <c r="B4" s="9" t="s">
        <v>6</v>
      </c>
      <c r="C4" s="15">
        <v>924369</v>
      </c>
      <c r="F4" s="9"/>
      <c r="G4" s="3">
        <v>41640</v>
      </c>
      <c r="H4" s="3">
        <v>41729</v>
      </c>
      <c r="I4" s="9"/>
      <c r="J4" s="9"/>
      <c r="K4" s="9"/>
    </row>
    <row r="5" spans="1:13" ht="12" customHeight="1">
      <c r="F5" s="9"/>
      <c r="G5" s="9"/>
      <c r="H5" s="4">
        <f>H4-G4+1</f>
        <v>90</v>
      </c>
      <c r="I5" s="9"/>
      <c r="J5" s="9"/>
      <c r="K5" s="9"/>
    </row>
    <row r="6" spans="1:13" ht="12" customHeight="1">
      <c r="B6" t="s">
        <v>22</v>
      </c>
      <c r="C6">
        <v>200</v>
      </c>
      <c r="F6" s="12"/>
      <c r="G6" s="12"/>
      <c r="H6" s="12"/>
      <c r="I6" s="12"/>
      <c r="J6" s="12"/>
      <c r="K6" s="12"/>
      <c r="L6" s="12"/>
      <c r="M6" s="12"/>
    </row>
    <row r="7" spans="1:13" s="11" customFormat="1" ht="12" customHeight="1">
      <c r="F7" s="12"/>
      <c r="G7" s="12"/>
      <c r="H7" s="12"/>
      <c r="I7" s="12"/>
      <c r="J7" s="12"/>
      <c r="K7" s="12"/>
      <c r="L7" s="12"/>
      <c r="M7" s="12"/>
    </row>
    <row r="8" spans="1:13" s="11" customFormat="1" ht="12" customHeight="1">
      <c r="B8" s="11" t="s">
        <v>23</v>
      </c>
      <c r="C8" s="11">
        <v>100</v>
      </c>
      <c r="F8" s="12"/>
      <c r="G8" s="12"/>
      <c r="H8" s="12"/>
      <c r="I8" s="12"/>
      <c r="J8" s="12"/>
      <c r="K8" s="12"/>
      <c r="L8" s="12"/>
      <c r="M8" s="12"/>
    </row>
    <row r="9" spans="1:13" ht="12" customHeight="1">
      <c r="F9" s="12"/>
      <c r="G9" s="12"/>
      <c r="H9" s="12"/>
      <c r="I9" s="12"/>
      <c r="J9" s="12"/>
      <c r="K9" s="12"/>
      <c r="L9" s="12"/>
      <c r="M9" s="12"/>
    </row>
    <row r="10" spans="1:13" s="11" customFormat="1" ht="12" customHeight="1">
      <c r="B10" s="11" t="s">
        <v>21</v>
      </c>
      <c r="F10" s="12"/>
      <c r="G10" s="12"/>
      <c r="H10" s="12"/>
      <c r="I10" s="12"/>
      <c r="J10" s="12"/>
      <c r="K10" s="12"/>
      <c r="L10" s="12"/>
      <c r="M10" s="12"/>
    </row>
    <row r="11" spans="1:13" s="11" customFormat="1" ht="12" customHeight="1">
      <c r="F11" s="12"/>
      <c r="G11" s="12"/>
      <c r="H11" s="12"/>
      <c r="I11" s="12"/>
      <c r="J11" s="12"/>
      <c r="K11" s="12"/>
      <c r="L11" s="12"/>
      <c r="M11" s="12"/>
    </row>
    <row r="12" spans="1:13" ht="12" customHeight="1">
      <c r="B12" t="s">
        <v>11</v>
      </c>
      <c r="C12">
        <v>1450</v>
      </c>
      <c r="F12" s="12"/>
      <c r="G12" s="13"/>
      <c r="H12" s="13"/>
      <c r="I12" s="13"/>
      <c r="J12" s="13"/>
      <c r="K12" s="12"/>
      <c r="L12" s="12"/>
      <c r="M12" s="12"/>
    </row>
    <row r="13" spans="1:13" s="11" customFormat="1" ht="12" customHeight="1">
      <c r="F13" s="12"/>
      <c r="G13" s="13"/>
      <c r="H13" s="13"/>
      <c r="I13" s="13"/>
      <c r="J13" s="13"/>
      <c r="K13" s="12"/>
      <c r="L13" s="12"/>
      <c r="M13" s="12"/>
    </row>
    <row r="14" spans="1:13" s="11" customFormat="1" ht="12" customHeight="1">
      <c r="B14" s="11" t="s">
        <v>10</v>
      </c>
      <c r="C14" s="11">
        <v>660</v>
      </c>
      <c r="F14" s="12"/>
      <c r="G14" s="13"/>
      <c r="H14" s="13"/>
      <c r="I14" s="13"/>
      <c r="J14" s="13"/>
      <c r="K14" s="12"/>
      <c r="L14" s="12"/>
      <c r="M14" s="12"/>
    </row>
    <row r="15" spans="1:13" ht="12" customHeight="1">
      <c r="F15" s="12"/>
      <c r="G15" s="14"/>
      <c r="H15" s="14"/>
      <c r="I15" s="14"/>
      <c r="J15" s="14"/>
      <c r="K15" s="12"/>
      <c r="L15" s="12"/>
      <c r="M15" s="12"/>
    </row>
    <row r="16" spans="1:13" ht="12" customHeight="1">
      <c r="B16" t="s">
        <v>12</v>
      </c>
      <c r="C16">
        <v>330</v>
      </c>
      <c r="F16" s="12"/>
      <c r="G16" s="13"/>
      <c r="H16" s="13"/>
      <c r="I16" s="13"/>
      <c r="J16" s="13"/>
      <c r="K16" s="12"/>
      <c r="L16" s="12"/>
      <c r="M16" s="12"/>
    </row>
    <row r="17" spans="2:13" ht="12" customHeight="1">
      <c r="F17" s="12"/>
      <c r="G17" s="12"/>
      <c r="H17" s="12"/>
      <c r="I17" s="12"/>
      <c r="J17" s="12"/>
      <c r="K17" s="12"/>
      <c r="L17" s="12"/>
      <c r="M17" s="12"/>
    </row>
    <row r="18" spans="2:13" ht="12" customHeight="1">
      <c r="B18" t="s">
        <v>9</v>
      </c>
      <c r="F18" s="12"/>
      <c r="G18" s="12"/>
      <c r="H18" s="12"/>
      <c r="I18" s="12"/>
      <c r="J18" s="12"/>
      <c r="K18" s="12"/>
      <c r="L18" s="12"/>
      <c r="M18" s="12"/>
    </row>
    <row r="19" spans="2:13" ht="12" customHeight="1">
      <c r="F19" s="12"/>
      <c r="G19" s="12"/>
      <c r="H19" s="12"/>
      <c r="I19" s="12"/>
      <c r="J19" s="12"/>
      <c r="K19" s="12"/>
      <c r="L19" s="12"/>
      <c r="M19" s="12"/>
    </row>
    <row r="20" spans="2:13" ht="12" customHeight="1">
      <c r="B20" t="s">
        <v>13</v>
      </c>
      <c r="C20">
        <v>450</v>
      </c>
      <c r="F20" s="12"/>
      <c r="G20" s="12"/>
      <c r="H20" s="12"/>
      <c r="I20" s="12"/>
      <c r="J20" s="12"/>
      <c r="K20" s="12"/>
      <c r="L20" s="12"/>
      <c r="M20" s="12"/>
    </row>
    <row r="21" spans="2:13" ht="12" customHeight="1">
      <c r="G21" s="9"/>
      <c r="H21" s="9"/>
      <c r="I21" s="9"/>
      <c r="J21" s="9"/>
      <c r="K21" s="9"/>
    </row>
    <row r="22" spans="2:13" ht="12" customHeight="1">
      <c r="B22" t="s">
        <v>14</v>
      </c>
      <c r="G22" s="9"/>
      <c r="H22" s="9"/>
      <c r="I22" s="9"/>
      <c r="J22" s="9"/>
      <c r="K22" s="9"/>
    </row>
    <row r="23" spans="2:13" ht="12" customHeight="1">
      <c r="G23" s="9"/>
      <c r="H23" s="9"/>
      <c r="I23" s="9"/>
      <c r="J23" s="9"/>
      <c r="K23" s="9"/>
    </row>
    <row r="24" spans="2:13" ht="12" customHeight="1">
      <c r="G24" s="9"/>
      <c r="H24" s="9"/>
      <c r="I24" s="9"/>
      <c r="J24" s="9"/>
      <c r="K24" s="9"/>
    </row>
    <row r="25" spans="2:13" ht="12" customHeight="1">
      <c r="G25" s="9"/>
      <c r="H25" s="9"/>
      <c r="I25" s="9"/>
      <c r="J25" s="9"/>
      <c r="K25" s="9"/>
    </row>
    <row r="26" spans="2:13" ht="12" customHeight="1">
      <c r="G26" s="9"/>
      <c r="H26" s="9"/>
      <c r="I26" s="9"/>
      <c r="J26" s="9"/>
      <c r="K26" s="9"/>
    </row>
    <row r="27" spans="2:13" ht="12" customHeight="1">
      <c r="G27" s="9"/>
      <c r="H27" s="1"/>
      <c r="I27" s="9"/>
      <c r="J27" s="9"/>
      <c r="K27" s="9"/>
    </row>
    <row r="28" spans="2:13" ht="12" customHeight="1">
      <c r="G28" s="9"/>
      <c r="H28" s="9"/>
      <c r="I28" s="9"/>
      <c r="J28" s="9"/>
      <c r="K28" s="9"/>
    </row>
    <row r="29" spans="2:13" ht="12" customHeight="1">
      <c r="G29" s="9"/>
      <c r="H29" s="9"/>
      <c r="I29" s="9"/>
      <c r="J29" s="9"/>
      <c r="K29" s="9"/>
    </row>
    <row r="30" spans="2:13" ht="12" customHeight="1">
      <c r="G30" s="9"/>
      <c r="H30" s="9"/>
      <c r="I30" s="9"/>
      <c r="J30" s="9"/>
      <c r="K30" s="9"/>
    </row>
    <row r="31" spans="2:13" ht="12" customHeight="1">
      <c r="G31" s="9"/>
      <c r="H31" s="9"/>
      <c r="I31" s="9"/>
      <c r="J31" s="9"/>
      <c r="K31" s="9"/>
    </row>
    <row r="32" spans="2:13" ht="12" customHeight="1">
      <c r="G32" s="9"/>
      <c r="H32" s="9"/>
      <c r="I32" s="9"/>
      <c r="J32" s="9"/>
      <c r="K32" s="9"/>
    </row>
    <row r="33" spans="7:11" ht="12" customHeight="1">
      <c r="G33" s="9"/>
      <c r="H33" s="9"/>
      <c r="I33" s="9"/>
      <c r="J33" s="9"/>
      <c r="K33" s="9"/>
    </row>
    <row r="34" spans="7:11" ht="12" customHeight="1">
      <c r="G34" s="9"/>
      <c r="H34" s="9"/>
      <c r="I34" s="9"/>
      <c r="J34" s="9"/>
      <c r="K34" s="9"/>
    </row>
    <row r="35" spans="7:11" ht="12" customHeight="1">
      <c r="G35" s="9"/>
      <c r="H35" s="9"/>
      <c r="I35" s="9"/>
      <c r="J35" s="9"/>
      <c r="K35" s="9"/>
    </row>
    <row r="36" spans="7:11" ht="12" customHeight="1">
      <c r="G36" s="9"/>
      <c r="H36" s="9"/>
      <c r="I36" s="9"/>
      <c r="J36" s="9"/>
      <c r="K36" s="9"/>
    </row>
    <row r="37" spans="7:11" ht="12" customHeight="1">
      <c r="G37" s="9"/>
      <c r="H37" s="9"/>
      <c r="I37" s="9"/>
      <c r="J37" s="9"/>
      <c r="K37" s="9"/>
    </row>
    <row r="38" spans="7:11" ht="12" customHeight="1">
      <c r="G38" s="9"/>
      <c r="H38" s="9"/>
      <c r="I38" s="9"/>
      <c r="J38" s="9"/>
      <c r="K38" s="9"/>
    </row>
    <row r="39" spans="7:11" ht="12" customHeight="1">
      <c r="G39" s="9"/>
      <c r="H39" s="9"/>
      <c r="I39" s="9"/>
      <c r="J39" s="9"/>
      <c r="K39" s="9"/>
    </row>
  </sheetData>
  <pageMargins left="0.75" right="0.75" top="1" bottom="1" header="0.5" footer="0.5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5"/>
  <sheetViews>
    <sheetView tabSelected="1" workbookViewId="0">
      <selection activeCell="J2" sqref="J2"/>
    </sheetView>
  </sheetViews>
  <sheetFormatPr baseColWidth="10" defaultRowHeight="12" x14ac:dyDescent="0"/>
  <cols>
    <col min="1" max="1" width="10.83203125" style="10"/>
    <col min="2" max="2" width="21.83203125" style="6" bestFit="1" customWidth="1"/>
    <col min="3" max="3" width="21.83203125" style="6" customWidth="1"/>
    <col min="4" max="4" width="13.6640625" style="10" bestFit="1" customWidth="1"/>
    <col min="5" max="5" width="16" style="10" bestFit="1" customWidth="1"/>
    <col min="6" max="7" width="16" style="11" customWidth="1"/>
    <col min="8" max="8" width="17.33203125" style="10" bestFit="1" customWidth="1"/>
    <col min="9" max="9" width="17.33203125" style="11" customWidth="1"/>
    <col min="10" max="16384" width="10.83203125" style="10"/>
  </cols>
  <sheetData>
    <row r="1" spans="1:13">
      <c r="A1" s="7" t="s">
        <v>1</v>
      </c>
      <c r="B1" s="7" t="s">
        <v>8</v>
      </c>
      <c r="C1" s="7" t="s">
        <v>15</v>
      </c>
      <c r="D1" s="7" t="s">
        <v>2</v>
      </c>
      <c r="E1" s="7" t="s">
        <v>3</v>
      </c>
      <c r="F1" s="7" t="s">
        <v>16</v>
      </c>
      <c r="G1" s="7" t="s">
        <v>24</v>
      </c>
      <c r="H1" s="7" t="s">
        <v>4</v>
      </c>
      <c r="I1" s="7" t="s">
        <v>17</v>
      </c>
      <c r="J1" s="7" t="s">
        <v>5</v>
      </c>
      <c r="K1" s="7" t="s">
        <v>20</v>
      </c>
      <c r="L1" s="7" t="s">
        <v>19</v>
      </c>
      <c r="M1" s="7" t="s">
        <v>18</v>
      </c>
    </row>
    <row r="2" spans="1:13">
      <c r="A2" s="8">
        <f>GoalsAssumptions!G4</f>
        <v>41640</v>
      </c>
      <c r="B2" s="6">
        <f>IF(GoalsAssumptions!$C$16="","",GoalsAssumptions!$C$16/GoalsAssumptions!$H$5)</f>
        <v>3.6666666666666665</v>
      </c>
      <c r="C2" s="6" t="str">
        <f>IF(GoalsAssumptions!$C$18 = "","",GoalsAssumptions!$C$18/GoalsAssumptions!$H$5)</f>
        <v/>
      </c>
      <c r="D2" s="10">
        <f>IF(GoalsAssumptions!$C$4 = "","",GoalsAssumptions!$C$4/GoalsAssumptions!$H$5)</f>
        <v>10270.766666666666</v>
      </c>
      <c r="E2" s="6">
        <f>IF(GoalsAssumptions!$C$6 = "","",GoalsAssumptions!$C$6/GoalsAssumptions!$H$5)</f>
        <v>2.2222222222222223</v>
      </c>
      <c r="F2" s="6">
        <f>IF(GoalsAssumptions!$C$8 = "","",GoalsAssumptions!$C$8/GoalsAssumptions!$H$5)</f>
        <v>1.1111111111111112</v>
      </c>
      <c r="G2" s="6" t="str">
        <f>IF(GoalsAssumptions!$C$10 = "","",GoalsAssumptions!$C$10/GoalsAssumptions!$H$5)</f>
        <v/>
      </c>
      <c r="H2" s="5">
        <f>GoalsAssumptions!$C$12</f>
        <v>1450</v>
      </c>
      <c r="I2" s="5">
        <f>GoalsAssumptions!$C$14</f>
        <v>660</v>
      </c>
      <c r="J2" s="5"/>
      <c r="L2" s="16">
        <f>GoalsAssumptions!$C$20/GoalsAssumptions!$H$5</f>
        <v>5</v>
      </c>
      <c r="M2" s="10">
        <f>GoalsAssumptions!$C$22/GoalsAssumptions!$H$5</f>
        <v>0</v>
      </c>
    </row>
    <row r="3" spans="1:13">
      <c r="A3" s="8">
        <f>IF(A2 = "","",(IF(A2+1 &lt;= GoalsAssumptions!$H$4,A2+1,"")))</f>
        <v>41641</v>
      </c>
      <c r="B3" s="6">
        <f>IF($B$2="","",(IF(A3&lt;&gt;"",$B$2,"")))</f>
        <v>3.6666666666666665</v>
      </c>
      <c r="C3" s="6" t="str">
        <f>IF($C$2="","",(IF(A3&lt;&gt;"",$C$2,"")))</f>
        <v/>
      </c>
      <c r="D3" s="11">
        <f>IF($D$2="","",(IF(A3&lt;&gt;"",$D$2,"")))</f>
        <v>10270.766666666666</v>
      </c>
      <c r="E3" s="10">
        <f>IF($E$2="","",(IF(A3&lt;&gt;"",$E$2,"")))</f>
        <v>2.2222222222222223</v>
      </c>
      <c r="F3" s="11">
        <f>IF($F$2="","",(IF(A3&lt;&gt;"",$F$2,"")))</f>
        <v>1.1111111111111112</v>
      </c>
      <c r="G3" t="str">
        <f>IF($G$2="","",(IF(A3&lt;&gt;"",$G$2,"")))</f>
        <v/>
      </c>
      <c r="H3" s="5">
        <f>IF($H$2="","",(IF(A3&lt;&gt;"",$H$2,"")))</f>
        <v>1450</v>
      </c>
      <c r="I3" s="5">
        <f>IF($I$2="","",(IF(A3&lt;&gt;"",$I$2,"")))</f>
        <v>660</v>
      </c>
      <c r="J3" s="5">
        <f>H3</f>
        <v>1450</v>
      </c>
      <c r="K3" s="5">
        <f>I3</f>
        <v>660</v>
      </c>
      <c r="L3" s="10">
        <f>IF($L$2="","",(IF(A3&lt;&gt;"",$L$2,"")))</f>
        <v>5</v>
      </c>
      <c r="M3" s="10">
        <f>IF($M$2="","",(IF(A3&lt;&gt;"",$M$2,"")))</f>
        <v>0</v>
      </c>
    </row>
    <row r="4" spans="1:13">
      <c r="A4" s="8">
        <f>IF(A3 = "","",(IF(A3+1 &lt;= GoalsAssumptions!$H$4,A3+1,"")))</f>
        <v>41642</v>
      </c>
      <c r="B4" s="6">
        <f t="shared" ref="B4:B67" si="0">IF($B$2="","",(IF(A4&lt;&gt;"",$B$2,"")))</f>
        <v>3.6666666666666665</v>
      </c>
      <c r="C4" s="6" t="str">
        <f t="shared" ref="C4:C67" si="1">IF($C$2="","",(IF(A4&lt;&gt;"",$C$2,"")))</f>
        <v/>
      </c>
      <c r="D4" s="11">
        <f t="shared" ref="D4:D67" si="2">IF($D$2="","",(IF(A4&lt;&gt;"",$D$2,"")))</f>
        <v>10270.766666666666</v>
      </c>
      <c r="E4" s="11">
        <f t="shared" ref="E4:E67" si="3">IF($E$2="","",(IF(A4&lt;&gt;"",$E$2,"")))</f>
        <v>2.2222222222222223</v>
      </c>
      <c r="F4" s="11">
        <f t="shared" ref="F4:F67" si="4">IF($F$2="","",(IF(A4&lt;&gt;"",$F$2,"")))</f>
        <v>1.1111111111111112</v>
      </c>
      <c r="G4" s="11" t="str">
        <f t="shared" ref="G4:G67" si="5">IF($G$2="","",(IF(A4&lt;&gt;"",$G$2,"")))</f>
        <v/>
      </c>
      <c r="H4" s="5">
        <f t="shared" ref="H4:H67" si="6">IF($H$2="","",(IF(A4&lt;&gt;"",$H$2,"")))</f>
        <v>1450</v>
      </c>
      <c r="I4" s="5">
        <f t="shared" ref="I4:I67" si="7">IF($I$2="","",(IF(A4&lt;&gt;"",$I$2,"")))</f>
        <v>660</v>
      </c>
      <c r="L4" s="11">
        <f t="shared" ref="L4:L67" si="8">IF($L$2="","",(IF(A4&lt;&gt;"",$L$2,"")))</f>
        <v>5</v>
      </c>
      <c r="M4" s="11">
        <f t="shared" ref="M4:M67" si="9">IF($M$2="","",(IF(A4&lt;&gt;"",$M$2,"")))</f>
        <v>0</v>
      </c>
    </row>
    <row r="5" spans="1:13">
      <c r="A5" s="8">
        <f>IF(A4 = "","",(IF(A4+1 &lt;= GoalsAssumptions!$H$4,A4+1,"")))</f>
        <v>41643</v>
      </c>
      <c r="B5" s="6">
        <f t="shared" si="0"/>
        <v>3.6666666666666665</v>
      </c>
      <c r="C5" s="6" t="str">
        <f t="shared" si="1"/>
        <v/>
      </c>
      <c r="D5" s="11">
        <f t="shared" si="2"/>
        <v>10270.766666666666</v>
      </c>
      <c r="E5" s="11">
        <f t="shared" si="3"/>
        <v>2.2222222222222223</v>
      </c>
      <c r="F5" s="11">
        <f t="shared" si="4"/>
        <v>1.1111111111111112</v>
      </c>
      <c r="G5" s="11" t="str">
        <f t="shared" si="5"/>
        <v/>
      </c>
      <c r="H5" s="5">
        <f t="shared" si="6"/>
        <v>1450</v>
      </c>
      <c r="I5" s="5">
        <f t="shared" si="7"/>
        <v>660</v>
      </c>
      <c r="L5" s="11">
        <f t="shared" si="8"/>
        <v>5</v>
      </c>
      <c r="M5" s="11">
        <f t="shared" si="9"/>
        <v>0</v>
      </c>
    </row>
    <row r="6" spans="1:13">
      <c r="A6" s="8">
        <f>IF(A5 = "","",(IF(A5+1 &lt;= GoalsAssumptions!$H$4,A5+1,"")))</f>
        <v>41644</v>
      </c>
      <c r="B6" s="6">
        <f t="shared" si="0"/>
        <v>3.6666666666666665</v>
      </c>
      <c r="C6" s="6" t="str">
        <f t="shared" si="1"/>
        <v/>
      </c>
      <c r="D6" s="11">
        <f t="shared" si="2"/>
        <v>10270.766666666666</v>
      </c>
      <c r="E6" s="11">
        <f t="shared" si="3"/>
        <v>2.2222222222222223</v>
      </c>
      <c r="F6" s="11">
        <f t="shared" si="4"/>
        <v>1.1111111111111112</v>
      </c>
      <c r="G6" s="11" t="str">
        <f t="shared" si="5"/>
        <v/>
      </c>
      <c r="H6" s="5">
        <f t="shared" si="6"/>
        <v>1450</v>
      </c>
      <c r="I6" s="5">
        <f t="shared" si="7"/>
        <v>660</v>
      </c>
      <c r="L6" s="11">
        <f t="shared" si="8"/>
        <v>5</v>
      </c>
      <c r="M6" s="11">
        <f t="shared" si="9"/>
        <v>0</v>
      </c>
    </row>
    <row r="7" spans="1:13">
      <c r="A7" s="8">
        <f>IF(A6 = "","",(IF(A6+1 &lt;= GoalsAssumptions!$H$4,A6+1,"")))</f>
        <v>41645</v>
      </c>
      <c r="B7" s="6">
        <f t="shared" si="0"/>
        <v>3.6666666666666665</v>
      </c>
      <c r="C7" s="6" t="str">
        <f t="shared" si="1"/>
        <v/>
      </c>
      <c r="D7" s="11">
        <f t="shared" si="2"/>
        <v>10270.766666666666</v>
      </c>
      <c r="E7" s="11">
        <f t="shared" si="3"/>
        <v>2.2222222222222223</v>
      </c>
      <c r="F7" s="11">
        <f t="shared" si="4"/>
        <v>1.1111111111111112</v>
      </c>
      <c r="G7" s="11" t="str">
        <f t="shared" si="5"/>
        <v/>
      </c>
      <c r="H7" s="5">
        <f t="shared" si="6"/>
        <v>1450</v>
      </c>
      <c r="I7" s="5">
        <f t="shared" si="7"/>
        <v>660</v>
      </c>
      <c r="L7" s="11">
        <f t="shared" si="8"/>
        <v>5</v>
      </c>
      <c r="M7" s="11">
        <f t="shared" si="9"/>
        <v>0</v>
      </c>
    </row>
    <row r="8" spans="1:13">
      <c r="A8" s="8">
        <f>IF(A7 = "","",(IF(A7+1 &lt;= GoalsAssumptions!$H$4,A7+1,"")))</f>
        <v>41646</v>
      </c>
      <c r="B8" s="6">
        <f t="shared" si="0"/>
        <v>3.6666666666666665</v>
      </c>
      <c r="C8" s="6" t="str">
        <f t="shared" si="1"/>
        <v/>
      </c>
      <c r="D8" s="11">
        <f t="shared" si="2"/>
        <v>10270.766666666666</v>
      </c>
      <c r="E8" s="11">
        <f t="shared" si="3"/>
        <v>2.2222222222222223</v>
      </c>
      <c r="F8" s="11">
        <f t="shared" si="4"/>
        <v>1.1111111111111112</v>
      </c>
      <c r="G8" s="11" t="str">
        <f t="shared" si="5"/>
        <v/>
      </c>
      <c r="H8" s="5">
        <f t="shared" si="6"/>
        <v>1450</v>
      </c>
      <c r="I8" s="5">
        <f t="shared" si="7"/>
        <v>660</v>
      </c>
      <c r="L8" s="11">
        <f t="shared" si="8"/>
        <v>5</v>
      </c>
      <c r="M8" s="11">
        <f t="shared" si="9"/>
        <v>0</v>
      </c>
    </row>
    <row r="9" spans="1:13">
      <c r="A9" s="8">
        <f>IF(A8 = "","",(IF(A8+1 &lt;= GoalsAssumptions!$H$4,A8+1,"")))</f>
        <v>41647</v>
      </c>
      <c r="B9" s="6">
        <f t="shared" si="0"/>
        <v>3.6666666666666665</v>
      </c>
      <c r="C9" s="6" t="str">
        <f t="shared" si="1"/>
        <v/>
      </c>
      <c r="D9" s="11">
        <f t="shared" si="2"/>
        <v>10270.766666666666</v>
      </c>
      <c r="E9" s="11">
        <f t="shared" si="3"/>
        <v>2.2222222222222223</v>
      </c>
      <c r="F9" s="11">
        <f t="shared" si="4"/>
        <v>1.1111111111111112</v>
      </c>
      <c r="G9" s="11" t="str">
        <f t="shared" si="5"/>
        <v/>
      </c>
      <c r="H9" s="5">
        <f t="shared" si="6"/>
        <v>1450</v>
      </c>
      <c r="I9" s="5">
        <f t="shared" si="7"/>
        <v>660</v>
      </c>
      <c r="J9" s="5"/>
      <c r="L9" s="11">
        <f t="shared" si="8"/>
        <v>5</v>
      </c>
      <c r="M9" s="11">
        <f t="shared" si="9"/>
        <v>0</v>
      </c>
    </row>
    <row r="10" spans="1:13">
      <c r="A10" s="8">
        <f>IF(A9 = "","",(IF(A9+1 &lt;= GoalsAssumptions!$H$4,A9+1,"")))</f>
        <v>41648</v>
      </c>
      <c r="B10" s="6">
        <f t="shared" si="0"/>
        <v>3.6666666666666665</v>
      </c>
      <c r="C10" s="6" t="str">
        <f t="shared" si="1"/>
        <v/>
      </c>
      <c r="D10" s="11">
        <f t="shared" si="2"/>
        <v>10270.766666666666</v>
      </c>
      <c r="E10" s="11">
        <f t="shared" si="3"/>
        <v>2.2222222222222223</v>
      </c>
      <c r="F10" s="11">
        <f t="shared" si="4"/>
        <v>1.1111111111111112</v>
      </c>
      <c r="G10" s="11" t="str">
        <f t="shared" si="5"/>
        <v/>
      </c>
      <c r="H10" s="5">
        <f t="shared" si="6"/>
        <v>1450</v>
      </c>
      <c r="I10" s="5">
        <f t="shared" si="7"/>
        <v>660</v>
      </c>
      <c r="J10" s="5">
        <f t="shared" ref="J10:K10" si="10">H10</f>
        <v>1450</v>
      </c>
      <c r="K10" s="5">
        <f t="shared" si="10"/>
        <v>660</v>
      </c>
      <c r="L10" s="11">
        <f t="shared" si="8"/>
        <v>5</v>
      </c>
      <c r="M10" s="11">
        <f t="shared" si="9"/>
        <v>0</v>
      </c>
    </row>
    <row r="11" spans="1:13">
      <c r="A11" s="8">
        <f>IF(A10 = "","",(IF(A10+1 &lt;= GoalsAssumptions!$H$4,A10+1,"")))</f>
        <v>41649</v>
      </c>
      <c r="B11" s="6">
        <f t="shared" si="0"/>
        <v>3.6666666666666665</v>
      </c>
      <c r="C11" s="6" t="str">
        <f t="shared" si="1"/>
        <v/>
      </c>
      <c r="D11" s="11">
        <f t="shared" si="2"/>
        <v>10270.766666666666</v>
      </c>
      <c r="E11" s="11">
        <f t="shared" si="3"/>
        <v>2.2222222222222223</v>
      </c>
      <c r="F11" s="11">
        <f t="shared" si="4"/>
        <v>1.1111111111111112</v>
      </c>
      <c r="G11" s="11" t="str">
        <f t="shared" si="5"/>
        <v/>
      </c>
      <c r="H11" s="5">
        <f t="shared" si="6"/>
        <v>1450</v>
      </c>
      <c r="I11" s="5">
        <f t="shared" si="7"/>
        <v>660</v>
      </c>
      <c r="J11" s="11"/>
      <c r="K11" s="11"/>
      <c r="L11" s="11">
        <f t="shared" si="8"/>
        <v>5</v>
      </c>
      <c r="M11" s="11">
        <f t="shared" si="9"/>
        <v>0</v>
      </c>
    </row>
    <row r="12" spans="1:13">
      <c r="A12" s="8">
        <f>IF(A11 = "","",(IF(A11+1 &lt;= GoalsAssumptions!$H$4,A11+1,"")))</f>
        <v>41650</v>
      </c>
      <c r="B12" s="6">
        <f t="shared" si="0"/>
        <v>3.6666666666666665</v>
      </c>
      <c r="C12" s="6" t="str">
        <f t="shared" si="1"/>
        <v/>
      </c>
      <c r="D12" s="11">
        <f t="shared" si="2"/>
        <v>10270.766666666666</v>
      </c>
      <c r="E12" s="11">
        <f t="shared" si="3"/>
        <v>2.2222222222222223</v>
      </c>
      <c r="F12" s="11">
        <f t="shared" si="4"/>
        <v>1.1111111111111112</v>
      </c>
      <c r="G12" s="11" t="str">
        <f t="shared" si="5"/>
        <v/>
      </c>
      <c r="H12" s="5">
        <f t="shared" si="6"/>
        <v>1450</v>
      </c>
      <c r="I12" s="5">
        <f t="shared" si="7"/>
        <v>660</v>
      </c>
      <c r="J12" s="11"/>
      <c r="K12" s="11"/>
      <c r="L12" s="11">
        <f t="shared" si="8"/>
        <v>5</v>
      </c>
      <c r="M12" s="11">
        <f t="shared" si="9"/>
        <v>0</v>
      </c>
    </row>
    <row r="13" spans="1:13">
      <c r="A13" s="8">
        <f>IF(A12 = "","",(IF(A12+1 &lt;= GoalsAssumptions!$H$4,A12+1,"")))</f>
        <v>41651</v>
      </c>
      <c r="B13" s="6">
        <f t="shared" si="0"/>
        <v>3.6666666666666665</v>
      </c>
      <c r="C13" s="6" t="str">
        <f t="shared" si="1"/>
        <v/>
      </c>
      <c r="D13" s="11">
        <f t="shared" si="2"/>
        <v>10270.766666666666</v>
      </c>
      <c r="E13" s="11">
        <f t="shared" si="3"/>
        <v>2.2222222222222223</v>
      </c>
      <c r="F13" s="11">
        <f t="shared" si="4"/>
        <v>1.1111111111111112</v>
      </c>
      <c r="G13" s="11" t="str">
        <f t="shared" si="5"/>
        <v/>
      </c>
      <c r="H13" s="5">
        <f t="shared" si="6"/>
        <v>1450</v>
      </c>
      <c r="I13" s="5">
        <f t="shared" si="7"/>
        <v>660</v>
      </c>
      <c r="J13" s="11"/>
      <c r="K13" s="11"/>
      <c r="L13" s="11">
        <f t="shared" si="8"/>
        <v>5</v>
      </c>
      <c r="M13" s="11">
        <f t="shared" si="9"/>
        <v>0</v>
      </c>
    </row>
    <row r="14" spans="1:13">
      <c r="A14" s="8">
        <f>IF(A13 = "","",(IF(A13+1 &lt;= GoalsAssumptions!$H$4,A13+1,"")))</f>
        <v>41652</v>
      </c>
      <c r="B14" s="6">
        <f t="shared" si="0"/>
        <v>3.6666666666666665</v>
      </c>
      <c r="C14" s="6" t="str">
        <f t="shared" si="1"/>
        <v/>
      </c>
      <c r="D14" s="11">
        <f t="shared" si="2"/>
        <v>10270.766666666666</v>
      </c>
      <c r="E14" s="11">
        <f t="shared" si="3"/>
        <v>2.2222222222222223</v>
      </c>
      <c r="F14" s="11">
        <f t="shared" si="4"/>
        <v>1.1111111111111112</v>
      </c>
      <c r="G14" s="11" t="str">
        <f t="shared" si="5"/>
        <v/>
      </c>
      <c r="H14" s="5">
        <f t="shared" si="6"/>
        <v>1450</v>
      </c>
      <c r="I14" s="5">
        <f t="shared" si="7"/>
        <v>660</v>
      </c>
      <c r="J14" s="11"/>
      <c r="K14" s="11"/>
      <c r="L14" s="11">
        <f t="shared" si="8"/>
        <v>5</v>
      </c>
      <c r="M14" s="11">
        <f t="shared" si="9"/>
        <v>0</v>
      </c>
    </row>
    <row r="15" spans="1:13">
      <c r="A15" s="8">
        <f>IF(A14 = "","",(IF(A14+1 &lt;= GoalsAssumptions!$H$4,A14+1,"")))</f>
        <v>41653</v>
      </c>
      <c r="B15" s="6">
        <f t="shared" si="0"/>
        <v>3.6666666666666665</v>
      </c>
      <c r="C15" s="6" t="str">
        <f t="shared" si="1"/>
        <v/>
      </c>
      <c r="D15" s="11">
        <f t="shared" si="2"/>
        <v>10270.766666666666</v>
      </c>
      <c r="E15" s="11">
        <f t="shared" si="3"/>
        <v>2.2222222222222223</v>
      </c>
      <c r="F15" s="11">
        <f t="shared" si="4"/>
        <v>1.1111111111111112</v>
      </c>
      <c r="G15" s="11" t="str">
        <f t="shared" si="5"/>
        <v/>
      </c>
      <c r="H15" s="5">
        <f t="shared" si="6"/>
        <v>1450</v>
      </c>
      <c r="I15" s="5">
        <f t="shared" si="7"/>
        <v>660</v>
      </c>
      <c r="J15" s="11"/>
      <c r="K15" s="11"/>
      <c r="L15" s="11">
        <f t="shared" si="8"/>
        <v>5</v>
      </c>
      <c r="M15" s="11">
        <f t="shared" si="9"/>
        <v>0</v>
      </c>
    </row>
    <row r="16" spans="1:13">
      <c r="A16" s="8">
        <f>IF(A15 = "","",(IF(A15+1 &lt;= GoalsAssumptions!$H$4,A15+1,"")))</f>
        <v>41654</v>
      </c>
      <c r="B16" s="6">
        <f t="shared" si="0"/>
        <v>3.6666666666666665</v>
      </c>
      <c r="C16" s="6" t="str">
        <f t="shared" si="1"/>
        <v/>
      </c>
      <c r="D16" s="11">
        <f t="shared" si="2"/>
        <v>10270.766666666666</v>
      </c>
      <c r="E16" s="11">
        <f t="shared" si="3"/>
        <v>2.2222222222222223</v>
      </c>
      <c r="F16" s="11">
        <f t="shared" si="4"/>
        <v>1.1111111111111112</v>
      </c>
      <c r="G16" s="11" t="str">
        <f t="shared" si="5"/>
        <v/>
      </c>
      <c r="H16" s="5">
        <f t="shared" si="6"/>
        <v>1450</v>
      </c>
      <c r="I16" s="5">
        <f t="shared" si="7"/>
        <v>660</v>
      </c>
      <c r="J16" s="5"/>
      <c r="K16" s="11"/>
      <c r="L16" s="11">
        <f t="shared" si="8"/>
        <v>5</v>
      </c>
      <c r="M16" s="11">
        <f t="shared" si="9"/>
        <v>0</v>
      </c>
    </row>
    <row r="17" spans="1:13">
      <c r="A17" s="8">
        <f>IF(A16 = "","",(IF(A16+1 &lt;= GoalsAssumptions!$H$4,A16+1,"")))</f>
        <v>41655</v>
      </c>
      <c r="B17" s="6">
        <f t="shared" si="0"/>
        <v>3.6666666666666665</v>
      </c>
      <c r="C17" s="6" t="str">
        <f t="shared" si="1"/>
        <v/>
      </c>
      <c r="D17" s="11">
        <f t="shared" si="2"/>
        <v>10270.766666666666</v>
      </c>
      <c r="E17" s="11">
        <f t="shared" si="3"/>
        <v>2.2222222222222223</v>
      </c>
      <c r="F17" s="11">
        <f t="shared" si="4"/>
        <v>1.1111111111111112</v>
      </c>
      <c r="G17" s="11" t="str">
        <f t="shared" si="5"/>
        <v/>
      </c>
      <c r="H17" s="5">
        <f t="shared" si="6"/>
        <v>1450</v>
      </c>
      <c r="I17" s="5">
        <f t="shared" si="7"/>
        <v>660</v>
      </c>
      <c r="J17" s="5">
        <f t="shared" ref="J17:K17" si="11">H17</f>
        <v>1450</v>
      </c>
      <c r="K17" s="5">
        <f t="shared" si="11"/>
        <v>660</v>
      </c>
      <c r="L17" s="11">
        <f t="shared" si="8"/>
        <v>5</v>
      </c>
      <c r="M17" s="11">
        <f t="shared" si="9"/>
        <v>0</v>
      </c>
    </row>
    <row r="18" spans="1:13">
      <c r="A18" s="8">
        <f>IF(A17 = "","",(IF(A17+1 &lt;= GoalsAssumptions!$H$4,A17+1,"")))</f>
        <v>41656</v>
      </c>
      <c r="B18" s="6">
        <f t="shared" si="0"/>
        <v>3.6666666666666665</v>
      </c>
      <c r="C18" s="6" t="str">
        <f t="shared" si="1"/>
        <v/>
      </c>
      <c r="D18" s="11">
        <f t="shared" si="2"/>
        <v>10270.766666666666</v>
      </c>
      <c r="E18" s="11">
        <f t="shared" si="3"/>
        <v>2.2222222222222223</v>
      </c>
      <c r="F18" s="11">
        <f t="shared" si="4"/>
        <v>1.1111111111111112</v>
      </c>
      <c r="G18" s="11" t="str">
        <f t="shared" si="5"/>
        <v/>
      </c>
      <c r="H18" s="5">
        <f t="shared" si="6"/>
        <v>1450</v>
      </c>
      <c r="I18" s="5">
        <f t="shared" si="7"/>
        <v>660</v>
      </c>
      <c r="J18" s="11"/>
      <c r="K18" s="11"/>
      <c r="L18" s="11">
        <f t="shared" si="8"/>
        <v>5</v>
      </c>
      <c r="M18" s="11">
        <f t="shared" si="9"/>
        <v>0</v>
      </c>
    </row>
    <row r="19" spans="1:13">
      <c r="A19" s="8">
        <f>IF(A18 = "","",(IF(A18+1 &lt;= GoalsAssumptions!$H$4,A18+1,"")))</f>
        <v>41657</v>
      </c>
      <c r="B19" s="6">
        <f t="shared" si="0"/>
        <v>3.6666666666666665</v>
      </c>
      <c r="C19" s="6" t="str">
        <f t="shared" si="1"/>
        <v/>
      </c>
      <c r="D19" s="11">
        <f t="shared" si="2"/>
        <v>10270.766666666666</v>
      </c>
      <c r="E19" s="11">
        <f t="shared" si="3"/>
        <v>2.2222222222222223</v>
      </c>
      <c r="F19" s="11">
        <f t="shared" si="4"/>
        <v>1.1111111111111112</v>
      </c>
      <c r="G19" s="11" t="str">
        <f t="shared" si="5"/>
        <v/>
      </c>
      <c r="H19" s="5">
        <f t="shared" si="6"/>
        <v>1450</v>
      </c>
      <c r="I19" s="5">
        <f t="shared" si="7"/>
        <v>660</v>
      </c>
      <c r="J19" s="11"/>
      <c r="K19" s="11"/>
      <c r="L19" s="11">
        <f t="shared" si="8"/>
        <v>5</v>
      </c>
      <c r="M19" s="11">
        <f t="shared" si="9"/>
        <v>0</v>
      </c>
    </row>
    <row r="20" spans="1:13">
      <c r="A20" s="8">
        <f>IF(A19 = "","",(IF(A19+1 &lt;= GoalsAssumptions!$H$4,A19+1,"")))</f>
        <v>41658</v>
      </c>
      <c r="B20" s="6">
        <f t="shared" si="0"/>
        <v>3.6666666666666665</v>
      </c>
      <c r="C20" s="6" t="str">
        <f t="shared" si="1"/>
        <v/>
      </c>
      <c r="D20" s="11">
        <f t="shared" si="2"/>
        <v>10270.766666666666</v>
      </c>
      <c r="E20" s="11">
        <f t="shared" si="3"/>
        <v>2.2222222222222223</v>
      </c>
      <c r="F20" s="11">
        <f t="shared" si="4"/>
        <v>1.1111111111111112</v>
      </c>
      <c r="G20" s="11" t="str">
        <f t="shared" si="5"/>
        <v/>
      </c>
      <c r="H20" s="5">
        <f t="shared" si="6"/>
        <v>1450</v>
      </c>
      <c r="I20" s="5">
        <f t="shared" si="7"/>
        <v>660</v>
      </c>
      <c r="J20" s="11"/>
      <c r="K20" s="11"/>
      <c r="L20" s="11">
        <f t="shared" si="8"/>
        <v>5</v>
      </c>
      <c r="M20" s="11">
        <f t="shared" si="9"/>
        <v>0</v>
      </c>
    </row>
    <row r="21" spans="1:13">
      <c r="A21" s="8">
        <f>IF(A20 = "","",(IF(A20+1 &lt;= GoalsAssumptions!$H$4,A20+1,"")))</f>
        <v>41659</v>
      </c>
      <c r="B21" s="6">
        <f t="shared" si="0"/>
        <v>3.6666666666666665</v>
      </c>
      <c r="C21" s="6" t="str">
        <f t="shared" si="1"/>
        <v/>
      </c>
      <c r="D21" s="11">
        <f t="shared" si="2"/>
        <v>10270.766666666666</v>
      </c>
      <c r="E21" s="11">
        <f t="shared" si="3"/>
        <v>2.2222222222222223</v>
      </c>
      <c r="F21" s="11">
        <f t="shared" si="4"/>
        <v>1.1111111111111112</v>
      </c>
      <c r="G21" s="11" t="str">
        <f t="shared" si="5"/>
        <v/>
      </c>
      <c r="H21" s="5">
        <f t="shared" si="6"/>
        <v>1450</v>
      </c>
      <c r="I21" s="5">
        <f t="shared" si="7"/>
        <v>660</v>
      </c>
      <c r="J21" s="11"/>
      <c r="K21" s="11"/>
      <c r="L21" s="11">
        <f t="shared" si="8"/>
        <v>5</v>
      </c>
      <c r="M21" s="11">
        <f t="shared" si="9"/>
        <v>0</v>
      </c>
    </row>
    <row r="22" spans="1:13">
      <c r="A22" s="8">
        <f>IF(A21 = "","",(IF(A21+1 &lt;= GoalsAssumptions!$H$4,A21+1,"")))</f>
        <v>41660</v>
      </c>
      <c r="B22" s="6">
        <f t="shared" si="0"/>
        <v>3.6666666666666665</v>
      </c>
      <c r="C22" s="6" t="str">
        <f t="shared" si="1"/>
        <v/>
      </c>
      <c r="D22" s="11">
        <f t="shared" si="2"/>
        <v>10270.766666666666</v>
      </c>
      <c r="E22" s="11">
        <f t="shared" si="3"/>
        <v>2.2222222222222223</v>
      </c>
      <c r="F22" s="11">
        <f t="shared" si="4"/>
        <v>1.1111111111111112</v>
      </c>
      <c r="G22" s="11" t="str">
        <f t="shared" si="5"/>
        <v/>
      </c>
      <c r="H22" s="5">
        <f t="shared" si="6"/>
        <v>1450</v>
      </c>
      <c r="I22" s="5">
        <f t="shared" si="7"/>
        <v>660</v>
      </c>
      <c r="J22" s="11"/>
      <c r="K22" s="11"/>
      <c r="L22" s="11">
        <f t="shared" si="8"/>
        <v>5</v>
      </c>
      <c r="M22" s="11">
        <f t="shared" si="9"/>
        <v>0</v>
      </c>
    </row>
    <row r="23" spans="1:13">
      <c r="A23" s="8">
        <f>IF(A22 = "","",(IF(A22+1 &lt;= GoalsAssumptions!$H$4,A22+1,"")))</f>
        <v>41661</v>
      </c>
      <c r="B23" s="6">
        <f t="shared" si="0"/>
        <v>3.6666666666666665</v>
      </c>
      <c r="C23" s="6" t="str">
        <f t="shared" si="1"/>
        <v/>
      </c>
      <c r="D23" s="11">
        <f t="shared" si="2"/>
        <v>10270.766666666666</v>
      </c>
      <c r="E23" s="11">
        <f t="shared" si="3"/>
        <v>2.2222222222222223</v>
      </c>
      <c r="F23" s="11">
        <f t="shared" si="4"/>
        <v>1.1111111111111112</v>
      </c>
      <c r="G23" s="11" t="str">
        <f t="shared" si="5"/>
        <v/>
      </c>
      <c r="H23" s="5">
        <f t="shared" si="6"/>
        <v>1450</v>
      </c>
      <c r="I23" s="5">
        <f t="shared" si="7"/>
        <v>660</v>
      </c>
      <c r="J23" s="5"/>
      <c r="K23" s="11"/>
      <c r="L23" s="11">
        <f t="shared" si="8"/>
        <v>5</v>
      </c>
      <c r="M23" s="11">
        <f t="shared" si="9"/>
        <v>0</v>
      </c>
    </row>
    <row r="24" spans="1:13">
      <c r="A24" s="8">
        <f>IF(A23 = "","",(IF(A23+1 &lt;= GoalsAssumptions!$H$4,A23+1,"")))</f>
        <v>41662</v>
      </c>
      <c r="B24" s="6">
        <f t="shared" si="0"/>
        <v>3.6666666666666665</v>
      </c>
      <c r="C24" s="6" t="str">
        <f t="shared" si="1"/>
        <v/>
      </c>
      <c r="D24" s="11">
        <f t="shared" si="2"/>
        <v>10270.766666666666</v>
      </c>
      <c r="E24" s="11">
        <f t="shared" si="3"/>
        <v>2.2222222222222223</v>
      </c>
      <c r="F24" s="11">
        <f t="shared" si="4"/>
        <v>1.1111111111111112</v>
      </c>
      <c r="G24" s="11" t="str">
        <f t="shared" si="5"/>
        <v/>
      </c>
      <c r="H24" s="5">
        <f t="shared" si="6"/>
        <v>1450</v>
      </c>
      <c r="I24" s="5">
        <f t="shared" si="7"/>
        <v>660</v>
      </c>
      <c r="J24" s="5">
        <f t="shared" ref="J24:K24" si="12">H24</f>
        <v>1450</v>
      </c>
      <c r="K24" s="5">
        <f t="shared" si="12"/>
        <v>660</v>
      </c>
      <c r="L24" s="11">
        <f t="shared" si="8"/>
        <v>5</v>
      </c>
      <c r="M24" s="11">
        <f t="shared" si="9"/>
        <v>0</v>
      </c>
    </row>
    <row r="25" spans="1:13">
      <c r="A25" s="8">
        <f>IF(A24 = "","",(IF(A24+1 &lt;= GoalsAssumptions!$H$4,A24+1,"")))</f>
        <v>41663</v>
      </c>
      <c r="B25" s="6">
        <f t="shared" si="0"/>
        <v>3.6666666666666665</v>
      </c>
      <c r="C25" s="6" t="str">
        <f t="shared" si="1"/>
        <v/>
      </c>
      <c r="D25" s="11">
        <f t="shared" si="2"/>
        <v>10270.766666666666</v>
      </c>
      <c r="E25" s="11">
        <f t="shared" si="3"/>
        <v>2.2222222222222223</v>
      </c>
      <c r="F25" s="11">
        <f t="shared" si="4"/>
        <v>1.1111111111111112</v>
      </c>
      <c r="G25" s="11" t="str">
        <f t="shared" si="5"/>
        <v/>
      </c>
      <c r="H25" s="5">
        <f t="shared" si="6"/>
        <v>1450</v>
      </c>
      <c r="I25" s="5">
        <f t="shared" si="7"/>
        <v>660</v>
      </c>
      <c r="J25" s="11"/>
      <c r="K25" s="11"/>
      <c r="L25" s="11">
        <f t="shared" si="8"/>
        <v>5</v>
      </c>
      <c r="M25" s="11">
        <f t="shared" si="9"/>
        <v>0</v>
      </c>
    </row>
    <row r="26" spans="1:13">
      <c r="A26" s="8">
        <f>IF(A25 = "","",(IF(A25+1 &lt;= GoalsAssumptions!$H$4,A25+1,"")))</f>
        <v>41664</v>
      </c>
      <c r="B26" s="6">
        <f t="shared" si="0"/>
        <v>3.6666666666666665</v>
      </c>
      <c r="C26" s="6" t="str">
        <f t="shared" si="1"/>
        <v/>
      </c>
      <c r="D26" s="11">
        <f t="shared" si="2"/>
        <v>10270.766666666666</v>
      </c>
      <c r="E26" s="11">
        <f t="shared" si="3"/>
        <v>2.2222222222222223</v>
      </c>
      <c r="F26" s="11">
        <f t="shared" si="4"/>
        <v>1.1111111111111112</v>
      </c>
      <c r="G26" s="11" t="str">
        <f t="shared" si="5"/>
        <v/>
      </c>
      <c r="H26" s="5">
        <f t="shared" si="6"/>
        <v>1450</v>
      </c>
      <c r="I26" s="5">
        <f t="shared" si="7"/>
        <v>660</v>
      </c>
      <c r="J26" s="11"/>
      <c r="K26" s="11"/>
      <c r="L26" s="11">
        <f t="shared" si="8"/>
        <v>5</v>
      </c>
      <c r="M26" s="11">
        <f t="shared" si="9"/>
        <v>0</v>
      </c>
    </row>
    <row r="27" spans="1:13">
      <c r="A27" s="8">
        <f>IF(A26 = "","",(IF(A26+1 &lt;= GoalsAssumptions!$H$4,A26+1,"")))</f>
        <v>41665</v>
      </c>
      <c r="B27" s="6">
        <f t="shared" si="0"/>
        <v>3.6666666666666665</v>
      </c>
      <c r="C27" s="6" t="str">
        <f t="shared" si="1"/>
        <v/>
      </c>
      <c r="D27" s="11">
        <f t="shared" si="2"/>
        <v>10270.766666666666</v>
      </c>
      <c r="E27" s="11">
        <f t="shared" si="3"/>
        <v>2.2222222222222223</v>
      </c>
      <c r="F27" s="11">
        <f t="shared" si="4"/>
        <v>1.1111111111111112</v>
      </c>
      <c r="G27" s="11" t="str">
        <f t="shared" si="5"/>
        <v/>
      </c>
      <c r="H27" s="5">
        <f t="shared" si="6"/>
        <v>1450</v>
      </c>
      <c r="I27" s="5">
        <f t="shared" si="7"/>
        <v>660</v>
      </c>
      <c r="J27" s="11"/>
      <c r="K27" s="11"/>
      <c r="L27" s="11">
        <f t="shared" si="8"/>
        <v>5</v>
      </c>
      <c r="M27" s="11">
        <f t="shared" si="9"/>
        <v>0</v>
      </c>
    </row>
    <row r="28" spans="1:13">
      <c r="A28" s="8">
        <f>IF(A27 = "","",(IF(A27+1 &lt;= GoalsAssumptions!$H$4,A27+1,"")))</f>
        <v>41666</v>
      </c>
      <c r="B28" s="6">
        <f t="shared" si="0"/>
        <v>3.6666666666666665</v>
      </c>
      <c r="C28" s="6" t="str">
        <f t="shared" si="1"/>
        <v/>
      </c>
      <c r="D28" s="11">
        <f t="shared" si="2"/>
        <v>10270.766666666666</v>
      </c>
      <c r="E28" s="11">
        <f t="shared" si="3"/>
        <v>2.2222222222222223</v>
      </c>
      <c r="F28" s="11">
        <f t="shared" si="4"/>
        <v>1.1111111111111112</v>
      </c>
      <c r="G28" s="11" t="str">
        <f t="shared" si="5"/>
        <v/>
      </c>
      <c r="H28" s="5">
        <f t="shared" si="6"/>
        <v>1450</v>
      </c>
      <c r="I28" s="5">
        <f t="shared" si="7"/>
        <v>660</v>
      </c>
      <c r="J28" s="11"/>
      <c r="K28" s="11"/>
      <c r="L28" s="11">
        <f t="shared" si="8"/>
        <v>5</v>
      </c>
      <c r="M28" s="11">
        <f t="shared" si="9"/>
        <v>0</v>
      </c>
    </row>
    <row r="29" spans="1:13">
      <c r="A29" s="8">
        <f>IF(A28 = "","",(IF(A28+1 &lt;= GoalsAssumptions!$H$4,A28+1,"")))</f>
        <v>41667</v>
      </c>
      <c r="B29" s="6">
        <f t="shared" si="0"/>
        <v>3.6666666666666665</v>
      </c>
      <c r="C29" s="6" t="str">
        <f t="shared" si="1"/>
        <v/>
      </c>
      <c r="D29" s="11">
        <f t="shared" si="2"/>
        <v>10270.766666666666</v>
      </c>
      <c r="E29" s="11">
        <f t="shared" si="3"/>
        <v>2.2222222222222223</v>
      </c>
      <c r="F29" s="11">
        <f t="shared" si="4"/>
        <v>1.1111111111111112</v>
      </c>
      <c r="G29" s="11" t="str">
        <f t="shared" si="5"/>
        <v/>
      </c>
      <c r="H29" s="5">
        <f t="shared" si="6"/>
        <v>1450</v>
      </c>
      <c r="I29" s="5">
        <f t="shared" si="7"/>
        <v>660</v>
      </c>
      <c r="J29" s="11"/>
      <c r="K29" s="11"/>
      <c r="L29" s="11">
        <f t="shared" si="8"/>
        <v>5</v>
      </c>
      <c r="M29" s="11">
        <f t="shared" si="9"/>
        <v>0</v>
      </c>
    </row>
    <row r="30" spans="1:13">
      <c r="A30" s="8">
        <f>IF(A29 = "","",(IF(A29+1 &lt;= GoalsAssumptions!$H$4,A29+1,"")))</f>
        <v>41668</v>
      </c>
      <c r="B30" s="6">
        <f t="shared" si="0"/>
        <v>3.6666666666666665</v>
      </c>
      <c r="C30" s="6" t="str">
        <f t="shared" si="1"/>
        <v/>
      </c>
      <c r="D30" s="11">
        <f t="shared" si="2"/>
        <v>10270.766666666666</v>
      </c>
      <c r="E30" s="11">
        <f t="shared" si="3"/>
        <v>2.2222222222222223</v>
      </c>
      <c r="F30" s="11">
        <f t="shared" si="4"/>
        <v>1.1111111111111112</v>
      </c>
      <c r="G30" s="11" t="str">
        <f t="shared" si="5"/>
        <v/>
      </c>
      <c r="H30" s="5">
        <f t="shared" si="6"/>
        <v>1450</v>
      </c>
      <c r="I30" s="5">
        <f t="shared" si="7"/>
        <v>660</v>
      </c>
      <c r="J30" s="5"/>
      <c r="K30" s="11"/>
      <c r="L30" s="11">
        <f t="shared" si="8"/>
        <v>5</v>
      </c>
      <c r="M30" s="11">
        <f t="shared" si="9"/>
        <v>0</v>
      </c>
    </row>
    <row r="31" spans="1:13">
      <c r="A31" s="8">
        <f>IF(A30 = "","",(IF(A30+1 &lt;= GoalsAssumptions!$H$4,A30+1,"")))</f>
        <v>41669</v>
      </c>
      <c r="B31" s="6">
        <f t="shared" si="0"/>
        <v>3.6666666666666665</v>
      </c>
      <c r="C31" s="6" t="str">
        <f t="shared" si="1"/>
        <v/>
      </c>
      <c r="D31" s="11">
        <f t="shared" si="2"/>
        <v>10270.766666666666</v>
      </c>
      <c r="E31" s="11">
        <f t="shared" si="3"/>
        <v>2.2222222222222223</v>
      </c>
      <c r="F31" s="11">
        <f t="shared" si="4"/>
        <v>1.1111111111111112</v>
      </c>
      <c r="G31" s="11" t="str">
        <f t="shared" si="5"/>
        <v/>
      </c>
      <c r="H31" s="5">
        <f t="shared" si="6"/>
        <v>1450</v>
      </c>
      <c r="I31" s="5">
        <f t="shared" si="7"/>
        <v>660</v>
      </c>
      <c r="J31" s="5">
        <f t="shared" ref="J31:K31" si="13">H31</f>
        <v>1450</v>
      </c>
      <c r="K31" s="5">
        <f t="shared" si="13"/>
        <v>660</v>
      </c>
      <c r="L31" s="11">
        <f t="shared" si="8"/>
        <v>5</v>
      </c>
      <c r="M31" s="11">
        <f t="shared" si="9"/>
        <v>0</v>
      </c>
    </row>
    <row r="32" spans="1:13">
      <c r="A32" s="8">
        <f>IF(A31 = "","",(IF(A31+1 &lt;= GoalsAssumptions!$H$4,A31+1,"")))</f>
        <v>41670</v>
      </c>
      <c r="B32" s="6">
        <f t="shared" si="0"/>
        <v>3.6666666666666665</v>
      </c>
      <c r="C32" s="6" t="str">
        <f t="shared" si="1"/>
        <v/>
      </c>
      <c r="D32" s="11">
        <f t="shared" si="2"/>
        <v>10270.766666666666</v>
      </c>
      <c r="E32" s="11">
        <f t="shared" si="3"/>
        <v>2.2222222222222223</v>
      </c>
      <c r="F32" s="11">
        <f t="shared" si="4"/>
        <v>1.1111111111111112</v>
      </c>
      <c r="G32" s="11" t="str">
        <f t="shared" si="5"/>
        <v/>
      </c>
      <c r="H32" s="5">
        <f t="shared" si="6"/>
        <v>1450</v>
      </c>
      <c r="I32" s="5">
        <f t="shared" si="7"/>
        <v>660</v>
      </c>
      <c r="J32" s="11"/>
      <c r="K32" s="11"/>
      <c r="L32" s="11">
        <f t="shared" si="8"/>
        <v>5</v>
      </c>
      <c r="M32" s="11">
        <f t="shared" si="9"/>
        <v>0</v>
      </c>
    </row>
    <row r="33" spans="1:13">
      <c r="A33" s="8">
        <f>IF(A32 = "","",(IF(A32+1 &lt;= GoalsAssumptions!$H$4,A32+1,"")))</f>
        <v>41671</v>
      </c>
      <c r="B33" s="6">
        <f t="shared" si="0"/>
        <v>3.6666666666666665</v>
      </c>
      <c r="C33" s="6" t="str">
        <f t="shared" si="1"/>
        <v/>
      </c>
      <c r="D33" s="11">
        <f t="shared" si="2"/>
        <v>10270.766666666666</v>
      </c>
      <c r="E33" s="11">
        <f t="shared" si="3"/>
        <v>2.2222222222222223</v>
      </c>
      <c r="F33" s="11">
        <f t="shared" si="4"/>
        <v>1.1111111111111112</v>
      </c>
      <c r="G33" s="11" t="str">
        <f t="shared" si="5"/>
        <v/>
      </c>
      <c r="H33" s="5">
        <f t="shared" si="6"/>
        <v>1450</v>
      </c>
      <c r="I33" s="5">
        <f t="shared" si="7"/>
        <v>660</v>
      </c>
      <c r="J33" s="11"/>
      <c r="K33" s="11"/>
      <c r="L33" s="11">
        <f t="shared" si="8"/>
        <v>5</v>
      </c>
      <c r="M33" s="11">
        <f t="shared" si="9"/>
        <v>0</v>
      </c>
    </row>
    <row r="34" spans="1:13">
      <c r="A34" s="8">
        <f>IF(A33 = "","",(IF(A33+1 &lt;= GoalsAssumptions!$H$4,A33+1,"")))</f>
        <v>41672</v>
      </c>
      <c r="B34" s="6">
        <f t="shared" si="0"/>
        <v>3.6666666666666665</v>
      </c>
      <c r="C34" s="6" t="str">
        <f t="shared" si="1"/>
        <v/>
      </c>
      <c r="D34" s="11">
        <f t="shared" si="2"/>
        <v>10270.766666666666</v>
      </c>
      <c r="E34" s="11">
        <f t="shared" si="3"/>
        <v>2.2222222222222223</v>
      </c>
      <c r="F34" s="11">
        <f t="shared" si="4"/>
        <v>1.1111111111111112</v>
      </c>
      <c r="G34" s="11" t="str">
        <f t="shared" si="5"/>
        <v/>
      </c>
      <c r="H34" s="5">
        <f t="shared" si="6"/>
        <v>1450</v>
      </c>
      <c r="I34" s="5">
        <f t="shared" si="7"/>
        <v>660</v>
      </c>
      <c r="J34" s="11"/>
      <c r="K34" s="11"/>
      <c r="L34" s="11">
        <f t="shared" si="8"/>
        <v>5</v>
      </c>
      <c r="M34" s="11">
        <f t="shared" si="9"/>
        <v>0</v>
      </c>
    </row>
    <row r="35" spans="1:13">
      <c r="A35" s="8">
        <f>IF(A34 = "","",(IF(A34+1 &lt;= GoalsAssumptions!$H$4,A34+1,"")))</f>
        <v>41673</v>
      </c>
      <c r="B35" s="6">
        <f t="shared" si="0"/>
        <v>3.6666666666666665</v>
      </c>
      <c r="C35" s="6" t="str">
        <f t="shared" si="1"/>
        <v/>
      </c>
      <c r="D35" s="11">
        <f t="shared" si="2"/>
        <v>10270.766666666666</v>
      </c>
      <c r="E35" s="11">
        <f t="shared" si="3"/>
        <v>2.2222222222222223</v>
      </c>
      <c r="F35" s="11">
        <f t="shared" si="4"/>
        <v>1.1111111111111112</v>
      </c>
      <c r="G35" s="11" t="str">
        <f t="shared" si="5"/>
        <v/>
      </c>
      <c r="H35" s="5">
        <f t="shared" si="6"/>
        <v>1450</v>
      </c>
      <c r="I35" s="5">
        <f t="shared" si="7"/>
        <v>660</v>
      </c>
      <c r="J35" s="11"/>
      <c r="K35" s="11"/>
      <c r="L35" s="11">
        <f t="shared" si="8"/>
        <v>5</v>
      </c>
      <c r="M35" s="11">
        <f t="shared" si="9"/>
        <v>0</v>
      </c>
    </row>
    <row r="36" spans="1:13">
      <c r="A36" s="8">
        <f>IF(A35 = "","",(IF(A35+1 &lt;= GoalsAssumptions!$H$4,A35+1,"")))</f>
        <v>41674</v>
      </c>
      <c r="B36" s="6">
        <f t="shared" si="0"/>
        <v>3.6666666666666665</v>
      </c>
      <c r="C36" s="6" t="str">
        <f t="shared" si="1"/>
        <v/>
      </c>
      <c r="D36" s="11">
        <f t="shared" si="2"/>
        <v>10270.766666666666</v>
      </c>
      <c r="E36" s="11">
        <f t="shared" si="3"/>
        <v>2.2222222222222223</v>
      </c>
      <c r="F36" s="11">
        <f t="shared" si="4"/>
        <v>1.1111111111111112</v>
      </c>
      <c r="G36" s="11" t="str">
        <f t="shared" si="5"/>
        <v/>
      </c>
      <c r="H36" s="5">
        <f t="shared" si="6"/>
        <v>1450</v>
      </c>
      <c r="I36" s="5">
        <f t="shared" si="7"/>
        <v>660</v>
      </c>
      <c r="J36" s="11"/>
      <c r="K36" s="11"/>
      <c r="L36" s="11">
        <f t="shared" si="8"/>
        <v>5</v>
      </c>
      <c r="M36" s="11">
        <f t="shared" si="9"/>
        <v>0</v>
      </c>
    </row>
    <row r="37" spans="1:13">
      <c r="A37" s="8">
        <f>IF(A36 = "","",(IF(A36+1 &lt;= GoalsAssumptions!$H$4,A36+1,"")))</f>
        <v>41675</v>
      </c>
      <c r="B37" s="6">
        <f t="shared" si="0"/>
        <v>3.6666666666666665</v>
      </c>
      <c r="C37" s="6" t="str">
        <f t="shared" si="1"/>
        <v/>
      </c>
      <c r="D37" s="11">
        <f t="shared" si="2"/>
        <v>10270.766666666666</v>
      </c>
      <c r="E37" s="11">
        <f t="shared" si="3"/>
        <v>2.2222222222222223</v>
      </c>
      <c r="F37" s="11">
        <f t="shared" si="4"/>
        <v>1.1111111111111112</v>
      </c>
      <c r="G37" s="11" t="str">
        <f t="shared" si="5"/>
        <v/>
      </c>
      <c r="H37" s="5">
        <f t="shared" si="6"/>
        <v>1450</v>
      </c>
      <c r="I37" s="5">
        <f t="shared" si="7"/>
        <v>660</v>
      </c>
      <c r="J37" s="5"/>
      <c r="K37" s="11"/>
      <c r="L37" s="11">
        <f t="shared" si="8"/>
        <v>5</v>
      </c>
      <c r="M37" s="11">
        <f t="shared" si="9"/>
        <v>0</v>
      </c>
    </row>
    <row r="38" spans="1:13">
      <c r="A38" s="8">
        <f>IF(A37 = "","",(IF(A37+1 &lt;= GoalsAssumptions!$H$4,A37+1,"")))</f>
        <v>41676</v>
      </c>
      <c r="B38" s="6">
        <f t="shared" si="0"/>
        <v>3.6666666666666665</v>
      </c>
      <c r="C38" s="6" t="str">
        <f t="shared" si="1"/>
        <v/>
      </c>
      <c r="D38" s="11">
        <f t="shared" si="2"/>
        <v>10270.766666666666</v>
      </c>
      <c r="E38" s="11">
        <f t="shared" si="3"/>
        <v>2.2222222222222223</v>
      </c>
      <c r="F38" s="11">
        <f t="shared" si="4"/>
        <v>1.1111111111111112</v>
      </c>
      <c r="G38" s="11" t="str">
        <f t="shared" si="5"/>
        <v/>
      </c>
      <c r="H38" s="5">
        <f t="shared" si="6"/>
        <v>1450</v>
      </c>
      <c r="I38" s="5">
        <f t="shared" si="7"/>
        <v>660</v>
      </c>
      <c r="J38" s="5">
        <f t="shared" ref="J38:K38" si="14">H38</f>
        <v>1450</v>
      </c>
      <c r="K38" s="5">
        <f t="shared" si="14"/>
        <v>660</v>
      </c>
      <c r="L38" s="11">
        <f t="shared" si="8"/>
        <v>5</v>
      </c>
      <c r="M38" s="11">
        <f t="shared" si="9"/>
        <v>0</v>
      </c>
    </row>
    <row r="39" spans="1:13">
      <c r="A39" s="8">
        <f>IF(A38 = "","",(IF(A38+1 &lt;= GoalsAssumptions!$H$4,A38+1,"")))</f>
        <v>41677</v>
      </c>
      <c r="B39" s="6">
        <f t="shared" si="0"/>
        <v>3.6666666666666665</v>
      </c>
      <c r="C39" s="6" t="str">
        <f t="shared" si="1"/>
        <v/>
      </c>
      <c r="D39" s="11">
        <f t="shared" si="2"/>
        <v>10270.766666666666</v>
      </c>
      <c r="E39" s="11">
        <f t="shared" si="3"/>
        <v>2.2222222222222223</v>
      </c>
      <c r="F39" s="11">
        <f t="shared" si="4"/>
        <v>1.1111111111111112</v>
      </c>
      <c r="G39" s="11" t="str">
        <f t="shared" si="5"/>
        <v/>
      </c>
      <c r="H39" s="5">
        <f t="shared" si="6"/>
        <v>1450</v>
      </c>
      <c r="I39" s="5">
        <f t="shared" si="7"/>
        <v>660</v>
      </c>
      <c r="J39" s="11"/>
      <c r="K39" s="11"/>
      <c r="L39" s="11">
        <f t="shared" si="8"/>
        <v>5</v>
      </c>
      <c r="M39" s="11">
        <f t="shared" si="9"/>
        <v>0</v>
      </c>
    </row>
    <row r="40" spans="1:13">
      <c r="A40" s="8">
        <f>IF(A39 = "","",(IF(A39+1 &lt;= GoalsAssumptions!$H$4,A39+1,"")))</f>
        <v>41678</v>
      </c>
      <c r="B40" s="6">
        <f t="shared" si="0"/>
        <v>3.6666666666666665</v>
      </c>
      <c r="C40" s="6" t="str">
        <f t="shared" si="1"/>
        <v/>
      </c>
      <c r="D40" s="11">
        <f t="shared" si="2"/>
        <v>10270.766666666666</v>
      </c>
      <c r="E40" s="11">
        <f t="shared" si="3"/>
        <v>2.2222222222222223</v>
      </c>
      <c r="F40" s="11">
        <f t="shared" si="4"/>
        <v>1.1111111111111112</v>
      </c>
      <c r="G40" s="11" t="str">
        <f t="shared" si="5"/>
        <v/>
      </c>
      <c r="H40" s="5">
        <f t="shared" si="6"/>
        <v>1450</v>
      </c>
      <c r="I40" s="5">
        <f t="shared" si="7"/>
        <v>660</v>
      </c>
      <c r="J40" s="11"/>
      <c r="K40" s="11"/>
      <c r="L40" s="11">
        <f t="shared" si="8"/>
        <v>5</v>
      </c>
      <c r="M40" s="11">
        <f t="shared" si="9"/>
        <v>0</v>
      </c>
    </row>
    <row r="41" spans="1:13">
      <c r="A41" s="8">
        <f>IF(A40 = "","",(IF(A40+1 &lt;= GoalsAssumptions!$H$4,A40+1,"")))</f>
        <v>41679</v>
      </c>
      <c r="B41" s="6">
        <f t="shared" si="0"/>
        <v>3.6666666666666665</v>
      </c>
      <c r="C41" s="6" t="str">
        <f t="shared" si="1"/>
        <v/>
      </c>
      <c r="D41" s="11">
        <f t="shared" si="2"/>
        <v>10270.766666666666</v>
      </c>
      <c r="E41" s="11">
        <f t="shared" si="3"/>
        <v>2.2222222222222223</v>
      </c>
      <c r="F41" s="11">
        <f t="shared" si="4"/>
        <v>1.1111111111111112</v>
      </c>
      <c r="G41" s="11" t="str">
        <f t="shared" si="5"/>
        <v/>
      </c>
      <c r="H41" s="5">
        <f t="shared" si="6"/>
        <v>1450</v>
      </c>
      <c r="I41" s="5">
        <f t="shared" si="7"/>
        <v>660</v>
      </c>
      <c r="J41" s="11"/>
      <c r="K41" s="11"/>
      <c r="L41" s="11">
        <f t="shared" si="8"/>
        <v>5</v>
      </c>
      <c r="M41" s="11">
        <f t="shared" si="9"/>
        <v>0</v>
      </c>
    </row>
    <row r="42" spans="1:13">
      <c r="A42" s="8">
        <f>IF(A41 = "","",(IF(A41+1 &lt;= GoalsAssumptions!$H$4,A41+1,"")))</f>
        <v>41680</v>
      </c>
      <c r="B42" s="6">
        <f t="shared" si="0"/>
        <v>3.6666666666666665</v>
      </c>
      <c r="C42" s="6" t="str">
        <f t="shared" si="1"/>
        <v/>
      </c>
      <c r="D42" s="11">
        <f t="shared" si="2"/>
        <v>10270.766666666666</v>
      </c>
      <c r="E42" s="11">
        <f t="shared" si="3"/>
        <v>2.2222222222222223</v>
      </c>
      <c r="F42" s="11">
        <f t="shared" si="4"/>
        <v>1.1111111111111112</v>
      </c>
      <c r="G42" s="11" t="str">
        <f t="shared" si="5"/>
        <v/>
      </c>
      <c r="H42" s="5">
        <f t="shared" si="6"/>
        <v>1450</v>
      </c>
      <c r="I42" s="5">
        <f t="shared" si="7"/>
        <v>660</v>
      </c>
      <c r="J42" s="11"/>
      <c r="K42" s="11"/>
      <c r="L42" s="11">
        <f t="shared" si="8"/>
        <v>5</v>
      </c>
      <c r="M42" s="11">
        <f t="shared" si="9"/>
        <v>0</v>
      </c>
    </row>
    <row r="43" spans="1:13">
      <c r="A43" s="8">
        <f>IF(A42 = "","",(IF(A42+1 &lt;= GoalsAssumptions!$H$4,A42+1,"")))</f>
        <v>41681</v>
      </c>
      <c r="B43" s="6">
        <f t="shared" si="0"/>
        <v>3.6666666666666665</v>
      </c>
      <c r="C43" s="6" t="str">
        <f t="shared" si="1"/>
        <v/>
      </c>
      <c r="D43" s="11">
        <f t="shared" si="2"/>
        <v>10270.766666666666</v>
      </c>
      <c r="E43" s="11">
        <f t="shared" si="3"/>
        <v>2.2222222222222223</v>
      </c>
      <c r="F43" s="11">
        <f t="shared" si="4"/>
        <v>1.1111111111111112</v>
      </c>
      <c r="G43" s="11" t="str">
        <f t="shared" si="5"/>
        <v/>
      </c>
      <c r="H43" s="5">
        <f t="shared" si="6"/>
        <v>1450</v>
      </c>
      <c r="I43" s="5">
        <f t="shared" si="7"/>
        <v>660</v>
      </c>
      <c r="J43" s="11"/>
      <c r="K43" s="11"/>
      <c r="L43" s="11">
        <f t="shared" si="8"/>
        <v>5</v>
      </c>
      <c r="M43" s="11">
        <f t="shared" si="9"/>
        <v>0</v>
      </c>
    </row>
    <row r="44" spans="1:13">
      <c r="A44" s="8">
        <f>IF(A43 = "","",(IF(A43+1 &lt;= GoalsAssumptions!$H$4,A43+1,"")))</f>
        <v>41682</v>
      </c>
      <c r="B44" s="6">
        <f t="shared" si="0"/>
        <v>3.6666666666666665</v>
      </c>
      <c r="C44" s="6" t="str">
        <f t="shared" si="1"/>
        <v/>
      </c>
      <c r="D44" s="11">
        <f t="shared" si="2"/>
        <v>10270.766666666666</v>
      </c>
      <c r="E44" s="11">
        <f t="shared" si="3"/>
        <v>2.2222222222222223</v>
      </c>
      <c r="F44" s="11">
        <f t="shared" si="4"/>
        <v>1.1111111111111112</v>
      </c>
      <c r="G44" s="11" t="str">
        <f t="shared" si="5"/>
        <v/>
      </c>
      <c r="H44" s="5">
        <f t="shared" si="6"/>
        <v>1450</v>
      </c>
      <c r="I44" s="5">
        <f t="shared" si="7"/>
        <v>660</v>
      </c>
      <c r="J44" s="5"/>
      <c r="K44" s="11"/>
      <c r="L44" s="11">
        <f t="shared" si="8"/>
        <v>5</v>
      </c>
      <c r="M44" s="11">
        <f t="shared" si="9"/>
        <v>0</v>
      </c>
    </row>
    <row r="45" spans="1:13">
      <c r="A45" s="8">
        <f>IF(A44 = "","",(IF(A44+1 &lt;= GoalsAssumptions!$H$4,A44+1,"")))</f>
        <v>41683</v>
      </c>
      <c r="B45" s="6">
        <f t="shared" si="0"/>
        <v>3.6666666666666665</v>
      </c>
      <c r="C45" s="6" t="str">
        <f t="shared" si="1"/>
        <v/>
      </c>
      <c r="D45" s="11">
        <f t="shared" si="2"/>
        <v>10270.766666666666</v>
      </c>
      <c r="E45" s="11">
        <f t="shared" si="3"/>
        <v>2.2222222222222223</v>
      </c>
      <c r="F45" s="11">
        <f t="shared" si="4"/>
        <v>1.1111111111111112</v>
      </c>
      <c r="G45" s="11" t="str">
        <f t="shared" si="5"/>
        <v/>
      </c>
      <c r="H45" s="5">
        <f t="shared" si="6"/>
        <v>1450</v>
      </c>
      <c r="I45" s="5">
        <f t="shared" si="7"/>
        <v>660</v>
      </c>
      <c r="J45" s="5">
        <f t="shared" ref="J45:K59" si="15">H45</f>
        <v>1450</v>
      </c>
      <c r="K45" s="5">
        <f t="shared" si="15"/>
        <v>660</v>
      </c>
      <c r="L45" s="11">
        <f t="shared" si="8"/>
        <v>5</v>
      </c>
      <c r="M45" s="11">
        <f t="shared" si="9"/>
        <v>0</v>
      </c>
    </row>
    <row r="46" spans="1:13">
      <c r="A46" s="8">
        <f>IF(A45 = "","",(IF(A45+1 &lt;= GoalsAssumptions!$H$4,A45+1,"")))</f>
        <v>41684</v>
      </c>
      <c r="B46" s="6">
        <f t="shared" si="0"/>
        <v>3.6666666666666665</v>
      </c>
      <c r="C46" s="6" t="str">
        <f t="shared" si="1"/>
        <v/>
      </c>
      <c r="D46" s="11">
        <f t="shared" si="2"/>
        <v>10270.766666666666</v>
      </c>
      <c r="E46" s="11">
        <f t="shared" si="3"/>
        <v>2.2222222222222223</v>
      </c>
      <c r="F46" s="11">
        <f t="shared" si="4"/>
        <v>1.1111111111111112</v>
      </c>
      <c r="G46" s="11" t="str">
        <f t="shared" si="5"/>
        <v/>
      </c>
      <c r="H46" s="5">
        <f t="shared" si="6"/>
        <v>1450</v>
      </c>
      <c r="I46" s="5">
        <f t="shared" si="7"/>
        <v>660</v>
      </c>
      <c r="J46" s="11"/>
      <c r="K46" s="11"/>
      <c r="L46" s="11">
        <f t="shared" si="8"/>
        <v>5</v>
      </c>
      <c r="M46" s="11">
        <f t="shared" si="9"/>
        <v>0</v>
      </c>
    </row>
    <row r="47" spans="1:13">
      <c r="A47" s="8">
        <f>IF(A46 = "","",(IF(A46+1 &lt;= GoalsAssumptions!$H$4,A46+1,"")))</f>
        <v>41685</v>
      </c>
      <c r="B47" s="6">
        <f t="shared" si="0"/>
        <v>3.6666666666666665</v>
      </c>
      <c r="C47" s="6" t="str">
        <f t="shared" si="1"/>
        <v/>
      </c>
      <c r="D47" s="11">
        <f t="shared" si="2"/>
        <v>10270.766666666666</v>
      </c>
      <c r="E47" s="11">
        <f t="shared" si="3"/>
        <v>2.2222222222222223</v>
      </c>
      <c r="F47" s="11">
        <f t="shared" si="4"/>
        <v>1.1111111111111112</v>
      </c>
      <c r="G47" s="11" t="str">
        <f t="shared" si="5"/>
        <v/>
      </c>
      <c r="H47" s="5">
        <f t="shared" si="6"/>
        <v>1450</v>
      </c>
      <c r="I47" s="5">
        <f t="shared" si="7"/>
        <v>660</v>
      </c>
      <c r="J47" s="11"/>
      <c r="K47" s="11"/>
      <c r="L47" s="11">
        <f t="shared" si="8"/>
        <v>5</v>
      </c>
      <c r="M47" s="11">
        <f t="shared" si="9"/>
        <v>0</v>
      </c>
    </row>
    <row r="48" spans="1:13">
      <c r="A48" s="8">
        <f>IF(A47 = "","",(IF(A47+1 &lt;= GoalsAssumptions!$H$4,A47+1,"")))</f>
        <v>41686</v>
      </c>
      <c r="B48" s="6">
        <f t="shared" si="0"/>
        <v>3.6666666666666665</v>
      </c>
      <c r="C48" s="6" t="str">
        <f t="shared" si="1"/>
        <v/>
      </c>
      <c r="D48" s="11">
        <f t="shared" si="2"/>
        <v>10270.766666666666</v>
      </c>
      <c r="E48" s="11">
        <f t="shared" si="3"/>
        <v>2.2222222222222223</v>
      </c>
      <c r="F48" s="11">
        <f t="shared" si="4"/>
        <v>1.1111111111111112</v>
      </c>
      <c r="G48" s="11" t="str">
        <f t="shared" si="5"/>
        <v/>
      </c>
      <c r="H48" s="5">
        <f t="shared" si="6"/>
        <v>1450</v>
      </c>
      <c r="I48" s="5">
        <f t="shared" si="7"/>
        <v>660</v>
      </c>
      <c r="J48" s="11"/>
      <c r="K48" s="11"/>
      <c r="L48" s="11">
        <f t="shared" si="8"/>
        <v>5</v>
      </c>
      <c r="M48" s="11">
        <f t="shared" si="9"/>
        <v>0</v>
      </c>
    </row>
    <row r="49" spans="1:13">
      <c r="A49" s="8">
        <f>IF(A48 = "","",(IF(A48+1 &lt;= GoalsAssumptions!$H$4,A48+1,"")))</f>
        <v>41687</v>
      </c>
      <c r="B49" s="6">
        <f t="shared" si="0"/>
        <v>3.6666666666666665</v>
      </c>
      <c r="C49" s="6" t="str">
        <f t="shared" si="1"/>
        <v/>
      </c>
      <c r="D49" s="11">
        <f t="shared" si="2"/>
        <v>10270.766666666666</v>
      </c>
      <c r="E49" s="11">
        <f t="shared" si="3"/>
        <v>2.2222222222222223</v>
      </c>
      <c r="F49" s="11">
        <f t="shared" si="4"/>
        <v>1.1111111111111112</v>
      </c>
      <c r="G49" s="11" t="str">
        <f t="shared" si="5"/>
        <v/>
      </c>
      <c r="H49" s="5">
        <f t="shared" si="6"/>
        <v>1450</v>
      </c>
      <c r="I49" s="5">
        <f t="shared" si="7"/>
        <v>660</v>
      </c>
      <c r="J49" s="11"/>
      <c r="K49" s="11"/>
      <c r="L49" s="11">
        <f t="shared" si="8"/>
        <v>5</v>
      </c>
      <c r="M49" s="11">
        <f t="shared" si="9"/>
        <v>0</v>
      </c>
    </row>
    <row r="50" spans="1:13">
      <c r="A50" s="8">
        <f>IF(A49 = "","",(IF(A49+1 &lt;= GoalsAssumptions!$H$4,A49+1,"")))</f>
        <v>41688</v>
      </c>
      <c r="B50" s="6">
        <f t="shared" si="0"/>
        <v>3.6666666666666665</v>
      </c>
      <c r="C50" s="6" t="str">
        <f t="shared" si="1"/>
        <v/>
      </c>
      <c r="D50" s="11">
        <f t="shared" si="2"/>
        <v>10270.766666666666</v>
      </c>
      <c r="E50" s="11">
        <f t="shared" si="3"/>
        <v>2.2222222222222223</v>
      </c>
      <c r="F50" s="11">
        <f t="shared" si="4"/>
        <v>1.1111111111111112</v>
      </c>
      <c r="G50" s="11" t="str">
        <f t="shared" si="5"/>
        <v/>
      </c>
      <c r="H50" s="5">
        <f t="shared" si="6"/>
        <v>1450</v>
      </c>
      <c r="I50" s="5">
        <f t="shared" si="7"/>
        <v>660</v>
      </c>
      <c r="J50" s="11"/>
      <c r="K50" s="11"/>
      <c r="L50" s="11">
        <f t="shared" si="8"/>
        <v>5</v>
      </c>
      <c r="M50" s="11">
        <f t="shared" si="9"/>
        <v>0</v>
      </c>
    </row>
    <row r="51" spans="1:13">
      <c r="A51" s="8">
        <f>IF(A50 = "","",(IF(A50+1 &lt;= GoalsAssumptions!$H$4,A50+1,"")))</f>
        <v>41689</v>
      </c>
      <c r="B51" s="6">
        <f t="shared" si="0"/>
        <v>3.6666666666666665</v>
      </c>
      <c r="C51" s="6" t="str">
        <f t="shared" si="1"/>
        <v/>
      </c>
      <c r="D51" s="11">
        <f t="shared" si="2"/>
        <v>10270.766666666666</v>
      </c>
      <c r="E51" s="11">
        <f t="shared" si="3"/>
        <v>2.2222222222222223</v>
      </c>
      <c r="F51" s="11">
        <f t="shared" si="4"/>
        <v>1.1111111111111112</v>
      </c>
      <c r="G51" s="11" t="str">
        <f t="shared" si="5"/>
        <v/>
      </c>
      <c r="H51" s="5">
        <f t="shared" si="6"/>
        <v>1450</v>
      </c>
      <c r="I51" s="5">
        <f t="shared" si="7"/>
        <v>660</v>
      </c>
      <c r="J51" s="5"/>
      <c r="K51" s="11"/>
      <c r="L51" s="11">
        <f t="shared" si="8"/>
        <v>5</v>
      </c>
      <c r="M51" s="11">
        <f t="shared" si="9"/>
        <v>0</v>
      </c>
    </row>
    <row r="52" spans="1:13">
      <c r="A52" s="8">
        <f>IF(A51 = "","",(IF(A51+1 &lt;= GoalsAssumptions!$H$4,A51+1,"")))</f>
        <v>41690</v>
      </c>
      <c r="B52" s="6">
        <f t="shared" si="0"/>
        <v>3.6666666666666665</v>
      </c>
      <c r="C52" s="6" t="str">
        <f t="shared" si="1"/>
        <v/>
      </c>
      <c r="D52" s="11">
        <f t="shared" si="2"/>
        <v>10270.766666666666</v>
      </c>
      <c r="E52" s="11">
        <f t="shared" si="3"/>
        <v>2.2222222222222223</v>
      </c>
      <c r="F52" s="11">
        <f t="shared" si="4"/>
        <v>1.1111111111111112</v>
      </c>
      <c r="G52" s="11" t="str">
        <f t="shared" si="5"/>
        <v/>
      </c>
      <c r="H52" s="5">
        <f t="shared" si="6"/>
        <v>1450</v>
      </c>
      <c r="I52" s="5">
        <f t="shared" si="7"/>
        <v>660</v>
      </c>
      <c r="J52" s="5">
        <f t="shared" ref="J52" si="16">H52</f>
        <v>1450</v>
      </c>
      <c r="K52" s="5">
        <f t="shared" si="15"/>
        <v>660</v>
      </c>
      <c r="L52" s="11">
        <f t="shared" si="8"/>
        <v>5</v>
      </c>
      <c r="M52" s="11">
        <f t="shared" si="9"/>
        <v>0</v>
      </c>
    </row>
    <row r="53" spans="1:13">
      <c r="A53" s="8">
        <f>IF(A52 = "","",(IF(A52+1 &lt;= GoalsAssumptions!$H$4,A52+1,"")))</f>
        <v>41691</v>
      </c>
      <c r="B53" s="6">
        <f t="shared" si="0"/>
        <v>3.6666666666666665</v>
      </c>
      <c r="C53" s="6" t="str">
        <f t="shared" si="1"/>
        <v/>
      </c>
      <c r="D53" s="11">
        <f t="shared" si="2"/>
        <v>10270.766666666666</v>
      </c>
      <c r="E53" s="11">
        <f t="shared" si="3"/>
        <v>2.2222222222222223</v>
      </c>
      <c r="F53" s="11">
        <f t="shared" si="4"/>
        <v>1.1111111111111112</v>
      </c>
      <c r="G53" s="11" t="str">
        <f t="shared" si="5"/>
        <v/>
      </c>
      <c r="H53" s="5">
        <f t="shared" si="6"/>
        <v>1450</v>
      </c>
      <c r="I53" s="5">
        <f t="shared" si="7"/>
        <v>660</v>
      </c>
      <c r="J53" s="11"/>
      <c r="K53" s="11"/>
      <c r="L53" s="11">
        <f t="shared" si="8"/>
        <v>5</v>
      </c>
      <c r="M53" s="11">
        <f t="shared" si="9"/>
        <v>0</v>
      </c>
    </row>
    <row r="54" spans="1:13">
      <c r="A54" s="8">
        <f>IF(A53 = "","",(IF(A53+1 &lt;= GoalsAssumptions!$H$4,A53+1,"")))</f>
        <v>41692</v>
      </c>
      <c r="B54" s="6">
        <f t="shared" si="0"/>
        <v>3.6666666666666665</v>
      </c>
      <c r="C54" s="6" t="str">
        <f t="shared" si="1"/>
        <v/>
      </c>
      <c r="D54" s="11">
        <f t="shared" si="2"/>
        <v>10270.766666666666</v>
      </c>
      <c r="E54" s="11">
        <f t="shared" si="3"/>
        <v>2.2222222222222223</v>
      </c>
      <c r="F54" s="11">
        <f t="shared" si="4"/>
        <v>1.1111111111111112</v>
      </c>
      <c r="G54" s="11" t="str">
        <f t="shared" si="5"/>
        <v/>
      </c>
      <c r="H54" s="5">
        <f t="shared" si="6"/>
        <v>1450</v>
      </c>
      <c r="I54" s="5">
        <f t="shared" si="7"/>
        <v>660</v>
      </c>
      <c r="J54" s="11"/>
      <c r="K54" s="11"/>
      <c r="L54" s="11">
        <f t="shared" si="8"/>
        <v>5</v>
      </c>
      <c r="M54" s="11">
        <f t="shared" si="9"/>
        <v>0</v>
      </c>
    </row>
    <row r="55" spans="1:13">
      <c r="A55" s="8">
        <f>IF(A54 = "","",(IF(A54+1 &lt;= GoalsAssumptions!$H$4,A54+1,"")))</f>
        <v>41693</v>
      </c>
      <c r="B55" s="6">
        <f t="shared" si="0"/>
        <v>3.6666666666666665</v>
      </c>
      <c r="C55" s="6" t="str">
        <f t="shared" si="1"/>
        <v/>
      </c>
      <c r="D55" s="11">
        <f t="shared" si="2"/>
        <v>10270.766666666666</v>
      </c>
      <c r="E55" s="11">
        <f t="shared" si="3"/>
        <v>2.2222222222222223</v>
      </c>
      <c r="F55" s="11">
        <f t="shared" si="4"/>
        <v>1.1111111111111112</v>
      </c>
      <c r="G55" s="11" t="str">
        <f t="shared" si="5"/>
        <v/>
      </c>
      <c r="H55" s="5">
        <f t="shared" si="6"/>
        <v>1450</v>
      </c>
      <c r="I55" s="5">
        <f t="shared" si="7"/>
        <v>660</v>
      </c>
      <c r="J55" s="11"/>
      <c r="K55" s="11"/>
      <c r="L55" s="11">
        <f t="shared" si="8"/>
        <v>5</v>
      </c>
      <c r="M55" s="11">
        <f t="shared" si="9"/>
        <v>0</v>
      </c>
    </row>
    <row r="56" spans="1:13">
      <c r="A56" s="8">
        <f>IF(A55 = "","",(IF(A55+1 &lt;= GoalsAssumptions!$H$4,A55+1,"")))</f>
        <v>41694</v>
      </c>
      <c r="B56" s="6">
        <f t="shared" si="0"/>
        <v>3.6666666666666665</v>
      </c>
      <c r="C56" s="6" t="str">
        <f t="shared" si="1"/>
        <v/>
      </c>
      <c r="D56" s="11">
        <f t="shared" si="2"/>
        <v>10270.766666666666</v>
      </c>
      <c r="E56" s="11">
        <f t="shared" si="3"/>
        <v>2.2222222222222223</v>
      </c>
      <c r="F56" s="11">
        <f t="shared" si="4"/>
        <v>1.1111111111111112</v>
      </c>
      <c r="G56" s="11" t="str">
        <f t="shared" si="5"/>
        <v/>
      </c>
      <c r="H56" s="5">
        <f t="shared" si="6"/>
        <v>1450</v>
      </c>
      <c r="I56" s="5">
        <f t="shared" si="7"/>
        <v>660</v>
      </c>
      <c r="J56" s="11"/>
      <c r="K56" s="11"/>
      <c r="L56" s="11">
        <f t="shared" si="8"/>
        <v>5</v>
      </c>
      <c r="M56" s="11">
        <f t="shared" si="9"/>
        <v>0</v>
      </c>
    </row>
    <row r="57" spans="1:13">
      <c r="A57" s="8">
        <f>IF(A56 = "","",(IF(A56+1 &lt;= GoalsAssumptions!$H$4,A56+1,"")))</f>
        <v>41695</v>
      </c>
      <c r="B57" s="6">
        <f t="shared" si="0"/>
        <v>3.6666666666666665</v>
      </c>
      <c r="C57" s="6" t="str">
        <f t="shared" si="1"/>
        <v/>
      </c>
      <c r="D57" s="11">
        <f t="shared" si="2"/>
        <v>10270.766666666666</v>
      </c>
      <c r="E57" s="11">
        <f t="shared" si="3"/>
        <v>2.2222222222222223</v>
      </c>
      <c r="F57" s="11">
        <f t="shared" si="4"/>
        <v>1.1111111111111112</v>
      </c>
      <c r="G57" s="11" t="str">
        <f t="shared" si="5"/>
        <v/>
      </c>
      <c r="H57" s="5">
        <f t="shared" si="6"/>
        <v>1450</v>
      </c>
      <c r="I57" s="5">
        <f t="shared" si="7"/>
        <v>660</v>
      </c>
      <c r="J57" s="11"/>
      <c r="K57" s="11"/>
      <c r="L57" s="11">
        <f t="shared" si="8"/>
        <v>5</v>
      </c>
      <c r="M57" s="11">
        <f t="shared" si="9"/>
        <v>0</v>
      </c>
    </row>
    <row r="58" spans="1:13">
      <c r="A58" s="8">
        <f>IF(A57 = "","",(IF(A57+1 &lt;= GoalsAssumptions!$H$4,A57+1,"")))</f>
        <v>41696</v>
      </c>
      <c r="B58" s="6">
        <f t="shared" si="0"/>
        <v>3.6666666666666665</v>
      </c>
      <c r="C58" s="6" t="str">
        <f t="shared" si="1"/>
        <v/>
      </c>
      <c r="D58" s="11">
        <f t="shared" si="2"/>
        <v>10270.766666666666</v>
      </c>
      <c r="E58" s="11">
        <f t="shared" si="3"/>
        <v>2.2222222222222223</v>
      </c>
      <c r="F58" s="11">
        <f t="shared" si="4"/>
        <v>1.1111111111111112</v>
      </c>
      <c r="G58" s="11" t="str">
        <f t="shared" si="5"/>
        <v/>
      </c>
      <c r="H58" s="5">
        <f t="shared" si="6"/>
        <v>1450</v>
      </c>
      <c r="I58" s="5">
        <f t="shared" si="7"/>
        <v>660</v>
      </c>
      <c r="J58" s="5"/>
      <c r="K58" s="11"/>
      <c r="L58" s="11">
        <f t="shared" si="8"/>
        <v>5</v>
      </c>
      <c r="M58" s="11">
        <f t="shared" si="9"/>
        <v>0</v>
      </c>
    </row>
    <row r="59" spans="1:13">
      <c r="A59" s="8">
        <f>IF(A58 = "","",(IF(A58+1 &lt;= GoalsAssumptions!$H$4,A58+1,"")))</f>
        <v>41697</v>
      </c>
      <c r="B59" s="6">
        <f t="shared" si="0"/>
        <v>3.6666666666666665</v>
      </c>
      <c r="C59" s="6" t="str">
        <f t="shared" si="1"/>
        <v/>
      </c>
      <c r="D59" s="11">
        <f t="shared" si="2"/>
        <v>10270.766666666666</v>
      </c>
      <c r="E59" s="11">
        <f t="shared" si="3"/>
        <v>2.2222222222222223</v>
      </c>
      <c r="F59" s="11">
        <f t="shared" si="4"/>
        <v>1.1111111111111112</v>
      </c>
      <c r="G59" s="11" t="str">
        <f t="shared" si="5"/>
        <v/>
      </c>
      <c r="H59" s="5">
        <f t="shared" si="6"/>
        <v>1450</v>
      </c>
      <c r="I59" s="5">
        <f t="shared" si="7"/>
        <v>660</v>
      </c>
      <c r="J59" s="5">
        <f t="shared" ref="J59" si="17">H59</f>
        <v>1450</v>
      </c>
      <c r="K59" s="5">
        <f t="shared" si="15"/>
        <v>660</v>
      </c>
      <c r="L59" s="11">
        <f t="shared" si="8"/>
        <v>5</v>
      </c>
      <c r="M59" s="11">
        <f t="shared" si="9"/>
        <v>0</v>
      </c>
    </row>
    <row r="60" spans="1:13">
      <c r="A60" s="8">
        <f>IF(A59 = "","",(IF(A59+1 &lt;= GoalsAssumptions!$H$4,A59+1,"")))</f>
        <v>41698</v>
      </c>
      <c r="B60" s="6">
        <f t="shared" si="0"/>
        <v>3.6666666666666665</v>
      </c>
      <c r="C60" s="6" t="str">
        <f t="shared" si="1"/>
        <v/>
      </c>
      <c r="D60" s="11">
        <f t="shared" si="2"/>
        <v>10270.766666666666</v>
      </c>
      <c r="E60" s="11">
        <f t="shared" si="3"/>
        <v>2.2222222222222223</v>
      </c>
      <c r="F60" s="11">
        <f t="shared" si="4"/>
        <v>1.1111111111111112</v>
      </c>
      <c r="G60" s="11" t="str">
        <f t="shared" si="5"/>
        <v/>
      </c>
      <c r="H60" s="5">
        <f t="shared" si="6"/>
        <v>1450</v>
      </c>
      <c r="I60" s="5">
        <f t="shared" si="7"/>
        <v>660</v>
      </c>
      <c r="J60" s="11"/>
      <c r="K60" s="11"/>
      <c r="L60" s="11">
        <f t="shared" si="8"/>
        <v>5</v>
      </c>
      <c r="M60" s="11">
        <f t="shared" si="9"/>
        <v>0</v>
      </c>
    </row>
    <row r="61" spans="1:13">
      <c r="A61" s="8">
        <f>IF(A60 = "","",(IF(A60+1 &lt;= GoalsAssumptions!$H$4,A60+1,"")))</f>
        <v>41699</v>
      </c>
      <c r="B61" s="6">
        <f t="shared" si="0"/>
        <v>3.6666666666666665</v>
      </c>
      <c r="C61" s="6" t="str">
        <f t="shared" si="1"/>
        <v/>
      </c>
      <c r="D61" s="11">
        <f t="shared" si="2"/>
        <v>10270.766666666666</v>
      </c>
      <c r="E61" s="11">
        <f t="shared" si="3"/>
        <v>2.2222222222222223</v>
      </c>
      <c r="F61" s="11">
        <f t="shared" si="4"/>
        <v>1.1111111111111112</v>
      </c>
      <c r="G61" s="11" t="str">
        <f t="shared" si="5"/>
        <v/>
      </c>
      <c r="H61" s="5">
        <f t="shared" si="6"/>
        <v>1450</v>
      </c>
      <c r="I61" s="5">
        <f t="shared" si="7"/>
        <v>660</v>
      </c>
      <c r="J61" s="11"/>
      <c r="K61" s="11"/>
      <c r="L61" s="11">
        <f t="shared" si="8"/>
        <v>5</v>
      </c>
      <c r="M61" s="11">
        <f t="shared" si="9"/>
        <v>0</v>
      </c>
    </row>
    <row r="62" spans="1:13">
      <c r="A62" s="8">
        <f>IF(A61 = "","",(IF(A61+1 &lt;= GoalsAssumptions!$H$4,A61+1,"")))</f>
        <v>41700</v>
      </c>
      <c r="B62" s="6">
        <f t="shared" si="0"/>
        <v>3.6666666666666665</v>
      </c>
      <c r="C62" s="6" t="str">
        <f t="shared" si="1"/>
        <v/>
      </c>
      <c r="D62" s="11">
        <f t="shared" si="2"/>
        <v>10270.766666666666</v>
      </c>
      <c r="E62" s="11">
        <f t="shared" si="3"/>
        <v>2.2222222222222223</v>
      </c>
      <c r="F62" s="11">
        <f t="shared" si="4"/>
        <v>1.1111111111111112</v>
      </c>
      <c r="G62" s="11" t="str">
        <f t="shared" si="5"/>
        <v/>
      </c>
      <c r="H62" s="5">
        <f t="shared" si="6"/>
        <v>1450</v>
      </c>
      <c r="I62" s="5">
        <f t="shared" si="7"/>
        <v>660</v>
      </c>
      <c r="J62" s="11"/>
      <c r="K62" s="11"/>
      <c r="L62" s="11">
        <f t="shared" si="8"/>
        <v>5</v>
      </c>
      <c r="M62" s="11">
        <f t="shared" si="9"/>
        <v>0</v>
      </c>
    </row>
    <row r="63" spans="1:13">
      <c r="A63" s="8">
        <f>IF(A62 = "","",(IF(A62+1 &lt;= GoalsAssumptions!$H$4,A62+1,"")))</f>
        <v>41701</v>
      </c>
      <c r="B63" s="6">
        <f t="shared" si="0"/>
        <v>3.6666666666666665</v>
      </c>
      <c r="C63" s="6" t="str">
        <f t="shared" si="1"/>
        <v/>
      </c>
      <c r="D63" s="11">
        <f t="shared" si="2"/>
        <v>10270.766666666666</v>
      </c>
      <c r="E63" s="11">
        <f t="shared" si="3"/>
        <v>2.2222222222222223</v>
      </c>
      <c r="F63" s="11">
        <f t="shared" si="4"/>
        <v>1.1111111111111112</v>
      </c>
      <c r="G63" s="11" t="str">
        <f t="shared" si="5"/>
        <v/>
      </c>
      <c r="H63" s="5">
        <f t="shared" si="6"/>
        <v>1450</v>
      </c>
      <c r="I63" s="5">
        <f t="shared" si="7"/>
        <v>660</v>
      </c>
      <c r="J63" s="11"/>
      <c r="K63" s="11"/>
      <c r="L63" s="11">
        <f t="shared" si="8"/>
        <v>5</v>
      </c>
      <c r="M63" s="11">
        <f t="shared" si="9"/>
        <v>0</v>
      </c>
    </row>
    <row r="64" spans="1:13">
      <c r="A64" s="8">
        <f>IF(A63 = "","",(IF(A63+1 &lt;= GoalsAssumptions!$H$4,A63+1,"")))</f>
        <v>41702</v>
      </c>
      <c r="B64" s="6">
        <f t="shared" si="0"/>
        <v>3.6666666666666665</v>
      </c>
      <c r="C64" s="6" t="str">
        <f t="shared" si="1"/>
        <v/>
      </c>
      <c r="D64" s="11">
        <f t="shared" si="2"/>
        <v>10270.766666666666</v>
      </c>
      <c r="E64" s="11">
        <f t="shared" si="3"/>
        <v>2.2222222222222223</v>
      </c>
      <c r="F64" s="11">
        <f t="shared" si="4"/>
        <v>1.1111111111111112</v>
      </c>
      <c r="G64" s="11" t="str">
        <f t="shared" si="5"/>
        <v/>
      </c>
      <c r="H64" s="5">
        <f t="shared" si="6"/>
        <v>1450</v>
      </c>
      <c r="I64" s="5">
        <f t="shared" si="7"/>
        <v>660</v>
      </c>
      <c r="J64" s="11"/>
      <c r="K64" s="11"/>
      <c r="L64" s="11">
        <f t="shared" si="8"/>
        <v>5</v>
      </c>
      <c r="M64" s="11">
        <f t="shared" si="9"/>
        <v>0</v>
      </c>
    </row>
    <row r="65" spans="1:13">
      <c r="A65" s="8">
        <f>IF(A64 = "","",(IF(A64+1 &lt;= GoalsAssumptions!$H$4,A64+1,"")))</f>
        <v>41703</v>
      </c>
      <c r="B65" s="6">
        <f t="shared" si="0"/>
        <v>3.6666666666666665</v>
      </c>
      <c r="C65" s="6" t="str">
        <f t="shared" si="1"/>
        <v/>
      </c>
      <c r="D65" s="11">
        <f t="shared" si="2"/>
        <v>10270.766666666666</v>
      </c>
      <c r="E65" s="11">
        <f t="shared" si="3"/>
        <v>2.2222222222222223</v>
      </c>
      <c r="F65" s="11">
        <f t="shared" si="4"/>
        <v>1.1111111111111112</v>
      </c>
      <c r="G65" s="11" t="str">
        <f t="shared" si="5"/>
        <v/>
      </c>
      <c r="H65" s="5">
        <f t="shared" si="6"/>
        <v>1450</v>
      </c>
      <c r="I65" s="5">
        <f t="shared" si="7"/>
        <v>660</v>
      </c>
      <c r="J65" s="5"/>
      <c r="K65" s="11"/>
      <c r="L65" s="11">
        <f t="shared" si="8"/>
        <v>5</v>
      </c>
      <c r="M65" s="11">
        <f t="shared" si="9"/>
        <v>0</v>
      </c>
    </row>
    <row r="66" spans="1:13">
      <c r="A66" s="8">
        <f>IF(A65 = "","",(IF(A65+1 &lt;= GoalsAssumptions!$H$4,A65+1,"")))</f>
        <v>41704</v>
      </c>
      <c r="B66" s="6">
        <f t="shared" si="0"/>
        <v>3.6666666666666665</v>
      </c>
      <c r="C66" s="6" t="str">
        <f t="shared" si="1"/>
        <v/>
      </c>
      <c r="D66" s="11">
        <f t="shared" si="2"/>
        <v>10270.766666666666</v>
      </c>
      <c r="E66" s="11">
        <f t="shared" si="3"/>
        <v>2.2222222222222223</v>
      </c>
      <c r="F66" s="11">
        <f t="shared" si="4"/>
        <v>1.1111111111111112</v>
      </c>
      <c r="G66" s="11" t="str">
        <f t="shared" si="5"/>
        <v/>
      </c>
      <c r="H66" s="5">
        <f t="shared" si="6"/>
        <v>1450</v>
      </c>
      <c r="I66" s="5">
        <f t="shared" si="7"/>
        <v>660</v>
      </c>
      <c r="J66" s="5">
        <f t="shared" ref="J66:K80" si="18">H66</f>
        <v>1450</v>
      </c>
      <c r="K66" s="5">
        <f t="shared" si="18"/>
        <v>660</v>
      </c>
      <c r="L66" s="11">
        <f t="shared" si="8"/>
        <v>5</v>
      </c>
      <c r="M66" s="11">
        <f t="shared" si="9"/>
        <v>0</v>
      </c>
    </row>
    <row r="67" spans="1:13">
      <c r="A67" s="8">
        <f>IF(A66 = "","",(IF(A66+1 &lt;= GoalsAssumptions!$H$4,A66+1,"")))</f>
        <v>41705</v>
      </c>
      <c r="B67" s="6">
        <f t="shared" si="0"/>
        <v>3.6666666666666665</v>
      </c>
      <c r="C67" s="6" t="str">
        <f t="shared" si="1"/>
        <v/>
      </c>
      <c r="D67" s="11">
        <f t="shared" si="2"/>
        <v>10270.766666666666</v>
      </c>
      <c r="E67" s="11">
        <f t="shared" si="3"/>
        <v>2.2222222222222223</v>
      </c>
      <c r="F67" s="11">
        <f t="shared" si="4"/>
        <v>1.1111111111111112</v>
      </c>
      <c r="G67" s="11" t="str">
        <f t="shared" si="5"/>
        <v/>
      </c>
      <c r="H67" s="5">
        <f t="shared" si="6"/>
        <v>1450</v>
      </c>
      <c r="I67" s="5">
        <f t="shared" si="7"/>
        <v>660</v>
      </c>
      <c r="J67" s="11"/>
      <c r="K67" s="11"/>
      <c r="L67" s="11">
        <f t="shared" si="8"/>
        <v>5</v>
      </c>
      <c r="M67" s="11">
        <f t="shared" si="9"/>
        <v>0</v>
      </c>
    </row>
    <row r="68" spans="1:13">
      <c r="A68" s="8">
        <f>IF(A67 = "","",(IF(A67+1 &lt;= GoalsAssumptions!$H$4,A67+1,"")))</f>
        <v>41706</v>
      </c>
      <c r="B68" s="6">
        <f t="shared" ref="B68:B102" si="19">IF($B$2="","",(IF(A68&lt;&gt;"",$B$2,"")))</f>
        <v>3.6666666666666665</v>
      </c>
      <c r="C68" s="6" t="str">
        <f t="shared" ref="C68:C102" si="20">IF($C$2="","",(IF(A68&lt;&gt;"",$C$2,"")))</f>
        <v/>
      </c>
      <c r="D68" s="11">
        <f t="shared" ref="D68:D102" si="21">IF($D$2="","",(IF(A68&lt;&gt;"",$D$2,"")))</f>
        <v>10270.766666666666</v>
      </c>
      <c r="E68" s="11">
        <f t="shared" ref="E68:E102" si="22">IF($E$2="","",(IF(A68&lt;&gt;"",$E$2,"")))</f>
        <v>2.2222222222222223</v>
      </c>
      <c r="F68" s="11">
        <f t="shared" ref="F68:F102" si="23">IF($F$2="","",(IF(A68&lt;&gt;"",$F$2,"")))</f>
        <v>1.1111111111111112</v>
      </c>
      <c r="G68" s="11" t="str">
        <f t="shared" ref="G68:G102" si="24">IF($G$2="","",(IF(A68&lt;&gt;"",$G$2,"")))</f>
        <v/>
      </c>
      <c r="H68" s="5">
        <f t="shared" ref="H68:H102" si="25">IF($H$2="","",(IF(A68&lt;&gt;"",$H$2,"")))</f>
        <v>1450</v>
      </c>
      <c r="I68" s="5">
        <f t="shared" ref="I68:I102" si="26">IF($I$2="","",(IF(A68&lt;&gt;"",$I$2,"")))</f>
        <v>660</v>
      </c>
      <c r="J68" s="11"/>
      <c r="K68" s="11"/>
      <c r="L68" s="11">
        <f t="shared" ref="L68:L97" si="27">IF($L$2="","",(IF(A68&lt;&gt;"",$L$2,"")))</f>
        <v>5</v>
      </c>
      <c r="M68" s="11">
        <f t="shared" ref="M68:M97" si="28">IF($M$2="","",(IF(A68&lt;&gt;"",$M$2,"")))</f>
        <v>0</v>
      </c>
    </row>
    <row r="69" spans="1:13">
      <c r="A69" s="8">
        <f>IF(A68 = "","",(IF(A68+1 &lt;= GoalsAssumptions!$H$4,A68+1,"")))</f>
        <v>41707</v>
      </c>
      <c r="B69" s="6">
        <f t="shared" si="19"/>
        <v>3.6666666666666665</v>
      </c>
      <c r="C69" s="6" t="str">
        <f t="shared" si="20"/>
        <v/>
      </c>
      <c r="D69" s="11">
        <f t="shared" si="21"/>
        <v>10270.766666666666</v>
      </c>
      <c r="E69" s="11">
        <f t="shared" si="22"/>
        <v>2.2222222222222223</v>
      </c>
      <c r="F69" s="11">
        <f t="shared" si="23"/>
        <v>1.1111111111111112</v>
      </c>
      <c r="G69" s="11" t="str">
        <f t="shared" si="24"/>
        <v/>
      </c>
      <c r="H69" s="5">
        <f t="shared" si="25"/>
        <v>1450</v>
      </c>
      <c r="I69" s="5">
        <f t="shared" si="26"/>
        <v>660</v>
      </c>
      <c r="J69" s="11"/>
      <c r="K69" s="11"/>
      <c r="L69" s="11">
        <f t="shared" si="27"/>
        <v>5</v>
      </c>
      <c r="M69" s="11">
        <f t="shared" si="28"/>
        <v>0</v>
      </c>
    </row>
    <row r="70" spans="1:13">
      <c r="A70" s="8">
        <f>IF(A69 = "","",(IF(A69+1 &lt;= GoalsAssumptions!$H$4,A69+1,"")))</f>
        <v>41708</v>
      </c>
      <c r="B70" s="6">
        <f t="shared" si="19"/>
        <v>3.6666666666666665</v>
      </c>
      <c r="C70" s="6" t="str">
        <f t="shared" si="20"/>
        <v/>
      </c>
      <c r="D70" s="11">
        <f t="shared" si="21"/>
        <v>10270.766666666666</v>
      </c>
      <c r="E70" s="11">
        <f t="shared" si="22"/>
        <v>2.2222222222222223</v>
      </c>
      <c r="F70" s="11">
        <f t="shared" si="23"/>
        <v>1.1111111111111112</v>
      </c>
      <c r="G70" s="11" t="str">
        <f t="shared" si="24"/>
        <v/>
      </c>
      <c r="H70" s="5">
        <f t="shared" si="25"/>
        <v>1450</v>
      </c>
      <c r="I70" s="5">
        <f t="shared" si="26"/>
        <v>660</v>
      </c>
      <c r="J70" s="11"/>
      <c r="K70" s="11"/>
      <c r="L70" s="11">
        <f t="shared" si="27"/>
        <v>5</v>
      </c>
      <c r="M70" s="11">
        <f t="shared" si="28"/>
        <v>0</v>
      </c>
    </row>
    <row r="71" spans="1:13">
      <c r="A71" s="8">
        <f>IF(A70 = "","",(IF(A70+1 &lt;= GoalsAssumptions!$H$4,A70+1,"")))</f>
        <v>41709</v>
      </c>
      <c r="B71" s="6">
        <f t="shared" si="19"/>
        <v>3.6666666666666665</v>
      </c>
      <c r="C71" s="6" t="str">
        <f t="shared" si="20"/>
        <v/>
      </c>
      <c r="D71" s="11">
        <f t="shared" si="21"/>
        <v>10270.766666666666</v>
      </c>
      <c r="E71" s="11">
        <f t="shared" si="22"/>
        <v>2.2222222222222223</v>
      </c>
      <c r="F71" s="11">
        <f t="shared" si="23"/>
        <v>1.1111111111111112</v>
      </c>
      <c r="G71" s="11" t="str">
        <f t="shared" si="24"/>
        <v/>
      </c>
      <c r="H71" s="5">
        <f t="shared" si="25"/>
        <v>1450</v>
      </c>
      <c r="I71" s="5">
        <f t="shared" si="26"/>
        <v>660</v>
      </c>
      <c r="J71" s="11"/>
      <c r="K71" s="11"/>
      <c r="L71" s="11">
        <f t="shared" si="27"/>
        <v>5</v>
      </c>
      <c r="M71" s="11">
        <f t="shared" si="28"/>
        <v>0</v>
      </c>
    </row>
    <row r="72" spans="1:13">
      <c r="A72" s="8">
        <f>IF(A71 = "","",(IF(A71+1 &lt;= GoalsAssumptions!$H$4,A71+1,"")))</f>
        <v>41710</v>
      </c>
      <c r="B72" s="6">
        <f t="shared" si="19"/>
        <v>3.6666666666666665</v>
      </c>
      <c r="C72" s="6" t="str">
        <f t="shared" si="20"/>
        <v/>
      </c>
      <c r="D72" s="11">
        <f t="shared" si="21"/>
        <v>10270.766666666666</v>
      </c>
      <c r="E72" s="11">
        <f t="shared" si="22"/>
        <v>2.2222222222222223</v>
      </c>
      <c r="F72" s="11">
        <f t="shared" si="23"/>
        <v>1.1111111111111112</v>
      </c>
      <c r="G72" s="11" t="str">
        <f t="shared" si="24"/>
        <v/>
      </c>
      <c r="H72" s="5">
        <f t="shared" si="25"/>
        <v>1450</v>
      </c>
      <c r="I72" s="5">
        <f t="shared" si="26"/>
        <v>660</v>
      </c>
      <c r="J72" s="5"/>
      <c r="K72" s="11"/>
      <c r="L72" s="11">
        <f t="shared" si="27"/>
        <v>5</v>
      </c>
      <c r="M72" s="11">
        <f t="shared" si="28"/>
        <v>0</v>
      </c>
    </row>
    <row r="73" spans="1:13">
      <c r="A73" s="8">
        <f>IF(A72 = "","",(IF(A72+1 &lt;= GoalsAssumptions!$H$4,A72+1,"")))</f>
        <v>41711</v>
      </c>
      <c r="B73" s="6">
        <f t="shared" si="19"/>
        <v>3.6666666666666665</v>
      </c>
      <c r="C73" s="6" t="str">
        <f t="shared" si="20"/>
        <v/>
      </c>
      <c r="D73" s="11">
        <f t="shared" si="21"/>
        <v>10270.766666666666</v>
      </c>
      <c r="E73" s="11">
        <f t="shared" si="22"/>
        <v>2.2222222222222223</v>
      </c>
      <c r="F73" s="11">
        <f t="shared" si="23"/>
        <v>1.1111111111111112</v>
      </c>
      <c r="G73" s="11" t="str">
        <f t="shared" si="24"/>
        <v/>
      </c>
      <c r="H73" s="5">
        <f t="shared" si="25"/>
        <v>1450</v>
      </c>
      <c r="I73" s="5">
        <f t="shared" si="26"/>
        <v>660</v>
      </c>
      <c r="J73" s="5">
        <f t="shared" ref="J73" si="29">H73</f>
        <v>1450</v>
      </c>
      <c r="K73" s="5">
        <f t="shared" si="18"/>
        <v>660</v>
      </c>
      <c r="L73" s="11">
        <f t="shared" si="27"/>
        <v>5</v>
      </c>
      <c r="M73" s="11">
        <f t="shared" si="28"/>
        <v>0</v>
      </c>
    </row>
    <row r="74" spans="1:13">
      <c r="A74" s="8">
        <f>IF(A73 = "","",(IF(A73+1 &lt;= GoalsAssumptions!$H$4,A73+1,"")))</f>
        <v>41712</v>
      </c>
      <c r="B74" s="6">
        <f t="shared" si="19"/>
        <v>3.6666666666666665</v>
      </c>
      <c r="C74" s="6" t="str">
        <f t="shared" si="20"/>
        <v/>
      </c>
      <c r="D74" s="11">
        <f t="shared" si="21"/>
        <v>10270.766666666666</v>
      </c>
      <c r="E74" s="11">
        <f t="shared" si="22"/>
        <v>2.2222222222222223</v>
      </c>
      <c r="F74" s="11">
        <f t="shared" si="23"/>
        <v>1.1111111111111112</v>
      </c>
      <c r="G74" s="11" t="str">
        <f t="shared" si="24"/>
        <v/>
      </c>
      <c r="H74" s="5">
        <f t="shared" si="25"/>
        <v>1450</v>
      </c>
      <c r="I74" s="5">
        <f t="shared" si="26"/>
        <v>660</v>
      </c>
      <c r="J74" s="11"/>
      <c r="K74" s="11"/>
      <c r="L74" s="11">
        <f t="shared" si="27"/>
        <v>5</v>
      </c>
      <c r="M74" s="11">
        <f t="shared" si="28"/>
        <v>0</v>
      </c>
    </row>
    <row r="75" spans="1:13">
      <c r="A75" s="8">
        <f>IF(A74 = "","",(IF(A74+1 &lt;= GoalsAssumptions!$H$4,A74+1,"")))</f>
        <v>41713</v>
      </c>
      <c r="B75" s="6">
        <f t="shared" si="19"/>
        <v>3.6666666666666665</v>
      </c>
      <c r="C75" s="6" t="str">
        <f t="shared" si="20"/>
        <v/>
      </c>
      <c r="D75" s="11">
        <f t="shared" si="21"/>
        <v>10270.766666666666</v>
      </c>
      <c r="E75" s="11">
        <f t="shared" si="22"/>
        <v>2.2222222222222223</v>
      </c>
      <c r="F75" s="11">
        <f t="shared" si="23"/>
        <v>1.1111111111111112</v>
      </c>
      <c r="G75" s="11" t="str">
        <f t="shared" si="24"/>
        <v/>
      </c>
      <c r="H75" s="5">
        <f t="shared" si="25"/>
        <v>1450</v>
      </c>
      <c r="I75" s="5">
        <f t="shared" si="26"/>
        <v>660</v>
      </c>
      <c r="J75" s="11"/>
      <c r="K75" s="11"/>
      <c r="L75" s="11">
        <f t="shared" si="27"/>
        <v>5</v>
      </c>
      <c r="M75" s="11">
        <f t="shared" si="28"/>
        <v>0</v>
      </c>
    </row>
    <row r="76" spans="1:13">
      <c r="A76" s="8">
        <f>IF(A75 = "","",(IF(A75+1 &lt;= GoalsAssumptions!$H$4,A75+1,"")))</f>
        <v>41714</v>
      </c>
      <c r="B76" s="6">
        <f t="shared" si="19"/>
        <v>3.6666666666666665</v>
      </c>
      <c r="C76" s="6" t="str">
        <f t="shared" si="20"/>
        <v/>
      </c>
      <c r="D76" s="11">
        <f t="shared" si="21"/>
        <v>10270.766666666666</v>
      </c>
      <c r="E76" s="11">
        <f t="shared" si="22"/>
        <v>2.2222222222222223</v>
      </c>
      <c r="F76" s="11">
        <f t="shared" si="23"/>
        <v>1.1111111111111112</v>
      </c>
      <c r="G76" s="11" t="str">
        <f t="shared" si="24"/>
        <v/>
      </c>
      <c r="H76" s="5">
        <f t="shared" si="25"/>
        <v>1450</v>
      </c>
      <c r="I76" s="5">
        <f t="shared" si="26"/>
        <v>660</v>
      </c>
      <c r="J76" s="11"/>
      <c r="K76" s="11"/>
      <c r="L76" s="11">
        <f t="shared" si="27"/>
        <v>5</v>
      </c>
      <c r="M76" s="11">
        <f t="shared" si="28"/>
        <v>0</v>
      </c>
    </row>
    <row r="77" spans="1:13">
      <c r="A77" s="8">
        <f>IF(A76 = "","",(IF(A76+1 &lt;= GoalsAssumptions!$H$4,A76+1,"")))</f>
        <v>41715</v>
      </c>
      <c r="B77" s="6">
        <f t="shared" si="19"/>
        <v>3.6666666666666665</v>
      </c>
      <c r="C77" s="6" t="str">
        <f t="shared" si="20"/>
        <v/>
      </c>
      <c r="D77" s="11">
        <f t="shared" si="21"/>
        <v>10270.766666666666</v>
      </c>
      <c r="E77" s="11">
        <f t="shared" si="22"/>
        <v>2.2222222222222223</v>
      </c>
      <c r="F77" s="11">
        <f t="shared" si="23"/>
        <v>1.1111111111111112</v>
      </c>
      <c r="G77" s="11" t="str">
        <f t="shared" si="24"/>
        <v/>
      </c>
      <c r="H77" s="5">
        <f t="shared" si="25"/>
        <v>1450</v>
      </c>
      <c r="I77" s="5">
        <f t="shared" si="26"/>
        <v>660</v>
      </c>
      <c r="J77" s="11"/>
      <c r="K77" s="11"/>
      <c r="L77" s="11">
        <f t="shared" si="27"/>
        <v>5</v>
      </c>
      <c r="M77" s="11">
        <f t="shared" si="28"/>
        <v>0</v>
      </c>
    </row>
    <row r="78" spans="1:13">
      <c r="A78" s="8">
        <f>IF(A77 = "","",(IF(A77+1 &lt;= GoalsAssumptions!$H$4,A77+1,"")))</f>
        <v>41716</v>
      </c>
      <c r="B78" s="6">
        <f t="shared" si="19"/>
        <v>3.6666666666666665</v>
      </c>
      <c r="C78" s="6" t="str">
        <f t="shared" si="20"/>
        <v/>
      </c>
      <c r="D78" s="11">
        <f t="shared" si="21"/>
        <v>10270.766666666666</v>
      </c>
      <c r="E78" s="11">
        <f t="shared" si="22"/>
        <v>2.2222222222222223</v>
      </c>
      <c r="F78" s="11">
        <f t="shared" si="23"/>
        <v>1.1111111111111112</v>
      </c>
      <c r="G78" s="11" t="str">
        <f t="shared" si="24"/>
        <v/>
      </c>
      <c r="H78" s="5">
        <f t="shared" si="25"/>
        <v>1450</v>
      </c>
      <c r="I78" s="5">
        <f t="shared" si="26"/>
        <v>660</v>
      </c>
      <c r="J78" s="11"/>
      <c r="K78" s="11"/>
      <c r="L78" s="11">
        <f t="shared" si="27"/>
        <v>5</v>
      </c>
      <c r="M78" s="11">
        <f t="shared" si="28"/>
        <v>0</v>
      </c>
    </row>
    <row r="79" spans="1:13">
      <c r="A79" s="8">
        <f>IF(A78 = "","",(IF(A78+1 &lt;= GoalsAssumptions!$H$4,A78+1,"")))</f>
        <v>41717</v>
      </c>
      <c r="B79" s="6">
        <f t="shared" si="19"/>
        <v>3.6666666666666665</v>
      </c>
      <c r="C79" s="6" t="str">
        <f t="shared" si="20"/>
        <v/>
      </c>
      <c r="D79" s="11">
        <f t="shared" si="21"/>
        <v>10270.766666666666</v>
      </c>
      <c r="E79" s="11">
        <f t="shared" si="22"/>
        <v>2.2222222222222223</v>
      </c>
      <c r="F79" s="11">
        <f t="shared" si="23"/>
        <v>1.1111111111111112</v>
      </c>
      <c r="G79" s="11" t="str">
        <f t="shared" si="24"/>
        <v/>
      </c>
      <c r="H79" s="5">
        <f t="shared" si="25"/>
        <v>1450</v>
      </c>
      <c r="I79" s="5">
        <f t="shared" si="26"/>
        <v>660</v>
      </c>
      <c r="J79" s="5"/>
      <c r="K79" s="11"/>
      <c r="L79" s="11">
        <f t="shared" si="27"/>
        <v>5</v>
      </c>
      <c r="M79" s="11">
        <f t="shared" si="28"/>
        <v>0</v>
      </c>
    </row>
    <row r="80" spans="1:13">
      <c r="A80" s="8">
        <f>IF(A79 = "","",(IF(A79+1 &lt;= GoalsAssumptions!$H$4,A79+1,"")))</f>
        <v>41718</v>
      </c>
      <c r="B80" s="6">
        <f t="shared" si="19"/>
        <v>3.6666666666666665</v>
      </c>
      <c r="C80" s="6" t="str">
        <f t="shared" si="20"/>
        <v/>
      </c>
      <c r="D80" s="11">
        <f t="shared" si="21"/>
        <v>10270.766666666666</v>
      </c>
      <c r="E80" s="11">
        <f t="shared" si="22"/>
        <v>2.2222222222222223</v>
      </c>
      <c r="F80" s="11">
        <f t="shared" si="23"/>
        <v>1.1111111111111112</v>
      </c>
      <c r="G80" s="11" t="str">
        <f t="shared" si="24"/>
        <v/>
      </c>
      <c r="H80" s="5">
        <f t="shared" si="25"/>
        <v>1450</v>
      </c>
      <c r="I80" s="5">
        <f t="shared" si="26"/>
        <v>660</v>
      </c>
      <c r="J80" s="5">
        <f t="shared" ref="J80" si="30">H80</f>
        <v>1450</v>
      </c>
      <c r="K80" s="5">
        <f t="shared" si="18"/>
        <v>660</v>
      </c>
      <c r="L80" s="11">
        <f t="shared" si="27"/>
        <v>5</v>
      </c>
      <c r="M80" s="11">
        <f t="shared" si="28"/>
        <v>0</v>
      </c>
    </row>
    <row r="81" spans="1:13">
      <c r="A81" s="8">
        <f>IF(A80 = "","",(IF(A80+1 &lt;= GoalsAssumptions!$H$4,A80+1,"")))</f>
        <v>41719</v>
      </c>
      <c r="B81" s="6">
        <f t="shared" si="19"/>
        <v>3.6666666666666665</v>
      </c>
      <c r="C81" s="6" t="str">
        <f t="shared" si="20"/>
        <v/>
      </c>
      <c r="D81" s="11">
        <f t="shared" si="21"/>
        <v>10270.766666666666</v>
      </c>
      <c r="E81" s="11">
        <f t="shared" si="22"/>
        <v>2.2222222222222223</v>
      </c>
      <c r="F81" s="11">
        <f t="shared" si="23"/>
        <v>1.1111111111111112</v>
      </c>
      <c r="G81" s="11" t="str">
        <f t="shared" si="24"/>
        <v/>
      </c>
      <c r="H81" s="5">
        <f t="shared" si="25"/>
        <v>1450</v>
      </c>
      <c r="I81" s="5">
        <f t="shared" si="26"/>
        <v>660</v>
      </c>
      <c r="J81" s="11"/>
      <c r="K81" s="11"/>
      <c r="L81" s="11">
        <f t="shared" si="27"/>
        <v>5</v>
      </c>
      <c r="M81" s="11">
        <f t="shared" si="28"/>
        <v>0</v>
      </c>
    </row>
    <row r="82" spans="1:13">
      <c r="A82" s="8">
        <f>IF(A81 = "","",(IF(A81+1 &lt;= GoalsAssumptions!$H$4,A81+1,"")))</f>
        <v>41720</v>
      </c>
      <c r="B82" s="6">
        <f t="shared" si="19"/>
        <v>3.6666666666666665</v>
      </c>
      <c r="C82" s="6" t="str">
        <f t="shared" si="20"/>
        <v/>
      </c>
      <c r="D82" s="11">
        <f t="shared" si="21"/>
        <v>10270.766666666666</v>
      </c>
      <c r="E82" s="11">
        <f t="shared" si="22"/>
        <v>2.2222222222222223</v>
      </c>
      <c r="F82" s="11">
        <f t="shared" si="23"/>
        <v>1.1111111111111112</v>
      </c>
      <c r="G82" s="11" t="str">
        <f t="shared" si="24"/>
        <v/>
      </c>
      <c r="H82" s="5">
        <f t="shared" si="25"/>
        <v>1450</v>
      </c>
      <c r="I82" s="5">
        <f t="shared" si="26"/>
        <v>660</v>
      </c>
      <c r="J82" s="11"/>
      <c r="K82" s="11"/>
      <c r="L82" s="11">
        <f t="shared" si="27"/>
        <v>5</v>
      </c>
      <c r="M82" s="11">
        <f t="shared" si="28"/>
        <v>0</v>
      </c>
    </row>
    <row r="83" spans="1:13">
      <c r="A83" s="8">
        <f>IF(A82 = "","",(IF(A82+1 &lt;= GoalsAssumptions!$H$4,A82+1,"")))</f>
        <v>41721</v>
      </c>
      <c r="B83" s="6">
        <f t="shared" si="19"/>
        <v>3.6666666666666665</v>
      </c>
      <c r="C83" s="6" t="str">
        <f t="shared" si="20"/>
        <v/>
      </c>
      <c r="D83" s="11">
        <f t="shared" si="21"/>
        <v>10270.766666666666</v>
      </c>
      <c r="E83" s="11">
        <f t="shared" si="22"/>
        <v>2.2222222222222223</v>
      </c>
      <c r="F83" s="11">
        <f t="shared" si="23"/>
        <v>1.1111111111111112</v>
      </c>
      <c r="G83" s="11" t="str">
        <f t="shared" si="24"/>
        <v/>
      </c>
      <c r="H83" s="5">
        <f t="shared" si="25"/>
        <v>1450</v>
      </c>
      <c r="I83" s="5">
        <f t="shared" si="26"/>
        <v>660</v>
      </c>
      <c r="J83" s="11"/>
      <c r="K83" s="11"/>
      <c r="L83" s="11">
        <f t="shared" si="27"/>
        <v>5</v>
      </c>
      <c r="M83" s="11">
        <f t="shared" si="28"/>
        <v>0</v>
      </c>
    </row>
    <row r="84" spans="1:13">
      <c r="A84" s="8">
        <f>IF(A83 = "","",(IF(A83+1 &lt;= GoalsAssumptions!$H$4,A83+1,"")))</f>
        <v>41722</v>
      </c>
      <c r="B84" s="6">
        <f t="shared" si="19"/>
        <v>3.6666666666666665</v>
      </c>
      <c r="C84" s="6" t="str">
        <f t="shared" si="20"/>
        <v/>
      </c>
      <c r="D84" s="11">
        <f t="shared" si="21"/>
        <v>10270.766666666666</v>
      </c>
      <c r="E84" s="11">
        <f t="shared" si="22"/>
        <v>2.2222222222222223</v>
      </c>
      <c r="F84" s="11">
        <f t="shared" si="23"/>
        <v>1.1111111111111112</v>
      </c>
      <c r="G84" s="11" t="str">
        <f t="shared" si="24"/>
        <v/>
      </c>
      <c r="H84" s="5">
        <f t="shared" si="25"/>
        <v>1450</v>
      </c>
      <c r="I84" s="5">
        <f t="shared" si="26"/>
        <v>660</v>
      </c>
      <c r="J84" s="11"/>
      <c r="K84" s="11"/>
      <c r="L84" s="11">
        <f t="shared" si="27"/>
        <v>5</v>
      </c>
      <c r="M84" s="11">
        <f t="shared" si="28"/>
        <v>0</v>
      </c>
    </row>
    <row r="85" spans="1:13">
      <c r="A85" s="8">
        <f>IF(A84 = "","",(IF(A84+1 &lt;= GoalsAssumptions!$H$4,A84+1,"")))</f>
        <v>41723</v>
      </c>
      <c r="B85" s="6">
        <f t="shared" si="19"/>
        <v>3.6666666666666665</v>
      </c>
      <c r="C85" s="6" t="str">
        <f t="shared" si="20"/>
        <v/>
      </c>
      <c r="D85" s="11">
        <f t="shared" si="21"/>
        <v>10270.766666666666</v>
      </c>
      <c r="E85" s="11">
        <f t="shared" si="22"/>
        <v>2.2222222222222223</v>
      </c>
      <c r="F85" s="11">
        <f t="shared" si="23"/>
        <v>1.1111111111111112</v>
      </c>
      <c r="G85" s="11" t="str">
        <f t="shared" si="24"/>
        <v/>
      </c>
      <c r="H85" s="5">
        <f t="shared" si="25"/>
        <v>1450</v>
      </c>
      <c r="I85" s="5">
        <f t="shared" si="26"/>
        <v>660</v>
      </c>
      <c r="J85" s="11"/>
      <c r="K85" s="11"/>
      <c r="L85" s="11">
        <f t="shared" si="27"/>
        <v>5</v>
      </c>
      <c r="M85" s="11">
        <f t="shared" si="28"/>
        <v>0</v>
      </c>
    </row>
    <row r="86" spans="1:13">
      <c r="A86" s="8">
        <f>IF(A85 = "","",(IF(A85+1 &lt;= GoalsAssumptions!$H$4,A85+1,"")))</f>
        <v>41724</v>
      </c>
      <c r="B86" s="6">
        <f t="shared" si="19"/>
        <v>3.6666666666666665</v>
      </c>
      <c r="C86" s="6" t="str">
        <f t="shared" si="20"/>
        <v/>
      </c>
      <c r="D86" s="11">
        <f t="shared" si="21"/>
        <v>10270.766666666666</v>
      </c>
      <c r="E86" s="11">
        <f t="shared" si="22"/>
        <v>2.2222222222222223</v>
      </c>
      <c r="F86" s="11">
        <f t="shared" si="23"/>
        <v>1.1111111111111112</v>
      </c>
      <c r="G86" s="11" t="str">
        <f t="shared" si="24"/>
        <v/>
      </c>
      <c r="H86" s="5">
        <f t="shared" si="25"/>
        <v>1450</v>
      </c>
      <c r="I86" s="5">
        <f t="shared" si="26"/>
        <v>660</v>
      </c>
      <c r="J86" s="5"/>
      <c r="K86" s="11"/>
      <c r="L86" s="11">
        <f t="shared" si="27"/>
        <v>5</v>
      </c>
      <c r="M86" s="11">
        <f t="shared" si="28"/>
        <v>0</v>
      </c>
    </row>
    <row r="87" spans="1:13">
      <c r="A87" s="8">
        <f>IF(A86 = "","",(IF(A86+1 &lt;= GoalsAssumptions!$H$4,A86+1,"")))</f>
        <v>41725</v>
      </c>
      <c r="B87" s="6">
        <f t="shared" si="19"/>
        <v>3.6666666666666665</v>
      </c>
      <c r="C87" s="6" t="str">
        <f t="shared" si="20"/>
        <v/>
      </c>
      <c r="D87" s="11">
        <f t="shared" si="21"/>
        <v>10270.766666666666</v>
      </c>
      <c r="E87" s="11">
        <f t="shared" si="22"/>
        <v>2.2222222222222223</v>
      </c>
      <c r="F87" s="11">
        <f t="shared" si="23"/>
        <v>1.1111111111111112</v>
      </c>
      <c r="G87" s="11" t="str">
        <f t="shared" si="24"/>
        <v/>
      </c>
      <c r="H87" s="5">
        <f t="shared" si="25"/>
        <v>1450</v>
      </c>
      <c r="I87" s="5">
        <f t="shared" si="26"/>
        <v>660</v>
      </c>
      <c r="J87" s="5">
        <f t="shared" ref="J87:K87" si="31">H87</f>
        <v>1450</v>
      </c>
      <c r="K87" s="5">
        <f t="shared" si="31"/>
        <v>660</v>
      </c>
      <c r="L87" s="11">
        <f t="shared" si="27"/>
        <v>5</v>
      </c>
      <c r="M87" s="11">
        <f t="shared" si="28"/>
        <v>0</v>
      </c>
    </row>
    <row r="88" spans="1:13">
      <c r="A88" s="8">
        <f>IF(A87 = "","",(IF(A87+1 &lt;= GoalsAssumptions!$H$4,A87+1,"")))</f>
        <v>41726</v>
      </c>
      <c r="B88" s="6">
        <f t="shared" si="19"/>
        <v>3.6666666666666665</v>
      </c>
      <c r="C88" s="6" t="str">
        <f t="shared" si="20"/>
        <v/>
      </c>
      <c r="D88" s="11">
        <f t="shared" si="21"/>
        <v>10270.766666666666</v>
      </c>
      <c r="E88" s="11">
        <f t="shared" si="22"/>
        <v>2.2222222222222223</v>
      </c>
      <c r="F88" s="11">
        <f t="shared" si="23"/>
        <v>1.1111111111111112</v>
      </c>
      <c r="G88" s="11" t="str">
        <f t="shared" si="24"/>
        <v/>
      </c>
      <c r="H88" s="5">
        <f t="shared" si="25"/>
        <v>1450</v>
      </c>
      <c r="I88" s="5">
        <f t="shared" si="26"/>
        <v>660</v>
      </c>
      <c r="J88" s="11"/>
      <c r="K88" s="11"/>
      <c r="L88" s="11">
        <f t="shared" si="27"/>
        <v>5</v>
      </c>
      <c r="M88" s="11">
        <f t="shared" si="28"/>
        <v>0</v>
      </c>
    </row>
    <row r="89" spans="1:13">
      <c r="A89" s="8">
        <f>IF(A88 = "","",(IF(A88+1 &lt;= GoalsAssumptions!$H$4,A88+1,"")))</f>
        <v>41727</v>
      </c>
      <c r="B89" s="6">
        <f t="shared" si="19"/>
        <v>3.6666666666666665</v>
      </c>
      <c r="C89" s="6" t="str">
        <f t="shared" si="20"/>
        <v/>
      </c>
      <c r="D89" s="11">
        <f t="shared" si="21"/>
        <v>10270.766666666666</v>
      </c>
      <c r="E89" s="11">
        <f t="shared" si="22"/>
        <v>2.2222222222222223</v>
      </c>
      <c r="F89" s="11">
        <f t="shared" si="23"/>
        <v>1.1111111111111112</v>
      </c>
      <c r="G89" s="11" t="str">
        <f t="shared" si="24"/>
        <v/>
      </c>
      <c r="H89" s="5">
        <f t="shared" si="25"/>
        <v>1450</v>
      </c>
      <c r="I89" s="5">
        <f t="shared" si="26"/>
        <v>660</v>
      </c>
      <c r="J89" s="11"/>
      <c r="K89" s="11"/>
      <c r="L89" s="11">
        <f t="shared" si="27"/>
        <v>5</v>
      </c>
      <c r="M89" s="11">
        <f t="shared" si="28"/>
        <v>0</v>
      </c>
    </row>
    <row r="90" spans="1:13">
      <c r="A90" s="8">
        <f>IF(A89 = "","",(IF(A89+1 &lt;= GoalsAssumptions!$H$4,A89+1,"")))</f>
        <v>41728</v>
      </c>
      <c r="B90" s="6">
        <f t="shared" si="19"/>
        <v>3.6666666666666665</v>
      </c>
      <c r="C90" s="6" t="str">
        <f t="shared" si="20"/>
        <v/>
      </c>
      <c r="D90" s="11">
        <f t="shared" si="21"/>
        <v>10270.766666666666</v>
      </c>
      <c r="E90" s="11">
        <f t="shared" si="22"/>
        <v>2.2222222222222223</v>
      </c>
      <c r="F90" s="11">
        <f t="shared" si="23"/>
        <v>1.1111111111111112</v>
      </c>
      <c r="G90" s="11" t="str">
        <f t="shared" si="24"/>
        <v/>
      </c>
      <c r="H90" s="5">
        <f t="shared" si="25"/>
        <v>1450</v>
      </c>
      <c r="I90" s="5">
        <f t="shared" si="26"/>
        <v>660</v>
      </c>
      <c r="J90" s="11"/>
      <c r="K90" s="11"/>
      <c r="L90" s="11">
        <f t="shared" si="27"/>
        <v>5</v>
      </c>
      <c r="M90" s="11">
        <f t="shared" si="28"/>
        <v>0</v>
      </c>
    </row>
    <row r="91" spans="1:13">
      <c r="A91" s="8">
        <f>IF(A90 = "","",(IF(A90+1 &lt;= GoalsAssumptions!$H$4,A90+1,"")))</f>
        <v>41729</v>
      </c>
      <c r="B91" s="6">
        <f t="shared" si="19"/>
        <v>3.6666666666666665</v>
      </c>
      <c r="C91" s="6" t="str">
        <f t="shared" si="20"/>
        <v/>
      </c>
      <c r="D91" s="11">
        <f t="shared" si="21"/>
        <v>10270.766666666666</v>
      </c>
      <c r="E91" s="11">
        <f t="shared" si="22"/>
        <v>2.2222222222222223</v>
      </c>
      <c r="F91" s="11">
        <f t="shared" si="23"/>
        <v>1.1111111111111112</v>
      </c>
      <c r="G91" s="11" t="str">
        <f t="shared" si="24"/>
        <v/>
      </c>
      <c r="H91" s="5">
        <f t="shared" si="25"/>
        <v>1450</v>
      </c>
      <c r="I91" s="5">
        <f t="shared" si="26"/>
        <v>660</v>
      </c>
      <c r="J91" s="11"/>
      <c r="K91" s="11"/>
      <c r="L91" s="11">
        <f t="shared" si="27"/>
        <v>5</v>
      </c>
      <c r="M91" s="11">
        <f t="shared" si="28"/>
        <v>0</v>
      </c>
    </row>
    <row r="92" spans="1:13">
      <c r="A92" s="8" t="str">
        <f>IF(A91 = "","",(IF(A91+1 &lt;= GoalsAssumptions!$H$4,A91+1,"")))</f>
        <v/>
      </c>
      <c r="B92" s="6" t="str">
        <f t="shared" si="19"/>
        <v/>
      </c>
      <c r="C92" s="6" t="str">
        <f t="shared" si="20"/>
        <v/>
      </c>
      <c r="D92" s="11" t="str">
        <f t="shared" si="21"/>
        <v/>
      </c>
      <c r="E92" s="11" t="str">
        <f t="shared" si="22"/>
        <v/>
      </c>
      <c r="F92" s="11" t="str">
        <f t="shared" si="23"/>
        <v/>
      </c>
      <c r="G92" s="11" t="str">
        <f t="shared" si="24"/>
        <v/>
      </c>
      <c r="H92" s="5" t="str">
        <f t="shared" si="25"/>
        <v/>
      </c>
      <c r="I92" s="5" t="str">
        <f t="shared" si="26"/>
        <v/>
      </c>
      <c r="J92" s="11"/>
      <c r="K92" s="11"/>
      <c r="L92" s="11" t="str">
        <f t="shared" si="27"/>
        <v/>
      </c>
      <c r="M92" s="11" t="str">
        <f t="shared" si="28"/>
        <v/>
      </c>
    </row>
    <row r="93" spans="1:13">
      <c r="A93" s="8" t="str">
        <f>IF(A92 = "","",(IF(A92+1 &lt;= GoalsAssumptions!$H$4,A92+1,"")))</f>
        <v/>
      </c>
      <c r="B93" s="6" t="str">
        <f t="shared" si="19"/>
        <v/>
      </c>
      <c r="C93" s="6" t="str">
        <f t="shared" si="20"/>
        <v/>
      </c>
      <c r="D93" s="11" t="str">
        <f t="shared" si="21"/>
        <v/>
      </c>
      <c r="E93" s="11" t="str">
        <f t="shared" si="22"/>
        <v/>
      </c>
      <c r="F93" s="11" t="str">
        <f t="shared" si="23"/>
        <v/>
      </c>
      <c r="G93" s="11" t="str">
        <f t="shared" si="24"/>
        <v/>
      </c>
      <c r="H93" s="5" t="str">
        <f t="shared" si="25"/>
        <v/>
      </c>
      <c r="I93" s="5" t="str">
        <f t="shared" si="26"/>
        <v/>
      </c>
      <c r="J93" s="5" t="str">
        <f>H93</f>
        <v/>
      </c>
      <c r="L93" s="11" t="str">
        <f t="shared" si="27"/>
        <v/>
      </c>
      <c r="M93" s="11" t="str">
        <f t="shared" si="28"/>
        <v/>
      </c>
    </row>
    <row r="94" spans="1:13">
      <c r="A94" s="8" t="str">
        <f>IF(A93 = "","",(IF(A93+1 &lt;= GoalsAssumptions!$H$4,A93+1,"")))</f>
        <v/>
      </c>
      <c r="B94" s="6" t="str">
        <f t="shared" si="19"/>
        <v/>
      </c>
      <c r="C94" s="6" t="str">
        <f t="shared" si="20"/>
        <v/>
      </c>
      <c r="D94" s="11" t="str">
        <f t="shared" si="21"/>
        <v/>
      </c>
      <c r="E94" s="11" t="str">
        <f t="shared" si="22"/>
        <v/>
      </c>
      <c r="F94" s="11" t="str">
        <f t="shared" si="23"/>
        <v/>
      </c>
      <c r="G94" s="11" t="str">
        <f t="shared" si="24"/>
        <v/>
      </c>
      <c r="H94" s="5" t="str">
        <f t="shared" si="25"/>
        <v/>
      </c>
      <c r="I94" s="5" t="str">
        <f t="shared" si="26"/>
        <v/>
      </c>
      <c r="L94" s="11" t="str">
        <f t="shared" si="27"/>
        <v/>
      </c>
      <c r="M94" s="11" t="str">
        <f t="shared" si="28"/>
        <v/>
      </c>
    </row>
    <row r="95" spans="1:13">
      <c r="A95" s="8" t="str">
        <f>IF(A94 = "","",(IF(A94+1 &lt;= GoalsAssumptions!$H$4,A94+1,"")))</f>
        <v/>
      </c>
      <c r="B95" s="6" t="str">
        <f t="shared" si="19"/>
        <v/>
      </c>
      <c r="C95" s="6" t="str">
        <f t="shared" si="20"/>
        <v/>
      </c>
      <c r="D95" s="11" t="str">
        <f t="shared" si="21"/>
        <v/>
      </c>
      <c r="E95" s="11" t="str">
        <f t="shared" si="22"/>
        <v/>
      </c>
      <c r="F95" s="11" t="str">
        <f t="shared" si="23"/>
        <v/>
      </c>
      <c r="G95" s="11" t="str">
        <f t="shared" si="24"/>
        <v/>
      </c>
      <c r="H95" s="5" t="str">
        <f t="shared" si="25"/>
        <v/>
      </c>
      <c r="I95" s="5" t="str">
        <f t="shared" si="26"/>
        <v/>
      </c>
      <c r="J95" s="10" t="str">
        <f>H95</f>
        <v/>
      </c>
      <c r="L95" s="11" t="str">
        <f t="shared" si="27"/>
        <v/>
      </c>
      <c r="M95" s="11" t="str">
        <f t="shared" si="28"/>
        <v/>
      </c>
    </row>
    <row r="96" spans="1:13">
      <c r="A96" s="8" t="str">
        <f>IF(A95 = "","",(IF(A95+1 &lt;= GoalsAssumptions!$H$4,A95+1,"")))</f>
        <v/>
      </c>
      <c r="B96" s="6" t="str">
        <f t="shared" si="19"/>
        <v/>
      </c>
      <c r="C96" s="6" t="str">
        <f t="shared" si="20"/>
        <v/>
      </c>
      <c r="D96" s="11" t="str">
        <f t="shared" si="21"/>
        <v/>
      </c>
      <c r="E96" s="11" t="str">
        <f t="shared" si="22"/>
        <v/>
      </c>
      <c r="F96" s="11" t="str">
        <f t="shared" si="23"/>
        <v/>
      </c>
      <c r="G96" s="11" t="str">
        <f t="shared" si="24"/>
        <v/>
      </c>
      <c r="H96" s="5" t="str">
        <f t="shared" si="25"/>
        <v/>
      </c>
      <c r="I96" s="5" t="str">
        <f t="shared" si="26"/>
        <v/>
      </c>
      <c r="L96" s="11" t="str">
        <f t="shared" si="27"/>
        <v/>
      </c>
      <c r="M96" s="11" t="str">
        <f t="shared" si="28"/>
        <v/>
      </c>
    </row>
    <row r="97" spans="1:13">
      <c r="A97" s="8" t="str">
        <f>IF(A96 = "","",(IF(A96+1 &lt;= GoalsAssumptions!$H$4,A96+1,"")))</f>
        <v/>
      </c>
      <c r="B97" s="6" t="str">
        <f t="shared" si="19"/>
        <v/>
      </c>
      <c r="C97" s="6" t="str">
        <f t="shared" si="20"/>
        <v/>
      </c>
      <c r="D97" s="11" t="str">
        <f t="shared" si="21"/>
        <v/>
      </c>
      <c r="E97" s="11" t="str">
        <f t="shared" si="22"/>
        <v/>
      </c>
      <c r="F97" s="11" t="str">
        <f t="shared" si="23"/>
        <v/>
      </c>
      <c r="G97" s="11" t="str">
        <f t="shared" si="24"/>
        <v/>
      </c>
      <c r="H97" s="5" t="str">
        <f t="shared" si="25"/>
        <v/>
      </c>
      <c r="I97" s="5" t="str">
        <f t="shared" si="26"/>
        <v/>
      </c>
      <c r="L97" s="11" t="str">
        <f t="shared" si="27"/>
        <v/>
      </c>
      <c r="M97" s="11" t="str">
        <f t="shared" si="28"/>
        <v/>
      </c>
    </row>
    <row r="98" spans="1:13">
      <c r="A98" s="8" t="str">
        <f>IF(A97 = "","",(IF(A97+1 &lt;= GoalsAssumptions!$H$4,A97+1,"")))</f>
        <v/>
      </c>
      <c r="B98" s="6" t="str">
        <f t="shared" si="19"/>
        <v/>
      </c>
      <c r="C98" s="6" t="str">
        <f t="shared" si="20"/>
        <v/>
      </c>
      <c r="D98" s="11" t="str">
        <f t="shared" si="21"/>
        <v/>
      </c>
      <c r="E98" s="11" t="str">
        <f t="shared" si="22"/>
        <v/>
      </c>
      <c r="F98" s="11" t="str">
        <f t="shared" si="23"/>
        <v/>
      </c>
      <c r="G98" s="11" t="str">
        <f t="shared" si="24"/>
        <v/>
      </c>
      <c r="H98" s="5" t="str">
        <f t="shared" si="25"/>
        <v/>
      </c>
      <c r="I98" s="5" t="str">
        <f t="shared" si="26"/>
        <v/>
      </c>
      <c r="L98" s="11" t="str">
        <f t="shared" ref="L98:L107" si="32">IF($L$2="","",(IF(A98&lt;&gt;"",$L$2,"")))</f>
        <v/>
      </c>
    </row>
    <row r="99" spans="1:13">
      <c r="A99" s="8" t="str">
        <f>IF(A98 = "","",(IF(A98+1 &lt;= GoalsAssumptions!$H$4,A98+1,"")))</f>
        <v/>
      </c>
      <c r="B99" s="6" t="str">
        <f t="shared" si="19"/>
        <v/>
      </c>
      <c r="C99" s="6" t="str">
        <f t="shared" si="20"/>
        <v/>
      </c>
      <c r="D99" s="11" t="str">
        <f t="shared" si="21"/>
        <v/>
      </c>
      <c r="E99" s="11" t="str">
        <f t="shared" si="22"/>
        <v/>
      </c>
      <c r="F99" s="11" t="str">
        <f t="shared" si="23"/>
        <v/>
      </c>
      <c r="G99" s="11" t="str">
        <f t="shared" si="24"/>
        <v/>
      </c>
      <c r="H99" s="5" t="str">
        <f t="shared" si="25"/>
        <v/>
      </c>
      <c r="I99" s="5" t="str">
        <f t="shared" si="26"/>
        <v/>
      </c>
      <c r="L99" s="11" t="str">
        <f t="shared" si="32"/>
        <v/>
      </c>
    </row>
    <row r="100" spans="1:13">
      <c r="A100" s="8" t="str">
        <f>IF(A99 = "","",(IF(A99+1 &lt;= GoalsAssumptions!$H$4,A99+1,"")))</f>
        <v/>
      </c>
      <c r="B100" s="6" t="str">
        <f t="shared" si="19"/>
        <v/>
      </c>
      <c r="C100" s="6" t="str">
        <f t="shared" si="20"/>
        <v/>
      </c>
      <c r="D100" s="11" t="str">
        <f t="shared" si="21"/>
        <v/>
      </c>
      <c r="E100" s="11" t="str">
        <f t="shared" si="22"/>
        <v/>
      </c>
      <c r="F100" s="11" t="str">
        <f t="shared" si="23"/>
        <v/>
      </c>
      <c r="G100" s="11" t="str">
        <f t="shared" si="24"/>
        <v/>
      </c>
      <c r="H100" s="5" t="str">
        <f t="shared" si="25"/>
        <v/>
      </c>
      <c r="I100" s="5" t="str">
        <f t="shared" si="26"/>
        <v/>
      </c>
      <c r="J100" s="5"/>
      <c r="L100" s="11" t="str">
        <f t="shared" si="32"/>
        <v/>
      </c>
    </row>
    <row r="101" spans="1:13">
      <c r="A101" s="8" t="str">
        <f>IF(A100 = "","",(IF(A100+1 &lt;= GoalsAssumptions!$H$4,A100+1,"")))</f>
        <v/>
      </c>
      <c r="B101" s="6" t="str">
        <f t="shared" si="19"/>
        <v/>
      </c>
      <c r="C101" s="6" t="str">
        <f t="shared" si="20"/>
        <v/>
      </c>
      <c r="D101" s="11" t="str">
        <f t="shared" si="21"/>
        <v/>
      </c>
      <c r="E101" s="11" t="str">
        <f t="shared" si="22"/>
        <v/>
      </c>
      <c r="F101" s="11" t="str">
        <f t="shared" si="23"/>
        <v/>
      </c>
      <c r="G101" s="11" t="str">
        <f t="shared" si="24"/>
        <v/>
      </c>
      <c r="H101" s="5" t="str">
        <f t="shared" si="25"/>
        <v/>
      </c>
      <c r="I101" s="5" t="str">
        <f t="shared" si="26"/>
        <v/>
      </c>
      <c r="L101" s="11" t="str">
        <f t="shared" si="32"/>
        <v/>
      </c>
    </row>
    <row r="102" spans="1:13">
      <c r="A102" s="8" t="str">
        <f>IF(A101 = "","",(IF(A101+1 &lt;= GoalsAssumptions!$H$4,A101+1,"")))</f>
        <v/>
      </c>
      <c r="B102" s="6" t="str">
        <f t="shared" si="19"/>
        <v/>
      </c>
      <c r="C102" s="6" t="str">
        <f t="shared" si="20"/>
        <v/>
      </c>
      <c r="D102" s="11" t="str">
        <f t="shared" si="21"/>
        <v/>
      </c>
      <c r="E102" s="11" t="str">
        <f t="shared" si="22"/>
        <v/>
      </c>
      <c r="F102" s="11" t="str">
        <f t="shared" si="23"/>
        <v/>
      </c>
      <c r="G102" s="11" t="str">
        <f t="shared" si="24"/>
        <v/>
      </c>
      <c r="H102" s="5" t="str">
        <f t="shared" si="25"/>
        <v/>
      </c>
      <c r="I102" s="5" t="str">
        <f t="shared" si="26"/>
        <v/>
      </c>
      <c r="J102" s="10" t="str">
        <f>H102</f>
        <v/>
      </c>
      <c r="L102" s="11" t="str">
        <f t="shared" si="32"/>
        <v/>
      </c>
    </row>
    <row r="103" spans="1:13">
      <c r="A103" s="8" t="str">
        <f>IF(A102 = "","",(IF(A102+1 &lt;= GoalsAssumptions!$H$4,A102+1,"")))</f>
        <v/>
      </c>
      <c r="B103" s="6" t="str">
        <f t="shared" ref="B103:B104" si="33">IF($B$2="","",(IF(A103&lt;&gt;"",$B$2+$B102,"")))</f>
        <v/>
      </c>
      <c r="C103" s="6" t="str">
        <f t="shared" ref="C103:C104" si="34">IF($C$2="","",(IF(A103&lt;&gt;"",$C$2+$C102,"")))</f>
        <v/>
      </c>
      <c r="D103" s="11" t="str">
        <f t="shared" ref="D103:D104" si="35">IF($D$2="","",(IF(A103&lt;&gt;"",$D$2+$D102,"")))</f>
        <v/>
      </c>
      <c r="E103" s="11" t="str">
        <f t="shared" ref="E103:E104" si="36">IF($E$2="","",(IF(A103&lt;&gt;"",$E$2+$E102,"")))</f>
        <v/>
      </c>
      <c r="H103" s="5" t="str">
        <f t="shared" ref="H103:H104" si="37">IF($H$2="","",(IF(A103&lt;&gt;"",$H$2,"")))</f>
        <v/>
      </c>
      <c r="I103" s="5" t="str">
        <f t="shared" ref="I103:I106" si="38">IF($I$2="","",(IF(A103&lt;&gt;"",$I$2,"")))</f>
        <v/>
      </c>
      <c r="L103" s="11" t="str">
        <f t="shared" si="32"/>
        <v/>
      </c>
    </row>
    <row r="104" spans="1:13">
      <c r="A104" s="8" t="str">
        <f>IF(A103 = "","",(IF(A103+1 &lt;= GoalsAssumptions!$H$4,A103+1,"")))</f>
        <v/>
      </c>
      <c r="B104" s="6" t="str">
        <f t="shared" si="33"/>
        <v/>
      </c>
      <c r="C104" s="6" t="str">
        <f t="shared" si="34"/>
        <v/>
      </c>
      <c r="D104" s="11" t="str">
        <f t="shared" si="35"/>
        <v/>
      </c>
      <c r="E104" s="11" t="str">
        <f t="shared" si="36"/>
        <v/>
      </c>
      <c r="H104" s="5" t="str">
        <f t="shared" si="37"/>
        <v/>
      </c>
      <c r="I104" s="5" t="str">
        <f t="shared" si="38"/>
        <v/>
      </c>
      <c r="L104" s="11" t="str">
        <f t="shared" si="32"/>
        <v/>
      </c>
    </row>
    <row r="105" spans="1:13">
      <c r="A105" s="8"/>
      <c r="H105" s="5"/>
      <c r="I105" s="5" t="str">
        <f t="shared" si="38"/>
        <v/>
      </c>
      <c r="L105" s="11" t="str">
        <f t="shared" si="32"/>
        <v/>
      </c>
    </row>
    <row r="106" spans="1:13">
      <c r="A106" s="8"/>
      <c r="H106" s="5"/>
      <c r="I106" s="5" t="str">
        <f t="shared" si="38"/>
        <v/>
      </c>
      <c r="L106" s="11" t="str">
        <f t="shared" si="32"/>
        <v/>
      </c>
    </row>
    <row r="107" spans="1:13">
      <c r="A107" s="8"/>
      <c r="H107" s="5"/>
      <c r="I107" s="5"/>
      <c r="J107" s="5"/>
      <c r="L107" s="11" t="str">
        <f t="shared" si="32"/>
        <v/>
      </c>
    </row>
    <row r="108" spans="1:13">
      <c r="A108" s="8"/>
      <c r="H108" s="5"/>
      <c r="I108" s="5"/>
    </row>
    <row r="109" spans="1:13">
      <c r="A109" s="8"/>
      <c r="H109" s="5"/>
      <c r="I109" s="5"/>
    </row>
    <row r="110" spans="1:13">
      <c r="A110" s="8"/>
      <c r="H110" s="5"/>
      <c r="I110" s="5"/>
    </row>
    <row r="111" spans="1:13">
      <c r="A111" s="8"/>
      <c r="H111" s="5"/>
      <c r="I111" s="5"/>
    </row>
    <row r="112" spans="1:13">
      <c r="A112" s="8"/>
      <c r="H112" s="5"/>
      <c r="I112" s="5"/>
    </row>
    <row r="113" spans="1:10">
      <c r="A113" s="8"/>
      <c r="H113" s="5"/>
      <c r="I113" s="5"/>
    </row>
    <row r="114" spans="1:10">
      <c r="A114" s="8"/>
      <c r="H114" s="5"/>
      <c r="I114" s="5"/>
      <c r="J114" s="5"/>
    </row>
    <row r="115" spans="1:10">
      <c r="A115" s="8"/>
      <c r="H115" s="5"/>
      <c r="I115" s="5"/>
    </row>
    <row r="116" spans="1:10">
      <c r="A116" s="8" t="str">
        <f>IF(A115 = "","",(IF(A115+1 &lt;= GoalsAssumptions!$H$4,A115+1,"")))</f>
        <v/>
      </c>
      <c r="D116" s="10" t="str">
        <f t="shared" ref="D116:D131" si="39">IF($D$2="","",(IF(A116&lt;&gt;"",$D$2,"")))</f>
        <v/>
      </c>
      <c r="E116" s="10" t="str">
        <f t="shared" ref="E116:E131" si="40">IF($E$2="","",(IF(A116&lt;&gt;"",$E$2,"")))</f>
        <v/>
      </c>
      <c r="H116" s="5" t="str">
        <f t="shared" ref="H116:H134" si="41">IF($H$2="","",(IF(A116&lt;&gt;"",$H$2,"")))</f>
        <v/>
      </c>
      <c r="I116" s="5"/>
      <c r="J116" s="10" t="str">
        <f>H116</f>
        <v/>
      </c>
    </row>
    <row r="117" spans="1:10">
      <c r="A117" s="8" t="str">
        <f>IF(A116 = "","",(IF(A116+1 &lt;= GoalsAssumptions!$H$4,A116+1,"")))</f>
        <v/>
      </c>
      <c r="D117" s="10" t="str">
        <f t="shared" si="39"/>
        <v/>
      </c>
      <c r="E117" s="10" t="str">
        <f t="shared" si="40"/>
        <v/>
      </c>
      <c r="H117" s="5" t="str">
        <f t="shared" si="41"/>
        <v/>
      </c>
      <c r="I117" s="5"/>
    </row>
    <row r="118" spans="1:10">
      <c r="A118" s="8" t="str">
        <f>IF(A117 = "","",(IF(A117+1 &lt;= GoalsAssumptions!$H$4,A117+1,"")))</f>
        <v/>
      </c>
      <c r="D118" s="10" t="str">
        <f t="shared" si="39"/>
        <v/>
      </c>
      <c r="E118" s="10" t="str">
        <f t="shared" si="40"/>
        <v/>
      </c>
      <c r="H118" s="5" t="str">
        <f t="shared" si="41"/>
        <v/>
      </c>
      <c r="I118" s="5"/>
    </row>
    <row r="119" spans="1:10">
      <c r="A119" s="8" t="str">
        <f>IF(A118 = "","",(IF(A118+1 &lt;= GoalsAssumptions!$H$4,A118+1,"")))</f>
        <v/>
      </c>
      <c r="D119" s="10" t="str">
        <f t="shared" si="39"/>
        <v/>
      </c>
      <c r="E119" s="10" t="str">
        <f t="shared" si="40"/>
        <v/>
      </c>
      <c r="H119" s="5" t="str">
        <f t="shared" si="41"/>
        <v/>
      </c>
      <c r="I119" s="5"/>
    </row>
    <row r="120" spans="1:10">
      <c r="A120" s="8" t="str">
        <f>IF(A119 = "","",(IF(A119+1 &lt;= GoalsAssumptions!$H$4,A119+1,"")))</f>
        <v/>
      </c>
      <c r="D120" s="10" t="str">
        <f t="shared" si="39"/>
        <v/>
      </c>
      <c r="E120" s="10" t="str">
        <f t="shared" si="40"/>
        <v/>
      </c>
      <c r="H120" s="5" t="str">
        <f t="shared" si="41"/>
        <v/>
      </c>
      <c r="I120" s="5"/>
    </row>
    <row r="121" spans="1:10">
      <c r="A121" s="8" t="str">
        <f>IF(A120 = "","",(IF(A120+1 &lt;= GoalsAssumptions!$H$4,A120+1,"")))</f>
        <v/>
      </c>
      <c r="D121" s="10" t="str">
        <f t="shared" si="39"/>
        <v/>
      </c>
      <c r="E121" s="10" t="str">
        <f t="shared" si="40"/>
        <v/>
      </c>
      <c r="H121" s="5" t="str">
        <f t="shared" si="41"/>
        <v/>
      </c>
      <c r="I121" s="5"/>
      <c r="J121" s="5"/>
    </row>
    <row r="122" spans="1:10">
      <c r="A122" s="8" t="str">
        <f>IF(A121 = "","",(IF(A121+1 &lt;= GoalsAssumptions!$H$4,A121+1,"")))</f>
        <v/>
      </c>
      <c r="D122" s="10" t="str">
        <f t="shared" si="39"/>
        <v/>
      </c>
      <c r="E122" s="10" t="str">
        <f t="shared" si="40"/>
        <v/>
      </c>
      <c r="H122" s="5" t="str">
        <f t="shared" si="41"/>
        <v/>
      </c>
      <c r="I122" s="5"/>
    </row>
    <row r="123" spans="1:10">
      <c r="A123" s="8" t="str">
        <f>IF(A122 = "","",(IF(A122+1 &lt;= GoalsAssumptions!$H$4,A122+1,"")))</f>
        <v/>
      </c>
      <c r="D123" s="10" t="str">
        <f t="shared" si="39"/>
        <v/>
      </c>
      <c r="E123" s="10" t="str">
        <f t="shared" si="40"/>
        <v/>
      </c>
      <c r="H123" s="5" t="str">
        <f t="shared" si="41"/>
        <v/>
      </c>
      <c r="I123" s="5"/>
      <c r="J123" s="10" t="str">
        <f>H123</f>
        <v/>
      </c>
    </row>
    <row r="124" spans="1:10">
      <c r="A124" s="8" t="str">
        <f>IF(A123 = "","",(IF(A123+1 &lt;= GoalsAssumptions!$H$4,A123+1,"")))</f>
        <v/>
      </c>
      <c r="D124" s="10" t="str">
        <f t="shared" si="39"/>
        <v/>
      </c>
      <c r="E124" s="10" t="str">
        <f t="shared" si="40"/>
        <v/>
      </c>
      <c r="H124" s="5" t="str">
        <f t="shared" si="41"/>
        <v/>
      </c>
      <c r="I124" s="5"/>
    </row>
    <row r="125" spans="1:10">
      <c r="A125" s="8" t="str">
        <f>IF(A124 = "","",(IF(A124+1 &lt;= GoalsAssumptions!$H$4,A124+1,"")))</f>
        <v/>
      </c>
      <c r="D125" s="10" t="str">
        <f t="shared" si="39"/>
        <v/>
      </c>
      <c r="E125" s="10" t="str">
        <f t="shared" si="40"/>
        <v/>
      </c>
      <c r="H125" s="5" t="str">
        <f t="shared" si="41"/>
        <v/>
      </c>
      <c r="I125" s="5"/>
    </row>
    <row r="126" spans="1:10">
      <c r="A126" s="8" t="str">
        <f>IF(A125 = "","",(IF(A125+1 &lt;= GoalsAssumptions!$H$4,A125+1,"")))</f>
        <v/>
      </c>
      <c r="D126" s="10" t="str">
        <f t="shared" si="39"/>
        <v/>
      </c>
      <c r="E126" s="10" t="str">
        <f t="shared" si="40"/>
        <v/>
      </c>
      <c r="H126" s="5" t="str">
        <f t="shared" si="41"/>
        <v/>
      </c>
      <c r="I126" s="5"/>
    </row>
    <row r="127" spans="1:10">
      <c r="A127" s="8" t="str">
        <f>IF(A126 = "","",(IF(A126+1 &lt;= GoalsAssumptions!$H$4,A126+1,"")))</f>
        <v/>
      </c>
      <c r="D127" s="10" t="str">
        <f t="shared" si="39"/>
        <v/>
      </c>
      <c r="E127" s="10" t="str">
        <f t="shared" si="40"/>
        <v/>
      </c>
      <c r="H127" s="5" t="str">
        <f t="shared" si="41"/>
        <v/>
      </c>
      <c r="I127" s="5"/>
    </row>
    <row r="128" spans="1:10">
      <c r="A128" s="8" t="str">
        <f>IF(A127 = "","",(IF(A127+1 &lt;= GoalsAssumptions!$H$4,A127+1,"")))</f>
        <v/>
      </c>
      <c r="D128" s="10" t="str">
        <f t="shared" si="39"/>
        <v/>
      </c>
      <c r="E128" s="10" t="str">
        <f t="shared" si="40"/>
        <v/>
      </c>
      <c r="H128" s="5" t="str">
        <f t="shared" si="41"/>
        <v/>
      </c>
      <c r="I128" s="5"/>
      <c r="J128" s="5"/>
    </row>
    <row r="129" spans="1:10">
      <c r="A129" s="8" t="str">
        <f>IF(A128 = "","",(IF(A128+1 &lt;= GoalsAssumptions!$H$4,A128+1,"")))</f>
        <v/>
      </c>
      <c r="D129" s="10" t="str">
        <f t="shared" si="39"/>
        <v/>
      </c>
      <c r="E129" s="10" t="str">
        <f t="shared" si="40"/>
        <v/>
      </c>
      <c r="H129" s="5" t="str">
        <f t="shared" si="41"/>
        <v/>
      </c>
      <c r="I129" s="5"/>
    </row>
    <row r="130" spans="1:10">
      <c r="A130" s="8" t="str">
        <f>IF(A129 = "","",(IF(A129+1 &lt;= GoalsAssumptions!$H$4,A129+1,"")))</f>
        <v/>
      </c>
      <c r="D130" s="10" t="str">
        <f t="shared" si="39"/>
        <v/>
      </c>
      <c r="E130" s="10" t="str">
        <f t="shared" si="40"/>
        <v/>
      </c>
      <c r="H130" s="5" t="str">
        <f t="shared" si="41"/>
        <v/>
      </c>
      <c r="I130" s="5"/>
      <c r="J130" s="10" t="str">
        <f>H130</f>
        <v/>
      </c>
    </row>
    <row r="131" spans="1:10">
      <c r="A131" s="8" t="str">
        <f>IF(A130 = "","",(IF(A130+1 &lt;= GoalsAssumptions!$H$4,A130+1,"")))</f>
        <v/>
      </c>
      <c r="D131" s="10" t="str">
        <f t="shared" si="39"/>
        <v/>
      </c>
      <c r="E131" s="10" t="str">
        <f t="shared" si="40"/>
        <v/>
      </c>
      <c r="H131" s="5" t="str">
        <f t="shared" si="41"/>
        <v/>
      </c>
      <c r="I131" s="5"/>
    </row>
    <row r="132" spans="1:10">
      <c r="A132" s="8" t="str">
        <f>IF(A131 = "","",(IF(A131+1 &lt;= GoalsAssumptions!$H$4,A131+1,"")))</f>
        <v/>
      </c>
      <c r="D132" s="10" t="str">
        <f t="shared" ref="D132:D134" si="42">IF($D$2="","",(IF(A132&lt;&gt;"",$D$2,"")))</f>
        <v/>
      </c>
      <c r="E132" s="10" t="str">
        <f t="shared" ref="E132:E134" si="43">IF($E$2="","",(IF(A132&lt;&gt;"",$E$2,"")))</f>
        <v/>
      </c>
      <c r="H132" s="5" t="str">
        <f t="shared" si="41"/>
        <v/>
      </c>
      <c r="I132" s="5"/>
    </row>
    <row r="133" spans="1:10">
      <c r="A133" s="8" t="str">
        <f>IF(A132 = "","",(IF(A132+1 &lt;= GoalsAssumptions!$H$4,A132+1,"")))</f>
        <v/>
      </c>
      <c r="D133" s="10" t="str">
        <f t="shared" si="42"/>
        <v/>
      </c>
      <c r="E133" s="10" t="str">
        <f t="shared" si="43"/>
        <v/>
      </c>
      <c r="H133" s="5" t="str">
        <f t="shared" si="41"/>
        <v/>
      </c>
      <c r="I133" s="5"/>
    </row>
    <row r="134" spans="1:10">
      <c r="A134" s="8" t="str">
        <f>IF(A133 = "","",(IF(A133+1 &lt;= GoalsAssumptions!$H$4,A133+1,"")))</f>
        <v/>
      </c>
      <c r="D134" s="10" t="str">
        <f t="shared" si="42"/>
        <v/>
      </c>
      <c r="E134" s="10" t="str">
        <f t="shared" si="43"/>
        <v/>
      </c>
      <c r="H134" s="5" t="str">
        <f t="shared" si="41"/>
        <v/>
      </c>
      <c r="I134" s="5"/>
    </row>
    <row r="135" spans="1:10">
      <c r="H135" s="5"/>
      <c r="I135" s="5"/>
      <c r="J135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GoalsAssumptions</vt:lpstr>
      <vt:lpstr>Tableau-ized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Yoojong Bang</cp:lastModifiedBy>
  <dcterms:created xsi:type="dcterms:W3CDTF">2011-12-15T16:40:19Z</dcterms:created>
  <dcterms:modified xsi:type="dcterms:W3CDTF">2014-05-08T15:05:27Z</dcterms:modified>
</cp:coreProperties>
</file>