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-20" windowWidth="33600" windowHeight="20620" tabRatio="500" activeTab="5"/>
  </bookViews>
  <sheets>
    <sheet name="Daily_All" sheetId="1" r:id="rId1"/>
    <sheet name="Monthly_All" sheetId="6" state="hidden" r:id="rId2"/>
    <sheet name="Day_All" sheetId="8" r:id="rId3"/>
    <sheet name="Month_All" sheetId="7" state="hidden" r:id="rId4"/>
    <sheet name="Results" sheetId="9" r:id="rId5"/>
    <sheet name="Results No Date" sheetId="14" r:id="rId6"/>
    <sheet name="Conversions Per User" sheetId="12" r:id="rId7"/>
    <sheet name="Visits Per Days Out" sheetId="11" r:id="rId8"/>
    <sheet name="Sessiosn Per User" sheetId="13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4" l="1"/>
  <c r="F39" i="14"/>
  <c r="F41" i="14"/>
  <c r="E41" i="14"/>
  <c r="D41" i="14"/>
  <c r="C41" i="14"/>
  <c r="F30" i="14"/>
  <c r="F31" i="14"/>
  <c r="F32" i="14"/>
  <c r="E32" i="14"/>
  <c r="D32" i="14"/>
  <c r="C32" i="14"/>
  <c r="F22" i="14"/>
  <c r="F23" i="14"/>
  <c r="F24" i="14"/>
  <c r="E24" i="14"/>
  <c r="D24" i="14"/>
  <c r="C24" i="14"/>
  <c r="F5" i="14"/>
  <c r="F6" i="14"/>
  <c r="F7" i="14"/>
  <c r="E7" i="14"/>
  <c r="D7" i="14"/>
  <c r="C7" i="14"/>
  <c r="F22" i="9"/>
  <c r="F23" i="9"/>
  <c r="F24" i="9"/>
  <c r="E24" i="9"/>
  <c r="D24" i="9"/>
  <c r="C24" i="9"/>
  <c r="F7" i="9"/>
  <c r="E7" i="9"/>
  <c r="D7" i="9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F6" i="9"/>
  <c r="F5" i="9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2" i="13"/>
  <c r="I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2" i="11"/>
  <c r="C7" i="9"/>
  <c r="H121" i="1"/>
  <c r="K121" i="1"/>
  <c r="G121" i="1"/>
  <c r="J121" i="1"/>
  <c r="H120" i="1"/>
  <c r="K120" i="1"/>
  <c r="G120" i="1"/>
  <c r="J120" i="1"/>
  <c r="H119" i="1"/>
  <c r="K119" i="1"/>
  <c r="G119" i="1"/>
  <c r="J119" i="1"/>
  <c r="H118" i="1"/>
  <c r="K118" i="1"/>
  <c r="G118" i="1"/>
  <c r="J118" i="1"/>
  <c r="H117" i="1"/>
  <c r="K117" i="1"/>
  <c r="G117" i="1"/>
  <c r="J117" i="1"/>
  <c r="H116" i="1"/>
  <c r="K116" i="1"/>
  <c r="G116" i="1"/>
  <c r="J116" i="1"/>
  <c r="H115" i="1"/>
  <c r="K115" i="1"/>
  <c r="G115" i="1"/>
  <c r="J115" i="1"/>
  <c r="H114" i="1"/>
  <c r="K114" i="1"/>
  <c r="G114" i="1"/>
  <c r="J114" i="1"/>
  <c r="H113" i="1"/>
  <c r="K113" i="1"/>
  <c r="G113" i="1"/>
  <c r="J113" i="1"/>
  <c r="H112" i="1"/>
  <c r="K112" i="1"/>
  <c r="G112" i="1"/>
  <c r="J112" i="1"/>
  <c r="H111" i="1"/>
  <c r="K111" i="1"/>
  <c r="G111" i="1"/>
  <c r="J111" i="1"/>
  <c r="H110" i="1"/>
  <c r="K110" i="1"/>
  <c r="G110" i="1"/>
  <c r="J110" i="1"/>
  <c r="H109" i="1"/>
  <c r="K109" i="1"/>
  <c r="G109" i="1"/>
  <c r="J109" i="1"/>
  <c r="H108" i="1"/>
  <c r="K108" i="1"/>
  <c r="G108" i="1"/>
  <c r="J108" i="1"/>
  <c r="H107" i="1"/>
  <c r="K107" i="1"/>
  <c r="G107" i="1"/>
  <c r="J107" i="1"/>
  <c r="H106" i="1"/>
  <c r="K106" i="1"/>
  <c r="G106" i="1"/>
  <c r="J106" i="1"/>
  <c r="H105" i="1"/>
  <c r="K105" i="1"/>
  <c r="G105" i="1"/>
  <c r="J105" i="1"/>
  <c r="H104" i="1"/>
  <c r="K104" i="1"/>
  <c r="G104" i="1"/>
  <c r="J104" i="1"/>
  <c r="H103" i="1"/>
  <c r="K103" i="1"/>
  <c r="G103" i="1"/>
  <c r="J103" i="1"/>
  <c r="H102" i="1"/>
  <c r="K102" i="1"/>
  <c r="G102" i="1"/>
  <c r="J102" i="1"/>
  <c r="H101" i="1"/>
  <c r="K101" i="1"/>
  <c r="G101" i="1"/>
  <c r="J101" i="1"/>
  <c r="H100" i="1"/>
  <c r="K100" i="1"/>
  <c r="G100" i="1"/>
  <c r="J100" i="1"/>
  <c r="H99" i="1"/>
  <c r="K99" i="1"/>
  <c r="G99" i="1"/>
  <c r="J99" i="1"/>
  <c r="H98" i="1"/>
  <c r="K98" i="1"/>
  <c r="G98" i="1"/>
  <c r="J98" i="1"/>
  <c r="H97" i="1"/>
  <c r="K97" i="1"/>
  <c r="G97" i="1"/>
  <c r="J97" i="1"/>
  <c r="H96" i="1"/>
  <c r="K96" i="1"/>
  <c r="G96" i="1"/>
  <c r="J96" i="1"/>
  <c r="H95" i="1"/>
  <c r="K95" i="1"/>
  <c r="G95" i="1"/>
  <c r="J95" i="1"/>
  <c r="H94" i="1"/>
  <c r="K94" i="1"/>
  <c r="G94" i="1"/>
  <c r="J94" i="1"/>
  <c r="H93" i="1"/>
  <c r="K93" i="1"/>
  <c r="G93" i="1"/>
  <c r="J93" i="1"/>
  <c r="H92" i="1"/>
  <c r="K92" i="1"/>
  <c r="G92" i="1"/>
  <c r="J92" i="1"/>
  <c r="H91" i="1"/>
  <c r="K91" i="1"/>
  <c r="G91" i="1"/>
  <c r="J91" i="1"/>
  <c r="H90" i="1"/>
  <c r="K90" i="1"/>
  <c r="G90" i="1"/>
  <c r="J90" i="1"/>
  <c r="H89" i="1"/>
  <c r="K89" i="1"/>
  <c r="G89" i="1"/>
  <c r="J89" i="1"/>
  <c r="H88" i="1"/>
  <c r="K88" i="1"/>
  <c r="G88" i="1"/>
  <c r="J88" i="1"/>
  <c r="H87" i="1"/>
  <c r="K87" i="1"/>
  <c r="G87" i="1"/>
  <c r="J87" i="1"/>
  <c r="H86" i="1"/>
  <c r="K86" i="1"/>
  <c r="G86" i="1"/>
  <c r="J86" i="1"/>
  <c r="H85" i="1"/>
  <c r="K85" i="1"/>
  <c r="G85" i="1"/>
  <c r="J85" i="1"/>
  <c r="H84" i="1"/>
  <c r="K84" i="1"/>
  <c r="G84" i="1"/>
  <c r="J84" i="1"/>
  <c r="H83" i="1"/>
  <c r="K83" i="1"/>
  <c r="G83" i="1"/>
  <c r="J83" i="1"/>
  <c r="H82" i="1"/>
  <c r="K82" i="1"/>
  <c r="G82" i="1"/>
  <c r="J82" i="1"/>
  <c r="H81" i="1"/>
  <c r="K81" i="1"/>
  <c r="G81" i="1"/>
  <c r="J81" i="1"/>
  <c r="H80" i="1"/>
  <c r="K80" i="1"/>
  <c r="G80" i="1"/>
  <c r="J80" i="1"/>
  <c r="H79" i="1"/>
  <c r="K79" i="1"/>
  <c r="G79" i="1"/>
  <c r="J79" i="1"/>
  <c r="H78" i="1"/>
  <c r="K78" i="1"/>
  <c r="G78" i="1"/>
  <c r="J78" i="1"/>
  <c r="H77" i="1"/>
  <c r="K77" i="1"/>
  <c r="G77" i="1"/>
  <c r="J77" i="1"/>
  <c r="H76" i="1"/>
  <c r="K76" i="1"/>
  <c r="G76" i="1"/>
  <c r="J76" i="1"/>
  <c r="H75" i="1"/>
  <c r="K75" i="1"/>
  <c r="G75" i="1"/>
  <c r="J75" i="1"/>
  <c r="H74" i="1"/>
  <c r="K74" i="1"/>
  <c r="G74" i="1"/>
  <c r="J74" i="1"/>
  <c r="H73" i="1"/>
  <c r="K73" i="1"/>
  <c r="G73" i="1"/>
  <c r="J73" i="1"/>
  <c r="H72" i="1"/>
  <c r="K72" i="1"/>
  <c r="G72" i="1"/>
  <c r="J72" i="1"/>
  <c r="H71" i="1"/>
  <c r="K71" i="1"/>
  <c r="G71" i="1"/>
  <c r="J71" i="1"/>
  <c r="H70" i="1"/>
  <c r="K70" i="1"/>
  <c r="G70" i="1"/>
  <c r="J70" i="1"/>
  <c r="H69" i="1"/>
  <c r="K69" i="1"/>
  <c r="G69" i="1"/>
  <c r="J69" i="1"/>
  <c r="H68" i="1"/>
  <c r="K68" i="1"/>
  <c r="G68" i="1"/>
  <c r="J68" i="1"/>
  <c r="H67" i="1"/>
  <c r="K67" i="1"/>
  <c r="G67" i="1"/>
  <c r="J67" i="1"/>
  <c r="H66" i="1"/>
  <c r="K66" i="1"/>
  <c r="G66" i="1"/>
  <c r="J66" i="1"/>
  <c r="H65" i="1"/>
  <c r="K65" i="1"/>
  <c r="G65" i="1"/>
  <c r="J65" i="1"/>
  <c r="H64" i="1"/>
  <c r="K64" i="1"/>
  <c r="G64" i="1"/>
  <c r="J64" i="1"/>
  <c r="H63" i="1"/>
  <c r="K63" i="1"/>
  <c r="G63" i="1"/>
  <c r="J63" i="1"/>
  <c r="H62" i="1"/>
  <c r="K62" i="1"/>
  <c r="G62" i="1"/>
  <c r="J62" i="1"/>
  <c r="H61" i="1"/>
  <c r="K61" i="1"/>
  <c r="G61" i="1"/>
  <c r="J61" i="1"/>
  <c r="H60" i="1"/>
  <c r="K60" i="1"/>
  <c r="G60" i="1"/>
  <c r="J60" i="1"/>
  <c r="H59" i="1"/>
  <c r="K59" i="1"/>
  <c r="G59" i="1"/>
  <c r="J59" i="1"/>
  <c r="H58" i="1"/>
  <c r="K58" i="1"/>
  <c r="G58" i="1"/>
  <c r="J58" i="1"/>
  <c r="H57" i="1"/>
  <c r="K57" i="1"/>
  <c r="G57" i="1"/>
  <c r="J57" i="1"/>
  <c r="H56" i="1"/>
  <c r="K56" i="1"/>
  <c r="G56" i="1"/>
  <c r="J56" i="1"/>
  <c r="H55" i="1"/>
  <c r="K55" i="1"/>
  <c r="G55" i="1"/>
  <c r="J55" i="1"/>
  <c r="H54" i="1"/>
  <c r="K54" i="1"/>
  <c r="G54" i="1"/>
  <c r="J54" i="1"/>
  <c r="H53" i="1"/>
  <c r="K53" i="1"/>
  <c r="G53" i="1"/>
  <c r="J53" i="1"/>
  <c r="H52" i="1"/>
  <c r="K52" i="1"/>
  <c r="G52" i="1"/>
  <c r="J52" i="1"/>
  <c r="H51" i="1"/>
  <c r="K51" i="1"/>
  <c r="G51" i="1"/>
  <c r="J51" i="1"/>
  <c r="H50" i="1"/>
  <c r="K50" i="1"/>
  <c r="G50" i="1"/>
  <c r="J50" i="1"/>
  <c r="H49" i="1"/>
  <c r="K49" i="1"/>
  <c r="G49" i="1"/>
  <c r="J49" i="1"/>
  <c r="H48" i="1"/>
  <c r="K48" i="1"/>
  <c r="G48" i="1"/>
  <c r="J48" i="1"/>
  <c r="H47" i="1"/>
  <c r="K47" i="1"/>
  <c r="G47" i="1"/>
  <c r="J47" i="1"/>
  <c r="H46" i="1"/>
  <c r="K46" i="1"/>
  <c r="G46" i="1"/>
  <c r="J46" i="1"/>
  <c r="H45" i="1"/>
  <c r="K45" i="1"/>
  <c r="G45" i="1"/>
  <c r="J45" i="1"/>
  <c r="H44" i="1"/>
  <c r="K44" i="1"/>
  <c r="G44" i="1"/>
  <c r="J44" i="1"/>
  <c r="H43" i="1"/>
  <c r="K43" i="1"/>
  <c r="G43" i="1"/>
  <c r="J43" i="1"/>
  <c r="H42" i="1"/>
  <c r="K42" i="1"/>
  <c r="G42" i="1"/>
  <c r="J42" i="1"/>
  <c r="H41" i="1"/>
  <c r="K41" i="1"/>
  <c r="G41" i="1"/>
  <c r="J41" i="1"/>
  <c r="H40" i="1"/>
  <c r="K40" i="1"/>
  <c r="G40" i="1"/>
  <c r="J40" i="1"/>
  <c r="H39" i="1"/>
  <c r="K39" i="1"/>
  <c r="G39" i="1"/>
  <c r="J39" i="1"/>
  <c r="H38" i="1"/>
  <c r="K38" i="1"/>
  <c r="G38" i="1"/>
  <c r="J38" i="1"/>
  <c r="H37" i="1"/>
  <c r="K37" i="1"/>
  <c r="G37" i="1"/>
  <c r="J37" i="1"/>
  <c r="H36" i="1"/>
  <c r="K36" i="1"/>
  <c r="G36" i="1"/>
  <c r="J36" i="1"/>
  <c r="H35" i="1"/>
  <c r="K35" i="1"/>
  <c r="G35" i="1"/>
  <c r="J35" i="1"/>
  <c r="H34" i="1"/>
  <c r="K34" i="1"/>
  <c r="G34" i="1"/>
  <c r="J34" i="1"/>
  <c r="H33" i="1"/>
  <c r="K33" i="1"/>
  <c r="G33" i="1"/>
  <c r="J33" i="1"/>
  <c r="H32" i="1"/>
  <c r="K32" i="1"/>
  <c r="G32" i="1"/>
  <c r="J32" i="1"/>
  <c r="H31" i="1"/>
  <c r="K31" i="1"/>
  <c r="G31" i="1"/>
  <c r="J31" i="1"/>
  <c r="H30" i="1"/>
  <c r="K30" i="1"/>
  <c r="G30" i="1"/>
  <c r="J30" i="1"/>
  <c r="H29" i="1"/>
  <c r="K29" i="1"/>
  <c r="G29" i="1"/>
  <c r="J29" i="1"/>
  <c r="H28" i="1"/>
  <c r="K28" i="1"/>
  <c r="G28" i="1"/>
  <c r="J28" i="1"/>
  <c r="H27" i="1"/>
  <c r="K27" i="1"/>
  <c r="G27" i="1"/>
  <c r="J27" i="1"/>
  <c r="H26" i="1"/>
  <c r="K26" i="1"/>
  <c r="G26" i="1"/>
  <c r="J26" i="1"/>
  <c r="H25" i="1"/>
  <c r="K25" i="1"/>
  <c r="G25" i="1"/>
  <c r="J25" i="1"/>
  <c r="H24" i="1"/>
  <c r="K24" i="1"/>
  <c r="G24" i="1"/>
  <c r="J24" i="1"/>
  <c r="H23" i="1"/>
  <c r="K23" i="1"/>
  <c r="G23" i="1"/>
  <c r="J23" i="1"/>
  <c r="H22" i="1"/>
  <c r="K22" i="1"/>
  <c r="G22" i="1"/>
  <c r="J22" i="1"/>
  <c r="H21" i="1"/>
  <c r="K21" i="1"/>
  <c r="G21" i="1"/>
  <c r="J21" i="1"/>
  <c r="H20" i="1"/>
  <c r="K20" i="1"/>
  <c r="G20" i="1"/>
  <c r="J20" i="1"/>
  <c r="H19" i="1"/>
  <c r="K19" i="1"/>
  <c r="G19" i="1"/>
  <c r="J19" i="1"/>
  <c r="H18" i="1"/>
  <c r="K18" i="1"/>
  <c r="G18" i="1"/>
  <c r="J18" i="1"/>
  <c r="H17" i="1"/>
  <c r="K17" i="1"/>
  <c r="G17" i="1"/>
  <c r="J17" i="1"/>
  <c r="H16" i="1"/>
  <c r="K16" i="1"/>
  <c r="G16" i="1"/>
  <c r="J16" i="1"/>
  <c r="H15" i="1"/>
  <c r="K15" i="1"/>
  <c r="G15" i="1"/>
  <c r="J15" i="1"/>
  <c r="H14" i="1"/>
  <c r="K14" i="1"/>
  <c r="G14" i="1"/>
  <c r="J14" i="1"/>
  <c r="H13" i="1"/>
  <c r="K13" i="1"/>
  <c r="G13" i="1"/>
  <c r="J13" i="1"/>
  <c r="H12" i="1"/>
  <c r="K12" i="1"/>
  <c r="G12" i="1"/>
  <c r="J12" i="1"/>
  <c r="H11" i="1"/>
  <c r="K11" i="1"/>
  <c r="G11" i="1"/>
  <c r="J11" i="1"/>
  <c r="H10" i="1"/>
  <c r="K10" i="1"/>
  <c r="G10" i="1"/>
  <c r="J10" i="1"/>
  <c r="H9" i="1"/>
  <c r="K9" i="1"/>
  <c r="G9" i="1"/>
  <c r="J9" i="1"/>
  <c r="H8" i="1"/>
  <c r="K8" i="1"/>
  <c r="G8" i="1"/>
  <c r="J8" i="1"/>
  <c r="H7" i="1"/>
  <c r="K7" i="1"/>
  <c r="G7" i="1"/>
  <c r="J7" i="1"/>
  <c r="H6" i="1"/>
  <c r="K6" i="1"/>
  <c r="G6" i="1"/>
  <c r="J6" i="1"/>
  <c r="H5" i="1"/>
  <c r="K5" i="1"/>
  <c r="G5" i="1"/>
  <c r="J5" i="1"/>
  <c r="H4" i="1"/>
  <c r="K4" i="1"/>
  <c r="G4" i="1"/>
  <c r="J4" i="1"/>
  <c r="H3" i="1"/>
  <c r="K3" i="1"/>
  <c r="G3" i="1"/>
  <c r="J3" i="1"/>
  <c r="H2" i="1"/>
  <c r="K2" i="1"/>
  <c r="G2" i="1"/>
  <c r="J2" i="1"/>
  <c r="I5" i="6"/>
  <c r="H5" i="6"/>
  <c r="I4" i="6"/>
  <c r="H4" i="6"/>
  <c r="I3" i="6"/>
  <c r="H3" i="6"/>
  <c r="I2" i="6"/>
  <c r="H2" i="6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3" i="1"/>
</calcChain>
</file>

<file path=xl/sharedStrings.xml><?xml version="1.0" encoding="utf-8"?>
<sst xmlns="http://schemas.openxmlformats.org/spreadsheetml/2006/main" count="517" uniqueCount="38">
  <si>
    <t>PURE</t>
  </si>
  <si>
    <t>NOT_PURE</t>
  </si>
  <si>
    <t>VISITED</t>
  </si>
  <si>
    <t>RETURNED</t>
  </si>
  <si>
    <t>Month</t>
  </si>
  <si>
    <t>datediff</t>
  </si>
  <si>
    <t>count</t>
  </si>
  <si>
    <t>traffic_share_type</t>
  </si>
  <si>
    <t>INTENT_MEDIA</t>
  </si>
  <si>
    <t>PUBLISHER</t>
  </si>
  <si>
    <t>Non PPA</t>
  </si>
  <si>
    <t>PPA</t>
  </si>
  <si>
    <t>Traffic Share Type</t>
  </si>
  <si>
    <t>Average Number of Visits</t>
  </si>
  <si>
    <t>conversions</t>
  </si>
  <si>
    <t>Sessions</t>
  </si>
  <si>
    <t>Conversions</t>
  </si>
  <si>
    <t>T Stat</t>
  </si>
  <si>
    <t>Pvalue</t>
  </si>
  <si>
    <t>Standard Deviation</t>
  </si>
  <si>
    <t>Average # of Visits</t>
  </si>
  <si>
    <t>Standard Deviation Of the Mean</t>
  </si>
  <si>
    <t>Users</t>
  </si>
  <si>
    <t>Conversions Per Booker</t>
  </si>
  <si>
    <t>Conversions Per User</t>
  </si>
  <si>
    <t>Total Order Value Per Booker</t>
  </si>
  <si>
    <t>Average Order Value</t>
  </si>
  <si>
    <t>Conversion Dollars Per User</t>
  </si>
  <si>
    <t>Booker Rate (Significant at 15% P value)</t>
  </si>
  <si>
    <t>No PPA</t>
  </si>
  <si>
    <t>Visit Days</t>
  </si>
  <si>
    <t>Difference</t>
  </si>
  <si>
    <t>Booking and Conversion Data</t>
  </si>
  <si>
    <t>Did you have another session a week later or more?</t>
  </si>
  <si>
    <t>P Value</t>
  </si>
  <si>
    <t>Add W/L/T By Market</t>
  </si>
  <si>
    <t>Conversion Per Booker</t>
  </si>
  <si>
    <t>Revists After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</si>
</sst>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0.0%"/>
    <numFmt numFmtId="165" formatCode="0.000%"/>
    <numFmt numFmtId="166" formatCode="_(* #,##0.000_);_(* \(#,##0.000\);_(* &quot;-&quot;??_);_(@_)"/>
    <numFmt numFmtId="167" formatCode="_(* #,##0.0000_);_(* \(#,##0.0000\);_(* &quot;-&quot;??_);_(@_)"/>
    <numFmt numFmtId="168" formatCode="_(* #,##0.00000_);_(* \(#,##0.00000\);_(* &quot;-&quot;??_);_(@_)"/>
    <numFmt numFmtId="170" formatCode="_(* #,##0_);_(* \(#,##0\);_(* &quot;-&quot;??_);_(@_)"/>
    <numFmt numFmtId="174" formatCode="&quot;$&quot;#,##0.00"/>
    <numFmt numFmtId="176" formatCode="&quot;$&quot;#,##0.0"/>
  </numFmts>
  <fonts count="7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8"/>
      <color theme="1"/>
      <name val="Calibri"/>
      <scheme val="minor"/>
    </font>
    <font>
      <sz val="1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187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9" fontId="0" fillId="0" borderId="0" xfId="1" applyFont="1"/>
    <xf numFmtId="10" fontId="0" fillId="0" borderId="0" xfId="1" applyNumberFormat="1" applyFont="1"/>
    <xf numFmtId="14" fontId="0" fillId="0" borderId="0" xfId="0" applyNumberFormat="1"/>
    <xf numFmtId="0" fontId="5" fillId="0" borderId="2" xfId="0" applyFont="1" applyBorder="1" applyAlignment="1">
      <alignment horizontal="left"/>
    </xf>
    <xf numFmtId="0" fontId="6" fillId="0" borderId="0" xfId="0" applyFont="1"/>
    <xf numFmtId="0" fontId="5" fillId="2" borderId="1" xfId="0" applyFont="1" applyFill="1" applyBorder="1" applyAlignment="1">
      <alignment wrapText="1"/>
    </xf>
    <xf numFmtId="0" fontId="6" fillId="0" borderId="1" xfId="0" applyFont="1" applyBorder="1"/>
    <xf numFmtId="166" fontId="6" fillId="0" borderId="1" xfId="60" applyNumberFormat="1" applyFont="1" applyBorder="1"/>
    <xf numFmtId="170" fontId="6" fillId="0" borderId="1" xfId="60" applyNumberFormat="1" applyFont="1" applyBorder="1"/>
    <xf numFmtId="43" fontId="6" fillId="0" borderId="1" xfId="60" applyFont="1" applyBorder="1"/>
    <xf numFmtId="168" fontId="6" fillId="0" borderId="1" xfId="60" applyNumberFormat="1" applyFont="1" applyBorder="1"/>
    <xf numFmtId="11" fontId="6" fillId="0" borderId="1" xfId="0" applyNumberFormat="1" applyFont="1" applyBorder="1"/>
    <xf numFmtId="0" fontId="6" fillId="0" borderId="0" xfId="0" applyFont="1" applyBorder="1" applyAlignment="1">
      <alignment horizontal="center"/>
    </xf>
    <xf numFmtId="164" fontId="6" fillId="0" borderId="1" xfId="1" applyNumberFormat="1" applyFont="1" applyBorder="1"/>
    <xf numFmtId="0" fontId="5" fillId="0" borderId="0" xfId="0" applyFont="1" applyAlignme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5" fillId="2" borderId="1" xfId="0" applyFont="1" applyFill="1" applyBorder="1" applyAlignment="1">
      <alignment horizontal="right" wrapText="1"/>
    </xf>
    <xf numFmtId="10" fontId="6" fillId="0" borderId="1" xfId="1" applyNumberFormat="1" applyFont="1" applyBorder="1"/>
    <xf numFmtId="176" fontId="6" fillId="0" borderId="1" xfId="60" applyNumberFormat="1" applyFont="1" applyBorder="1"/>
    <xf numFmtId="174" fontId="6" fillId="0" borderId="1" xfId="60" applyNumberFormat="1" applyFont="1" applyBorder="1"/>
    <xf numFmtId="167" fontId="6" fillId="0" borderId="1" xfId="60" applyNumberFormat="1" applyFont="1" applyBorder="1"/>
    <xf numFmtId="165" fontId="6" fillId="0" borderId="1" xfId="1" applyNumberFormat="1" applyFont="1" applyBorder="1"/>
    <xf numFmtId="0" fontId="6" fillId="0" borderId="0" xfId="0" applyFont="1" applyAlignment="1">
      <alignment horizontal="center"/>
    </xf>
    <xf numFmtId="2" fontId="6" fillId="0" borderId="1" xfId="0" applyNumberFormat="1" applyFont="1" applyBorder="1"/>
  </cellXfs>
  <cellStyles count="187">
    <cellStyle name="Comma" xfId="6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Repeat visitor rate in first 4 months</a:t>
            </a:r>
            <a:r>
              <a:rPr lang="en-US" baseline="0"/>
              <a:t> after initial visit</a:t>
            </a:r>
          </a:p>
          <a:p>
            <a:pPr>
              <a:defRPr/>
            </a:pPr>
            <a:r>
              <a:rPr lang="en-US" b="0" baseline="0"/>
              <a:t>Visitors from December 2014</a:t>
            </a:r>
            <a:endParaRPr lang="en-US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Daily_All!$J$1</c:f>
              <c:strCache>
                <c:ptCount val="1"/>
                <c:pt idx="0">
                  <c:v>Non PPA</c:v>
                </c:pt>
              </c:strCache>
            </c:strRef>
          </c:tx>
          <c:spPr>
            <a:ln w="19050" cmpd="sng"/>
          </c:spPr>
          <c:marker>
            <c:symbol val="none"/>
          </c:marker>
          <c:val>
            <c:numRef>
              <c:f>Daily_All!$J$2:$J$121</c:f>
              <c:numCache>
                <c:formatCode>0.00%</c:formatCode>
                <c:ptCount val="120"/>
                <c:pt idx="0">
                  <c:v>0.0474470678524671</c:v>
                </c:pt>
                <c:pt idx="1">
                  <c:v>0.0255609227574376</c:v>
                </c:pt>
                <c:pt idx="2">
                  <c:v>0.019010428423096</c:v>
                </c:pt>
                <c:pt idx="3">
                  <c:v>0.0155026861089793</c:v>
                </c:pt>
                <c:pt idx="4">
                  <c:v>0.0136156381201752</c:v>
                </c:pt>
                <c:pt idx="5">
                  <c:v>0.0135118053361022</c:v>
                </c:pt>
                <c:pt idx="6">
                  <c:v>0.0142928084510857</c:v>
                </c:pt>
                <c:pt idx="7">
                  <c:v>0.0112771432440973</c:v>
                </c:pt>
                <c:pt idx="8">
                  <c:v>0.00971513701413028</c:v>
                </c:pt>
                <c:pt idx="9">
                  <c:v>0.00914179946729267</c:v>
                </c:pt>
                <c:pt idx="10">
                  <c:v>0.00828405038147262</c:v>
                </c:pt>
                <c:pt idx="11">
                  <c:v>0.00867229470452801</c:v>
                </c:pt>
                <c:pt idx="12">
                  <c:v>0.00870389598663717</c:v>
                </c:pt>
                <c:pt idx="13">
                  <c:v>0.00986862895580335</c:v>
                </c:pt>
                <c:pt idx="14">
                  <c:v>0.00810798609543587</c:v>
                </c:pt>
                <c:pt idx="15">
                  <c:v>0.00732246851157961</c:v>
                </c:pt>
                <c:pt idx="16">
                  <c:v>0.00652340752110514</c:v>
                </c:pt>
                <c:pt idx="17">
                  <c:v>0.00634282876619566</c:v>
                </c:pt>
                <c:pt idx="18">
                  <c:v>0.00568823077964877</c:v>
                </c:pt>
                <c:pt idx="19">
                  <c:v>0.00650534964561419</c:v>
                </c:pt>
                <c:pt idx="20">
                  <c:v>0.00782808902532617</c:v>
                </c:pt>
                <c:pt idx="21">
                  <c:v>0.0065550088032143</c:v>
                </c:pt>
                <c:pt idx="22">
                  <c:v>0.00598167125637669</c:v>
                </c:pt>
                <c:pt idx="23">
                  <c:v>0.005083291950702</c:v>
                </c:pt>
                <c:pt idx="24">
                  <c:v>0.00497945916662904</c:v>
                </c:pt>
                <c:pt idx="25">
                  <c:v>0.00546250733601192</c:v>
                </c:pt>
                <c:pt idx="26">
                  <c:v>0.00590492528554015</c:v>
                </c:pt>
                <c:pt idx="27">
                  <c:v>0.00723217913412487</c:v>
                </c:pt>
                <c:pt idx="28">
                  <c:v>0.00603133041397679</c:v>
                </c:pt>
                <c:pt idx="29">
                  <c:v>0.00547605074263013</c:v>
                </c:pt>
                <c:pt idx="30">
                  <c:v>0.00489819872691978</c:v>
                </c:pt>
                <c:pt idx="31">
                  <c:v>0.00475825019186493</c:v>
                </c:pt>
                <c:pt idx="32">
                  <c:v>0.00439257821317322</c:v>
                </c:pt>
                <c:pt idx="33">
                  <c:v>0.00473567784750124</c:v>
                </c:pt>
                <c:pt idx="34">
                  <c:v>0.00565211502866688</c:v>
                </c:pt>
                <c:pt idx="35">
                  <c:v>0.00458218590582818</c:v>
                </c:pt>
                <c:pt idx="36">
                  <c:v>0.00423908627150016</c:v>
                </c:pt>
                <c:pt idx="37">
                  <c:v>0.00418942711390005</c:v>
                </c:pt>
                <c:pt idx="38">
                  <c:v>0.00395467473251772</c:v>
                </c:pt>
                <c:pt idx="39">
                  <c:v>0.00383729854182655</c:v>
                </c:pt>
                <c:pt idx="40">
                  <c:v>0.00430228883571848</c:v>
                </c:pt>
                <c:pt idx="41">
                  <c:v>0.00490722766466525</c:v>
                </c:pt>
                <c:pt idx="42">
                  <c:v>0.00431583224233669</c:v>
                </c:pt>
                <c:pt idx="43">
                  <c:v>0.00367477766240802</c:v>
                </c:pt>
                <c:pt idx="44">
                  <c:v>0.00344453974989842</c:v>
                </c:pt>
                <c:pt idx="45">
                  <c:v>0.00359803169157149</c:v>
                </c:pt>
                <c:pt idx="46">
                  <c:v>0.00359803169157149</c:v>
                </c:pt>
                <c:pt idx="47">
                  <c:v>0.00390050110604487</c:v>
                </c:pt>
                <c:pt idx="48">
                  <c:v>0.00451446887273712</c:v>
                </c:pt>
                <c:pt idx="49">
                  <c:v>0.00362963297368065</c:v>
                </c:pt>
                <c:pt idx="50">
                  <c:v>0.00354385806509864</c:v>
                </c:pt>
                <c:pt idx="51">
                  <c:v>0.00325041758837073</c:v>
                </c:pt>
                <c:pt idx="52">
                  <c:v>0.00323235971287978</c:v>
                </c:pt>
                <c:pt idx="53">
                  <c:v>0.00339036612342558</c:v>
                </c:pt>
                <c:pt idx="54">
                  <c:v>0.00362060403593517</c:v>
                </c:pt>
                <c:pt idx="55">
                  <c:v>0.00472213444088303</c:v>
                </c:pt>
                <c:pt idx="56">
                  <c:v>0.0038914721682994</c:v>
                </c:pt>
                <c:pt idx="57">
                  <c:v>0.00350322784524401</c:v>
                </c:pt>
                <c:pt idx="58">
                  <c:v>0.00351225678298948</c:v>
                </c:pt>
                <c:pt idx="59">
                  <c:v>0.00353031465848043</c:v>
                </c:pt>
                <c:pt idx="60">
                  <c:v>0.003417452936662</c:v>
                </c:pt>
                <c:pt idx="61">
                  <c:v>0.00384181301069929</c:v>
                </c:pt>
                <c:pt idx="62">
                  <c:v>0.00478533700510135</c:v>
                </c:pt>
                <c:pt idx="63">
                  <c:v>0.00405850751659067</c:v>
                </c:pt>
                <c:pt idx="64">
                  <c:v>0.00380118279084466</c:v>
                </c:pt>
                <c:pt idx="65">
                  <c:v>0.00328653333935262</c:v>
                </c:pt>
                <c:pt idx="66">
                  <c:v>0.00312852692880682</c:v>
                </c:pt>
                <c:pt idx="67">
                  <c:v>0.00309241117782493</c:v>
                </c:pt>
                <c:pt idx="68">
                  <c:v>0.00342196740553474</c:v>
                </c:pt>
                <c:pt idx="69">
                  <c:v>0.00386438535506298</c:v>
                </c:pt>
                <c:pt idx="70">
                  <c:v>0.00350322784524401</c:v>
                </c:pt>
                <c:pt idx="71">
                  <c:v>0.0035393435962259</c:v>
                </c:pt>
                <c:pt idx="72">
                  <c:v>0.00328653333935262</c:v>
                </c:pt>
                <c:pt idx="73">
                  <c:v>0.00332264909033452</c:v>
                </c:pt>
                <c:pt idx="74">
                  <c:v>0.00291634689178818</c:v>
                </c:pt>
                <c:pt idx="75">
                  <c:v>0.00338585165455284</c:v>
                </c:pt>
                <c:pt idx="76">
                  <c:v>0.00405399304771794</c:v>
                </c:pt>
                <c:pt idx="77">
                  <c:v>0.00367026319353528</c:v>
                </c:pt>
                <c:pt idx="78">
                  <c:v>0.00332264909033452</c:v>
                </c:pt>
                <c:pt idx="79">
                  <c:v>0.00314658480429777</c:v>
                </c:pt>
                <c:pt idx="80">
                  <c:v>0.00304275202022482</c:v>
                </c:pt>
                <c:pt idx="81">
                  <c:v>0.00272673919913322</c:v>
                </c:pt>
                <c:pt idx="82">
                  <c:v>0.00318270055527967</c:v>
                </c:pt>
                <c:pt idx="83">
                  <c:v>0.00385987088619024</c:v>
                </c:pt>
                <c:pt idx="84">
                  <c:v>0.00335425037244368</c:v>
                </c:pt>
                <c:pt idx="85">
                  <c:v>0.0030156652069884</c:v>
                </c:pt>
                <c:pt idx="86">
                  <c:v>0.00284862985869712</c:v>
                </c:pt>
                <c:pt idx="87">
                  <c:v>0.00278994176335154</c:v>
                </c:pt>
                <c:pt idx="88">
                  <c:v>0.00268610897927859</c:v>
                </c:pt>
                <c:pt idx="89">
                  <c:v>0.00305178095797029</c:v>
                </c:pt>
                <c:pt idx="90">
                  <c:v>0.0036115750981897</c:v>
                </c:pt>
                <c:pt idx="91">
                  <c:v>0.00321430183738883</c:v>
                </c:pt>
                <c:pt idx="92">
                  <c:v>0.00293891923615187</c:v>
                </c:pt>
                <c:pt idx="93">
                  <c:v>0.00286217326531533</c:v>
                </c:pt>
                <c:pt idx="94">
                  <c:v>0.00280799963884249</c:v>
                </c:pt>
                <c:pt idx="95">
                  <c:v>0.00273125366800596</c:v>
                </c:pt>
                <c:pt idx="96">
                  <c:v>0.00276736941898786</c:v>
                </c:pt>
                <c:pt idx="97">
                  <c:v>0.00352580018960769</c:v>
                </c:pt>
                <c:pt idx="98">
                  <c:v>0.00303823755135208</c:v>
                </c:pt>
                <c:pt idx="99">
                  <c:v>0.0028576587964426</c:v>
                </c:pt>
                <c:pt idx="100">
                  <c:v>0.00279445623222428</c:v>
                </c:pt>
                <c:pt idx="101">
                  <c:v>0.00243329872240531</c:v>
                </c:pt>
                <c:pt idx="102">
                  <c:v>0.00241524084691436</c:v>
                </c:pt>
                <c:pt idx="103">
                  <c:v>0.00258227619520563</c:v>
                </c:pt>
                <c:pt idx="104">
                  <c:v>0.00299760733149745</c:v>
                </c:pt>
                <c:pt idx="105">
                  <c:v>0.00281702857658796</c:v>
                </c:pt>
                <c:pt idx="106">
                  <c:v>0.00230237912509593</c:v>
                </c:pt>
                <c:pt idx="107">
                  <c:v>0.00233398040720509</c:v>
                </c:pt>
                <c:pt idx="108">
                  <c:v>0.00223466209200488</c:v>
                </c:pt>
                <c:pt idx="109">
                  <c:v>0.00214888718342287</c:v>
                </c:pt>
                <c:pt idx="110">
                  <c:v>0.00217145952778656</c:v>
                </c:pt>
                <c:pt idx="111">
                  <c:v>0.00269513791702406</c:v>
                </c:pt>
                <c:pt idx="112">
                  <c:v>0.00229786465622319</c:v>
                </c:pt>
                <c:pt idx="113">
                  <c:v>0.00202248205498623</c:v>
                </c:pt>
                <c:pt idx="114">
                  <c:v>0.00184190330007675</c:v>
                </c:pt>
                <c:pt idx="115">
                  <c:v>0.00186899011331317</c:v>
                </c:pt>
                <c:pt idx="116">
                  <c:v>0.00190510586429507</c:v>
                </c:pt>
                <c:pt idx="117">
                  <c:v>0.00168841135840368</c:v>
                </c:pt>
                <c:pt idx="118">
                  <c:v>0.00207214121258634</c:v>
                </c:pt>
                <c:pt idx="119">
                  <c:v>0.00178321520473116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Daily_All!$K$1</c:f>
              <c:strCache>
                <c:ptCount val="1"/>
                <c:pt idx="0">
                  <c:v>PPA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Daily_All!$K$2:$K$121</c:f>
              <c:numCache>
                <c:formatCode>0.00%</c:formatCode>
                <c:ptCount val="120"/>
                <c:pt idx="0">
                  <c:v>0.0487529531037818</c:v>
                </c:pt>
                <c:pt idx="1">
                  <c:v>0.0255710884163923</c:v>
                </c:pt>
                <c:pt idx="2">
                  <c:v>0.0191905240247782</c:v>
                </c:pt>
                <c:pt idx="3">
                  <c:v>0.0157735271685548</c:v>
                </c:pt>
                <c:pt idx="4">
                  <c:v>0.0138795877746154</c:v>
                </c:pt>
                <c:pt idx="5">
                  <c:v>0.0138214558104061</c:v>
                </c:pt>
                <c:pt idx="6">
                  <c:v>0.0147062243056718</c:v>
                </c:pt>
                <c:pt idx="7">
                  <c:v>0.0118112524880481</c:v>
                </c:pt>
                <c:pt idx="8">
                  <c:v>0.0101661179009245</c:v>
                </c:pt>
                <c:pt idx="9">
                  <c:v>0.00926042189854344</c:v>
                </c:pt>
                <c:pt idx="10">
                  <c:v>0.00869654184571311</c:v>
                </c:pt>
                <c:pt idx="11">
                  <c:v>0.00841285786037167</c:v>
                </c:pt>
                <c:pt idx="12">
                  <c:v>0.00866050002790334</c:v>
                </c:pt>
                <c:pt idx="13">
                  <c:v>0.0101649552616403</c:v>
                </c:pt>
                <c:pt idx="14">
                  <c:v>0.00855702513161076</c:v>
                </c:pt>
                <c:pt idx="15">
                  <c:v>0.00748972226872779</c:v>
                </c:pt>
                <c:pt idx="16">
                  <c:v>0.00672586825901743</c:v>
                </c:pt>
                <c:pt idx="17">
                  <c:v>0.00668517588407091</c:v>
                </c:pt>
                <c:pt idx="18">
                  <c:v>0.00635963688449876</c:v>
                </c:pt>
                <c:pt idx="19">
                  <c:v>0.00681422884461558</c:v>
                </c:pt>
                <c:pt idx="20">
                  <c:v>0.00781991182543668</c:v>
                </c:pt>
                <c:pt idx="21">
                  <c:v>0.0064154435701397</c:v>
                </c:pt>
                <c:pt idx="22">
                  <c:v>0.00591434603865543</c:v>
                </c:pt>
                <c:pt idx="23">
                  <c:v>0.00532953847870975</c:v>
                </c:pt>
                <c:pt idx="24">
                  <c:v>0.00540394739289767</c:v>
                </c:pt>
                <c:pt idx="25">
                  <c:v>0.00555857841769444</c:v>
                </c:pt>
                <c:pt idx="26">
                  <c:v>0.00621546961325967</c:v>
                </c:pt>
                <c:pt idx="27">
                  <c:v>0.00746181892590732</c:v>
                </c:pt>
                <c:pt idx="28">
                  <c:v>0.00607130234202057</c:v>
                </c:pt>
                <c:pt idx="29">
                  <c:v>0.00537953196792976</c:v>
                </c:pt>
                <c:pt idx="30">
                  <c:v>0.00485053109362502</c:v>
                </c:pt>
                <c:pt idx="31">
                  <c:v>0.00470636382238592</c:v>
                </c:pt>
                <c:pt idx="32">
                  <c:v>0.00448546235839053</c:v>
                </c:pt>
                <c:pt idx="33">
                  <c:v>0.00484239261863571</c:v>
                </c:pt>
                <c:pt idx="34">
                  <c:v>0.00570274568893353</c:v>
                </c:pt>
                <c:pt idx="35">
                  <c:v>0.0049528433506334</c:v>
                </c:pt>
                <c:pt idx="36">
                  <c:v>0.00427502464795282</c:v>
                </c:pt>
                <c:pt idx="37">
                  <c:v>0.00409714083747233</c:v>
                </c:pt>
                <c:pt idx="38">
                  <c:v>0.00423782019085886</c:v>
                </c:pt>
                <c:pt idx="39">
                  <c:v>0.00391460646985509</c:v>
                </c:pt>
                <c:pt idx="40">
                  <c:v>0.00421689268374351</c:v>
                </c:pt>
                <c:pt idx="41">
                  <c:v>0.00489471138642409</c:v>
                </c:pt>
                <c:pt idx="42">
                  <c:v>0.00438082482281377</c:v>
                </c:pt>
                <c:pt idx="43">
                  <c:v>0.00394250981267556</c:v>
                </c:pt>
                <c:pt idx="44">
                  <c:v>0.00380183045928902</c:v>
                </c:pt>
                <c:pt idx="45">
                  <c:v>0.003701843480849</c:v>
                </c:pt>
                <c:pt idx="46">
                  <c:v>0.00358325427386201</c:v>
                </c:pt>
                <c:pt idx="47">
                  <c:v>0.00386345034135089</c:v>
                </c:pt>
                <c:pt idx="48">
                  <c:v>0.00453196792975798</c:v>
                </c:pt>
                <c:pt idx="49">
                  <c:v>0.00385182394850903</c:v>
                </c:pt>
                <c:pt idx="50">
                  <c:v>0.00361115761668248</c:v>
                </c:pt>
                <c:pt idx="51">
                  <c:v>0.00347977937756943</c:v>
                </c:pt>
                <c:pt idx="52">
                  <c:v>0.0035251223096527</c:v>
                </c:pt>
                <c:pt idx="53">
                  <c:v>0.0036937050058597</c:v>
                </c:pt>
                <c:pt idx="54">
                  <c:v>0.00385182394850903</c:v>
                </c:pt>
                <c:pt idx="55">
                  <c:v>0.00474473091876407</c:v>
                </c:pt>
                <c:pt idx="56">
                  <c:v>0.00406458693751511</c:v>
                </c:pt>
                <c:pt idx="57">
                  <c:v>0.00388088993061369</c:v>
                </c:pt>
                <c:pt idx="58">
                  <c:v>0.00361813345238759</c:v>
                </c:pt>
                <c:pt idx="59">
                  <c:v>0.00364719943449225</c:v>
                </c:pt>
                <c:pt idx="60">
                  <c:v>0.00359953122384062</c:v>
                </c:pt>
                <c:pt idx="61">
                  <c:v>0.0039471603698123</c:v>
                </c:pt>
                <c:pt idx="62">
                  <c:v>0.00479356176869989</c:v>
                </c:pt>
                <c:pt idx="63">
                  <c:v>0.00421573004445932</c:v>
                </c:pt>
                <c:pt idx="64">
                  <c:v>0.00399366594117975</c:v>
                </c:pt>
                <c:pt idx="65">
                  <c:v>0.00374369849507971</c:v>
                </c:pt>
                <c:pt idx="66">
                  <c:v>0.00336467808843499</c:v>
                </c:pt>
                <c:pt idx="67">
                  <c:v>0.00327050430641591</c:v>
                </c:pt>
                <c:pt idx="68">
                  <c:v>0.0036088323381141</c:v>
                </c:pt>
                <c:pt idx="69">
                  <c:v>0.00430990382647841</c:v>
                </c:pt>
                <c:pt idx="70">
                  <c:v>0.00373672265937459</c:v>
                </c:pt>
                <c:pt idx="71">
                  <c:v>0.00379601726286809</c:v>
                </c:pt>
                <c:pt idx="72">
                  <c:v>0.00344606283832803</c:v>
                </c:pt>
                <c:pt idx="73">
                  <c:v>0.00337397920270848</c:v>
                </c:pt>
                <c:pt idx="74">
                  <c:v>0.00324143832431125</c:v>
                </c:pt>
                <c:pt idx="75">
                  <c:v>0.00356116412746247</c:v>
                </c:pt>
                <c:pt idx="76">
                  <c:v>0.00423665755157468</c:v>
                </c:pt>
                <c:pt idx="77">
                  <c:v>0.00396227468050672</c:v>
                </c:pt>
                <c:pt idx="78">
                  <c:v>0.00361929609167178</c:v>
                </c:pt>
                <c:pt idx="79">
                  <c:v>0.00340420782409733</c:v>
                </c:pt>
                <c:pt idx="80">
                  <c:v>0.00313796342801868</c:v>
                </c:pt>
                <c:pt idx="81">
                  <c:v>0.00308215674237774</c:v>
                </c:pt>
                <c:pt idx="82">
                  <c:v>0.00332863627062522</c:v>
                </c:pt>
                <c:pt idx="83">
                  <c:v>0.00409830347675651</c:v>
                </c:pt>
                <c:pt idx="84">
                  <c:v>0.00362045873095597</c:v>
                </c:pt>
                <c:pt idx="85">
                  <c:v>0.00327050430641591</c:v>
                </c:pt>
                <c:pt idx="86">
                  <c:v>0.00314842718157635</c:v>
                </c:pt>
                <c:pt idx="87">
                  <c:v>0.00294264002827539</c:v>
                </c:pt>
                <c:pt idx="88">
                  <c:v>0.00277056941421582</c:v>
                </c:pt>
                <c:pt idx="89">
                  <c:v>0.00308448202094611</c:v>
                </c:pt>
                <c:pt idx="90">
                  <c:v>0.00385996242349833</c:v>
                </c:pt>
                <c:pt idx="91">
                  <c:v>0.00336584072771918</c:v>
                </c:pt>
                <c:pt idx="92">
                  <c:v>0.00321934817791171</c:v>
                </c:pt>
                <c:pt idx="93">
                  <c:v>0.00298333240322191</c:v>
                </c:pt>
                <c:pt idx="94">
                  <c:v>0.00281009914987815</c:v>
                </c:pt>
                <c:pt idx="95">
                  <c:v>0.00268220882861767</c:v>
                </c:pt>
                <c:pt idx="96">
                  <c:v>0.00304378964599959</c:v>
                </c:pt>
                <c:pt idx="97">
                  <c:v>0.0036088323381141</c:v>
                </c:pt>
                <c:pt idx="98">
                  <c:v>0.00321120970292241</c:v>
                </c:pt>
                <c:pt idx="99">
                  <c:v>0.0029926335174954</c:v>
                </c:pt>
                <c:pt idx="100">
                  <c:v>0.00277754524992094</c:v>
                </c:pt>
                <c:pt idx="101">
                  <c:v>0.0026368658965344</c:v>
                </c:pt>
                <c:pt idx="102">
                  <c:v>0.00244037985750693</c:v>
                </c:pt>
                <c:pt idx="103">
                  <c:v>0.00266360660007069</c:v>
                </c:pt>
                <c:pt idx="104">
                  <c:v>0.00332979890990941</c:v>
                </c:pt>
                <c:pt idx="105">
                  <c:v>0.00293566419257027</c:v>
                </c:pt>
                <c:pt idx="106">
                  <c:v>0.00274499134996372</c:v>
                </c:pt>
                <c:pt idx="107">
                  <c:v>0.00244386777535949</c:v>
                </c:pt>
                <c:pt idx="108">
                  <c:v>0.00237294677902413</c:v>
                </c:pt>
                <c:pt idx="109">
                  <c:v>0.00221599047565898</c:v>
                </c:pt>
                <c:pt idx="110">
                  <c:v>0.00241363915397065</c:v>
                </c:pt>
                <c:pt idx="111">
                  <c:v>0.00285195416410886</c:v>
                </c:pt>
                <c:pt idx="112">
                  <c:v>0.00237759733616087</c:v>
                </c:pt>
                <c:pt idx="113">
                  <c:v>0.00212530461149246</c:v>
                </c:pt>
                <c:pt idx="114">
                  <c:v>0.00201252860092639</c:v>
                </c:pt>
                <c:pt idx="115">
                  <c:v>0.00187882508324497</c:v>
                </c:pt>
                <c:pt idx="116">
                  <c:v>0.00166257417638633</c:v>
                </c:pt>
                <c:pt idx="117">
                  <c:v>0.0019183548189073</c:v>
                </c:pt>
                <c:pt idx="118">
                  <c:v>0.00212414197220827</c:v>
                </c:pt>
                <c:pt idx="119">
                  <c:v>0.00183115687259334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764744"/>
        <c:axId val="-2092779976"/>
      </c:lineChart>
      <c:catAx>
        <c:axId val="-209276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days between first and any</a:t>
                </a:r>
                <a:r>
                  <a:rPr lang="en-US" baseline="0"/>
                  <a:t> subsequent visits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92779976"/>
        <c:crosses val="autoZero"/>
        <c:auto val="1"/>
        <c:lblAlgn val="ctr"/>
        <c:lblOffset val="100"/>
        <c:noMultiLvlLbl val="0"/>
      </c:catAx>
      <c:valAx>
        <c:axId val="-2092779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unique visitors who return to Orbitz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0927647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Repeat visitor rate in first 4 months</a:t>
            </a:r>
            <a:r>
              <a:rPr lang="en-US" baseline="0"/>
              <a:t> after initial visit</a:t>
            </a:r>
          </a:p>
          <a:p>
            <a:pPr>
              <a:defRPr/>
            </a:pPr>
            <a:r>
              <a:rPr lang="en-US" b="0" baseline="0"/>
              <a:t>Visitors from December 2014</a:t>
            </a:r>
            <a:endParaRPr lang="en-US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Daily_All!$J$1</c:f>
              <c:strCache>
                <c:ptCount val="1"/>
                <c:pt idx="0">
                  <c:v>Non PPA</c:v>
                </c:pt>
              </c:strCache>
            </c:strRef>
          </c:tx>
          <c:spPr>
            <a:ln w="19050" cmpd="sng"/>
          </c:spPr>
          <c:marker>
            <c:symbol val="none"/>
          </c:marker>
          <c:val>
            <c:numRef>
              <c:f>Daily_All!$J$2:$J$121</c:f>
              <c:numCache>
                <c:formatCode>0.00%</c:formatCode>
                <c:ptCount val="120"/>
                <c:pt idx="0">
                  <c:v>0.0474470678524671</c:v>
                </c:pt>
                <c:pt idx="1">
                  <c:v>0.0255609227574376</c:v>
                </c:pt>
                <c:pt idx="2">
                  <c:v>0.019010428423096</c:v>
                </c:pt>
                <c:pt idx="3">
                  <c:v>0.0155026861089793</c:v>
                </c:pt>
                <c:pt idx="4">
                  <c:v>0.0136156381201752</c:v>
                </c:pt>
                <c:pt idx="5">
                  <c:v>0.0135118053361022</c:v>
                </c:pt>
                <c:pt idx="6">
                  <c:v>0.0142928084510857</c:v>
                </c:pt>
                <c:pt idx="7">
                  <c:v>0.0112771432440973</c:v>
                </c:pt>
                <c:pt idx="8">
                  <c:v>0.00971513701413028</c:v>
                </c:pt>
                <c:pt idx="9">
                  <c:v>0.00914179946729267</c:v>
                </c:pt>
                <c:pt idx="10">
                  <c:v>0.00828405038147262</c:v>
                </c:pt>
                <c:pt idx="11">
                  <c:v>0.00867229470452801</c:v>
                </c:pt>
                <c:pt idx="12">
                  <c:v>0.00870389598663717</c:v>
                </c:pt>
                <c:pt idx="13">
                  <c:v>0.00986862895580335</c:v>
                </c:pt>
                <c:pt idx="14">
                  <c:v>0.00810798609543587</c:v>
                </c:pt>
                <c:pt idx="15">
                  <c:v>0.00732246851157961</c:v>
                </c:pt>
                <c:pt idx="16">
                  <c:v>0.00652340752110514</c:v>
                </c:pt>
                <c:pt idx="17">
                  <c:v>0.00634282876619566</c:v>
                </c:pt>
                <c:pt idx="18">
                  <c:v>0.00568823077964877</c:v>
                </c:pt>
                <c:pt idx="19">
                  <c:v>0.00650534964561419</c:v>
                </c:pt>
                <c:pt idx="20">
                  <c:v>0.00782808902532617</c:v>
                </c:pt>
                <c:pt idx="21">
                  <c:v>0.0065550088032143</c:v>
                </c:pt>
                <c:pt idx="22">
                  <c:v>0.00598167125637669</c:v>
                </c:pt>
                <c:pt idx="23">
                  <c:v>0.005083291950702</c:v>
                </c:pt>
                <c:pt idx="24">
                  <c:v>0.00497945916662904</c:v>
                </c:pt>
                <c:pt idx="25">
                  <c:v>0.00546250733601192</c:v>
                </c:pt>
                <c:pt idx="26">
                  <c:v>0.00590492528554015</c:v>
                </c:pt>
                <c:pt idx="27">
                  <c:v>0.00723217913412487</c:v>
                </c:pt>
                <c:pt idx="28">
                  <c:v>0.00603133041397679</c:v>
                </c:pt>
                <c:pt idx="29">
                  <c:v>0.00547605074263013</c:v>
                </c:pt>
                <c:pt idx="30">
                  <c:v>0.00489819872691978</c:v>
                </c:pt>
                <c:pt idx="31">
                  <c:v>0.00475825019186493</c:v>
                </c:pt>
                <c:pt idx="32">
                  <c:v>0.00439257821317322</c:v>
                </c:pt>
                <c:pt idx="33">
                  <c:v>0.00473567784750124</c:v>
                </c:pt>
                <c:pt idx="34">
                  <c:v>0.00565211502866688</c:v>
                </c:pt>
                <c:pt idx="35">
                  <c:v>0.00458218590582818</c:v>
                </c:pt>
                <c:pt idx="36">
                  <c:v>0.00423908627150016</c:v>
                </c:pt>
                <c:pt idx="37">
                  <c:v>0.00418942711390005</c:v>
                </c:pt>
                <c:pt idx="38">
                  <c:v>0.00395467473251772</c:v>
                </c:pt>
                <c:pt idx="39">
                  <c:v>0.00383729854182655</c:v>
                </c:pt>
                <c:pt idx="40">
                  <c:v>0.00430228883571848</c:v>
                </c:pt>
                <c:pt idx="41">
                  <c:v>0.00490722766466525</c:v>
                </c:pt>
                <c:pt idx="42">
                  <c:v>0.00431583224233669</c:v>
                </c:pt>
                <c:pt idx="43">
                  <c:v>0.00367477766240802</c:v>
                </c:pt>
                <c:pt idx="44">
                  <c:v>0.00344453974989842</c:v>
                </c:pt>
                <c:pt idx="45">
                  <c:v>0.00359803169157149</c:v>
                </c:pt>
                <c:pt idx="46">
                  <c:v>0.00359803169157149</c:v>
                </c:pt>
                <c:pt idx="47">
                  <c:v>0.00390050110604487</c:v>
                </c:pt>
                <c:pt idx="48">
                  <c:v>0.00451446887273712</c:v>
                </c:pt>
                <c:pt idx="49">
                  <c:v>0.00362963297368065</c:v>
                </c:pt>
                <c:pt idx="50">
                  <c:v>0.00354385806509864</c:v>
                </c:pt>
                <c:pt idx="51">
                  <c:v>0.00325041758837073</c:v>
                </c:pt>
                <c:pt idx="52">
                  <c:v>0.00323235971287978</c:v>
                </c:pt>
                <c:pt idx="53">
                  <c:v>0.00339036612342558</c:v>
                </c:pt>
                <c:pt idx="54">
                  <c:v>0.00362060403593517</c:v>
                </c:pt>
                <c:pt idx="55">
                  <c:v>0.00472213444088303</c:v>
                </c:pt>
                <c:pt idx="56">
                  <c:v>0.0038914721682994</c:v>
                </c:pt>
                <c:pt idx="57">
                  <c:v>0.00350322784524401</c:v>
                </c:pt>
                <c:pt idx="58">
                  <c:v>0.00351225678298948</c:v>
                </c:pt>
                <c:pt idx="59">
                  <c:v>0.00353031465848043</c:v>
                </c:pt>
                <c:pt idx="60">
                  <c:v>0.003417452936662</c:v>
                </c:pt>
                <c:pt idx="61">
                  <c:v>0.00384181301069929</c:v>
                </c:pt>
                <c:pt idx="62">
                  <c:v>0.00478533700510135</c:v>
                </c:pt>
                <c:pt idx="63">
                  <c:v>0.00405850751659067</c:v>
                </c:pt>
                <c:pt idx="64">
                  <c:v>0.00380118279084466</c:v>
                </c:pt>
                <c:pt idx="65">
                  <c:v>0.00328653333935262</c:v>
                </c:pt>
                <c:pt idx="66">
                  <c:v>0.00312852692880682</c:v>
                </c:pt>
                <c:pt idx="67">
                  <c:v>0.00309241117782493</c:v>
                </c:pt>
                <c:pt idx="68">
                  <c:v>0.00342196740553474</c:v>
                </c:pt>
                <c:pt idx="69">
                  <c:v>0.00386438535506298</c:v>
                </c:pt>
                <c:pt idx="70">
                  <c:v>0.00350322784524401</c:v>
                </c:pt>
                <c:pt idx="71">
                  <c:v>0.0035393435962259</c:v>
                </c:pt>
                <c:pt idx="72">
                  <c:v>0.00328653333935262</c:v>
                </c:pt>
                <c:pt idx="73">
                  <c:v>0.00332264909033452</c:v>
                </c:pt>
                <c:pt idx="74">
                  <c:v>0.00291634689178818</c:v>
                </c:pt>
                <c:pt idx="75">
                  <c:v>0.00338585165455284</c:v>
                </c:pt>
                <c:pt idx="76">
                  <c:v>0.00405399304771794</c:v>
                </c:pt>
                <c:pt idx="77">
                  <c:v>0.00367026319353528</c:v>
                </c:pt>
                <c:pt idx="78">
                  <c:v>0.00332264909033452</c:v>
                </c:pt>
                <c:pt idx="79">
                  <c:v>0.00314658480429777</c:v>
                </c:pt>
                <c:pt idx="80">
                  <c:v>0.00304275202022482</c:v>
                </c:pt>
                <c:pt idx="81">
                  <c:v>0.00272673919913322</c:v>
                </c:pt>
                <c:pt idx="82">
                  <c:v>0.00318270055527967</c:v>
                </c:pt>
                <c:pt idx="83">
                  <c:v>0.00385987088619024</c:v>
                </c:pt>
                <c:pt idx="84">
                  <c:v>0.00335425037244368</c:v>
                </c:pt>
                <c:pt idx="85">
                  <c:v>0.0030156652069884</c:v>
                </c:pt>
                <c:pt idx="86">
                  <c:v>0.00284862985869712</c:v>
                </c:pt>
                <c:pt idx="87">
                  <c:v>0.00278994176335154</c:v>
                </c:pt>
                <c:pt idx="88">
                  <c:v>0.00268610897927859</c:v>
                </c:pt>
                <c:pt idx="89">
                  <c:v>0.00305178095797029</c:v>
                </c:pt>
                <c:pt idx="90">
                  <c:v>0.0036115750981897</c:v>
                </c:pt>
                <c:pt idx="91">
                  <c:v>0.00321430183738883</c:v>
                </c:pt>
                <c:pt idx="92">
                  <c:v>0.00293891923615187</c:v>
                </c:pt>
                <c:pt idx="93">
                  <c:v>0.00286217326531533</c:v>
                </c:pt>
                <c:pt idx="94">
                  <c:v>0.00280799963884249</c:v>
                </c:pt>
                <c:pt idx="95">
                  <c:v>0.00273125366800596</c:v>
                </c:pt>
                <c:pt idx="96">
                  <c:v>0.00276736941898786</c:v>
                </c:pt>
                <c:pt idx="97">
                  <c:v>0.00352580018960769</c:v>
                </c:pt>
                <c:pt idx="98">
                  <c:v>0.00303823755135208</c:v>
                </c:pt>
                <c:pt idx="99">
                  <c:v>0.0028576587964426</c:v>
                </c:pt>
                <c:pt idx="100">
                  <c:v>0.00279445623222428</c:v>
                </c:pt>
                <c:pt idx="101">
                  <c:v>0.00243329872240531</c:v>
                </c:pt>
                <c:pt idx="102">
                  <c:v>0.00241524084691436</c:v>
                </c:pt>
                <c:pt idx="103">
                  <c:v>0.00258227619520563</c:v>
                </c:pt>
                <c:pt idx="104">
                  <c:v>0.00299760733149745</c:v>
                </c:pt>
                <c:pt idx="105">
                  <c:v>0.00281702857658796</c:v>
                </c:pt>
                <c:pt idx="106">
                  <c:v>0.00230237912509593</c:v>
                </c:pt>
                <c:pt idx="107">
                  <c:v>0.00233398040720509</c:v>
                </c:pt>
                <c:pt idx="108">
                  <c:v>0.00223466209200488</c:v>
                </c:pt>
                <c:pt idx="109">
                  <c:v>0.00214888718342287</c:v>
                </c:pt>
                <c:pt idx="110">
                  <c:v>0.00217145952778656</c:v>
                </c:pt>
                <c:pt idx="111">
                  <c:v>0.00269513791702406</c:v>
                </c:pt>
                <c:pt idx="112">
                  <c:v>0.00229786465622319</c:v>
                </c:pt>
                <c:pt idx="113">
                  <c:v>0.00202248205498623</c:v>
                </c:pt>
                <c:pt idx="114">
                  <c:v>0.00184190330007675</c:v>
                </c:pt>
                <c:pt idx="115">
                  <c:v>0.00186899011331317</c:v>
                </c:pt>
                <c:pt idx="116">
                  <c:v>0.00190510586429507</c:v>
                </c:pt>
                <c:pt idx="117">
                  <c:v>0.00168841135840368</c:v>
                </c:pt>
                <c:pt idx="118">
                  <c:v>0.00207214121258634</c:v>
                </c:pt>
                <c:pt idx="119">
                  <c:v>0.00178321520473116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Daily_All!$K$1</c:f>
              <c:strCache>
                <c:ptCount val="1"/>
                <c:pt idx="0">
                  <c:v>PPA</c:v>
                </c:pt>
              </c:strCache>
            </c:strRef>
          </c:tx>
          <c:spPr>
            <a:ln w="12700" cmpd="sng"/>
          </c:spPr>
          <c:marker>
            <c:symbol val="none"/>
          </c:marker>
          <c:val>
            <c:numRef>
              <c:f>Daily_All!$K$2:$K$121</c:f>
              <c:numCache>
                <c:formatCode>0.00%</c:formatCode>
                <c:ptCount val="120"/>
                <c:pt idx="0">
                  <c:v>0.0487529531037818</c:v>
                </c:pt>
                <c:pt idx="1">
                  <c:v>0.0255710884163923</c:v>
                </c:pt>
                <c:pt idx="2">
                  <c:v>0.0191905240247782</c:v>
                </c:pt>
                <c:pt idx="3">
                  <c:v>0.0157735271685548</c:v>
                </c:pt>
                <c:pt idx="4">
                  <c:v>0.0138795877746154</c:v>
                </c:pt>
                <c:pt idx="5">
                  <c:v>0.0138214558104061</c:v>
                </c:pt>
                <c:pt idx="6">
                  <c:v>0.0147062243056718</c:v>
                </c:pt>
                <c:pt idx="7">
                  <c:v>0.0118112524880481</c:v>
                </c:pt>
                <c:pt idx="8">
                  <c:v>0.0101661179009245</c:v>
                </c:pt>
                <c:pt idx="9">
                  <c:v>0.00926042189854344</c:v>
                </c:pt>
                <c:pt idx="10">
                  <c:v>0.00869654184571311</c:v>
                </c:pt>
                <c:pt idx="11">
                  <c:v>0.00841285786037167</c:v>
                </c:pt>
                <c:pt idx="12">
                  <c:v>0.00866050002790334</c:v>
                </c:pt>
                <c:pt idx="13">
                  <c:v>0.0101649552616403</c:v>
                </c:pt>
                <c:pt idx="14">
                  <c:v>0.00855702513161076</c:v>
                </c:pt>
                <c:pt idx="15">
                  <c:v>0.00748972226872779</c:v>
                </c:pt>
                <c:pt idx="16">
                  <c:v>0.00672586825901743</c:v>
                </c:pt>
                <c:pt idx="17">
                  <c:v>0.00668517588407091</c:v>
                </c:pt>
                <c:pt idx="18">
                  <c:v>0.00635963688449876</c:v>
                </c:pt>
                <c:pt idx="19">
                  <c:v>0.00681422884461558</c:v>
                </c:pt>
                <c:pt idx="20">
                  <c:v>0.00781991182543668</c:v>
                </c:pt>
                <c:pt idx="21">
                  <c:v>0.0064154435701397</c:v>
                </c:pt>
                <c:pt idx="22">
                  <c:v>0.00591434603865543</c:v>
                </c:pt>
                <c:pt idx="23">
                  <c:v>0.00532953847870975</c:v>
                </c:pt>
                <c:pt idx="24">
                  <c:v>0.00540394739289767</c:v>
                </c:pt>
                <c:pt idx="25">
                  <c:v>0.00555857841769444</c:v>
                </c:pt>
                <c:pt idx="26">
                  <c:v>0.00621546961325967</c:v>
                </c:pt>
                <c:pt idx="27">
                  <c:v>0.00746181892590732</c:v>
                </c:pt>
                <c:pt idx="28">
                  <c:v>0.00607130234202057</c:v>
                </c:pt>
                <c:pt idx="29">
                  <c:v>0.00537953196792976</c:v>
                </c:pt>
                <c:pt idx="30">
                  <c:v>0.00485053109362502</c:v>
                </c:pt>
                <c:pt idx="31">
                  <c:v>0.00470636382238592</c:v>
                </c:pt>
                <c:pt idx="32">
                  <c:v>0.00448546235839053</c:v>
                </c:pt>
                <c:pt idx="33">
                  <c:v>0.00484239261863571</c:v>
                </c:pt>
                <c:pt idx="34">
                  <c:v>0.00570274568893353</c:v>
                </c:pt>
                <c:pt idx="35">
                  <c:v>0.0049528433506334</c:v>
                </c:pt>
                <c:pt idx="36">
                  <c:v>0.00427502464795282</c:v>
                </c:pt>
                <c:pt idx="37">
                  <c:v>0.00409714083747233</c:v>
                </c:pt>
                <c:pt idx="38">
                  <c:v>0.00423782019085886</c:v>
                </c:pt>
                <c:pt idx="39">
                  <c:v>0.00391460646985509</c:v>
                </c:pt>
                <c:pt idx="40">
                  <c:v>0.00421689268374351</c:v>
                </c:pt>
                <c:pt idx="41">
                  <c:v>0.00489471138642409</c:v>
                </c:pt>
                <c:pt idx="42">
                  <c:v>0.00438082482281377</c:v>
                </c:pt>
                <c:pt idx="43">
                  <c:v>0.00394250981267556</c:v>
                </c:pt>
                <c:pt idx="44">
                  <c:v>0.00380183045928902</c:v>
                </c:pt>
                <c:pt idx="45">
                  <c:v>0.003701843480849</c:v>
                </c:pt>
                <c:pt idx="46">
                  <c:v>0.00358325427386201</c:v>
                </c:pt>
                <c:pt idx="47">
                  <c:v>0.00386345034135089</c:v>
                </c:pt>
                <c:pt idx="48">
                  <c:v>0.00453196792975798</c:v>
                </c:pt>
                <c:pt idx="49">
                  <c:v>0.00385182394850903</c:v>
                </c:pt>
                <c:pt idx="50">
                  <c:v>0.00361115761668248</c:v>
                </c:pt>
                <c:pt idx="51">
                  <c:v>0.00347977937756943</c:v>
                </c:pt>
                <c:pt idx="52">
                  <c:v>0.0035251223096527</c:v>
                </c:pt>
                <c:pt idx="53">
                  <c:v>0.0036937050058597</c:v>
                </c:pt>
                <c:pt idx="54">
                  <c:v>0.00385182394850903</c:v>
                </c:pt>
                <c:pt idx="55">
                  <c:v>0.00474473091876407</c:v>
                </c:pt>
                <c:pt idx="56">
                  <c:v>0.00406458693751511</c:v>
                </c:pt>
                <c:pt idx="57">
                  <c:v>0.00388088993061369</c:v>
                </c:pt>
                <c:pt idx="58">
                  <c:v>0.00361813345238759</c:v>
                </c:pt>
                <c:pt idx="59">
                  <c:v>0.00364719943449225</c:v>
                </c:pt>
                <c:pt idx="60">
                  <c:v>0.00359953122384062</c:v>
                </c:pt>
                <c:pt idx="61">
                  <c:v>0.0039471603698123</c:v>
                </c:pt>
                <c:pt idx="62">
                  <c:v>0.00479356176869989</c:v>
                </c:pt>
                <c:pt idx="63">
                  <c:v>0.00421573004445932</c:v>
                </c:pt>
                <c:pt idx="64">
                  <c:v>0.00399366594117975</c:v>
                </c:pt>
                <c:pt idx="65">
                  <c:v>0.00374369849507971</c:v>
                </c:pt>
                <c:pt idx="66">
                  <c:v>0.00336467808843499</c:v>
                </c:pt>
                <c:pt idx="67">
                  <c:v>0.00327050430641591</c:v>
                </c:pt>
                <c:pt idx="68">
                  <c:v>0.0036088323381141</c:v>
                </c:pt>
                <c:pt idx="69">
                  <c:v>0.00430990382647841</c:v>
                </c:pt>
                <c:pt idx="70">
                  <c:v>0.00373672265937459</c:v>
                </c:pt>
                <c:pt idx="71">
                  <c:v>0.00379601726286809</c:v>
                </c:pt>
                <c:pt idx="72">
                  <c:v>0.00344606283832803</c:v>
                </c:pt>
                <c:pt idx="73">
                  <c:v>0.00337397920270848</c:v>
                </c:pt>
                <c:pt idx="74">
                  <c:v>0.00324143832431125</c:v>
                </c:pt>
                <c:pt idx="75">
                  <c:v>0.00356116412746247</c:v>
                </c:pt>
                <c:pt idx="76">
                  <c:v>0.00423665755157468</c:v>
                </c:pt>
                <c:pt idx="77">
                  <c:v>0.00396227468050672</c:v>
                </c:pt>
                <c:pt idx="78">
                  <c:v>0.00361929609167178</c:v>
                </c:pt>
                <c:pt idx="79">
                  <c:v>0.00340420782409733</c:v>
                </c:pt>
                <c:pt idx="80">
                  <c:v>0.00313796342801868</c:v>
                </c:pt>
                <c:pt idx="81">
                  <c:v>0.00308215674237774</c:v>
                </c:pt>
                <c:pt idx="82">
                  <c:v>0.00332863627062522</c:v>
                </c:pt>
                <c:pt idx="83">
                  <c:v>0.00409830347675651</c:v>
                </c:pt>
                <c:pt idx="84">
                  <c:v>0.00362045873095597</c:v>
                </c:pt>
                <c:pt idx="85">
                  <c:v>0.00327050430641591</c:v>
                </c:pt>
                <c:pt idx="86">
                  <c:v>0.00314842718157635</c:v>
                </c:pt>
                <c:pt idx="87">
                  <c:v>0.00294264002827539</c:v>
                </c:pt>
                <c:pt idx="88">
                  <c:v>0.00277056941421582</c:v>
                </c:pt>
                <c:pt idx="89">
                  <c:v>0.00308448202094611</c:v>
                </c:pt>
                <c:pt idx="90">
                  <c:v>0.00385996242349833</c:v>
                </c:pt>
                <c:pt idx="91">
                  <c:v>0.00336584072771918</c:v>
                </c:pt>
                <c:pt idx="92">
                  <c:v>0.00321934817791171</c:v>
                </c:pt>
                <c:pt idx="93">
                  <c:v>0.00298333240322191</c:v>
                </c:pt>
                <c:pt idx="94">
                  <c:v>0.00281009914987815</c:v>
                </c:pt>
                <c:pt idx="95">
                  <c:v>0.00268220882861767</c:v>
                </c:pt>
                <c:pt idx="96">
                  <c:v>0.00304378964599959</c:v>
                </c:pt>
                <c:pt idx="97">
                  <c:v>0.0036088323381141</c:v>
                </c:pt>
                <c:pt idx="98">
                  <c:v>0.00321120970292241</c:v>
                </c:pt>
                <c:pt idx="99">
                  <c:v>0.0029926335174954</c:v>
                </c:pt>
                <c:pt idx="100">
                  <c:v>0.00277754524992094</c:v>
                </c:pt>
                <c:pt idx="101">
                  <c:v>0.0026368658965344</c:v>
                </c:pt>
                <c:pt idx="102">
                  <c:v>0.00244037985750693</c:v>
                </c:pt>
                <c:pt idx="103">
                  <c:v>0.00266360660007069</c:v>
                </c:pt>
                <c:pt idx="104">
                  <c:v>0.00332979890990941</c:v>
                </c:pt>
                <c:pt idx="105">
                  <c:v>0.00293566419257027</c:v>
                </c:pt>
                <c:pt idx="106">
                  <c:v>0.00274499134996372</c:v>
                </c:pt>
                <c:pt idx="107">
                  <c:v>0.00244386777535949</c:v>
                </c:pt>
                <c:pt idx="108">
                  <c:v>0.00237294677902413</c:v>
                </c:pt>
                <c:pt idx="109">
                  <c:v>0.00221599047565898</c:v>
                </c:pt>
                <c:pt idx="110">
                  <c:v>0.00241363915397065</c:v>
                </c:pt>
                <c:pt idx="111">
                  <c:v>0.00285195416410886</c:v>
                </c:pt>
                <c:pt idx="112">
                  <c:v>0.00237759733616087</c:v>
                </c:pt>
                <c:pt idx="113">
                  <c:v>0.00212530461149246</c:v>
                </c:pt>
                <c:pt idx="114">
                  <c:v>0.00201252860092639</c:v>
                </c:pt>
                <c:pt idx="115">
                  <c:v>0.00187882508324497</c:v>
                </c:pt>
                <c:pt idx="116">
                  <c:v>0.00166257417638633</c:v>
                </c:pt>
                <c:pt idx="117">
                  <c:v>0.0019183548189073</c:v>
                </c:pt>
                <c:pt idx="118">
                  <c:v>0.00212414197220827</c:v>
                </c:pt>
                <c:pt idx="119">
                  <c:v>0.00183115687259334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41640"/>
        <c:axId val="-2097962248"/>
      </c:lineChart>
      <c:catAx>
        <c:axId val="-210134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days between first and any</a:t>
                </a:r>
                <a:r>
                  <a:rPr lang="en-US" baseline="0"/>
                  <a:t> subsequent visits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97962248"/>
        <c:crosses val="autoZero"/>
        <c:auto val="1"/>
        <c:lblAlgn val="ctr"/>
        <c:lblOffset val="100"/>
        <c:noMultiLvlLbl val="0"/>
      </c:catAx>
      <c:valAx>
        <c:axId val="-209796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unique visitors who return to Orbitz</a:t>
                </a:r>
                <a:endParaRPr lang="en-US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101341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Repeat Visitor Rate Within 30 Days of First Visit, For Each</a:t>
            </a:r>
            <a:r>
              <a:rPr lang="en-US" baseline="0"/>
              <a:t> Month</a:t>
            </a:r>
            <a:endParaRPr lang="en-US"/>
          </a:p>
          <a:p>
            <a:pPr>
              <a:defRPr/>
            </a:pPr>
            <a:r>
              <a:rPr lang="en-US" b="0"/>
              <a:t>Not</a:t>
            </a:r>
            <a:r>
              <a:rPr lang="en-US" b="0" baseline="0"/>
              <a:t> Pure vs. Pure, all visitors from October 2014 - January 2015</a:t>
            </a:r>
            <a:endParaRPr lang="en-US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Monthly_All!$H$1</c:f>
              <c:strCache>
                <c:ptCount val="1"/>
                <c:pt idx="0">
                  <c:v>PURE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Monthly_All!$G$2:$G$6</c:f>
              <c:numCache>
                <c:formatCode>m/d/yy</c:formatCode>
                <c:ptCount val="5"/>
                <c:pt idx="0">
                  <c:v>41913.0</c:v>
                </c:pt>
                <c:pt idx="1">
                  <c:v>41944.0</c:v>
                </c:pt>
                <c:pt idx="2">
                  <c:v>41974.0</c:v>
                </c:pt>
                <c:pt idx="3">
                  <c:v>42005.0</c:v>
                </c:pt>
              </c:numCache>
            </c:numRef>
          </c:cat>
          <c:val>
            <c:numRef>
              <c:f>Monthly_All!$H$2:$H$6</c:f>
              <c:numCache>
                <c:formatCode>0%</c:formatCode>
                <c:ptCount val="5"/>
                <c:pt idx="0">
                  <c:v>0.257062984722371</c:v>
                </c:pt>
                <c:pt idx="1">
                  <c:v>0.207889133708724</c:v>
                </c:pt>
                <c:pt idx="2">
                  <c:v>0.201238445753148</c:v>
                </c:pt>
                <c:pt idx="3">
                  <c:v>0.213145340191837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Monthly_All!$I$1</c:f>
              <c:strCache>
                <c:ptCount val="1"/>
                <c:pt idx="0">
                  <c:v>NOT_PURE</c:v>
                </c:pt>
              </c:strCache>
            </c:strRef>
          </c:tx>
          <c:spPr>
            <a:ln w="19050" cmpd="sng"/>
          </c:spPr>
          <c:marker>
            <c:symbol val="none"/>
          </c:marker>
          <c:cat>
            <c:numRef>
              <c:f>Monthly_All!$G$2:$G$6</c:f>
              <c:numCache>
                <c:formatCode>m/d/yy</c:formatCode>
                <c:ptCount val="5"/>
                <c:pt idx="0">
                  <c:v>41913.0</c:v>
                </c:pt>
                <c:pt idx="1">
                  <c:v>41944.0</c:v>
                </c:pt>
                <c:pt idx="2">
                  <c:v>41974.0</c:v>
                </c:pt>
                <c:pt idx="3">
                  <c:v>42005.0</c:v>
                </c:pt>
              </c:numCache>
            </c:numRef>
          </c:cat>
          <c:val>
            <c:numRef>
              <c:f>Monthly_All!$I$2:$I$6</c:f>
              <c:numCache>
                <c:formatCode>0%</c:formatCode>
                <c:ptCount val="5"/>
                <c:pt idx="0">
                  <c:v>0.259515368265984</c:v>
                </c:pt>
                <c:pt idx="1">
                  <c:v>0.208497473727548</c:v>
                </c:pt>
                <c:pt idx="2">
                  <c:v>0.202481715768555</c:v>
                </c:pt>
                <c:pt idx="3">
                  <c:v>0.214138831030116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866088"/>
        <c:axId val="-2097860632"/>
      </c:lineChart>
      <c:dateAx>
        <c:axId val="-2097866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Initial Visit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crossAx val="-2097860632"/>
        <c:crosses val="autoZero"/>
        <c:auto val="1"/>
        <c:lblOffset val="100"/>
        <c:baseTimeUnit val="months"/>
      </c:dateAx>
      <c:valAx>
        <c:axId val="-2097860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 unique visitors who return to Expedia</a:t>
                </a:r>
                <a:r>
                  <a:rPr lang="en-US" baseline="0"/>
                  <a:t> 1-30 days after initial visit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-2097866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Percent</a:t>
            </a:r>
            <a:r>
              <a:rPr lang="en-US" sz="2000" baseline="0"/>
              <a:t> of Customers VS. Number of Conversions</a:t>
            </a:r>
            <a:endParaRPr lang="en-US" sz="20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'Conversions Per User'!$H$1</c:f>
              <c:strCache>
                <c:ptCount val="1"/>
                <c:pt idx="0">
                  <c:v>PPA</c:v>
                </c:pt>
              </c:strCache>
            </c:strRef>
          </c:tx>
          <c:xVal>
            <c:numRef>
              <c:f>'Conversions Per User'!$G$2:$G$11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'Conversions Per User'!$H$2:$H$11</c:f>
              <c:numCache>
                <c:formatCode>0.00%</c:formatCode>
                <c:ptCount val="10"/>
                <c:pt idx="0">
                  <c:v>0.0729463139684134</c:v>
                </c:pt>
                <c:pt idx="1">
                  <c:v>0.0125402273192328</c:v>
                </c:pt>
                <c:pt idx="2">
                  <c:v>0.00441802927990773</c:v>
                </c:pt>
                <c:pt idx="3">
                  <c:v>0.00204043194374686</c:v>
                </c:pt>
                <c:pt idx="4">
                  <c:v>0.000987080752274122</c:v>
                </c:pt>
                <c:pt idx="5">
                  <c:v>0.000545277824283349</c:v>
                </c:pt>
                <c:pt idx="6">
                  <c:v>0.000311587328161914</c:v>
                </c:pt>
                <c:pt idx="7">
                  <c:v>0.000240666331826553</c:v>
                </c:pt>
                <c:pt idx="8">
                  <c:v>0.000172070614059564</c:v>
                </c:pt>
                <c:pt idx="9">
                  <c:v>0.000116263928418625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'Conversions Per User'!$I$1</c:f>
              <c:strCache>
                <c:ptCount val="1"/>
                <c:pt idx="0">
                  <c:v>Non PPA</c:v>
                </c:pt>
              </c:strCache>
            </c:strRef>
          </c:tx>
          <c:xVal>
            <c:numRef>
              <c:f>'Conversions Per User'!$G$2:$G$11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'Conversions Per User'!$I$2:$I$11</c:f>
              <c:numCache>
                <c:formatCode>0.00%</c:formatCode>
                <c:ptCount val="10"/>
                <c:pt idx="0">
                  <c:v>0.0735023904868106</c:v>
                </c:pt>
                <c:pt idx="1">
                  <c:v>0.0129163036166553</c:v>
                </c:pt>
                <c:pt idx="2">
                  <c:v>0.00444237775560602</c:v>
                </c:pt>
                <c:pt idx="3">
                  <c:v>0.00206317747389426</c:v>
                </c:pt>
                <c:pt idx="4">
                  <c:v>0.000970641481153754</c:v>
                </c:pt>
                <c:pt idx="5">
                  <c:v>0.000550782607910502</c:v>
                </c:pt>
                <c:pt idx="6">
                  <c:v>0.000302478973196751</c:v>
                </c:pt>
                <c:pt idx="7">
                  <c:v>0.000185099073150251</c:v>
                </c:pt>
                <c:pt idx="8">
                  <c:v>0.000225730577012501</c:v>
                </c:pt>
                <c:pt idx="9">
                  <c:v>9.93214538855004E-5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678376"/>
        <c:axId val="-2094419176"/>
      </c:scatterChart>
      <c:valAx>
        <c:axId val="-208867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Conversions Per Customer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419176"/>
        <c:crosses val="autoZero"/>
        <c:crossBetween val="midCat"/>
      </c:valAx>
      <c:valAx>
        <c:axId val="-2094419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Percent of Customers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-2088678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</a:t>
            </a:r>
            <a:r>
              <a:rPr lang="en-US" baseline="0"/>
              <a:t> of Visit Days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'Visits Per Days Out'!$B$1</c:f>
              <c:strCache>
                <c:ptCount val="1"/>
                <c:pt idx="0">
                  <c:v>PPA</c:v>
                </c:pt>
              </c:strCache>
            </c:strRef>
          </c:tx>
          <c:xVal>
            <c:numRef>
              <c:f>'Visits Per Days Out'!$A$2:$A$51</c:f>
              <c:numCache>
                <c:formatCode>General</c:formatCode>
                <c:ptCount val="50"/>
                <c:pt idx="0">
                  <c:v>1.598</c:v>
                </c:pt>
                <c:pt idx="1">
                  <c:v>1.599</c:v>
                </c:pt>
                <c:pt idx="2">
                  <c:v>1.6</c:v>
                </c:pt>
                <c:pt idx="3">
                  <c:v>1.601</c:v>
                </c:pt>
                <c:pt idx="4">
                  <c:v>1.602</c:v>
                </c:pt>
                <c:pt idx="5">
                  <c:v>1.602999999999999</c:v>
                </c:pt>
                <c:pt idx="6">
                  <c:v>1.603999999999999</c:v>
                </c:pt>
                <c:pt idx="7">
                  <c:v>1.604999999999999</c:v>
                </c:pt>
                <c:pt idx="8">
                  <c:v>1.605999999999999</c:v>
                </c:pt>
                <c:pt idx="9">
                  <c:v>1.606999999999999</c:v>
                </c:pt>
                <c:pt idx="10">
                  <c:v>1.607999999999999</c:v>
                </c:pt>
                <c:pt idx="11">
                  <c:v>1.608999999999999</c:v>
                </c:pt>
                <c:pt idx="12">
                  <c:v>1.609999999999999</c:v>
                </c:pt>
                <c:pt idx="13">
                  <c:v>1.610999999999999</c:v>
                </c:pt>
                <c:pt idx="14">
                  <c:v>1.611999999999998</c:v>
                </c:pt>
                <c:pt idx="15">
                  <c:v>1.612999999999998</c:v>
                </c:pt>
                <c:pt idx="16">
                  <c:v>1.613999999999998</c:v>
                </c:pt>
                <c:pt idx="17">
                  <c:v>1.614999999999998</c:v>
                </c:pt>
                <c:pt idx="18">
                  <c:v>1.615999999999998</c:v>
                </c:pt>
                <c:pt idx="19">
                  <c:v>1.616999999999998</c:v>
                </c:pt>
                <c:pt idx="20">
                  <c:v>1.617999999999998</c:v>
                </c:pt>
                <c:pt idx="21">
                  <c:v>1.618999999999998</c:v>
                </c:pt>
                <c:pt idx="22">
                  <c:v>1.619999999999998</c:v>
                </c:pt>
                <c:pt idx="23">
                  <c:v>1.620999999999997</c:v>
                </c:pt>
                <c:pt idx="24">
                  <c:v>1.621999999999997</c:v>
                </c:pt>
                <c:pt idx="25">
                  <c:v>1.622999999999997</c:v>
                </c:pt>
                <c:pt idx="26">
                  <c:v>1.623999999999997</c:v>
                </c:pt>
                <c:pt idx="27">
                  <c:v>1.624999999999997</c:v>
                </c:pt>
                <c:pt idx="28">
                  <c:v>1.625999999999997</c:v>
                </c:pt>
                <c:pt idx="29">
                  <c:v>1.626999999999997</c:v>
                </c:pt>
                <c:pt idx="30">
                  <c:v>1.627999999999997</c:v>
                </c:pt>
                <c:pt idx="31">
                  <c:v>1.628999999999997</c:v>
                </c:pt>
                <c:pt idx="32">
                  <c:v>1.629999999999996</c:v>
                </c:pt>
                <c:pt idx="33">
                  <c:v>1.630999999999996</c:v>
                </c:pt>
                <c:pt idx="34">
                  <c:v>1.631999999999996</c:v>
                </c:pt>
                <c:pt idx="35">
                  <c:v>1.632999999999996</c:v>
                </c:pt>
                <c:pt idx="36">
                  <c:v>1.633999999999996</c:v>
                </c:pt>
                <c:pt idx="37">
                  <c:v>1.634999999999996</c:v>
                </c:pt>
                <c:pt idx="38">
                  <c:v>1.635999999999996</c:v>
                </c:pt>
                <c:pt idx="39">
                  <c:v>1.636999999999996</c:v>
                </c:pt>
                <c:pt idx="40">
                  <c:v>1.637999999999996</c:v>
                </c:pt>
                <c:pt idx="41">
                  <c:v>1.638999999999995</c:v>
                </c:pt>
                <c:pt idx="42">
                  <c:v>1.639999999999995</c:v>
                </c:pt>
                <c:pt idx="43">
                  <c:v>1.640999999999995</c:v>
                </c:pt>
                <c:pt idx="44">
                  <c:v>1.641999999999995</c:v>
                </c:pt>
                <c:pt idx="45">
                  <c:v>1.642999999999995</c:v>
                </c:pt>
                <c:pt idx="46">
                  <c:v>1.643999999999995</c:v>
                </c:pt>
                <c:pt idx="47">
                  <c:v>1.644999999999995</c:v>
                </c:pt>
                <c:pt idx="48">
                  <c:v>1.645999999999995</c:v>
                </c:pt>
                <c:pt idx="49">
                  <c:v>1.646999999999995</c:v>
                </c:pt>
              </c:numCache>
            </c:numRef>
          </c:xVal>
          <c:yVal>
            <c:numRef>
              <c:f>'Visits Per Days Out'!$B$2:$B$51</c:f>
              <c:numCache>
                <c:formatCode>General</c:formatCode>
                <c:ptCount val="50"/>
                <c:pt idx="0">
                  <c:v>2.59833224605172E-60</c:v>
                </c:pt>
                <c:pt idx="1">
                  <c:v>3.96925716732365E-57</c:v>
                </c:pt>
                <c:pt idx="2">
                  <c:v>4.99527969231196E-54</c:v>
                </c:pt>
                <c:pt idx="3">
                  <c:v>5.17900583081718E-51</c:v>
                </c:pt>
                <c:pt idx="4">
                  <c:v>4.42353031289912E-48</c:v>
                </c:pt>
                <c:pt idx="5">
                  <c:v>3.1126309616369E-45</c:v>
                </c:pt>
                <c:pt idx="6">
                  <c:v>1.80435619999749E-42</c:v>
                </c:pt>
                <c:pt idx="7">
                  <c:v>8.61693738330403E-40</c:v>
                </c:pt>
                <c:pt idx="8">
                  <c:v>3.39015547414725E-37</c:v>
                </c:pt>
                <c:pt idx="9">
                  <c:v>1.09880926294959E-34</c:v>
                </c:pt>
                <c:pt idx="10">
                  <c:v>2.93400619040632E-32</c:v>
                </c:pt>
                <c:pt idx="11">
                  <c:v>6.45410100151619E-30</c:v>
                </c:pt>
                <c:pt idx="12">
                  <c:v>1.16962463472236E-27</c:v>
                </c:pt>
                <c:pt idx="13">
                  <c:v>1.74619714544435E-25</c:v>
                </c:pt>
                <c:pt idx="14">
                  <c:v>2.1477120742841E-23</c:v>
                </c:pt>
                <c:pt idx="15">
                  <c:v>2.1761802333758E-21</c:v>
                </c:pt>
                <c:pt idx="16">
                  <c:v>1.8165597258623E-19</c:v>
                </c:pt>
                <c:pt idx="17">
                  <c:v>1.24922457541601E-17</c:v>
                </c:pt>
                <c:pt idx="18">
                  <c:v>7.07729624547756E-16</c:v>
                </c:pt>
                <c:pt idx="19">
                  <c:v>3.30316484864919E-14</c:v>
                </c:pt>
                <c:pt idx="20">
                  <c:v>1.27007433254983E-12</c:v>
                </c:pt>
                <c:pt idx="21">
                  <c:v>4.0231298313578E-11</c:v>
                </c:pt>
                <c:pt idx="22">
                  <c:v>1.04986866682128E-9</c:v>
                </c:pt>
                <c:pt idx="23">
                  <c:v>2.25705383844402E-8</c:v>
                </c:pt>
                <c:pt idx="24">
                  <c:v>3.99746693770438E-7</c:v>
                </c:pt>
                <c:pt idx="25">
                  <c:v>5.83262238144404E-6</c:v>
                </c:pt>
                <c:pt idx="26">
                  <c:v>7.01098208387477E-5</c:v>
                </c:pt>
                <c:pt idx="27">
                  <c:v>0.000694272354530423</c:v>
                </c:pt>
                <c:pt idx="28">
                  <c:v>0.00566391731902401</c:v>
                </c:pt>
                <c:pt idx="29">
                  <c:v>0.0380662377162019</c:v>
                </c:pt>
                <c:pt idx="30">
                  <c:v>0.21076525751342</c:v>
                </c:pt>
                <c:pt idx="31">
                  <c:v>0.961377844325748</c:v>
                </c:pt>
                <c:pt idx="32">
                  <c:v>3.612644380077425</c:v>
                </c:pt>
                <c:pt idx="33">
                  <c:v>11.1838757622003</c:v>
                </c:pt>
                <c:pt idx="34">
                  <c:v>28.52301779854996</c:v>
                </c:pt>
                <c:pt idx="35">
                  <c:v>59.92866863142112</c:v>
                </c:pt>
                <c:pt idx="36">
                  <c:v>103.7312959960104</c:v>
                </c:pt>
                <c:pt idx="37">
                  <c:v>147.9179897367089</c:v>
                </c:pt>
                <c:pt idx="38">
                  <c:v>173.7673610671726</c:v>
                </c:pt>
                <c:pt idx="39">
                  <c:v>168.1711264432765</c:v>
                </c:pt>
                <c:pt idx="40">
                  <c:v>134.0820614308057</c:v>
                </c:pt>
                <c:pt idx="41">
                  <c:v>88.06958324773572</c:v>
                </c:pt>
                <c:pt idx="42">
                  <c:v>47.65595991792218</c:v>
                </c:pt>
                <c:pt idx="43">
                  <c:v>21.24440245453218</c:v>
                </c:pt>
                <c:pt idx="44">
                  <c:v>7.802033955930594</c:v>
                </c:pt>
                <c:pt idx="45">
                  <c:v>2.360517202918684</c:v>
                </c:pt>
                <c:pt idx="46">
                  <c:v>0.58835916268483</c:v>
                </c:pt>
                <c:pt idx="47">
                  <c:v>0.120813061644237</c:v>
                </c:pt>
                <c:pt idx="48">
                  <c:v>0.0204371944561618</c:v>
                </c:pt>
                <c:pt idx="49">
                  <c:v>0.00284816196006449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'Visits Per Days Out'!$C$1</c:f>
              <c:strCache>
                <c:ptCount val="1"/>
                <c:pt idx="0">
                  <c:v>No PPA</c:v>
                </c:pt>
              </c:strCache>
            </c:strRef>
          </c:tx>
          <c:xVal>
            <c:numRef>
              <c:f>'Visits Per Days Out'!$A$2:$A$51</c:f>
              <c:numCache>
                <c:formatCode>General</c:formatCode>
                <c:ptCount val="50"/>
                <c:pt idx="0">
                  <c:v>1.598</c:v>
                </c:pt>
                <c:pt idx="1">
                  <c:v>1.599</c:v>
                </c:pt>
                <c:pt idx="2">
                  <c:v>1.6</c:v>
                </c:pt>
                <c:pt idx="3">
                  <c:v>1.601</c:v>
                </c:pt>
                <c:pt idx="4">
                  <c:v>1.602</c:v>
                </c:pt>
                <c:pt idx="5">
                  <c:v>1.602999999999999</c:v>
                </c:pt>
                <c:pt idx="6">
                  <c:v>1.603999999999999</c:v>
                </c:pt>
                <c:pt idx="7">
                  <c:v>1.604999999999999</c:v>
                </c:pt>
                <c:pt idx="8">
                  <c:v>1.605999999999999</c:v>
                </c:pt>
                <c:pt idx="9">
                  <c:v>1.606999999999999</c:v>
                </c:pt>
                <c:pt idx="10">
                  <c:v>1.607999999999999</c:v>
                </c:pt>
                <c:pt idx="11">
                  <c:v>1.608999999999999</c:v>
                </c:pt>
                <c:pt idx="12">
                  <c:v>1.609999999999999</c:v>
                </c:pt>
                <c:pt idx="13">
                  <c:v>1.610999999999999</c:v>
                </c:pt>
                <c:pt idx="14">
                  <c:v>1.611999999999998</c:v>
                </c:pt>
                <c:pt idx="15">
                  <c:v>1.612999999999998</c:v>
                </c:pt>
                <c:pt idx="16">
                  <c:v>1.613999999999998</c:v>
                </c:pt>
                <c:pt idx="17">
                  <c:v>1.614999999999998</c:v>
                </c:pt>
                <c:pt idx="18">
                  <c:v>1.615999999999998</c:v>
                </c:pt>
                <c:pt idx="19">
                  <c:v>1.616999999999998</c:v>
                </c:pt>
                <c:pt idx="20">
                  <c:v>1.617999999999998</c:v>
                </c:pt>
                <c:pt idx="21">
                  <c:v>1.618999999999998</c:v>
                </c:pt>
                <c:pt idx="22">
                  <c:v>1.619999999999998</c:v>
                </c:pt>
                <c:pt idx="23">
                  <c:v>1.620999999999997</c:v>
                </c:pt>
                <c:pt idx="24">
                  <c:v>1.621999999999997</c:v>
                </c:pt>
                <c:pt idx="25">
                  <c:v>1.622999999999997</c:v>
                </c:pt>
                <c:pt idx="26">
                  <c:v>1.623999999999997</c:v>
                </c:pt>
                <c:pt idx="27">
                  <c:v>1.624999999999997</c:v>
                </c:pt>
                <c:pt idx="28">
                  <c:v>1.625999999999997</c:v>
                </c:pt>
                <c:pt idx="29">
                  <c:v>1.626999999999997</c:v>
                </c:pt>
                <c:pt idx="30">
                  <c:v>1.627999999999997</c:v>
                </c:pt>
                <c:pt idx="31">
                  <c:v>1.628999999999997</c:v>
                </c:pt>
                <c:pt idx="32">
                  <c:v>1.629999999999996</c:v>
                </c:pt>
                <c:pt idx="33">
                  <c:v>1.630999999999996</c:v>
                </c:pt>
                <c:pt idx="34">
                  <c:v>1.631999999999996</c:v>
                </c:pt>
                <c:pt idx="35">
                  <c:v>1.632999999999996</c:v>
                </c:pt>
                <c:pt idx="36">
                  <c:v>1.633999999999996</c:v>
                </c:pt>
                <c:pt idx="37">
                  <c:v>1.634999999999996</c:v>
                </c:pt>
                <c:pt idx="38">
                  <c:v>1.635999999999996</c:v>
                </c:pt>
                <c:pt idx="39">
                  <c:v>1.636999999999996</c:v>
                </c:pt>
                <c:pt idx="40">
                  <c:v>1.637999999999996</c:v>
                </c:pt>
                <c:pt idx="41">
                  <c:v>1.638999999999995</c:v>
                </c:pt>
                <c:pt idx="42">
                  <c:v>1.639999999999995</c:v>
                </c:pt>
                <c:pt idx="43">
                  <c:v>1.640999999999995</c:v>
                </c:pt>
                <c:pt idx="44">
                  <c:v>1.641999999999995</c:v>
                </c:pt>
                <c:pt idx="45">
                  <c:v>1.642999999999995</c:v>
                </c:pt>
                <c:pt idx="46">
                  <c:v>1.643999999999995</c:v>
                </c:pt>
                <c:pt idx="47">
                  <c:v>1.644999999999995</c:v>
                </c:pt>
                <c:pt idx="48">
                  <c:v>1.645999999999995</c:v>
                </c:pt>
                <c:pt idx="49">
                  <c:v>1.646999999999995</c:v>
                </c:pt>
              </c:numCache>
            </c:numRef>
          </c:xVal>
          <c:yVal>
            <c:numRef>
              <c:f>'Visits Per Days Out'!$C$2:$C$51</c:f>
              <c:numCache>
                <c:formatCode>General</c:formatCode>
                <c:ptCount val="50"/>
                <c:pt idx="0">
                  <c:v>0.0254753075138966</c:v>
                </c:pt>
                <c:pt idx="1">
                  <c:v>0.0645805953120019</c:v>
                </c:pt>
                <c:pt idx="2">
                  <c:v>0.154818460324134</c:v>
                </c:pt>
                <c:pt idx="3">
                  <c:v>0.350979325528335</c:v>
                </c:pt>
                <c:pt idx="4">
                  <c:v>0.752451335009837</c:v>
                </c:pt>
                <c:pt idx="5">
                  <c:v>1.525504138179064</c:v>
                </c:pt>
                <c:pt idx="6">
                  <c:v>2.924734540690638</c:v>
                </c:pt>
                <c:pt idx="7">
                  <c:v>5.302706733777819</c:v>
                </c:pt>
                <c:pt idx="8">
                  <c:v>9.091736809971475</c:v>
                </c:pt>
                <c:pt idx="9">
                  <c:v>14.74124594927467</c:v>
                </c:pt>
                <c:pt idx="10">
                  <c:v>22.60266354154479</c:v>
                </c:pt>
                <c:pt idx="11">
                  <c:v>32.77352381625646</c:v>
                </c:pt>
                <c:pt idx="12">
                  <c:v>44.9391392061892</c:v>
                </c:pt>
                <c:pt idx="13">
                  <c:v>58.27260733412894</c:v>
                </c:pt>
                <c:pt idx="14">
                  <c:v>71.4565826453853</c:v>
                </c:pt>
                <c:pt idx="15">
                  <c:v>82.86251786745275</c:v>
                </c:pt>
                <c:pt idx="16">
                  <c:v>90.86823651969644</c:v>
                </c:pt>
                <c:pt idx="17">
                  <c:v>94.233248955335</c:v>
                </c:pt>
                <c:pt idx="18">
                  <c:v>92.41326642495147</c:v>
                </c:pt>
                <c:pt idx="19">
                  <c:v>85.7042913248334</c:v>
                </c:pt>
                <c:pt idx="20">
                  <c:v>75.16383080882467</c:v>
                </c:pt>
                <c:pt idx="21">
                  <c:v>62.33806758134754</c:v>
                </c:pt>
                <c:pt idx="22">
                  <c:v>48.89178075705595</c:v>
                </c:pt>
                <c:pt idx="23">
                  <c:v>36.26239353807723</c:v>
                </c:pt>
                <c:pt idx="24">
                  <c:v>25.4340293993026</c:v>
                </c:pt>
                <c:pt idx="25">
                  <c:v>16.869878787853</c:v>
                </c:pt>
                <c:pt idx="26">
                  <c:v>10.58149049918758</c:v>
                </c:pt>
                <c:pt idx="27">
                  <c:v>6.276533072143291</c:v>
                </c:pt>
                <c:pt idx="28">
                  <c:v>3.520715139159242</c:v>
                </c:pt>
                <c:pt idx="29">
                  <c:v>1.867583571669552</c:v>
                </c:pt>
                <c:pt idx="30">
                  <c:v>0.936844029121495</c:v>
                </c:pt>
                <c:pt idx="31">
                  <c:v>0.444419014965227</c:v>
                </c:pt>
                <c:pt idx="32">
                  <c:v>0.199368280263212</c:v>
                </c:pt>
                <c:pt idx="33">
                  <c:v>0.0845780336316084</c:v>
                </c:pt>
                <c:pt idx="34">
                  <c:v>0.0339310419579945</c:v>
                </c:pt>
                <c:pt idx="35">
                  <c:v>0.0128728556551377</c:v>
                </c:pt>
                <c:pt idx="36">
                  <c:v>0.00461839095318565</c:v>
                </c:pt>
                <c:pt idx="37">
                  <c:v>0.00156691190077327</c:v>
                </c:pt>
                <c:pt idx="38">
                  <c:v>0.000502732029458113</c:v>
                </c:pt>
                <c:pt idx="39">
                  <c:v>0.000152533987167755</c:v>
                </c:pt>
                <c:pt idx="40">
                  <c:v>4.37657908888486E-5</c:v>
                </c:pt>
                <c:pt idx="41">
                  <c:v>1.18752026698315E-5</c:v>
                </c:pt>
                <c:pt idx="42">
                  <c:v>3.04709062265419E-6</c:v>
                </c:pt>
                <c:pt idx="43">
                  <c:v>7.39380175563477E-7</c:v>
                </c:pt>
                <c:pt idx="44">
                  <c:v>1.69663461906276E-7</c:v>
                </c:pt>
                <c:pt idx="45">
                  <c:v>3.68168762453272E-8</c:v>
                </c:pt>
                <c:pt idx="46">
                  <c:v>7.5551595823277E-9</c:v>
                </c:pt>
                <c:pt idx="47">
                  <c:v>1.46615011051444E-9</c:v>
                </c:pt>
                <c:pt idx="48">
                  <c:v>2.6906135428886E-10</c:v>
                </c:pt>
                <c:pt idx="49">
                  <c:v>4.66941314132777E-11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739160"/>
        <c:axId val="-2089410088"/>
      </c:scatterChart>
      <c:valAx>
        <c:axId val="-208873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</a:t>
                </a:r>
                <a:r>
                  <a:rPr lang="en-US" sz="1800" baseline="0"/>
                  <a:t> of Visit Days Per User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410088"/>
        <c:crosses val="autoZero"/>
        <c:crossBetween val="midCat"/>
      </c:valAx>
      <c:valAx>
        <c:axId val="-2089410088"/>
        <c:scaling>
          <c:orientation val="minMax"/>
          <c:min val="0.0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8739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Probability</a:t>
            </a:r>
            <a:r>
              <a:rPr lang="en-US" baseline="0"/>
              <a:t> of Sessions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'Sessiosn Per User'!$B$1</c:f>
              <c:strCache>
                <c:ptCount val="1"/>
                <c:pt idx="0">
                  <c:v>PPA</c:v>
                </c:pt>
              </c:strCache>
            </c:strRef>
          </c:tx>
          <c:xVal>
            <c:numRef>
              <c:f>'Sessiosn Per User'!$A$2:$A$64</c:f>
              <c:numCache>
                <c:formatCode>General</c:formatCode>
                <c:ptCount val="63"/>
                <c:pt idx="0">
                  <c:v>1.812</c:v>
                </c:pt>
                <c:pt idx="1">
                  <c:v>1.813</c:v>
                </c:pt>
                <c:pt idx="2">
                  <c:v>1.814</c:v>
                </c:pt>
                <c:pt idx="3">
                  <c:v>1.815</c:v>
                </c:pt>
                <c:pt idx="4">
                  <c:v>1.816</c:v>
                </c:pt>
                <c:pt idx="5">
                  <c:v>1.816999999999999</c:v>
                </c:pt>
                <c:pt idx="6">
                  <c:v>1.817999999999999</c:v>
                </c:pt>
                <c:pt idx="7">
                  <c:v>1.818999999999999</c:v>
                </c:pt>
                <c:pt idx="8">
                  <c:v>1.819999999999999</c:v>
                </c:pt>
                <c:pt idx="9">
                  <c:v>1.820999999999999</c:v>
                </c:pt>
                <c:pt idx="10">
                  <c:v>1.821999999999999</c:v>
                </c:pt>
                <c:pt idx="11">
                  <c:v>1.822999999999999</c:v>
                </c:pt>
                <c:pt idx="12">
                  <c:v>1.823999999999999</c:v>
                </c:pt>
                <c:pt idx="13">
                  <c:v>1.824999999999999</c:v>
                </c:pt>
                <c:pt idx="14">
                  <c:v>1.825999999999998</c:v>
                </c:pt>
                <c:pt idx="15">
                  <c:v>1.826999999999998</c:v>
                </c:pt>
                <c:pt idx="16">
                  <c:v>1.827999999999998</c:v>
                </c:pt>
                <c:pt idx="17">
                  <c:v>1.828999999999998</c:v>
                </c:pt>
                <c:pt idx="18">
                  <c:v>1.829999999999998</c:v>
                </c:pt>
                <c:pt idx="19">
                  <c:v>1.830999999999998</c:v>
                </c:pt>
                <c:pt idx="20">
                  <c:v>1.831999999999998</c:v>
                </c:pt>
                <c:pt idx="21">
                  <c:v>1.832999999999998</c:v>
                </c:pt>
                <c:pt idx="22">
                  <c:v>1.833999999999998</c:v>
                </c:pt>
                <c:pt idx="23">
                  <c:v>1.834999999999997</c:v>
                </c:pt>
                <c:pt idx="24">
                  <c:v>1.835999999999997</c:v>
                </c:pt>
                <c:pt idx="25">
                  <c:v>1.836999999999997</c:v>
                </c:pt>
                <c:pt idx="26">
                  <c:v>1.837999999999997</c:v>
                </c:pt>
                <c:pt idx="27">
                  <c:v>1.838999999999997</c:v>
                </c:pt>
                <c:pt idx="28">
                  <c:v>1.839999999999997</c:v>
                </c:pt>
                <c:pt idx="29">
                  <c:v>1.840999999999997</c:v>
                </c:pt>
                <c:pt idx="30">
                  <c:v>1.841999999999997</c:v>
                </c:pt>
                <c:pt idx="31">
                  <c:v>1.842999999999997</c:v>
                </c:pt>
                <c:pt idx="32">
                  <c:v>1.843999999999996</c:v>
                </c:pt>
                <c:pt idx="33">
                  <c:v>1.844999999999996</c:v>
                </c:pt>
                <c:pt idx="34">
                  <c:v>1.845999999999996</c:v>
                </c:pt>
                <c:pt idx="35">
                  <c:v>1.846999999999996</c:v>
                </c:pt>
                <c:pt idx="36">
                  <c:v>1.847999999999996</c:v>
                </c:pt>
                <c:pt idx="37">
                  <c:v>1.848999999999996</c:v>
                </c:pt>
                <c:pt idx="38">
                  <c:v>1.849999999999996</c:v>
                </c:pt>
                <c:pt idx="39">
                  <c:v>1.850999999999996</c:v>
                </c:pt>
                <c:pt idx="40">
                  <c:v>1.851999999999996</c:v>
                </c:pt>
                <c:pt idx="41">
                  <c:v>1.852999999999995</c:v>
                </c:pt>
                <c:pt idx="42">
                  <c:v>1.853999999999995</c:v>
                </c:pt>
                <c:pt idx="43">
                  <c:v>1.854999999999995</c:v>
                </c:pt>
                <c:pt idx="44">
                  <c:v>1.855999999999995</c:v>
                </c:pt>
                <c:pt idx="45">
                  <c:v>1.856999999999995</c:v>
                </c:pt>
                <c:pt idx="46">
                  <c:v>1.857999999999995</c:v>
                </c:pt>
                <c:pt idx="47">
                  <c:v>1.858999999999995</c:v>
                </c:pt>
                <c:pt idx="48">
                  <c:v>1.859999999999995</c:v>
                </c:pt>
                <c:pt idx="49">
                  <c:v>1.860999999999995</c:v>
                </c:pt>
                <c:pt idx="50">
                  <c:v>1.861999999999994</c:v>
                </c:pt>
                <c:pt idx="51">
                  <c:v>1.862999999999994</c:v>
                </c:pt>
                <c:pt idx="52">
                  <c:v>1.863999999999994</c:v>
                </c:pt>
                <c:pt idx="53">
                  <c:v>1.864999999999994</c:v>
                </c:pt>
                <c:pt idx="54">
                  <c:v>1.865999999999994</c:v>
                </c:pt>
                <c:pt idx="55">
                  <c:v>1.866999999999994</c:v>
                </c:pt>
                <c:pt idx="56">
                  <c:v>1.867999999999994</c:v>
                </c:pt>
                <c:pt idx="57">
                  <c:v>1.868999999999994</c:v>
                </c:pt>
                <c:pt idx="58">
                  <c:v>1.869999999999994</c:v>
                </c:pt>
                <c:pt idx="59">
                  <c:v>1.870999999999994</c:v>
                </c:pt>
                <c:pt idx="60">
                  <c:v>1.871999999999993</c:v>
                </c:pt>
                <c:pt idx="61">
                  <c:v>1.872999999999993</c:v>
                </c:pt>
                <c:pt idx="62">
                  <c:v>1.873999999999993</c:v>
                </c:pt>
              </c:numCache>
            </c:numRef>
          </c:xVal>
          <c:yVal>
            <c:numRef>
              <c:f>'Sessiosn Per User'!$B$2:$B$64</c:f>
              <c:numCache>
                <c:formatCode>General</c:formatCode>
                <c:ptCount val="63"/>
                <c:pt idx="0">
                  <c:v>9.18615328611515E-43</c:v>
                </c:pt>
                <c:pt idx="1">
                  <c:v>6.89804033881989E-41</c:v>
                </c:pt>
                <c:pt idx="2">
                  <c:v>4.71611109269372E-39</c:v>
                </c:pt>
                <c:pt idx="3">
                  <c:v>2.9356790880475E-37</c:v>
                </c:pt>
                <c:pt idx="4">
                  <c:v>1.66379336097168E-35</c:v>
                </c:pt>
                <c:pt idx="5">
                  <c:v>8.58531926753338E-34</c:v>
                </c:pt>
                <c:pt idx="6">
                  <c:v>4.03347870795061E-32</c:v>
                </c:pt>
                <c:pt idx="7">
                  <c:v>1.72531875228545E-30</c:v>
                </c:pt>
                <c:pt idx="8">
                  <c:v>6.71931764160778E-29</c:v>
                </c:pt>
                <c:pt idx="9">
                  <c:v>2.38257870923827E-27</c:v>
                </c:pt>
                <c:pt idx="10">
                  <c:v>7.69193484113612E-26</c:v>
                </c:pt>
                <c:pt idx="11">
                  <c:v>2.26094601145958E-24</c:v>
                </c:pt>
                <c:pt idx="12">
                  <c:v>6.05077554341394E-23</c:v>
                </c:pt>
                <c:pt idx="13">
                  <c:v>1.47434169936187E-21</c:v>
                </c:pt>
                <c:pt idx="14">
                  <c:v>3.27078133363547E-20</c:v>
                </c:pt>
                <c:pt idx="15">
                  <c:v>6.6064952562403E-19</c:v>
                </c:pt>
                <c:pt idx="16">
                  <c:v>1.21494606782681E-17</c:v>
                </c:pt>
                <c:pt idx="17">
                  <c:v>2.03427249646837E-16</c:v>
                </c:pt>
                <c:pt idx="18">
                  <c:v>3.10118382747998E-15</c:v>
                </c:pt>
                <c:pt idx="19">
                  <c:v>4.30439530375682E-14</c:v>
                </c:pt>
                <c:pt idx="20">
                  <c:v>5.43955087130895E-13</c:v>
                </c:pt>
                <c:pt idx="21">
                  <c:v>6.25864317624133E-12</c:v>
                </c:pt>
                <c:pt idx="22">
                  <c:v>6.55637214317538E-11</c:v>
                </c:pt>
                <c:pt idx="23">
                  <c:v>6.25335747983853E-10</c:v>
                </c:pt>
                <c:pt idx="24">
                  <c:v>5.43036687644461E-9</c:v>
                </c:pt>
                <c:pt idx="25">
                  <c:v>4.29349876433793E-8</c:v>
                </c:pt>
                <c:pt idx="26">
                  <c:v>3.09072075304035E-7</c:v>
                </c:pt>
                <c:pt idx="27">
                  <c:v>2.02569683569038E-6</c:v>
                </c:pt>
                <c:pt idx="28">
                  <c:v>1.20880260285676E-5</c:v>
                </c:pt>
                <c:pt idx="29">
                  <c:v>6.56753776301906E-5</c:v>
                </c:pt>
                <c:pt idx="30">
                  <c:v>0.000324874800765563</c:v>
                </c:pt>
                <c:pt idx="31">
                  <c:v>0.00146317317045634</c:v>
                </c:pt>
                <c:pt idx="32">
                  <c:v>0.00599986788344812</c:v>
                </c:pt>
                <c:pt idx="33">
                  <c:v>0.0224003034187369</c:v>
                </c:pt>
                <c:pt idx="34">
                  <c:v>0.0761434183687885</c:v>
                </c:pt>
                <c:pt idx="35">
                  <c:v>0.235655236386407</c:v>
                </c:pt>
                <c:pt idx="36">
                  <c:v>0.664030571196185</c:v>
                </c:pt>
                <c:pt idx="37">
                  <c:v>1.70359089153632</c:v>
                </c:pt>
                <c:pt idx="38">
                  <c:v>3.979319406815966</c:v>
                </c:pt>
                <c:pt idx="39">
                  <c:v>8.462887074058238</c:v>
                </c:pt>
                <c:pt idx="40">
                  <c:v>16.38681486300814</c:v>
                </c:pt>
                <c:pt idx="41">
                  <c:v>28.88928569382326</c:v>
                </c:pt>
                <c:pt idx="42">
                  <c:v>46.37087765409534</c:v>
                </c:pt>
                <c:pt idx="43">
                  <c:v>67.7672844695982</c:v>
                </c:pt>
                <c:pt idx="44">
                  <c:v>90.16979991298162</c:v>
                </c:pt>
                <c:pt idx="45">
                  <c:v>109.2366527975335</c:v>
                </c:pt>
                <c:pt idx="46">
                  <c:v>120.4874790191397</c:v>
                </c:pt>
                <c:pt idx="47">
                  <c:v>120.9989792335691</c:v>
                </c:pt>
                <c:pt idx="48">
                  <c:v>110.6337799342999</c:v>
                </c:pt>
                <c:pt idx="49">
                  <c:v>92.10008912892224</c:v>
                </c:pt>
                <c:pt idx="50">
                  <c:v>69.80694071693512</c:v>
                </c:pt>
                <c:pt idx="51">
                  <c:v>48.17296925467357</c:v>
                </c:pt>
                <c:pt idx="52">
                  <c:v>30.26735577625919</c:v>
                </c:pt>
                <c:pt idx="53">
                  <c:v>17.31457368090958</c:v>
                </c:pt>
                <c:pt idx="54">
                  <c:v>9.018106905247098</c:v>
                </c:pt>
                <c:pt idx="55">
                  <c:v>4.276467848486291</c:v>
                </c:pt>
                <c:pt idx="56">
                  <c:v>1.846380898324086</c:v>
                </c:pt>
                <c:pt idx="57">
                  <c:v>0.725811159299271</c:v>
                </c:pt>
                <c:pt idx="58">
                  <c:v>0.259771940873919</c:v>
                </c:pt>
                <c:pt idx="59">
                  <c:v>0.0846500253654124</c:v>
                </c:pt>
                <c:pt idx="60">
                  <c:v>0.0251147119449504</c:v>
                </c:pt>
                <c:pt idx="61">
                  <c:v>0.00678415193285298</c:v>
                </c:pt>
                <c:pt idx="62">
                  <c:v>0.00166851142583247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'Sessiosn Per User'!$C$1</c:f>
              <c:strCache>
                <c:ptCount val="1"/>
                <c:pt idx="0">
                  <c:v>No PPA</c:v>
                </c:pt>
              </c:strCache>
            </c:strRef>
          </c:tx>
          <c:xVal>
            <c:numRef>
              <c:f>'Sessiosn Per User'!$A$2:$A$64</c:f>
              <c:numCache>
                <c:formatCode>General</c:formatCode>
                <c:ptCount val="63"/>
                <c:pt idx="0">
                  <c:v>1.812</c:v>
                </c:pt>
                <c:pt idx="1">
                  <c:v>1.813</c:v>
                </c:pt>
                <c:pt idx="2">
                  <c:v>1.814</c:v>
                </c:pt>
                <c:pt idx="3">
                  <c:v>1.815</c:v>
                </c:pt>
                <c:pt idx="4">
                  <c:v>1.816</c:v>
                </c:pt>
                <c:pt idx="5">
                  <c:v>1.816999999999999</c:v>
                </c:pt>
                <c:pt idx="6">
                  <c:v>1.817999999999999</c:v>
                </c:pt>
                <c:pt idx="7">
                  <c:v>1.818999999999999</c:v>
                </c:pt>
                <c:pt idx="8">
                  <c:v>1.819999999999999</c:v>
                </c:pt>
                <c:pt idx="9">
                  <c:v>1.820999999999999</c:v>
                </c:pt>
                <c:pt idx="10">
                  <c:v>1.821999999999999</c:v>
                </c:pt>
                <c:pt idx="11">
                  <c:v>1.822999999999999</c:v>
                </c:pt>
                <c:pt idx="12">
                  <c:v>1.823999999999999</c:v>
                </c:pt>
                <c:pt idx="13">
                  <c:v>1.824999999999999</c:v>
                </c:pt>
                <c:pt idx="14">
                  <c:v>1.825999999999998</c:v>
                </c:pt>
                <c:pt idx="15">
                  <c:v>1.826999999999998</c:v>
                </c:pt>
                <c:pt idx="16">
                  <c:v>1.827999999999998</c:v>
                </c:pt>
                <c:pt idx="17">
                  <c:v>1.828999999999998</c:v>
                </c:pt>
                <c:pt idx="18">
                  <c:v>1.829999999999998</c:v>
                </c:pt>
                <c:pt idx="19">
                  <c:v>1.830999999999998</c:v>
                </c:pt>
                <c:pt idx="20">
                  <c:v>1.831999999999998</c:v>
                </c:pt>
                <c:pt idx="21">
                  <c:v>1.832999999999998</c:v>
                </c:pt>
                <c:pt idx="22">
                  <c:v>1.833999999999998</c:v>
                </c:pt>
                <c:pt idx="23">
                  <c:v>1.834999999999997</c:v>
                </c:pt>
                <c:pt idx="24">
                  <c:v>1.835999999999997</c:v>
                </c:pt>
                <c:pt idx="25">
                  <c:v>1.836999999999997</c:v>
                </c:pt>
                <c:pt idx="26">
                  <c:v>1.837999999999997</c:v>
                </c:pt>
                <c:pt idx="27">
                  <c:v>1.838999999999997</c:v>
                </c:pt>
                <c:pt idx="28">
                  <c:v>1.839999999999997</c:v>
                </c:pt>
                <c:pt idx="29">
                  <c:v>1.840999999999997</c:v>
                </c:pt>
                <c:pt idx="30">
                  <c:v>1.841999999999997</c:v>
                </c:pt>
                <c:pt idx="31">
                  <c:v>1.842999999999997</c:v>
                </c:pt>
                <c:pt idx="32">
                  <c:v>1.843999999999996</c:v>
                </c:pt>
                <c:pt idx="33">
                  <c:v>1.844999999999996</c:v>
                </c:pt>
                <c:pt idx="34">
                  <c:v>1.845999999999996</c:v>
                </c:pt>
                <c:pt idx="35">
                  <c:v>1.846999999999996</c:v>
                </c:pt>
                <c:pt idx="36">
                  <c:v>1.847999999999996</c:v>
                </c:pt>
                <c:pt idx="37">
                  <c:v>1.848999999999996</c:v>
                </c:pt>
                <c:pt idx="38">
                  <c:v>1.849999999999996</c:v>
                </c:pt>
                <c:pt idx="39">
                  <c:v>1.850999999999996</c:v>
                </c:pt>
                <c:pt idx="40">
                  <c:v>1.851999999999996</c:v>
                </c:pt>
                <c:pt idx="41">
                  <c:v>1.852999999999995</c:v>
                </c:pt>
                <c:pt idx="42">
                  <c:v>1.853999999999995</c:v>
                </c:pt>
                <c:pt idx="43">
                  <c:v>1.854999999999995</c:v>
                </c:pt>
                <c:pt idx="44">
                  <c:v>1.855999999999995</c:v>
                </c:pt>
                <c:pt idx="45">
                  <c:v>1.856999999999995</c:v>
                </c:pt>
                <c:pt idx="46">
                  <c:v>1.857999999999995</c:v>
                </c:pt>
                <c:pt idx="47">
                  <c:v>1.858999999999995</c:v>
                </c:pt>
                <c:pt idx="48">
                  <c:v>1.859999999999995</c:v>
                </c:pt>
                <c:pt idx="49">
                  <c:v>1.860999999999995</c:v>
                </c:pt>
                <c:pt idx="50">
                  <c:v>1.861999999999994</c:v>
                </c:pt>
                <c:pt idx="51">
                  <c:v>1.862999999999994</c:v>
                </c:pt>
                <c:pt idx="52">
                  <c:v>1.863999999999994</c:v>
                </c:pt>
                <c:pt idx="53">
                  <c:v>1.864999999999994</c:v>
                </c:pt>
                <c:pt idx="54">
                  <c:v>1.865999999999994</c:v>
                </c:pt>
                <c:pt idx="55">
                  <c:v>1.866999999999994</c:v>
                </c:pt>
                <c:pt idx="56">
                  <c:v>1.867999999999994</c:v>
                </c:pt>
                <c:pt idx="57">
                  <c:v>1.868999999999994</c:v>
                </c:pt>
                <c:pt idx="58">
                  <c:v>1.869999999999994</c:v>
                </c:pt>
                <c:pt idx="59">
                  <c:v>1.870999999999994</c:v>
                </c:pt>
                <c:pt idx="60">
                  <c:v>1.871999999999993</c:v>
                </c:pt>
                <c:pt idx="61">
                  <c:v>1.872999999999993</c:v>
                </c:pt>
                <c:pt idx="62">
                  <c:v>1.873999999999993</c:v>
                </c:pt>
              </c:numCache>
            </c:numRef>
          </c:xVal>
          <c:yVal>
            <c:numRef>
              <c:f>'Sessiosn Per User'!$C$2:$C$64</c:f>
              <c:numCache>
                <c:formatCode>General</c:formatCode>
                <c:ptCount val="63"/>
                <c:pt idx="0">
                  <c:v>0.929212723747757</c:v>
                </c:pt>
                <c:pt idx="1">
                  <c:v>1.491558570230517</c:v>
                </c:pt>
                <c:pt idx="2">
                  <c:v>2.328625099614218</c:v>
                </c:pt>
                <c:pt idx="3">
                  <c:v>3.535842693386667</c:v>
                </c:pt>
                <c:pt idx="4">
                  <c:v>5.221801938089927</c:v>
                </c:pt>
                <c:pt idx="5">
                  <c:v>7.500357312892396</c:v>
                </c:pt>
                <c:pt idx="6">
                  <c:v>10.4779810917311</c:v>
                </c:pt>
                <c:pt idx="7">
                  <c:v>14.23663550090136</c:v>
                </c:pt>
                <c:pt idx="8">
                  <c:v>18.81357028409738</c:v>
                </c:pt>
                <c:pt idx="9">
                  <c:v>24.18071692938348</c:v>
                </c:pt>
                <c:pt idx="10">
                  <c:v>30.22743002605432</c:v>
                </c:pt>
                <c:pt idx="11">
                  <c:v>36.75084884564559</c:v>
                </c:pt>
                <c:pt idx="12">
                  <c:v>43.4577886307472</c:v>
                </c:pt>
                <c:pt idx="13">
                  <c:v>49.98065814389977</c:v>
                </c:pt>
                <c:pt idx="14">
                  <c:v>55.90754429552247</c:v>
                </c:pt>
                <c:pt idx="15">
                  <c:v>60.82371760721244</c:v>
                </c:pt>
                <c:pt idx="16">
                  <c:v>64.3590469561202</c:v>
                </c:pt>
                <c:pt idx="17">
                  <c:v>66.23390276603581</c:v>
                </c:pt>
                <c:pt idx="18">
                  <c:v>66.29567344424756</c:v>
                </c:pt>
                <c:pt idx="19">
                  <c:v>64.53928142406867</c:v>
                </c:pt>
                <c:pt idx="20">
                  <c:v>61.10787244036133</c:v>
                </c:pt>
                <c:pt idx="21">
                  <c:v>56.27354823187242</c:v>
                </c:pt>
                <c:pt idx="22">
                  <c:v>50.40174057662843</c:v>
                </c:pt>
                <c:pt idx="23">
                  <c:v>43.90569622003927</c:v>
                </c:pt>
                <c:pt idx="24">
                  <c:v>37.1989173678019</c:v>
                </c:pt>
                <c:pt idx="25">
                  <c:v>30.65305971381528</c:v>
                </c:pt>
                <c:pt idx="26">
                  <c:v>24.56696237378191</c:v>
                </c:pt>
                <c:pt idx="27">
                  <c:v>19.14975353265251</c:v>
                </c:pt>
                <c:pt idx="28">
                  <c:v>14.51807432492384</c:v>
                </c:pt>
                <c:pt idx="29">
                  <c:v>10.7050559319759</c:v>
                </c:pt>
                <c:pt idx="30">
                  <c:v>7.677201945442367</c:v>
                </c:pt>
                <c:pt idx="31">
                  <c:v>5.354896575031134</c:v>
                </c:pt>
                <c:pt idx="32">
                  <c:v>3.63273157245593</c:v>
                </c:pt>
                <c:pt idx="33">
                  <c:v>2.396898415117951</c:v>
                </c:pt>
                <c:pt idx="34">
                  <c:v>1.538154805605133</c:v>
                </c:pt>
                <c:pt idx="35">
                  <c:v>0.960029467698912</c:v>
                </c:pt>
                <c:pt idx="36">
                  <c:v>0.582778041219585</c:v>
                </c:pt>
                <c:pt idx="37">
                  <c:v>0.344077198666965</c:v>
                </c:pt>
                <c:pt idx="38">
                  <c:v>0.197579875140146</c:v>
                </c:pt>
                <c:pt idx="39">
                  <c:v>0.110347784533028</c:v>
                </c:pt>
                <c:pt idx="40">
                  <c:v>0.0599402608201793</c:v>
                </c:pt>
                <c:pt idx="41">
                  <c:v>0.031667059434552</c:v>
                </c:pt>
                <c:pt idx="42">
                  <c:v>0.0162716256656792</c:v>
                </c:pt>
                <c:pt idx="43">
                  <c:v>0.00813182924602996</c:v>
                </c:pt>
                <c:pt idx="44">
                  <c:v>0.00395257077628732</c:v>
                </c:pt>
                <c:pt idx="45">
                  <c:v>0.0018685518720779</c:v>
                </c:pt>
                <c:pt idx="46">
                  <c:v>0.000859141624276276</c:v>
                </c:pt>
                <c:pt idx="47">
                  <c:v>0.000384200973613206</c:v>
                </c:pt>
                <c:pt idx="48">
                  <c:v>0.000167103774695514</c:v>
                </c:pt>
                <c:pt idx="49">
                  <c:v>7.06884010305131E-5</c:v>
                </c:pt>
                <c:pt idx="50">
                  <c:v>2.90833315620087E-5</c:v>
                </c:pt>
                <c:pt idx="51">
                  <c:v>1.16378900408901E-5</c:v>
                </c:pt>
                <c:pt idx="52">
                  <c:v>4.52937671564736E-6</c:v>
                </c:pt>
                <c:pt idx="53">
                  <c:v>1.71449702338546E-6</c:v>
                </c:pt>
                <c:pt idx="54">
                  <c:v>6.31203104691378E-7</c:v>
                </c:pt>
                <c:pt idx="55">
                  <c:v>2.26014142797034E-7</c:v>
                </c:pt>
                <c:pt idx="56">
                  <c:v>7.87111402875843E-8</c:v>
                </c:pt>
                <c:pt idx="57">
                  <c:v>2.66606596577631E-8</c:v>
                </c:pt>
                <c:pt idx="58">
                  <c:v>8.78293515329036E-9</c:v>
                </c:pt>
                <c:pt idx="59">
                  <c:v>2.81411966021254E-9</c:v>
                </c:pt>
                <c:pt idx="60">
                  <c:v>8.76959511767337E-10</c:v>
                </c:pt>
                <c:pt idx="61">
                  <c:v>2.65797336235746E-10</c:v>
                </c:pt>
                <c:pt idx="62">
                  <c:v>7.83530315044803E-11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378952"/>
        <c:axId val="-2095224296"/>
      </c:scatterChart>
      <c:valAx>
        <c:axId val="-209037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Number</a:t>
                </a:r>
                <a:r>
                  <a:rPr lang="en-US" sz="1800" baseline="0"/>
                  <a:t> of Sessions Per User</a:t>
                </a:r>
                <a:endParaRPr lang="en-US" sz="18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224296"/>
        <c:crosses val="autoZero"/>
        <c:crossBetween val="midCat"/>
      </c:valAx>
      <c:valAx>
        <c:axId val="-2095224296"/>
        <c:scaling>
          <c:orientation val="minMax"/>
          <c:min val="0.0"/>
        </c:scaling>
        <c:delete val="1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Probability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0378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-0.249977111117893"/>
  </sheetPr>
  <sheetViews>
    <sheetView zoomScale="176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-0.249977111117893"/>
  </sheetPr>
  <sheetViews>
    <sheetView zoomScale="2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1023600" y="850900"/>
    <xdr:ext cx="10045700" cy="102489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686" cy="58274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6178" cy="58351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736600</xdr:colOff>
      <xdr:row>6</xdr:row>
      <xdr:rowOff>114300</xdr:rowOff>
    </xdr:from>
    <xdr:to>
      <xdr:col>24</xdr:col>
      <xdr:colOff>88900</xdr:colOff>
      <xdr:row>55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50800</xdr:rowOff>
    </xdr:from>
    <xdr:to>
      <xdr:col>17</xdr:col>
      <xdr:colOff>393700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254000</xdr:colOff>
      <xdr:row>1</xdr:row>
      <xdr:rowOff>152400</xdr:rowOff>
    </xdr:from>
    <xdr:to>
      <xdr:col>17</xdr:col>
      <xdr:colOff>381000</xdr:colOff>
      <xdr:row>52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K243"/>
  <sheetViews>
    <sheetView workbookViewId="0">
      <selection activeCell="E17" sqref="E17"/>
    </sheetView>
  </sheetViews>
  <sheetFormatPr baseColWidth="10" defaultRowHeight="15" x14ac:dyDescent="0"/>
  <sheetData>
    <row r="1" spans="1:11">
      <c r="A1" t="s">
        <v>5</v>
      </c>
      <c r="B1" t="s">
        <v>6</v>
      </c>
      <c r="C1" t="s">
        <v>7</v>
      </c>
      <c r="G1" t="s">
        <v>9</v>
      </c>
      <c r="H1" t="s">
        <v>8</v>
      </c>
      <c r="J1" t="s">
        <v>10</v>
      </c>
      <c r="K1" t="s">
        <v>11</v>
      </c>
    </row>
    <row r="2" spans="1:11">
      <c r="A2">
        <v>0</v>
      </c>
      <c r="B2">
        <v>860112</v>
      </c>
      <c r="C2" t="s">
        <v>8</v>
      </c>
      <c r="F2">
        <v>1</v>
      </c>
      <c r="G2">
        <f>SUMIFS($B$2:$B$243,$C$2:$C$243,G$1,$A$2:$A$243,$F2)</f>
        <v>10510</v>
      </c>
      <c r="H2">
        <f t="shared" ref="H2:H65" si="0">SUMIFS($B$2:$B$243,$C$2:$C$243,H$1,$A$2:$A$243,$F2)</f>
        <v>41933</v>
      </c>
      <c r="J2" s="2">
        <f>G2/$B$3</f>
        <v>4.7447067852467155E-2</v>
      </c>
      <c r="K2" s="2">
        <f>H2/$B$2</f>
        <v>4.8752953103781832E-2</v>
      </c>
    </row>
    <row r="3" spans="1:11">
      <c r="A3">
        <v>0</v>
      </c>
      <c r="B3">
        <v>221510</v>
      </c>
      <c r="C3" t="s">
        <v>9</v>
      </c>
      <c r="F3">
        <f>F2+1</f>
        <v>2</v>
      </c>
      <c r="G3">
        <f t="shared" ref="G3:G22" si="1">SUMIFS($B$2:$B$243,$C$2:$C$243,G$1,$A$2:$A$243,$F3)</f>
        <v>5662</v>
      </c>
      <c r="H3">
        <f t="shared" si="0"/>
        <v>21994</v>
      </c>
      <c r="J3" s="2">
        <f t="shared" ref="J3:J66" si="2">G3/$B$3</f>
        <v>2.5560922757437588E-2</v>
      </c>
      <c r="K3" s="2">
        <f t="shared" ref="K3:K66" si="3">H3/$B$2</f>
        <v>2.5571088416392284E-2</v>
      </c>
    </row>
    <row r="4" spans="1:11">
      <c r="A4">
        <v>1</v>
      </c>
      <c r="B4">
        <v>41933</v>
      </c>
      <c r="C4" t="s">
        <v>8</v>
      </c>
      <c r="F4">
        <f t="shared" ref="F4:F67" si="4">F3+1</f>
        <v>3</v>
      </c>
      <c r="G4">
        <f t="shared" si="1"/>
        <v>4211</v>
      </c>
      <c r="H4">
        <f t="shared" si="0"/>
        <v>16506</v>
      </c>
      <c r="J4" s="2">
        <f t="shared" si="2"/>
        <v>1.9010428423096023E-2</v>
      </c>
      <c r="K4" s="2">
        <f t="shared" si="3"/>
        <v>1.919052402477817E-2</v>
      </c>
    </row>
    <row r="5" spans="1:11">
      <c r="A5">
        <v>1</v>
      </c>
      <c r="B5">
        <v>10510</v>
      </c>
      <c r="C5" t="s">
        <v>9</v>
      </c>
      <c r="F5">
        <f t="shared" si="4"/>
        <v>4</v>
      </c>
      <c r="G5">
        <f t="shared" si="1"/>
        <v>3434</v>
      </c>
      <c r="H5">
        <f t="shared" si="0"/>
        <v>13567</v>
      </c>
      <c r="J5" s="2">
        <f t="shared" si="2"/>
        <v>1.5502686108979279E-2</v>
      </c>
      <c r="K5" s="2">
        <f t="shared" si="3"/>
        <v>1.5773527168554794E-2</v>
      </c>
    </row>
    <row r="6" spans="1:11">
      <c r="A6">
        <v>2</v>
      </c>
      <c r="B6">
        <v>21994</v>
      </c>
      <c r="C6" t="s">
        <v>8</v>
      </c>
      <c r="F6">
        <f t="shared" si="4"/>
        <v>5</v>
      </c>
      <c r="G6">
        <f t="shared" si="1"/>
        <v>3016</v>
      </c>
      <c r="H6">
        <f t="shared" si="0"/>
        <v>11938</v>
      </c>
      <c r="J6" s="2">
        <f t="shared" si="2"/>
        <v>1.3615638120175161E-2</v>
      </c>
      <c r="K6" s="2">
        <f t="shared" si="3"/>
        <v>1.3879587774615398E-2</v>
      </c>
    </row>
    <row r="7" spans="1:11">
      <c r="A7">
        <v>2</v>
      </c>
      <c r="B7">
        <v>5662</v>
      </c>
      <c r="C7" t="s">
        <v>9</v>
      </c>
      <c r="F7">
        <f t="shared" si="4"/>
        <v>6</v>
      </c>
      <c r="G7">
        <f t="shared" si="1"/>
        <v>2993</v>
      </c>
      <c r="H7">
        <f t="shared" si="0"/>
        <v>11888</v>
      </c>
      <c r="J7" s="2">
        <f t="shared" si="2"/>
        <v>1.3511805336102207E-2</v>
      </c>
      <c r="K7" s="2">
        <f t="shared" si="3"/>
        <v>1.3821455810406086E-2</v>
      </c>
    </row>
    <row r="8" spans="1:11">
      <c r="A8">
        <v>3</v>
      </c>
      <c r="B8">
        <v>16506</v>
      </c>
      <c r="C8" t="s">
        <v>8</v>
      </c>
      <c r="F8">
        <f t="shared" si="4"/>
        <v>7</v>
      </c>
      <c r="G8">
        <f t="shared" si="1"/>
        <v>3166</v>
      </c>
      <c r="H8">
        <f t="shared" si="0"/>
        <v>12649</v>
      </c>
      <c r="J8" s="2">
        <f t="shared" si="2"/>
        <v>1.429280845108573E-2</v>
      </c>
      <c r="K8" s="2">
        <f t="shared" si="3"/>
        <v>1.470622430567182E-2</v>
      </c>
    </row>
    <row r="9" spans="1:11">
      <c r="A9">
        <v>3</v>
      </c>
      <c r="B9">
        <v>4211</v>
      </c>
      <c r="C9" t="s">
        <v>9</v>
      </c>
      <c r="F9">
        <f t="shared" si="4"/>
        <v>8</v>
      </c>
      <c r="G9">
        <f t="shared" si="1"/>
        <v>2498</v>
      </c>
      <c r="H9">
        <f t="shared" si="0"/>
        <v>10159</v>
      </c>
      <c r="J9" s="2">
        <f t="shared" si="2"/>
        <v>1.1277143244097333E-2</v>
      </c>
      <c r="K9" s="2">
        <f t="shared" si="3"/>
        <v>1.1811252488048068E-2</v>
      </c>
    </row>
    <row r="10" spans="1:11">
      <c r="A10">
        <v>4</v>
      </c>
      <c r="B10">
        <v>13567</v>
      </c>
      <c r="C10" t="s">
        <v>8</v>
      </c>
      <c r="F10">
        <f t="shared" si="4"/>
        <v>9</v>
      </c>
      <c r="G10">
        <f t="shared" si="1"/>
        <v>2152</v>
      </c>
      <c r="H10">
        <f t="shared" si="0"/>
        <v>8744</v>
      </c>
      <c r="J10" s="2">
        <f t="shared" si="2"/>
        <v>9.7151370141302876E-3</v>
      </c>
      <c r="K10" s="2">
        <f t="shared" si="3"/>
        <v>1.016611790092453E-2</v>
      </c>
    </row>
    <row r="11" spans="1:11">
      <c r="A11">
        <v>4</v>
      </c>
      <c r="B11">
        <v>3434</v>
      </c>
      <c r="C11" t="s">
        <v>9</v>
      </c>
      <c r="F11">
        <f t="shared" si="4"/>
        <v>10</v>
      </c>
      <c r="G11">
        <f t="shared" si="1"/>
        <v>2025</v>
      </c>
      <c r="H11">
        <f t="shared" si="0"/>
        <v>7965</v>
      </c>
      <c r="J11" s="2">
        <f t="shared" si="2"/>
        <v>9.1417994672926724E-3</v>
      </c>
      <c r="K11" s="2">
        <f t="shared" si="3"/>
        <v>9.2604218985434458E-3</v>
      </c>
    </row>
    <row r="12" spans="1:11">
      <c r="A12">
        <v>5</v>
      </c>
      <c r="B12">
        <v>11938</v>
      </c>
      <c r="C12" t="s">
        <v>8</v>
      </c>
      <c r="F12">
        <f t="shared" si="4"/>
        <v>11</v>
      </c>
      <c r="G12">
        <f t="shared" si="1"/>
        <v>1835</v>
      </c>
      <c r="H12">
        <f t="shared" si="0"/>
        <v>7480</v>
      </c>
      <c r="J12" s="2">
        <f t="shared" si="2"/>
        <v>8.2840503814726203E-3</v>
      </c>
      <c r="K12" s="2">
        <f t="shared" si="3"/>
        <v>8.6965418457131162E-3</v>
      </c>
    </row>
    <row r="13" spans="1:11">
      <c r="A13">
        <v>5</v>
      </c>
      <c r="B13">
        <v>3016</v>
      </c>
      <c r="C13" t="s">
        <v>9</v>
      </c>
      <c r="F13">
        <f t="shared" si="4"/>
        <v>12</v>
      </c>
      <c r="G13">
        <f t="shared" si="1"/>
        <v>1921</v>
      </c>
      <c r="H13">
        <f t="shared" si="0"/>
        <v>7236</v>
      </c>
      <c r="J13" s="2">
        <f t="shared" si="2"/>
        <v>8.6722947045280128E-3</v>
      </c>
      <c r="K13" s="2">
        <f t="shared" si="3"/>
        <v>8.4128578603716725E-3</v>
      </c>
    </row>
    <row r="14" spans="1:11">
      <c r="A14">
        <v>6</v>
      </c>
      <c r="B14">
        <v>11888</v>
      </c>
      <c r="C14" t="s">
        <v>8</v>
      </c>
      <c r="F14">
        <f t="shared" si="4"/>
        <v>13</v>
      </c>
      <c r="G14">
        <f t="shared" si="1"/>
        <v>1928</v>
      </c>
      <c r="H14">
        <f t="shared" si="0"/>
        <v>7449</v>
      </c>
      <c r="J14" s="2">
        <f t="shared" si="2"/>
        <v>8.7038959866371727E-3</v>
      </c>
      <c r="K14" s="2">
        <f t="shared" si="3"/>
        <v>8.6605000279033426E-3</v>
      </c>
    </row>
    <row r="15" spans="1:11">
      <c r="A15">
        <v>6</v>
      </c>
      <c r="B15">
        <v>2993</v>
      </c>
      <c r="C15" t="s">
        <v>9</v>
      </c>
      <c r="F15">
        <f t="shared" si="4"/>
        <v>14</v>
      </c>
      <c r="G15">
        <f t="shared" si="1"/>
        <v>2186</v>
      </c>
      <c r="H15">
        <f t="shared" si="0"/>
        <v>8743</v>
      </c>
      <c r="J15" s="2">
        <f t="shared" si="2"/>
        <v>9.8686289558033505E-3</v>
      </c>
      <c r="K15" s="2">
        <f t="shared" si="3"/>
        <v>1.0164955261640345E-2</v>
      </c>
    </row>
    <row r="16" spans="1:11">
      <c r="A16">
        <v>7</v>
      </c>
      <c r="B16">
        <v>12649</v>
      </c>
      <c r="C16" t="s">
        <v>8</v>
      </c>
      <c r="F16">
        <f t="shared" si="4"/>
        <v>15</v>
      </c>
      <c r="G16">
        <f t="shared" si="1"/>
        <v>1796</v>
      </c>
      <c r="H16">
        <f t="shared" si="0"/>
        <v>7360</v>
      </c>
      <c r="J16" s="2">
        <f t="shared" si="2"/>
        <v>8.1079860954358721E-3</v>
      </c>
      <c r="K16" s="2">
        <f t="shared" si="3"/>
        <v>8.5570251316107668E-3</v>
      </c>
    </row>
    <row r="17" spans="1:11">
      <c r="A17">
        <v>7</v>
      </c>
      <c r="B17">
        <v>3166</v>
      </c>
      <c r="C17" t="s">
        <v>9</v>
      </c>
      <c r="F17">
        <f t="shared" si="4"/>
        <v>16</v>
      </c>
      <c r="G17">
        <f t="shared" si="1"/>
        <v>1622</v>
      </c>
      <c r="H17">
        <f t="shared" si="0"/>
        <v>6442</v>
      </c>
      <c r="J17" s="2">
        <f t="shared" si="2"/>
        <v>7.3224685115796124E-3</v>
      </c>
      <c r="K17" s="2">
        <f t="shared" si="3"/>
        <v>7.4897222687277934E-3</v>
      </c>
    </row>
    <row r="18" spans="1:11">
      <c r="A18">
        <v>8</v>
      </c>
      <c r="B18">
        <v>10159</v>
      </c>
      <c r="C18" t="s">
        <v>8</v>
      </c>
      <c r="F18">
        <f t="shared" si="4"/>
        <v>17</v>
      </c>
      <c r="G18">
        <f t="shared" si="1"/>
        <v>1445</v>
      </c>
      <c r="H18">
        <f t="shared" si="0"/>
        <v>5785</v>
      </c>
      <c r="J18" s="2">
        <f t="shared" si="2"/>
        <v>6.5234075211051418E-3</v>
      </c>
      <c r="K18" s="2">
        <f t="shared" si="3"/>
        <v>6.7258682590174302E-3</v>
      </c>
    </row>
    <row r="19" spans="1:11">
      <c r="A19">
        <v>8</v>
      </c>
      <c r="B19">
        <v>2498</v>
      </c>
      <c r="C19" t="s">
        <v>9</v>
      </c>
      <c r="F19">
        <f t="shared" si="4"/>
        <v>18</v>
      </c>
      <c r="G19">
        <f t="shared" si="1"/>
        <v>1405</v>
      </c>
      <c r="H19">
        <f t="shared" si="0"/>
        <v>5750</v>
      </c>
      <c r="J19" s="2">
        <f t="shared" si="2"/>
        <v>6.3428287661956573E-3</v>
      </c>
      <c r="K19" s="2">
        <f t="shared" si="3"/>
        <v>6.6851758840709118E-3</v>
      </c>
    </row>
    <row r="20" spans="1:11">
      <c r="A20">
        <v>9</v>
      </c>
      <c r="B20">
        <v>8744</v>
      </c>
      <c r="C20" t="s">
        <v>8</v>
      </c>
      <c r="F20">
        <f t="shared" si="4"/>
        <v>19</v>
      </c>
      <c r="G20">
        <f t="shared" si="1"/>
        <v>1260</v>
      </c>
      <c r="H20">
        <f t="shared" si="0"/>
        <v>5470</v>
      </c>
      <c r="J20" s="2">
        <f t="shared" si="2"/>
        <v>5.6882307796487742E-3</v>
      </c>
      <c r="K20" s="2">
        <f t="shared" si="3"/>
        <v>6.3596368844987625E-3</v>
      </c>
    </row>
    <row r="21" spans="1:11">
      <c r="A21">
        <v>9</v>
      </c>
      <c r="B21">
        <v>2152</v>
      </c>
      <c r="C21" t="s">
        <v>9</v>
      </c>
      <c r="F21">
        <f t="shared" si="4"/>
        <v>20</v>
      </c>
      <c r="G21">
        <f t="shared" si="1"/>
        <v>1441</v>
      </c>
      <c r="H21">
        <f t="shared" si="0"/>
        <v>5861</v>
      </c>
      <c r="J21" s="2">
        <f t="shared" si="2"/>
        <v>6.5053496456141937E-3</v>
      </c>
      <c r="K21" s="2">
        <f t="shared" si="3"/>
        <v>6.8142288446155852E-3</v>
      </c>
    </row>
    <row r="22" spans="1:11">
      <c r="A22">
        <v>10</v>
      </c>
      <c r="B22">
        <v>7965</v>
      </c>
      <c r="C22" t="s">
        <v>8</v>
      </c>
      <c r="F22">
        <f t="shared" si="4"/>
        <v>21</v>
      </c>
      <c r="G22">
        <f t="shared" si="1"/>
        <v>1734</v>
      </c>
      <c r="H22">
        <f t="shared" si="0"/>
        <v>6726</v>
      </c>
      <c r="J22" s="2">
        <f t="shared" si="2"/>
        <v>7.8280890253261699E-3</v>
      </c>
      <c r="K22" s="2">
        <f t="shared" si="3"/>
        <v>7.8199118254366866E-3</v>
      </c>
    </row>
    <row r="23" spans="1:11">
      <c r="A23">
        <v>10</v>
      </c>
      <c r="B23">
        <v>2025</v>
      </c>
      <c r="C23" t="s">
        <v>9</v>
      </c>
      <c r="F23">
        <f t="shared" si="4"/>
        <v>22</v>
      </c>
      <c r="G23">
        <f t="shared" ref="G23:G42" si="5">SUMIFS($B$2:$B$243,$C$2:$C$243,G$1,$A$2:$A$243,$F23)</f>
        <v>1452</v>
      </c>
      <c r="H23">
        <f t="shared" si="0"/>
        <v>5518</v>
      </c>
      <c r="J23" s="2">
        <f t="shared" si="2"/>
        <v>6.5550088032143017E-3</v>
      </c>
      <c r="K23" s="2">
        <f t="shared" si="3"/>
        <v>6.4154435701397027E-3</v>
      </c>
    </row>
    <row r="24" spans="1:11">
      <c r="A24">
        <v>11</v>
      </c>
      <c r="B24">
        <v>7480</v>
      </c>
      <c r="C24" t="s">
        <v>8</v>
      </c>
      <c r="F24">
        <f t="shared" si="4"/>
        <v>23</v>
      </c>
      <c r="G24">
        <f t="shared" si="5"/>
        <v>1325</v>
      </c>
      <c r="H24">
        <f t="shared" si="0"/>
        <v>5087</v>
      </c>
      <c r="J24" s="2">
        <f t="shared" si="2"/>
        <v>5.9816712563766873E-3</v>
      </c>
      <c r="K24" s="2">
        <f t="shared" si="3"/>
        <v>5.9143460386554313E-3</v>
      </c>
    </row>
    <row r="25" spans="1:11">
      <c r="A25">
        <v>11</v>
      </c>
      <c r="B25">
        <v>1835</v>
      </c>
      <c r="C25" t="s">
        <v>9</v>
      </c>
      <c r="F25">
        <f t="shared" si="4"/>
        <v>24</v>
      </c>
      <c r="G25">
        <f t="shared" si="5"/>
        <v>1126</v>
      </c>
      <c r="H25">
        <f t="shared" si="0"/>
        <v>4584</v>
      </c>
      <c r="J25" s="2">
        <f t="shared" si="2"/>
        <v>5.083291950702E-3</v>
      </c>
      <c r="K25" s="2">
        <f t="shared" si="3"/>
        <v>5.3295384787097498E-3</v>
      </c>
    </row>
    <row r="26" spans="1:11">
      <c r="A26">
        <v>12</v>
      </c>
      <c r="B26">
        <v>7236</v>
      </c>
      <c r="C26" t="s">
        <v>8</v>
      </c>
      <c r="F26">
        <f t="shared" si="4"/>
        <v>25</v>
      </c>
      <c r="G26">
        <f t="shared" si="5"/>
        <v>1103</v>
      </c>
      <c r="H26">
        <f t="shared" si="0"/>
        <v>4648</v>
      </c>
      <c r="J26" s="2">
        <f t="shared" si="2"/>
        <v>4.9794591666290459E-3</v>
      </c>
      <c r="K26" s="2">
        <f t="shared" si="3"/>
        <v>5.4039473928976694E-3</v>
      </c>
    </row>
    <row r="27" spans="1:11">
      <c r="A27">
        <v>12</v>
      </c>
      <c r="B27">
        <v>1921</v>
      </c>
      <c r="C27" t="s">
        <v>9</v>
      </c>
      <c r="F27">
        <f t="shared" si="4"/>
        <v>26</v>
      </c>
      <c r="G27">
        <f t="shared" si="5"/>
        <v>1210</v>
      </c>
      <c r="H27">
        <f t="shared" si="0"/>
        <v>4781</v>
      </c>
      <c r="J27" s="2">
        <f t="shared" si="2"/>
        <v>5.4625073360119181E-3</v>
      </c>
      <c r="K27" s="2">
        <f t="shared" si="3"/>
        <v>5.5585784176944396E-3</v>
      </c>
    </row>
    <row r="28" spans="1:11">
      <c r="A28">
        <v>13</v>
      </c>
      <c r="B28">
        <v>7449</v>
      </c>
      <c r="C28" t="s">
        <v>8</v>
      </c>
      <c r="F28">
        <f t="shared" si="4"/>
        <v>27</v>
      </c>
      <c r="G28">
        <f t="shared" si="5"/>
        <v>1308</v>
      </c>
      <c r="H28">
        <f t="shared" si="0"/>
        <v>5346</v>
      </c>
      <c r="J28" s="2">
        <f t="shared" si="2"/>
        <v>5.9049252855401559E-3</v>
      </c>
      <c r="K28" s="2">
        <f t="shared" si="3"/>
        <v>6.2154696132596682E-3</v>
      </c>
    </row>
    <row r="29" spans="1:11">
      <c r="A29">
        <v>13</v>
      </c>
      <c r="B29">
        <v>1928</v>
      </c>
      <c r="C29" t="s">
        <v>9</v>
      </c>
      <c r="F29">
        <f t="shared" si="4"/>
        <v>28</v>
      </c>
      <c r="G29">
        <f t="shared" si="5"/>
        <v>1602</v>
      </c>
      <c r="H29">
        <f t="shared" si="0"/>
        <v>6418</v>
      </c>
      <c r="J29" s="2">
        <f t="shared" si="2"/>
        <v>7.2321791341248701E-3</v>
      </c>
      <c r="K29" s="2">
        <f t="shared" si="3"/>
        <v>7.4618189259073233E-3</v>
      </c>
    </row>
    <row r="30" spans="1:11">
      <c r="A30">
        <v>14</v>
      </c>
      <c r="B30">
        <v>8743</v>
      </c>
      <c r="C30" t="s">
        <v>8</v>
      </c>
      <c r="F30">
        <f t="shared" si="4"/>
        <v>29</v>
      </c>
      <c r="G30">
        <f t="shared" si="5"/>
        <v>1336</v>
      </c>
      <c r="H30">
        <f t="shared" si="0"/>
        <v>5222</v>
      </c>
      <c r="J30" s="2">
        <f t="shared" si="2"/>
        <v>6.0313304139767952E-3</v>
      </c>
      <c r="K30" s="2">
        <f t="shared" si="3"/>
        <v>6.071302342020574E-3</v>
      </c>
    </row>
    <row r="31" spans="1:11">
      <c r="A31">
        <v>14</v>
      </c>
      <c r="B31">
        <v>2186</v>
      </c>
      <c r="C31" t="s">
        <v>9</v>
      </c>
      <c r="F31">
        <f t="shared" si="4"/>
        <v>30</v>
      </c>
      <c r="G31">
        <f t="shared" si="5"/>
        <v>1213</v>
      </c>
      <c r="H31">
        <f t="shared" si="0"/>
        <v>4627</v>
      </c>
      <c r="J31" s="2">
        <f t="shared" si="2"/>
        <v>5.4760507426301298E-3</v>
      </c>
      <c r="K31" s="2">
        <f t="shared" si="3"/>
        <v>5.3795319679297579E-3</v>
      </c>
    </row>
    <row r="32" spans="1:11">
      <c r="A32">
        <v>15</v>
      </c>
      <c r="B32">
        <v>7360</v>
      </c>
      <c r="C32" t="s">
        <v>8</v>
      </c>
      <c r="F32">
        <f t="shared" si="4"/>
        <v>31</v>
      </c>
      <c r="G32">
        <f t="shared" si="5"/>
        <v>1085</v>
      </c>
      <c r="H32">
        <f t="shared" si="0"/>
        <v>4172</v>
      </c>
      <c r="J32" s="2">
        <f t="shared" si="2"/>
        <v>4.8981987269197782E-3</v>
      </c>
      <c r="K32" s="2">
        <f t="shared" si="3"/>
        <v>4.8505310936250165E-3</v>
      </c>
    </row>
    <row r="33" spans="1:11">
      <c r="A33">
        <v>15</v>
      </c>
      <c r="B33">
        <v>1796</v>
      </c>
      <c r="C33" t="s">
        <v>9</v>
      </c>
      <c r="F33">
        <f t="shared" si="4"/>
        <v>32</v>
      </c>
      <c r="G33">
        <f t="shared" si="5"/>
        <v>1054</v>
      </c>
      <c r="H33">
        <f t="shared" si="0"/>
        <v>4048</v>
      </c>
      <c r="J33" s="2">
        <f t="shared" si="2"/>
        <v>4.7582501918649271E-3</v>
      </c>
      <c r="K33" s="2">
        <f t="shared" si="3"/>
        <v>4.7063638223859222E-3</v>
      </c>
    </row>
    <row r="34" spans="1:11">
      <c r="A34">
        <v>16</v>
      </c>
      <c r="B34">
        <v>6442</v>
      </c>
      <c r="C34" t="s">
        <v>8</v>
      </c>
      <c r="F34">
        <f t="shared" si="4"/>
        <v>33</v>
      </c>
      <c r="G34">
        <f t="shared" si="5"/>
        <v>973</v>
      </c>
      <c r="H34">
        <f t="shared" si="0"/>
        <v>3858</v>
      </c>
      <c r="J34" s="2">
        <f t="shared" si="2"/>
        <v>4.3925782131732198E-3</v>
      </c>
      <c r="K34" s="2">
        <f t="shared" si="3"/>
        <v>4.4854623583905351E-3</v>
      </c>
    </row>
    <row r="35" spans="1:11">
      <c r="A35">
        <v>16</v>
      </c>
      <c r="B35">
        <v>1622</v>
      </c>
      <c r="C35" t="s">
        <v>9</v>
      </c>
      <c r="F35">
        <f t="shared" si="4"/>
        <v>34</v>
      </c>
      <c r="G35">
        <f t="shared" si="5"/>
        <v>1049</v>
      </c>
      <c r="H35">
        <f t="shared" si="0"/>
        <v>4165</v>
      </c>
      <c r="J35" s="2">
        <f t="shared" si="2"/>
        <v>4.7356778475012417E-3</v>
      </c>
      <c r="K35" s="2">
        <f t="shared" si="3"/>
        <v>4.8423926186357122E-3</v>
      </c>
    </row>
    <row r="36" spans="1:11">
      <c r="A36">
        <v>17</v>
      </c>
      <c r="B36">
        <v>5785</v>
      </c>
      <c r="C36" t="s">
        <v>8</v>
      </c>
      <c r="F36">
        <f t="shared" si="4"/>
        <v>35</v>
      </c>
      <c r="G36">
        <f t="shared" si="5"/>
        <v>1252</v>
      </c>
      <c r="H36">
        <f t="shared" si="0"/>
        <v>4905</v>
      </c>
      <c r="J36" s="2">
        <f t="shared" si="2"/>
        <v>5.6521150286668771E-3</v>
      </c>
      <c r="K36" s="2">
        <f t="shared" si="3"/>
        <v>5.7027456889335339E-3</v>
      </c>
    </row>
    <row r="37" spans="1:11">
      <c r="A37">
        <v>17</v>
      </c>
      <c r="B37">
        <v>1445</v>
      </c>
      <c r="C37" t="s">
        <v>9</v>
      </c>
      <c r="F37">
        <f t="shared" si="4"/>
        <v>36</v>
      </c>
      <c r="G37">
        <f t="shared" si="5"/>
        <v>1015</v>
      </c>
      <c r="H37">
        <f t="shared" si="0"/>
        <v>4260</v>
      </c>
      <c r="J37" s="2">
        <f t="shared" si="2"/>
        <v>4.5821859058281797E-3</v>
      </c>
      <c r="K37" s="2">
        <f t="shared" si="3"/>
        <v>4.9528433506334062E-3</v>
      </c>
    </row>
    <row r="38" spans="1:11">
      <c r="A38">
        <v>18</v>
      </c>
      <c r="B38">
        <v>5750</v>
      </c>
      <c r="C38" t="s">
        <v>8</v>
      </c>
      <c r="F38">
        <f t="shared" si="4"/>
        <v>37</v>
      </c>
      <c r="G38">
        <f t="shared" si="5"/>
        <v>939</v>
      </c>
      <c r="H38">
        <f t="shared" si="0"/>
        <v>3677</v>
      </c>
      <c r="J38" s="2">
        <f t="shared" si="2"/>
        <v>4.2390862715001578E-3</v>
      </c>
      <c r="K38" s="2">
        <f t="shared" si="3"/>
        <v>4.2750246479528247E-3</v>
      </c>
    </row>
    <row r="39" spans="1:11">
      <c r="A39">
        <v>18</v>
      </c>
      <c r="B39">
        <v>1405</v>
      </c>
      <c r="C39" t="s">
        <v>9</v>
      </c>
      <c r="F39">
        <f t="shared" si="4"/>
        <v>38</v>
      </c>
      <c r="G39">
        <f t="shared" si="5"/>
        <v>928</v>
      </c>
      <c r="H39">
        <f t="shared" si="0"/>
        <v>3524</v>
      </c>
      <c r="J39" s="2">
        <f t="shared" si="2"/>
        <v>4.1894271139000499E-3</v>
      </c>
      <c r="K39" s="2">
        <f t="shared" si="3"/>
        <v>4.0971408374723293E-3</v>
      </c>
    </row>
    <row r="40" spans="1:11">
      <c r="A40">
        <v>19</v>
      </c>
      <c r="B40">
        <v>5470</v>
      </c>
      <c r="C40" t="s">
        <v>8</v>
      </c>
      <c r="F40">
        <f t="shared" si="4"/>
        <v>39</v>
      </c>
      <c r="G40">
        <f t="shared" si="5"/>
        <v>876</v>
      </c>
      <c r="H40">
        <f t="shared" si="0"/>
        <v>3645</v>
      </c>
      <c r="J40" s="2">
        <f t="shared" si="2"/>
        <v>3.9546747325177193E-3</v>
      </c>
      <c r="K40" s="2">
        <f t="shared" si="3"/>
        <v>4.237820190858865E-3</v>
      </c>
    </row>
    <row r="41" spans="1:11">
      <c r="A41">
        <v>19</v>
      </c>
      <c r="B41">
        <v>1260</v>
      </c>
      <c r="C41" t="s">
        <v>9</v>
      </c>
      <c r="F41">
        <f t="shared" si="4"/>
        <v>40</v>
      </c>
      <c r="G41">
        <f t="shared" si="5"/>
        <v>850</v>
      </c>
      <c r="H41">
        <f t="shared" si="0"/>
        <v>3367</v>
      </c>
      <c r="J41" s="2">
        <f t="shared" si="2"/>
        <v>3.8372985418265539E-3</v>
      </c>
      <c r="K41" s="2">
        <f t="shared" si="3"/>
        <v>3.914606469855089E-3</v>
      </c>
    </row>
    <row r="42" spans="1:11">
      <c r="A42">
        <v>20</v>
      </c>
      <c r="B42">
        <v>5861</v>
      </c>
      <c r="C42" t="s">
        <v>8</v>
      </c>
      <c r="F42">
        <f t="shared" si="4"/>
        <v>41</v>
      </c>
      <c r="G42">
        <f t="shared" si="5"/>
        <v>953</v>
      </c>
      <c r="H42">
        <f t="shared" si="0"/>
        <v>3627</v>
      </c>
      <c r="J42" s="2">
        <f t="shared" si="2"/>
        <v>4.3022888357184775E-3</v>
      </c>
      <c r="K42" s="2">
        <f t="shared" si="3"/>
        <v>4.2168926837435122E-3</v>
      </c>
    </row>
    <row r="43" spans="1:11">
      <c r="A43">
        <v>20</v>
      </c>
      <c r="B43">
        <v>1441</v>
      </c>
      <c r="C43" t="s">
        <v>9</v>
      </c>
      <c r="F43">
        <f t="shared" si="4"/>
        <v>42</v>
      </c>
      <c r="G43">
        <f t="shared" ref="G43:G62" si="6">SUMIFS($B$2:$B$243,$C$2:$C$243,G$1,$A$2:$A$243,$F43)</f>
        <v>1087</v>
      </c>
      <c r="H43">
        <f t="shared" si="0"/>
        <v>4210</v>
      </c>
      <c r="J43" s="2">
        <f t="shared" si="2"/>
        <v>4.9072276646652518E-3</v>
      </c>
      <c r="K43" s="2">
        <f t="shared" si="3"/>
        <v>4.8947113864240936E-3</v>
      </c>
    </row>
    <row r="44" spans="1:11">
      <c r="A44">
        <v>21</v>
      </c>
      <c r="B44">
        <v>6726</v>
      </c>
      <c r="C44" t="s">
        <v>8</v>
      </c>
      <c r="F44">
        <f t="shared" si="4"/>
        <v>43</v>
      </c>
      <c r="G44">
        <f t="shared" si="6"/>
        <v>956</v>
      </c>
      <c r="H44">
        <f t="shared" si="0"/>
        <v>3768</v>
      </c>
      <c r="J44" s="2">
        <f t="shared" si="2"/>
        <v>4.3158322423366893E-3</v>
      </c>
      <c r="K44" s="2">
        <f t="shared" si="3"/>
        <v>4.380824822813773E-3</v>
      </c>
    </row>
    <row r="45" spans="1:11">
      <c r="A45">
        <v>21</v>
      </c>
      <c r="B45">
        <v>1734</v>
      </c>
      <c r="C45" t="s">
        <v>9</v>
      </c>
      <c r="F45">
        <f t="shared" si="4"/>
        <v>44</v>
      </c>
      <c r="G45">
        <f t="shared" si="6"/>
        <v>814</v>
      </c>
      <c r="H45">
        <f t="shared" si="0"/>
        <v>3391</v>
      </c>
      <c r="J45" s="2">
        <f t="shared" si="2"/>
        <v>3.6747776624080175E-3</v>
      </c>
      <c r="K45" s="2">
        <f t="shared" si="3"/>
        <v>3.9425098126755582E-3</v>
      </c>
    </row>
    <row r="46" spans="1:11">
      <c r="A46">
        <v>22</v>
      </c>
      <c r="B46">
        <v>5518</v>
      </c>
      <c r="C46" t="s">
        <v>8</v>
      </c>
      <c r="F46">
        <f t="shared" si="4"/>
        <v>45</v>
      </c>
      <c r="G46">
        <f t="shared" si="6"/>
        <v>763</v>
      </c>
      <c r="H46">
        <f t="shared" si="0"/>
        <v>3270</v>
      </c>
      <c r="J46" s="2">
        <f t="shared" si="2"/>
        <v>3.4445397498984245E-3</v>
      </c>
      <c r="K46" s="2">
        <f t="shared" si="3"/>
        <v>3.801830459289023E-3</v>
      </c>
    </row>
    <row r="47" spans="1:11">
      <c r="A47">
        <v>22</v>
      </c>
      <c r="B47">
        <v>1452</v>
      </c>
      <c r="C47" t="s">
        <v>9</v>
      </c>
      <c r="F47">
        <f t="shared" si="4"/>
        <v>46</v>
      </c>
      <c r="G47">
        <f t="shared" si="6"/>
        <v>797</v>
      </c>
      <c r="H47">
        <f t="shared" si="0"/>
        <v>3184</v>
      </c>
      <c r="J47" s="2">
        <f t="shared" si="2"/>
        <v>3.5980316915714865E-3</v>
      </c>
      <c r="K47" s="2">
        <f t="shared" si="3"/>
        <v>3.7018434808490058E-3</v>
      </c>
    </row>
    <row r="48" spans="1:11">
      <c r="A48">
        <v>23</v>
      </c>
      <c r="B48">
        <v>5087</v>
      </c>
      <c r="C48" t="s">
        <v>8</v>
      </c>
      <c r="F48">
        <f t="shared" si="4"/>
        <v>47</v>
      </c>
      <c r="G48">
        <f t="shared" si="6"/>
        <v>797</v>
      </c>
      <c r="H48">
        <f t="shared" si="0"/>
        <v>3082</v>
      </c>
      <c r="J48" s="2">
        <f t="shared" si="2"/>
        <v>3.5980316915714865E-3</v>
      </c>
      <c r="K48" s="2">
        <f t="shared" si="3"/>
        <v>3.5832542738620087E-3</v>
      </c>
    </row>
    <row r="49" spans="1:11">
      <c r="A49">
        <v>23</v>
      </c>
      <c r="B49">
        <v>1325</v>
      </c>
      <c r="C49" t="s">
        <v>9</v>
      </c>
      <c r="F49">
        <f t="shared" si="4"/>
        <v>48</v>
      </c>
      <c r="G49">
        <f t="shared" si="6"/>
        <v>864</v>
      </c>
      <c r="H49">
        <f t="shared" si="0"/>
        <v>3323</v>
      </c>
      <c r="J49" s="2">
        <f t="shared" si="2"/>
        <v>3.9005011060448736E-3</v>
      </c>
      <c r="K49" s="2">
        <f t="shared" si="3"/>
        <v>3.8634503413508938E-3</v>
      </c>
    </row>
    <row r="50" spans="1:11">
      <c r="A50">
        <v>24</v>
      </c>
      <c r="B50">
        <v>4584</v>
      </c>
      <c r="C50" t="s">
        <v>8</v>
      </c>
      <c r="F50">
        <f t="shared" si="4"/>
        <v>49</v>
      </c>
      <c r="G50">
        <f t="shared" si="6"/>
        <v>1000</v>
      </c>
      <c r="H50">
        <f t="shared" si="0"/>
        <v>3898</v>
      </c>
      <c r="J50" s="2">
        <f t="shared" si="2"/>
        <v>4.5144688727371228E-3</v>
      </c>
      <c r="K50" s="2">
        <f t="shared" si="3"/>
        <v>4.5319679297579846E-3</v>
      </c>
    </row>
    <row r="51" spans="1:11">
      <c r="A51">
        <v>24</v>
      </c>
      <c r="B51">
        <v>1126</v>
      </c>
      <c r="C51" t="s">
        <v>9</v>
      </c>
      <c r="F51">
        <f t="shared" si="4"/>
        <v>50</v>
      </c>
      <c r="G51">
        <f t="shared" si="6"/>
        <v>804</v>
      </c>
      <c r="H51">
        <f t="shared" si="0"/>
        <v>3313</v>
      </c>
      <c r="J51" s="2">
        <f t="shared" si="2"/>
        <v>3.6296329736806464E-3</v>
      </c>
      <c r="K51" s="2">
        <f t="shared" si="3"/>
        <v>3.8518239485090312E-3</v>
      </c>
    </row>
    <row r="52" spans="1:11">
      <c r="A52">
        <v>25</v>
      </c>
      <c r="B52">
        <v>4648</v>
      </c>
      <c r="C52" t="s">
        <v>8</v>
      </c>
      <c r="F52">
        <f t="shared" si="4"/>
        <v>51</v>
      </c>
      <c r="G52">
        <f t="shared" si="6"/>
        <v>785</v>
      </c>
      <c r="H52">
        <f t="shared" si="0"/>
        <v>3106</v>
      </c>
      <c r="J52" s="2">
        <f t="shared" si="2"/>
        <v>3.5438580650986413E-3</v>
      </c>
      <c r="K52" s="2">
        <f t="shared" si="3"/>
        <v>3.6111576166824788E-3</v>
      </c>
    </row>
    <row r="53" spans="1:11">
      <c r="A53">
        <v>25</v>
      </c>
      <c r="B53">
        <v>1103</v>
      </c>
      <c r="C53" t="s">
        <v>9</v>
      </c>
      <c r="F53">
        <f t="shared" si="4"/>
        <v>52</v>
      </c>
      <c r="G53">
        <f t="shared" si="6"/>
        <v>720</v>
      </c>
      <c r="H53">
        <f t="shared" si="0"/>
        <v>2993</v>
      </c>
      <c r="J53" s="2">
        <f t="shared" si="2"/>
        <v>3.2504175883707282E-3</v>
      </c>
      <c r="K53" s="2">
        <f t="shared" si="3"/>
        <v>3.4797793775694329E-3</v>
      </c>
    </row>
    <row r="54" spans="1:11">
      <c r="A54">
        <v>26</v>
      </c>
      <c r="B54">
        <v>4781</v>
      </c>
      <c r="C54" t="s">
        <v>8</v>
      </c>
      <c r="F54">
        <f t="shared" si="4"/>
        <v>53</v>
      </c>
      <c r="G54">
        <f t="shared" si="6"/>
        <v>716</v>
      </c>
      <c r="H54">
        <f t="shared" si="0"/>
        <v>3032</v>
      </c>
      <c r="J54" s="2">
        <f t="shared" si="2"/>
        <v>3.2323597128797797E-3</v>
      </c>
      <c r="K54" s="2">
        <f t="shared" si="3"/>
        <v>3.5251223096526966E-3</v>
      </c>
    </row>
    <row r="55" spans="1:11">
      <c r="A55">
        <v>26</v>
      </c>
      <c r="B55">
        <v>1210</v>
      </c>
      <c r="C55" t="s">
        <v>9</v>
      </c>
      <c r="F55">
        <f t="shared" si="4"/>
        <v>54</v>
      </c>
      <c r="G55">
        <f t="shared" si="6"/>
        <v>751</v>
      </c>
      <c r="H55">
        <f t="shared" si="0"/>
        <v>3177</v>
      </c>
      <c r="J55" s="2">
        <f t="shared" si="2"/>
        <v>3.3903661234255789E-3</v>
      </c>
      <c r="K55" s="2">
        <f t="shared" si="3"/>
        <v>3.6937050058597019E-3</v>
      </c>
    </row>
    <row r="56" spans="1:11">
      <c r="A56">
        <v>27</v>
      </c>
      <c r="B56">
        <v>5346</v>
      </c>
      <c r="C56" t="s">
        <v>8</v>
      </c>
      <c r="F56">
        <f t="shared" si="4"/>
        <v>55</v>
      </c>
      <c r="G56">
        <f t="shared" si="6"/>
        <v>802</v>
      </c>
      <c r="H56">
        <f t="shared" si="0"/>
        <v>3313</v>
      </c>
      <c r="J56" s="2">
        <f t="shared" si="2"/>
        <v>3.6206040359351723E-3</v>
      </c>
      <c r="K56" s="2">
        <f t="shared" si="3"/>
        <v>3.8518239485090312E-3</v>
      </c>
    </row>
    <row r="57" spans="1:11">
      <c r="A57">
        <v>27</v>
      </c>
      <c r="B57">
        <v>1308</v>
      </c>
      <c r="C57" t="s">
        <v>9</v>
      </c>
      <c r="F57">
        <f t="shared" si="4"/>
        <v>56</v>
      </c>
      <c r="G57">
        <f t="shared" si="6"/>
        <v>1046</v>
      </c>
      <c r="H57">
        <f t="shared" si="0"/>
        <v>4081</v>
      </c>
      <c r="J57" s="2">
        <f t="shared" si="2"/>
        <v>4.72213444088303E-3</v>
      </c>
      <c r="K57" s="2">
        <f t="shared" si="3"/>
        <v>4.7447309187640683E-3</v>
      </c>
    </row>
    <row r="58" spans="1:11">
      <c r="A58">
        <v>28</v>
      </c>
      <c r="B58">
        <v>6418</v>
      </c>
      <c r="C58" t="s">
        <v>8</v>
      </c>
      <c r="F58">
        <f t="shared" si="4"/>
        <v>57</v>
      </c>
      <c r="G58">
        <f t="shared" si="6"/>
        <v>862</v>
      </c>
      <c r="H58">
        <f t="shared" si="0"/>
        <v>3496</v>
      </c>
      <c r="J58" s="2">
        <f t="shared" si="2"/>
        <v>3.8914721682993996E-3</v>
      </c>
      <c r="K58" s="2">
        <f t="shared" si="3"/>
        <v>4.0645869375151144E-3</v>
      </c>
    </row>
    <row r="59" spans="1:11">
      <c r="A59">
        <v>28</v>
      </c>
      <c r="B59">
        <v>1602</v>
      </c>
      <c r="C59" t="s">
        <v>9</v>
      </c>
      <c r="F59">
        <f t="shared" si="4"/>
        <v>58</v>
      </c>
      <c r="G59">
        <f t="shared" si="6"/>
        <v>776</v>
      </c>
      <c r="H59">
        <f t="shared" si="0"/>
        <v>3338</v>
      </c>
      <c r="J59" s="2">
        <f t="shared" si="2"/>
        <v>3.503227845244007E-3</v>
      </c>
      <c r="K59" s="2">
        <f t="shared" si="3"/>
        <v>3.8808899306136875E-3</v>
      </c>
    </row>
    <row r="60" spans="1:11">
      <c r="A60">
        <v>29</v>
      </c>
      <c r="B60">
        <v>5222</v>
      </c>
      <c r="C60" t="s">
        <v>8</v>
      </c>
      <c r="F60">
        <f t="shared" si="4"/>
        <v>59</v>
      </c>
      <c r="G60">
        <f t="shared" si="6"/>
        <v>778</v>
      </c>
      <c r="H60">
        <f t="shared" si="0"/>
        <v>3112</v>
      </c>
      <c r="J60" s="2">
        <f t="shared" si="2"/>
        <v>3.5122567829894815E-3</v>
      </c>
      <c r="K60" s="2">
        <f t="shared" si="3"/>
        <v>3.6181334523875961E-3</v>
      </c>
    </row>
    <row r="61" spans="1:11">
      <c r="A61">
        <v>29</v>
      </c>
      <c r="B61">
        <v>1336</v>
      </c>
      <c r="C61" t="s">
        <v>9</v>
      </c>
      <c r="F61">
        <f t="shared" si="4"/>
        <v>60</v>
      </c>
      <c r="G61">
        <f t="shared" si="6"/>
        <v>782</v>
      </c>
      <c r="H61">
        <f t="shared" si="0"/>
        <v>3137</v>
      </c>
      <c r="J61" s="2">
        <f t="shared" si="2"/>
        <v>3.5303146584804296E-3</v>
      </c>
      <c r="K61" s="2">
        <f t="shared" si="3"/>
        <v>3.6471994344922523E-3</v>
      </c>
    </row>
    <row r="62" spans="1:11">
      <c r="A62">
        <v>30</v>
      </c>
      <c r="B62">
        <v>4627</v>
      </c>
      <c r="C62" t="s">
        <v>8</v>
      </c>
      <c r="F62">
        <f t="shared" si="4"/>
        <v>61</v>
      </c>
      <c r="G62">
        <f t="shared" si="6"/>
        <v>757</v>
      </c>
      <c r="H62">
        <f t="shared" si="0"/>
        <v>3096</v>
      </c>
      <c r="J62" s="2">
        <f t="shared" si="2"/>
        <v>3.4174529366620015E-3</v>
      </c>
      <c r="K62" s="2">
        <f t="shared" si="3"/>
        <v>3.5995312238406162E-3</v>
      </c>
    </row>
    <row r="63" spans="1:11">
      <c r="A63">
        <v>30</v>
      </c>
      <c r="B63">
        <v>1213</v>
      </c>
      <c r="C63" t="s">
        <v>9</v>
      </c>
      <c r="F63">
        <f t="shared" si="4"/>
        <v>62</v>
      </c>
      <c r="G63">
        <f t="shared" ref="G63:H82" si="7">SUMIFS($B$2:$B$243,$C$2:$C$243,G$1,$A$2:$A$243,$F63)</f>
        <v>851</v>
      </c>
      <c r="H63">
        <f t="shared" si="0"/>
        <v>3395</v>
      </c>
      <c r="J63" s="2">
        <f t="shared" si="2"/>
        <v>3.8418130106992912E-3</v>
      </c>
      <c r="K63" s="2">
        <f t="shared" si="3"/>
        <v>3.9471603698123031E-3</v>
      </c>
    </row>
    <row r="64" spans="1:11">
      <c r="A64">
        <v>31</v>
      </c>
      <c r="B64">
        <v>4172</v>
      </c>
      <c r="C64" t="s">
        <v>8</v>
      </c>
      <c r="F64">
        <f t="shared" si="4"/>
        <v>63</v>
      </c>
      <c r="G64">
        <f t="shared" si="7"/>
        <v>1060</v>
      </c>
      <c r="H64">
        <f t="shared" si="0"/>
        <v>4123</v>
      </c>
      <c r="J64" s="2">
        <f t="shared" si="2"/>
        <v>4.7853370051013496E-3</v>
      </c>
      <c r="K64" s="2">
        <f t="shared" si="3"/>
        <v>4.7935617686998902E-3</v>
      </c>
    </row>
    <row r="65" spans="1:11">
      <c r="A65">
        <v>31</v>
      </c>
      <c r="B65">
        <v>1085</v>
      </c>
      <c r="C65" t="s">
        <v>9</v>
      </c>
      <c r="F65">
        <f t="shared" si="4"/>
        <v>64</v>
      </c>
      <c r="G65">
        <f t="shared" si="7"/>
        <v>899</v>
      </c>
      <c r="H65">
        <f t="shared" si="0"/>
        <v>3626</v>
      </c>
      <c r="J65" s="2">
        <f t="shared" si="2"/>
        <v>4.0585075165906733E-3</v>
      </c>
      <c r="K65" s="2">
        <f t="shared" si="3"/>
        <v>4.215730044459326E-3</v>
      </c>
    </row>
    <row r="66" spans="1:11">
      <c r="A66">
        <v>32</v>
      </c>
      <c r="B66">
        <v>4048</v>
      </c>
      <c r="C66" t="s">
        <v>8</v>
      </c>
      <c r="F66">
        <f t="shared" si="4"/>
        <v>65</v>
      </c>
      <c r="G66">
        <f t="shared" si="7"/>
        <v>842</v>
      </c>
      <c r="H66">
        <f t="shared" si="7"/>
        <v>3435</v>
      </c>
      <c r="J66" s="2">
        <f t="shared" si="2"/>
        <v>3.8011827908446573E-3</v>
      </c>
      <c r="K66" s="2">
        <f t="shared" si="3"/>
        <v>3.9936659411797535E-3</v>
      </c>
    </row>
    <row r="67" spans="1:11">
      <c r="A67">
        <v>32</v>
      </c>
      <c r="B67">
        <v>1054</v>
      </c>
      <c r="C67" t="s">
        <v>9</v>
      </c>
      <c r="F67">
        <f t="shared" si="4"/>
        <v>66</v>
      </c>
      <c r="G67">
        <f t="shared" si="7"/>
        <v>728</v>
      </c>
      <c r="H67">
        <f t="shared" si="7"/>
        <v>3220</v>
      </c>
      <c r="J67" s="2">
        <f t="shared" ref="J67:J121" si="8">G67/$B$3</f>
        <v>3.2865333393526253E-3</v>
      </c>
      <c r="K67" s="2">
        <f t="shared" ref="K67:K121" si="9">H67/$B$2</f>
        <v>3.7436984950797105E-3</v>
      </c>
    </row>
    <row r="68" spans="1:11">
      <c r="A68">
        <v>33</v>
      </c>
      <c r="B68">
        <v>3858</v>
      </c>
      <c r="C68" t="s">
        <v>8</v>
      </c>
      <c r="F68">
        <f t="shared" ref="F68:F121" si="10">F67+1</f>
        <v>67</v>
      </c>
      <c r="G68">
        <f t="shared" si="7"/>
        <v>693</v>
      </c>
      <c r="H68">
        <f t="shared" si="7"/>
        <v>2894</v>
      </c>
      <c r="J68" s="2">
        <f t="shared" si="8"/>
        <v>3.1285269288068257E-3</v>
      </c>
      <c r="K68" s="2">
        <f t="shared" si="9"/>
        <v>3.3646780884349944E-3</v>
      </c>
    </row>
    <row r="69" spans="1:11">
      <c r="A69">
        <v>33</v>
      </c>
      <c r="B69">
        <v>973</v>
      </c>
      <c r="C69" t="s">
        <v>9</v>
      </c>
      <c r="F69">
        <f t="shared" si="10"/>
        <v>68</v>
      </c>
      <c r="G69">
        <f t="shared" si="7"/>
        <v>685</v>
      </c>
      <c r="H69">
        <f t="shared" si="7"/>
        <v>2813</v>
      </c>
      <c r="J69" s="2">
        <f t="shared" si="8"/>
        <v>3.092411177824929E-3</v>
      </c>
      <c r="K69" s="2">
        <f t="shared" si="9"/>
        <v>3.2705043064159087E-3</v>
      </c>
    </row>
    <row r="70" spans="1:11">
      <c r="A70">
        <v>34</v>
      </c>
      <c r="B70">
        <v>4165</v>
      </c>
      <c r="C70" t="s">
        <v>8</v>
      </c>
      <c r="F70">
        <f t="shared" si="10"/>
        <v>69</v>
      </c>
      <c r="G70">
        <f t="shared" si="7"/>
        <v>758</v>
      </c>
      <c r="H70">
        <f t="shared" si="7"/>
        <v>3104</v>
      </c>
      <c r="J70" s="2">
        <f t="shared" si="8"/>
        <v>3.4219674055347388E-3</v>
      </c>
      <c r="K70" s="2">
        <f t="shared" si="9"/>
        <v>3.6088323381141059E-3</v>
      </c>
    </row>
    <row r="71" spans="1:11">
      <c r="A71">
        <v>34</v>
      </c>
      <c r="B71">
        <v>1049</v>
      </c>
      <c r="C71" t="s">
        <v>9</v>
      </c>
      <c r="F71">
        <f t="shared" si="10"/>
        <v>70</v>
      </c>
      <c r="G71">
        <f t="shared" si="7"/>
        <v>856</v>
      </c>
      <c r="H71">
        <f t="shared" si="7"/>
        <v>3707</v>
      </c>
      <c r="J71" s="2">
        <f t="shared" si="8"/>
        <v>3.864385355062977E-3</v>
      </c>
      <c r="K71" s="2">
        <f t="shared" si="9"/>
        <v>4.3099038264784121E-3</v>
      </c>
    </row>
    <row r="72" spans="1:11">
      <c r="A72">
        <v>35</v>
      </c>
      <c r="B72">
        <v>4905</v>
      </c>
      <c r="C72" t="s">
        <v>8</v>
      </c>
      <c r="F72">
        <f t="shared" si="10"/>
        <v>71</v>
      </c>
      <c r="G72">
        <f t="shared" si="7"/>
        <v>776</v>
      </c>
      <c r="H72">
        <f t="shared" si="7"/>
        <v>3214</v>
      </c>
      <c r="J72" s="2">
        <f t="shared" si="8"/>
        <v>3.503227845244007E-3</v>
      </c>
      <c r="K72" s="2">
        <f t="shared" si="9"/>
        <v>3.7367226593745932E-3</v>
      </c>
    </row>
    <row r="73" spans="1:11">
      <c r="A73">
        <v>35</v>
      </c>
      <c r="B73">
        <v>1252</v>
      </c>
      <c r="C73" t="s">
        <v>9</v>
      </c>
      <c r="F73">
        <f t="shared" si="10"/>
        <v>72</v>
      </c>
      <c r="G73">
        <f t="shared" si="7"/>
        <v>784</v>
      </c>
      <c r="H73">
        <f t="shared" si="7"/>
        <v>3265</v>
      </c>
      <c r="J73" s="2">
        <f t="shared" si="8"/>
        <v>3.5393435962259041E-3</v>
      </c>
      <c r="K73" s="2">
        <f t="shared" si="9"/>
        <v>3.7960172628680915E-3</v>
      </c>
    </row>
    <row r="74" spans="1:11">
      <c r="A74">
        <v>36</v>
      </c>
      <c r="B74">
        <v>4260</v>
      </c>
      <c r="C74" t="s">
        <v>8</v>
      </c>
      <c r="F74">
        <f t="shared" si="10"/>
        <v>73</v>
      </c>
      <c r="G74">
        <f t="shared" si="7"/>
        <v>728</v>
      </c>
      <c r="H74">
        <f t="shared" si="7"/>
        <v>2964</v>
      </c>
      <c r="J74" s="2">
        <f t="shared" si="8"/>
        <v>3.2865333393526253E-3</v>
      </c>
      <c r="K74" s="2">
        <f t="shared" si="9"/>
        <v>3.4460628383280317E-3</v>
      </c>
    </row>
    <row r="75" spans="1:11">
      <c r="A75">
        <v>36</v>
      </c>
      <c r="B75">
        <v>1015</v>
      </c>
      <c r="C75" t="s">
        <v>9</v>
      </c>
      <c r="F75">
        <f t="shared" si="10"/>
        <v>74</v>
      </c>
      <c r="G75">
        <f t="shared" si="7"/>
        <v>736</v>
      </c>
      <c r="H75">
        <f t="shared" si="7"/>
        <v>2902</v>
      </c>
      <c r="J75" s="2">
        <f t="shared" si="8"/>
        <v>3.322649090334522E-3</v>
      </c>
      <c r="K75" s="2">
        <f t="shared" si="9"/>
        <v>3.3739792027084846E-3</v>
      </c>
    </row>
    <row r="76" spans="1:11">
      <c r="A76">
        <v>37</v>
      </c>
      <c r="B76">
        <v>3677</v>
      </c>
      <c r="C76" t="s">
        <v>8</v>
      </c>
      <c r="F76">
        <f t="shared" si="10"/>
        <v>75</v>
      </c>
      <c r="G76">
        <f t="shared" si="7"/>
        <v>646</v>
      </c>
      <c r="H76">
        <f t="shared" si="7"/>
        <v>2788</v>
      </c>
      <c r="J76" s="2">
        <f t="shared" si="8"/>
        <v>2.9163468917881813E-3</v>
      </c>
      <c r="K76" s="2">
        <f t="shared" si="9"/>
        <v>3.2414383243112525E-3</v>
      </c>
    </row>
    <row r="77" spans="1:11">
      <c r="A77">
        <v>37</v>
      </c>
      <c r="B77">
        <v>939</v>
      </c>
      <c r="C77" t="s">
        <v>9</v>
      </c>
      <c r="F77">
        <f t="shared" si="10"/>
        <v>76</v>
      </c>
      <c r="G77">
        <f t="shared" si="7"/>
        <v>750</v>
      </c>
      <c r="H77">
        <f t="shared" si="7"/>
        <v>3063</v>
      </c>
      <c r="J77" s="2">
        <f t="shared" si="8"/>
        <v>3.3858516545528417E-3</v>
      </c>
      <c r="K77" s="2">
        <f t="shared" si="9"/>
        <v>3.5611641274624702E-3</v>
      </c>
    </row>
    <row r="78" spans="1:11">
      <c r="A78">
        <v>38</v>
      </c>
      <c r="B78">
        <v>3524</v>
      </c>
      <c r="C78" t="s">
        <v>8</v>
      </c>
      <c r="F78">
        <f t="shared" si="10"/>
        <v>77</v>
      </c>
      <c r="G78">
        <f t="shared" si="7"/>
        <v>898</v>
      </c>
      <c r="H78">
        <f t="shared" si="7"/>
        <v>3644</v>
      </c>
      <c r="J78" s="2">
        <f t="shared" si="8"/>
        <v>4.053993047717936E-3</v>
      </c>
      <c r="K78" s="2">
        <f t="shared" si="9"/>
        <v>4.2366575515746787E-3</v>
      </c>
    </row>
    <row r="79" spans="1:11">
      <c r="A79">
        <v>38</v>
      </c>
      <c r="B79">
        <v>928</v>
      </c>
      <c r="C79" t="s">
        <v>9</v>
      </c>
      <c r="F79">
        <f t="shared" si="10"/>
        <v>78</v>
      </c>
      <c r="G79">
        <f t="shared" si="7"/>
        <v>813</v>
      </c>
      <c r="H79">
        <f t="shared" si="7"/>
        <v>3408</v>
      </c>
      <c r="J79" s="2">
        <f t="shared" si="8"/>
        <v>3.6702631935352807E-3</v>
      </c>
      <c r="K79" s="2">
        <f t="shared" si="9"/>
        <v>3.9622746805067248E-3</v>
      </c>
    </row>
    <row r="80" spans="1:11">
      <c r="A80">
        <v>39</v>
      </c>
      <c r="B80">
        <v>3645</v>
      </c>
      <c r="C80" t="s">
        <v>8</v>
      </c>
      <c r="F80">
        <f t="shared" si="10"/>
        <v>79</v>
      </c>
      <c r="G80">
        <f t="shared" si="7"/>
        <v>736</v>
      </c>
      <c r="H80">
        <f t="shared" si="7"/>
        <v>3113</v>
      </c>
      <c r="J80" s="2">
        <f t="shared" si="8"/>
        <v>3.322649090334522E-3</v>
      </c>
      <c r="K80" s="2">
        <f t="shared" si="9"/>
        <v>3.6192960916717823E-3</v>
      </c>
    </row>
    <row r="81" spans="1:11">
      <c r="A81">
        <v>39</v>
      </c>
      <c r="B81">
        <v>876</v>
      </c>
      <c r="C81" t="s">
        <v>9</v>
      </c>
      <c r="F81">
        <f t="shared" si="10"/>
        <v>80</v>
      </c>
      <c r="G81">
        <f t="shared" si="7"/>
        <v>697</v>
      </c>
      <c r="H81">
        <f t="shared" si="7"/>
        <v>2928</v>
      </c>
      <c r="J81" s="2">
        <f t="shared" si="8"/>
        <v>3.1465848042977742E-3</v>
      </c>
      <c r="K81" s="2">
        <f t="shared" si="9"/>
        <v>3.4042078240973266E-3</v>
      </c>
    </row>
    <row r="82" spans="1:11">
      <c r="A82">
        <v>40</v>
      </c>
      <c r="B82">
        <v>3367</v>
      </c>
      <c r="C82" t="s">
        <v>8</v>
      </c>
      <c r="F82">
        <f t="shared" si="10"/>
        <v>81</v>
      </c>
      <c r="G82">
        <f t="shared" si="7"/>
        <v>674</v>
      </c>
      <c r="H82">
        <f t="shared" si="7"/>
        <v>2699</v>
      </c>
      <c r="J82" s="2">
        <f t="shared" si="8"/>
        <v>3.0427520202248206E-3</v>
      </c>
      <c r="K82" s="2">
        <f t="shared" si="9"/>
        <v>3.1379634280186766E-3</v>
      </c>
    </row>
    <row r="83" spans="1:11">
      <c r="A83">
        <v>40</v>
      </c>
      <c r="B83">
        <v>850</v>
      </c>
      <c r="C83" t="s">
        <v>9</v>
      </c>
      <c r="F83">
        <f t="shared" si="10"/>
        <v>82</v>
      </c>
      <c r="G83">
        <f t="shared" ref="G83:H102" si="11">SUMIFS($B$2:$B$243,$C$2:$C$243,G$1,$A$2:$A$243,$F83)</f>
        <v>604</v>
      </c>
      <c r="H83">
        <f t="shared" si="11"/>
        <v>2651</v>
      </c>
      <c r="J83" s="2">
        <f t="shared" si="8"/>
        <v>2.7267391991332218E-3</v>
      </c>
      <c r="K83" s="2">
        <f t="shared" si="9"/>
        <v>3.0821567423777369E-3</v>
      </c>
    </row>
    <row r="84" spans="1:11">
      <c r="A84">
        <v>41</v>
      </c>
      <c r="B84">
        <v>3627</v>
      </c>
      <c r="C84" t="s">
        <v>8</v>
      </c>
      <c r="F84">
        <f t="shared" si="10"/>
        <v>83</v>
      </c>
      <c r="G84">
        <f t="shared" si="11"/>
        <v>705</v>
      </c>
      <c r="H84">
        <f t="shared" si="11"/>
        <v>2863</v>
      </c>
      <c r="J84" s="2">
        <f t="shared" si="8"/>
        <v>3.1827005552796713E-3</v>
      </c>
      <c r="K84" s="2">
        <f t="shared" si="9"/>
        <v>3.3286362706252209E-3</v>
      </c>
    </row>
    <row r="85" spans="1:11">
      <c r="A85">
        <v>41</v>
      </c>
      <c r="B85">
        <v>953</v>
      </c>
      <c r="C85" t="s">
        <v>9</v>
      </c>
      <c r="F85">
        <f t="shared" si="10"/>
        <v>84</v>
      </c>
      <c r="G85">
        <f t="shared" si="11"/>
        <v>855</v>
      </c>
      <c r="H85">
        <f t="shared" si="11"/>
        <v>3525</v>
      </c>
      <c r="J85" s="2">
        <f t="shared" si="8"/>
        <v>3.8598708861902397E-3</v>
      </c>
      <c r="K85" s="2">
        <f t="shared" si="9"/>
        <v>4.0983034767565155E-3</v>
      </c>
    </row>
    <row r="86" spans="1:11">
      <c r="A86">
        <v>42</v>
      </c>
      <c r="B86">
        <v>4210</v>
      </c>
      <c r="C86" t="s">
        <v>8</v>
      </c>
      <c r="F86">
        <f t="shared" si="10"/>
        <v>85</v>
      </c>
      <c r="G86">
        <f t="shared" si="11"/>
        <v>743</v>
      </c>
      <c r="H86">
        <f t="shared" si="11"/>
        <v>3114</v>
      </c>
      <c r="J86" s="2">
        <f t="shared" si="8"/>
        <v>3.3542503724436818E-3</v>
      </c>
      <c r="K86" s="2">
        <f t="shared" si="9"/>
        <v>3.6204587309559685E-3</v>
      </c>
    </row>
    <row r="87" spans="1:11">
      <c r="A87">
        <v>42</v>
      </c>
      <c r="B87">
        <v>1087</v>
      </c>
      <c r="C87" t="s">
        <v>9</v>
      </c>
      <c r="F87">
        <f t="shared" si="10"/>
        <v>86</v>
      </c>
      <c r="G87">
        <f t="shared" si="11"/>
        <v>668</v>
      </c>
      <c r="H87">
        <f t="shared" si="11"/>
        <v>2813</v>
      </c>
      <c r="J87" s="2">
        <f t="shared" si="8"/>
        <v>3.0156652069883976E-3</v>
      </c>
      <c r="K87" s="2">
        <f t="shared" si="9"/>
        <v>3.2705043064159087E-3</v>
      </c>
    </row>
    <row r="88" spans="1:11">
      <c r="A88">
        <v>43</v>
      </c>
      <c r="B88">
        <v>3768</v>
      </c>
      <c r="C88" t="s">
        <v>8</v>
      </c>
      <c r="F88">
        <f t="shared" si="10"/>
        <v>87</v>
      </c>
      <c r="G88">
        <f t="shared" si="11"/>
        <v>631</v>
      </c>
      <c r="H88">
        <f t="shared" si="11"/>
        <v>2708</v>
      </c>
      <c r="J88" s="2">
        <f t="shared" si="8"/>
        <v>2.8486298586971243E-3</v>
      </c>
      <c r="K88" s="2">
        <f t="shared" si="9"/>
        <v>3.148427181576353E-3</v>
      </c>
    </row>
    <row r="89" spans="1:11">
      <c r="A89">
        <v>43</v>
      </c>
      <c r="B89">
        <v>956</v>
      </c>
      <c r="C89" t="s">
        <v>9</v>
      </c>
      <c r="F89">
        <f t="shared" si="10"/>
        <v>88</v>
      </c>
      <c r="G89">
        <f t="shared" si="11"/>
        <v>618</v>
      </c>
      <c r="H89">
        <f t="shared" si="11"/>
        <v>2531</v>
      </c>
      <c r="J89" s="2">
        <f t="shared" si="8"/>
        <v>2.7899417633515415E-3</v>
      </c>
      <c r="K89" s="2">
        <f t="shared" si="9"/>
        <v>2.9426400282753875E-3</v>
      </c>
    </row>
    <row r="90" spans="1:11">
      <c r="A90">
        <v>44</v>
      </c>
      <c r="B90">
        <v>3391</v>
      </c>
      <c r="C90" t="s">
        <v>8</v>
      </c>
      <c r="F90">
        <f t="shared" si="10"/>
        <v>89</v>
      </c>
      <c r="G90">
        <f t="shared" si="11"/>
        <v>595</v>
      </c>
      <c r="H90">
        <f t="shared" si="11"/>
        <v>2383</v>
      </c>
      <c r="J90" s="2">
        <f t="shared" si="8"/>
        <v>2.6861089792785879E-3</v>
      </c>
      <c r="K90" s="2">
        <f t="shared" si="9"/>
        <v>2.7705694142158232E-3</v>
      </c>
    </row>
    <row r="91" spans="1:11">
      <c r="A91">
        <v>44</v>
      </c>
      <c r="B91">
        <v>814</v>
      </c>
      <c r="C91" t="s">
        <v>9</v>
      </c>
      <c r="F91">
        <f t="shared" si="10"/>
        <v>90</v>
      </c>
      <c r="G91">
        <f t="shared" si="11"/>
        <v>676</v>
      </c>
      <c r="H91">
        <f t="shared" si="11"/>
        <v>2653</v>
      </c>
      <c r="J91" s="2">
        <f t="shared" si="8"/>
        <v>3.0517809579702947E-3</v>
      </c>
      <c r="K91" s="2">
        <f t="shared" si="9"/>
        <v>3.0844820209461094E-3</v>
      </c>
    </row>
    <row r="92" spans="1:11">
      <c r="A92">
        <v>45</v>
      </c>
      <c r="B92">
        <v>3270</v>
      </c>
      <c r="C92" t="s">
        <v>8</v>
      </c>
      <c r="F92">
        <f t="shared" si="10"/>
        <v>91</v>
      </c>
      <c r="G92">
        <f t="shared" si="11"/>
        <v>800</v>
      </c>
      <c r="H92">
        <f t="shared" si="11"/>
        <v>3320</v>
      </c>
      <c r="J92" s="2">
        <f t="shared" si="8"/>
        <v>3.6115750981896978E-3</v>
      </c>
      <c r="K92" s="2">
        <f t="shared" si="9"/>
        <v>3.8599624234983351E-3</v>
      </c>
    </row>
    <row r="93" spans="1:11">
      <c r="A93">
        <v>45</v>
      </c>
      <c r="B93">
        <v>763</v>
      </c>
      <c r="C93" t="s">
        <v>9</v>
      </c>
      <c r="F93">
        <f t="shared" si="10"/>
        <v>92</v>
      </c>
      <c r="G93">
        <f t="shared" si="11"/>
        <v>712</v>
      </c>
      <c r="H93">
        <f t="shared" si="11"/>
        <v>2895</v>
      </c>
      <c r="J93" s="2">
        <f t="shared" si="8"/>
        <v>3.2143018373888312E-3</v>
      </c>
      <c r="K93" s="2">
        <f t="shared" si="9"/>
        <v>3.3658407277191806E-3</v>
      </c>
    </row>
    <row r="94" spans="1:11">
      <c r="A94">
        <v>46</v>
      </c>
      <c r="B94">
        <v>3184</v>
      </c>
      <c r="C94" t="s">
        <v>8</v>
      </c>
      <c r="F94">
        <f t="shared" si="10"/>
        <v>93</v>
      </c>
      <c r="G94">
        <f t="shared" si="11"/>
        <v>651</v>
      </c>
      <c r="H94">
        <f t="shared" si="11"/>
        <v>2769</v>
      </c>
      <c r="J94" s="2">
        <f t="shared" si="8"/>
        <v>2.9389192361518666E-3</v>
      </c>
      <c r="K94" s="2">
        <f t="shared" si="9"/>
        <v>3.2193481779117139E-3</v>
      </c>
    </row>
    <row r="95" spans="1:11">
      <c r="A95">
        <v>46</v>
      </c>
      <c r="B95">
        <v>797</v>
      </c>
      <c r="C95" t="s">
        <v>9</v>
      </c>
      <c r="F95">
        <f t="shared" si="10"/>
        <v>94</v>
      </c>
      <c r="G95">
        <f t="shared" si="11"/>
        <v>634</v>
      </c>
      <c r="H95">
        <f t="shared" si="11"/>
        <v>2566</v>
      </c>
      <c r="J95" s="2">
        <f t="shared" si="8"/>
        <v>2.8621732653153356E-3</v>
      </c>
      <c r="K95" s="2">
        <f t="shared" si="9"/>
        <v>2.9833324032219059E-3</v>
      </c>
    </row>
    <row r="96" spans="1:11">
      <c r="A96">
        <v>47</v>
      </c>
      <c r="B96">
        <v>3082</v>
      </c>
      <c r="C96" t="s">
        <v>8</v>
      </c>
      <c r="F96">
        <f t="shared" si="10"/>
        <v>95</v>
      </c>
      <c r="G96">
        <f t="shared" si="11"/>
        <v>622</v>
      </c>
      <c r="H96">
        <f t="shared" si="11"/>
        <v>2417</v>
      </c>
      <c r="J96" s="2">
        <f t="shared" si="8"/>
        <v>2.80799963884249E-3</v>
      </c>
      <c r="K96" s="2">
        <f t="shared" si="9"/>
        <v>2.8100991498781554E-3</v>
      </c>
    </row>
    <row r="97" spans="1:11">
      <c r="A97">
        <v>47</v>
      </c>
      <c r="B97">
        <v>797</v>
      </c>
      <c r="C97" t="s">
        <v>9</v>
      </c>
      <c r="F97">
        <f t="shared" si="10"/>
        <v>96</v>
      </c>
      <c r="G97">
        <f t="shared" si="11"/>
        <v>605</v>
      </c>
      <c r="H97">
        <f t="shared" si="11"/>
        <v>2307</v>
      </c>
      <c r="J97" s="2">
        <f t="shared" si="8"/>
        <v>2.731253668005959E-3</v>
      </c>
      <c r="K97" s="2">
        <f t="shared" si="9"/>
        <v>2.6822088286176686E-3</v>
      </c>
    </row>
    <row r="98" spans="1:11">
      <c r="A98">
        <v>48</v>
      </c>
      <c r="B98">
        <v>3323</v>
      </c>
      <c r="C98" t="s">
        <v>8</v>
      </c>
      <c r="F98">
        <f t="shared" si="10"/>
        <v>97</v>
      </c>
      <c r="G98">
        <f t="shared" si="11"/>
        <v>613</v>
      </c>
      <c r="H98">
        <f t="shared" si="11"/>
        <v>2618</v>
      </c>
      <c r="J98" s="2">
        <f t="shared" si="8"/>
        <v>2.7673694189878561E-3</v>
      </c>
      <c r="K98" s="2">
        <f t="shared" si="9"/>
        <v>3.0437896459995909E-3</v>
      </c>
    </row>
    <row r="99" spans="1:11">
      <c r="A99">
        <v>48</v>
      </c>
      <c r="B99">
        <v>864</v>
      </c>
      <c r="C99" t="s">
        <v>9</v>
      </c>
      <c r="F99">
        <f t="shared" si="10"/>
        <v>98</v>
      </c>
      <c r="G99">
        <f t="shared" si="11"/>
        <v>781</v>
      </c>
      <c r="H99">
        <f t="shared" si="11"/>
        <v>3104</v>
      </c>
      <c r="J99" s="2">
        <f t="shared" si="8"/>
        <v>3.5258001896076928E-3</v>
      </c>
      <c r="K99" s="2">
        <f t="shared" si="9"/>
        <v>3.6088323381141059E-3</v>
      </c>
    </row>
    <row r="100" spans="1:11">
      <c r="A100">
        <v>49</v>
      </c>
      <c r="B100">
        <v>3898</v>
      </c>
      <c r="C100" t="s">
        <v>8</v>
      </c>
      <c r="F100">
        <f t="shared" si="10"/>
        <v>99</v>
      </c>
      <c r="G100">
        <f t="shared" si="11"/>
        <v>673</v>
      </c>
      <c r="H100">
        <f t="shared" si="11"/>
        <v>2762</v>
      </c>
      <c r="J100" s="2">
        <f t="shared" si="8"/>
        <v>3.0382375513520834E-3</v>
      </c>
      <c r="K100" s="2">
        <f t="shared" si="9"/>
        <v>3.21120970292241E-3</v>
      </c>
    </row>
    <row r="101" spans="1:11">
      <c r="A101">
        <v>49</v>
      </c>
      <c r="B101">
        <v>1000</v>
      </c>
      <c r="C101" t="s">
        <v>9</v>
      </c>
      <c r="F101">
        <f t="shared" si="10"/>
        <v>100</v>
      </c>
      <c r="G101">
        <f t="shared" si="11"/>
        <v>633</v>
      </c>
      <c r="H101">
        <f t="shared" si="11"/>
        <v>2574</v>
      </c>
      <c r="J101" s="2">
        <f t="shared" si="8"/>
        <v>2.8576587964425984E-3</v>
      </c>
      <c r="K101" s="2">
        <f t="shared" si="9"/>
        <v>2.9926335174953961E-3</v>
      </c>
    </row>
    <row r="102" spans="1:11">
      <c r="A102">
        <v>50</v>
      </c>
      <c r="B102">
        <v>3313</v>
      </c>
      <c r="C102" t="s">
        <v>8</v>
      </c>
      <c r="F102">
        <f t="shared" si="10"/>
        <v>101</v>
      </c>
      <c r="G102">
        <f t="shared" si="11"/>
        <v>619</v>
      </c>
      <c r="H102">
        <f t="shared" si="11"/>
        <v>2389</v>
      </c>
      <c r="J102" s="2">
        <f t="shared" si="8"/>
        <v>2.7944562322242787E-3</v>
      </c>
      <c r="K102" s="2">
        <f t="shared" si="9"/>
        <v>2.7775452499209405E-3</v>
      </c>
    </row>
    <row r="103" spans="1:11">
      <c r="A103">
        <v>50</v>
      </c>
      <c r="B103">
        <v>804</v>
      </c>
      <c r="C103" t="s">
        <v>9</v>
      </c>
      <c r="F103">
        <f t="shared" si="10"/>
        <v>102</v>
      </c>
      <c r="G103">
        <f t="shared" ref="G103:H121" si="12">SUMIFS($B$2:$B$243,$C$2:$C$243,G$1,$A$2:$A$243,$F103)</f>
        <v>539</v>
      </c>
      <c r="H103">
        <f t="shared" si="12"/>
        <v>2268</v>
      </c>
      <c r="J103" s="2">
        <f t="shared" si="8"/>
        <v>2.4332987224053092E-3</v>
      </c>
      <c r="K103" s="2">
        <f t="shared" si="9"/>
        <v>2.6368658965344048E-3</v>
      </c>
    </row>
    <row r="104" spans="1:11">
      <c r="A104">
        <v>51</v>
      </c>
      <c r="B104">
        <v>3106</v>
      </c>
      <c r="C104" t="s">
        <v>8</v>
      </c>
      <c r="F104">
        <f t="shared" si="10"/>
        <v>103</v>
      </c>
      <c r="G104">
        <f t="shared" si="12"/>
        <v>535</v>
      </c>
      <c r="H104">
        <f t="shared" si="12"/>
        <v>2099</v>
      </c>
      <c r="J104" s="2">
        <f t="shared" si="8"/>
        <v>2.4152408469143606E-3</v>
      </c>
      <c r="K104" s="2">
        <f t="shared" si="9"/>
        <v>2.4403798575069295E-3</v>
      </c>
    </row>
    <row r="105" spans="1:11">
      <c r="A105">
        <v>51</v>
      </c>
      <c r="B105">
        <v>785</v>
      </c>
      <c r="C105" t="s">
        <v>9</v>
      </c>
      <c r="F105">
        <f t="shared" si="10"/>
        <v>104</v>
      </c>
      <c r="G105">
        <f t="shared" si="12"/>
        <v>572</v>
      </c>
      <c r="H105">
        <f t="shared" si="12"/>
        <v>2291</v>
      </c>
      <c r="J105" s="2">
        <f t="shared" si="8"/>
        <v>2.5822761952056339E-3</v>
      </c>
      <c r="K105" s="2">
        <f t="shared" si="9"/>
        <v>2.6636066000706887E-3</v>
      </c>
    </row>
    <row r="106" spans="1:11">
      <c r="A106">
        <v>52</v>
      </c>
      <c r="B106">
        <v>2993</v>
      </c>
      <c r="C106" t="s">
        <v>8</v>
      </c>
      <c r="F106">
        <f t="shared" si="10"/>
        <v>105</v>
      </c>
      <c r="G106">
        <f t="shared" si="12"/>
        <v>664</v>
      </c>
      <c r="H106">
        <f t="shared" si="12"/>
        <v>2864</v>
      </c>
      <c r="J106" s="2">
        <f t="shared" si="8"/>
        <v>2.9976073314974495E-3</v>
      </c>
      <c r="K106" s="2">
        <f t="shared" si="9"/>
        <v>3.3297989099094071E-3</v>
      </c>
    </row>
    <row r="107" spans="1:11">
      <c r="A107">
        <v>52</v>
      </c>
      <c r="B107">
        <v>720</v>
      </c>
      <c r="C107" t="s">
        <v>9</v>
      </c>
      <c r="F107">
        <f t="shared" si="10"/>
        <v>106</v>
      </c>
      <c r="G107">
        <f t="shared" si="12"/>
        <v>624</v>
      </c>
      <c r="H107">
        <f t="shared" si="12"/>
        <v>2525</v>
      </c>
      <c r="J107" s="2">
        <f t="shared" si="8"/>
        <v>2.8170285765879645E-3</v>
      </c>
      <c r="K107" s="2">
        <f t="shared" si="9"/>
        <v>2.9356641925702698E-3</v>
      </c>
    </row>
    <row r="108" spans="1:11">
      <c r="A108">
        <v>53</v>
      </c>
      <c r="B108">
        <v>3032</v>
      </c>
      <c r="C108" t="s">
        <v>8</v>
      </c>
      <c r="F108">
        <f t="shared" si="10"/>
        <v>107</v>
      </c>
      <c r="G108">
        <f t="shared" si="12"/>
        <v>510</v>
      </c>
      <c r="H108">
        <f t="shared" si="12"/>
        <v>2361</v>
      </c>
      <c r="J108" s="2">
        <f t="shared" si="8"/>
        <v>2.3023791250959325E-3</v>
      </c>
      <c r="K108" s="2">
        <f t="shared" si="9"/>
        <v>2.7449913499637255E-3</v>
      </c>
    </row>
    <row r="109" spans="1:11">
      <c r="A109">
        <v>53</v>
      </c>
      <c r="B109">
        <v>716</v>
      </c>
      <c r="C109" t="s">
        <v>9</v>
      </c>
      <c r="F109">
        <f t="shared" si="10"/>
        <v>108</v>
      </c>
      <c r="G109">
        <f t="shared" si="12"/>
        <v>517</v>
      </c>
      <c r="H109">
        <f t="shared" si="12"/>
        <v>2102</v>
      </c>
      <c r="J109" s="2">
        <f t="shared" si="8"/>
        <v>2.3339804072050924E-3</v>
      </c>
      <c r="K109" s="2">
        <f t="shared" si="9"/>
        <v>2.4438677753594882E-3</v>
      </c>
    </row>
    <row r="110" spans="1:11">
      <c r="A110">
        <v>54</v>
      </c>
      <c r="B110">
        <v>3177</v>
      </c>
      <c r="C110" t="s">
        <v>8</v>
      </c>
      <c r="F110">
        <f t="shared" si="10"/>
        <v>109</v>
      </c>
      <c r="G110">
        <f t="shared" si="12"/>
        <v>495</v>
      </c>
      <c r="H110">
        <f t="shared" si="12"/>
        <v>2041</v>
      </c>
      <c r="J110" s="2">
        <f t="shared" si="8"/>
        <v>2.2346620920048756E-3</v>
      </c>
      <c r="K110" s="2">
        <f t="shared" si="9"/>
        <v>2.3729467790241272E-3</v>
      </c>
    </row>
    <row r="111" spans="1:11">
      <c r="A111">
        <v>54</v>
      </c>
      <c r="B111">
        <v>751</v>
      </c>
      <c r="C111" t="s">
        <v>9</v>
      </c>
      <c r="F111">
        <f t="shared" si="10"/>
        <v>110</v>
      </c>
      <c r="G111">
        <f t="shared" si="12"/>
        <v>476</v>
      </c>
      <c r="H111">
        <f t="shared" si="12"/>
        <v>1906</v>
      </c>
      <c r="J111" s="2">
        <f t="shared" si="8"/>
        <v>2.1488871834228701E-3</v>
      </c>
      <c r="K111" s="2">
        <f t="shared" si="9"/>
        <v>2.2159904756589841E-3</v>
      </c>
    </row>
    <row r="112" spans="1:11">
      <c r="A112">
        <v>55</v>
      </c>
      <c r="B112">
        <v>3313</v>
      </c>
      <c r="C112" t="s">
        <v>8</v>
      </c>
      <c r="F112">
        <f t="shared" si="10"/>
        <v>111</v>
      </c>
      <c r="G112">
        <f t="shared" si="12"/>
        <v>481</v>
      </c>
      <c r="H112">
        <f t="shared" si="12"/>
        <v>2076</v>
      </c>
      <c r="J112" s="2">
        <f t="shared" si="8"/>
        <v>2.1714595277865559E-3</v>
      </c>
      <c r="K112" s="2">
        <f t="shared" si="9"/>
        <v>2.4136391539706457E-3</v>
      </c>
    </row>
    <row r="113" spans="1:11">
      <c r="A113">
        <v>55</v>
      </c>
      <c r="B113">
        <v>802</v>
      </c>
      <c r="C113" t="s">
        <v>9</v>
      </c>
      <c r="F113">
        <f t="shared" si="10"/>
        <v>112</v>
      </c>
      <c r="G113">
        <f t="shared" si="12"/>
        <v>597</v>
      </c>
      <c r="H113">
        <f t="shared" si="12"/>
        <v>2453</v>
      </c>
      <c r="J113" s="2">
        <f t="shared" si="8"/>
        <v>2.6951379170240619E-3</v>
      </c>
      <c r="K113" s="2">
        <f t="shared" si="9"/>
        <v>2.85195416410886E-3</v>
      </c>
    </row>
    <row r="114" spans="1:11">
      <c r="A114">
        <v>56</v>
      </c>
      <c r="B114">
        <v>4081</v>
      </c>
      <c r="C114" t="s">
        <v>8</v>
      </c>
      <c r="F114">
        <f t="shared" si="10"/>
        <v>113</v>
      </c>
      <c r="G114">
        <f t="shared" si="12"/>
        <v>509</v>
      </c>
      <c r="H114">
        <f t="shared" si="12"/>
        <v>2045</v>
      </c>
      <c r="J114" s="2">
        <f t="shared" si="8"/>
        <v>2.2978646562231953E-3</v>
      </c>
      <c r="K114" s="2">
        <f t="shared" si="9"/>
        <v>2.3775973361608721E-3</v>
      </c>
    </row>
    <row r="115" spans="1:11">
      <c r="A115">
        <v>56</v>
      </c>
      <c r="B115">
        <v>1046</v>
      </c>
      <c r="C115" t="s">
        <v>9</v>
      </c>
      <c r="F115">
        <f t="shared" si="10"/>
        <v>114</v>
      </c>
      <c r="G115">
        <f t="shared" si="12"/>
        <v>448</v>
      </c>
      <c r="H115">
        <f t="shared" si="12"/>
        <v>1828</v>
      </c>
      <c r="J115" s="2">
        <f t="shared" si="8"/>
        <v>2.0224820549862308E-3</v>
      </c>
      <c r="K115" s="2">
        <f t="shared" si="9"/>
        <v>2.1253046114924567E-3</v>
      </c>
    </row>
    <row r="116" spans="1:11">
      <c r="A116">
        <v>57</v>
      </c>
      <c r="B116">
        <v>3496</v>
      </c>
      <c r="C116" t="s">
        <v>8</v>
      </c>
      <c r="F116">
        <f t="shared" si="10"/>
        <v>115</v>
      </c>
      <c r="G116">
        <f t="shared" si="12"/>
        <v>408</v>
      </c>
      <c r="H116">
        <f t="shared" si="12"/>
        <v>1731</v>
      </c>
      <c r="J116" s="2">
        <f t="shared" si="8"/>
        <v>1.841903300076746E-3</v>
      </c>
      <c r="K116" s="2">
        <f t="shared" si="9"/>
        <v>2.0125286009263911E-3</v>
      </c>
    </row>
    <row r="117" spans="1:11">
      <c r="A117">
        <v>57</v>
      </c>
      <c r="B117">
        <v>862</v>
      </c>
      <c r="C117" t="s">
        <v>9</v>
      </c>
      <c r="F117">
        <f t="shared" si="10"/>
        <v>116</v>
      </c>
      <c r="G117">
        <f t="shared" si="12"/>
        <v>414</v>
      </c>
      <c r="H117">
        <f t="shared" si="12"/>
        <v>1616</v>
      </c>
      <c r="J117" s="2">
        <f t="shared" si="8"/>
        <v>1.8689901133131688E-3</v>
      </c>
      <c r="K117" s="2">
        <f t="shared" si="9"/>
        <v>1.8788250832449727E-3</v>
      </c>
    </row>
    <row r="118" spans="1:11">
      <c r="A118">
        <v>58</v>
      </c>
      <c r="B118">
        <v>3338</v>
      </c>
      <c r="C118" t="s">
        <v>8</v>
      </c>
      <c r="F118">
        <f t="shared" si="10"/>
        <v>117</v>
      </c>
      <c r="G118">
        <f t="shared" si="12"/>
        <v>422</v>
      </c>
      <c r="H118">
        <f t="shared" si="12"/>
        <v>1430</v>
      </c>
      <c r="J118" s="2">
        <f t="shared" si="8"/>
        <v>1.9051058642950657E-3</v>
      </c>
      <c r="K118" s="2">
        <f t="shared" si="9"/>
        <v>1.6625741763863311E-3</v>
      </c>
    </row>
    <row r="119" spans="1:11">
      <c r="A119">
        <v>58</v>
      </c>
      <c r="B119">
        <v>776</v>
      </c>
      <c r="C119" t="s">
        <v>9</v>
      </c>
      <c r="F119">
        <f t="shared" si="10"/>
        <v>118</v>
      </c>
      <c r="G119">
        <f t="shared" si="12"/>
        <v>374</v>
      </c>
      <c r="H119">
        <f t="shared" si="12"/>
        <v>1650</v>
      </c>
      <c r="J119" s="2">
        <f t="shared" si="8"/>
        <v>1.6884113584036838E-3</v>
      </c>
      <c r="K119" s="2">
        <f t="shared" si="9"/>
        <v>1.9183548189073052E-3</v>
      </c>
    </row>
    <row r="120" spans="1:11">
      <c r="A120">
        <v>59</v>
      </c>
      <c r="B120">
        <v>3112</v>
      </c>
      <c r="C120" t="s">
        <v>8</v>
      </c>
      <c r="F120">
        <f t="shared" si="10"/>
        <v>119</v>
      </c>
      <c r="G120">
        <f t="shared" si="12"/>
        <v>459</v>
      </c>
      <c r="H120">
        <f t="shared" si="12"/>
        <v>1827</v>
      </c>
      <c r="J120" s="2">
        <f t="shared" si="8"/>
        <v>2.0721412125863392E-3</v>
      </c>
      <c r="K120" s="2">
        <f t="shared" si="9"/>
        <v>2.1241419722082704E-3</v>
      </c>
    </row>
    <row r="121" spans="1:11">
      <c r="A121">
        <v>59</v>
      </c>
      <c r="B121">
        <v>778</v>
      </c>
      <c r="C121" t="s">
        <v>9</v>
      </c>
      <c r="F121">
        <f t="shared" si="10"/>
        <v>120</v>
      </c>
      <c r="G121">
        <f t="shared" si="12"/>
        <v>395</v>
      </c>
      <c r="H121">
        <f t="shared" si="12"/>
        <v>1575</v>
      </c>
      <c r="J121" s="2">
        <f t="shared" si="8"/>
        <v>1.7832152047311633E-3</v>
      </c>
      <c r="K121" s="2">
        <f t="shared" si="9"/>
        <v>1.8311568725933366E-3</v>
      </c>
    </row>
    <row r="122" spans="1:11">
      <c r="A122">
        <v>60</v>
      </c>
      <c r="B122">
        <v>3137</v>
      </c>
      <c r="C122" t="s">
        <v>8</v>
      </c>
    </row>
    <row r="123" spans="1:11">
      <c r="A123">
        <v>60</v>
      </c>
      <c r="B123">
        <v>782</v>
      </c>
      <c r="C123" t="s">
        <v>9</v>
      </c>
    </row>
    <row r="124" spans="1:11">
      <c r="A124">
        <v>61</v>
      </c>
      <c r="B124">
        <v>3096</v>
      </c>
      <c r="C124" t="s">
        <v>8</v>
      </c>
    </row>
    <row r="125" spans="1:11">
      <c r="A125">
        <v>61</v>
      </c>
      <c r="B125">
        <v>757</v>
      </c>
      <c r="C125" t="s">
        <v>9</v>
      </c>
    </row>
    <row r="126" spans="1:11">
      <c r="A126">
        <v>62</v>
      </c>
      <c r="B126">
        <v>3395</v>
      </c>
      <c r="C126" t="s">
        <v>8</v>
      </c>
    </row>
    <row r="127" spans="1:11">
      <c r="A127">
        <v>62</v>
      </c>
      <c r="B127">
        <v>851</v>
      </c>
      <c r="C127" t="s">
        <v>9</v>
      </c>
    </row>
    <row r="128" spans="1:11">
      <c r="A128">
        <v>63</v>
      </c>
      <c r="B128">
        <v>4123</v>
      </c>
      <c r="C128" t="s">
        <v>8</v>
      </c>
    </row>
    <row r="129" spans="1:3">
      <c r="A129">
        <v>63</v>
      </c>
      <c r="B129">
        <v>1060</v>
      </c>
      <c r="C129" t="s">
        <v>9</v>
      </c>
    </row>
    <row r="130" spans="1:3">
      <c r="A130">
        <v>64</v>
      </c>
      <c r="B130">
        <v>3626</v>
      </c>
      <c r="C130" t="s">
        <v>8</v>
      </c>
    </row>
    <row r="131" spans="1:3">
      <c r="A131">
        <v>64</v>
      </c>
      <c r="B131">
        <v>899</v>
      </c>
      <c r="C131" t="s">
        <v>9</v>
      </c>
    </row>
    <row r="132" spans="1:3">
      <c r="A132">
        <v>65</v>
      </c>
      <c r="B132">
        <v>3435</v>
      </c>
      <c r="C132" t="s">
        <v>8</v>
      </c>
    </row>
    <row r="133" spans="1:3">
      <c r="A133">
        <v>65</v>
      </c>
      <c r="B133">
        <v>842</v>
      </c>
      <c r="C133" t="s">
        <v>9</v>
      </c>
    </row>
    <row r="134" spans="1:3">
      <c r="A134">
        <v>66</v>
      </c>
      <c r="B134">
        <v>3220</v>
      </c>
      <c r="C134" t="s">
        <v>8</v>
      </c>
    </row>
    <row r="135" spans="1:3">
      <c r="A135">
        <v>66</v>
      </c>
      <c r="B135">
        <v>728</v>
      </c>
      <c r="C135" t="s">
        <v>9</v>
      </c>
    </row>
    <row r="136" spans="1:3">
      <c r="A136">
        <v>67</v>
      </c>
      <c r="B136">
        <v>2894</v>
      </c>
      <c r="C136" t="s">
        <v>8</v>
      </c>
    </row>
    <row r="137" spans="1:3">
      <c r="A137">
        <v>67</v>
      </c>
      <c r="B137">
        <v>693</v>
      </c>
      <c r="C137" t="s">
        <v>9</v>
      </c>
    </row>
    <row r="138" spans="1:3">
      <c r="A138">
        <v>68</v>
      </c>
      <c r="B138">
        <v>2813</v>
      </c>
      <c r="C138" t="s">
        <v>8</v>
      </c>
    </row>
    <row r="139" spans="1:3">
      <c r="A139">
        <v>68</v>
      </c>
      <c r="B139">
        <v>685</v>
      </c>
      <c r="C139" t="s">
        <v>9</v>
      </c>
    </row>
    <row r="140" spans="1:3">
      <c r="A140">
        <v>69</v>
      </c>
      <c r="B140">
        <v>3104</v>
      </c>
      <c r="C140" t="s">
        <v>8</v>
      </c>
    </row>
    <row r="141" spans="1:3">
      <c r="A141">
        <v>69</v>
      </c>
      <c r="B141">
        <v>758</v>
      </c>
      <c r="C141" t="s">
        <v>9</v>
      </c>
    </row>
    <row r="142" spans="1:3">
      <c r="A142">
        <v>70</v>
      </c>
      <c r="B142">
        <v>3707</v>
      </c>
      <c r="C142" t="s">
        <v>8</v>
      </c>
    </row>
    <row r="143" spans="1:3">
      <c r="A143">
        <v>70</v>
      </c>
      <c r="B143">
        <v>856</v>
      </c>
      <c r="C143" t="s">
        <v>9</v>
      </c>
    </row>
    <row r="144" spans="1:3">
      <c r="A144">
        <v>71</v>
      </c>
      <c r="B144">
        <v>3214</v>
      </c>
      <c r="C144" t="s">
        <v>8</v>
      </c>
    </row>
    <row r="145" spans="1:3">
      <c r="A145">
        <v>71</v>
      </c>
      <c r="B145">
        <v>776</v>
      </c>
      <c r="C145" t="s">
        <v>9</v>
      </c>
    </row>
    <row r="146" spans="1:3">
      <c r="A146">
        <v>72</v>
      </c>
      <c r="B146">
        <v>3265</v>
      </c>
      <c r="C146" t="s">
        <v>8</v>
      </c>
    </row>
    <row r="147" spans="1:3">
      <c r="A147">
        <v>72</v>
      </c>
      <c r="B147">
        <v>784</v>
      </c>
      <c r="C147" t="s">
        <v>9</v>
      </c>
    </row>
    <row r="148" spans="1:3">
      <c r="A148">
        <v>73</v>
      </c>
      <c r="B148">
        <v>2964</v>
      </c>
      <c r="C148" t="s">
        <v>8</v>
      </c>
    </row>
    <row r="149" spans="1:3">
      <c r="A149">
        <v>73</v>
      </c>
      <c r="B149">
        <v>728</v>
      </c>
      <c r="C149" t="s">
        <v>9</v>
      </c>
    </row>
    <row r="150" spans="1:3">
      <c r="A150">
        <v>74</v>
      </c>
      <c r="B150">
        <v>2902</v>
      </c>
      <c r="C150" t="s">
        <v>8</v>
      </c>
    </row>
    <row r="151" spans="1:3">
      <c r="A151">
        <v>74</v>
      </c>
      <c r="B151">
        <v>736</v>
      </c>
      <c r="C151" t="s">
        <v>9</v>
      </c>
    </row>
    <row r="152" spans="1:3">
      <c r="A152">
        <v>75</v>
      </c>
      <c r="B152">
        <v>2788</v>
      </c>
      <c r="C152" t="s">
        <v>8</v>
      </c>
    </row>
    <row r="153" spans="1:3">
      <c r="A153">
        <v>75</v>
      </c>
      <c r="B153">
        <v>646</v>
      </c>
      <c r="C153" t="s">
        <v>9</v>
      </c>
    </row>
    <row r="154" spans="1:3">
      <c r="A154">
        <v>76</v>
      </c>
      <c r="B154">
        <v>3063</v>
      </c>
      <c r="C154" t="s">
        <v>8</v>
      </c>
    </row>
    <row r="155" spans="1:3">
      <c r="A155">
        <v>76</v>
      </c>
      <c r="B155">
        <v>750</v>
      </c>
      <c r="C155" t="s">
        <v>9</v>
      </c>
    </row>
    <row r="156" spans="1:3">
      <c r="A156">
        <v>77</v>
      </c>
      <c r="B156">
        <v>3644</v>
      </c>
      <c r="C156" t="s">
        <v>8</v>
      </c>
    </row>
    <row r="157" spans="1:3">
      <c r="A157">
        <v>77</v>
      </c>
      <c r="B157">
        <v>898</v>
      </c>
      <c r="C157" t="s">
        <v>9</v>
      </c>
    </row>
    <row r="158" spans="1:3">
      <c r="A158">
        <v>78</v>
      </c>
      <c r="B158">
        <v>3408</v>
      </c>
      <c r="C158" t="s">
        <v>8</v>
      </c>
    </row>
    <row r="159" spans="1:3">
      <c r="A159">
        <v>78</v>
      </c>
      <c r="B159">
        <v>813</v>
      </c>
      <c r="C159" t="s">
        <v>9</v>
      </c>
    </row>
    <row r="160" spans="1:3">
      <c r="A160">
        <v>79</v>
      </c>
      <c r="B160">
        <v>3113</v>
      </c>
      <c r="C160" t="s">
        <v>8</v>
      </c>
    </row>
    <row r="161" spans="1:3">
      <c r="A161">
        <v>79</v>
      </c>
      <c r="B161">
        <v>736</v>
      </c>
      <c r="C161" t="s">
        <v>9</v>
      </c>
    </row>
    <row r="162" spans="1:3">
      <c r="A162">
        <v>80</v>
      </c>
      <c r="B162">
        <v>2928</v>
      </c>
      <c r="C162" t="s">
        <v>8</v>
      </c>
    </row>
    <row r="163" spans="1:3">
      <c r="A163">
        <v>80</v>
      </c>
      <c r="B163">
        <v>697</v>
      </c>
      <c r="C163" t="s">
        <v>9</v>
      </c>
    </row>
    <row r="164" spans="1:3">
      <c r="A164">
        <v>81</v>
      </c>
      <c r="B164">
        <v>2699</v>
      </c>
      <c r="C164" t="s">
        <v>8</v>
      </c>
    </row>
    <row r="165" spans="1:3">
      <c r="A165">
        <v>81</v>
      </c>
      <c r="B165">
        <v>674</v>
      </c>
      <c r="C165" t="s">
        <v>9</v>
      </c>
    </row>
    <row r="166" spans="1:3">
      <c r="A166">
        <v>82</v>
      </c>
      <c r="B166">
        <v>2651</v>
      </c>
      <c r="C166" t="s">
        <v>8</v>
      </c>
    </row>
    <row r="167" spans="1:3">
      <c r="A167">
        <v>82</v>
      </c>
      <c r="B167">
        <v>604</v>
      </c>
      <c r="C167" t="s">
        <v>9</v>
      </c>
    </row>
    <row r="168" spans="1:3">
      <c r="A168">
        <v>83</v>
      </c>
      <c r="B168">
        <v>2863</v>
      </c>
      <c r="C168" t="s">
        <v>8</v>
      </c>
    </row>
    <row r="169" spans="1:3">
      <c r="A169">
        <v>83</v>
      </c>
      <c r="B169">
        <v>705</v>
      </c>
      <c r="C169" t="s">
        <v>9</v>
      </c>
    </row>
    <row r="170" spans="1:3">
      <c r="A170">
        <v>84</v>
      </c>
      <c r="B170">
        <v>3525</v>
      </c>
      <c r="C170" t="s">
        <v>8</v>
      </c>
    </row>
    <row r="171" spans="1:3">
      <c r="A171">
        <v>84</v>
      </c>
      <c r="B171">
        <v>855</v>
      </c>
      <c r="C171" t="s">
        <v>9</v>
      </c>
    </row>
    <row r="172" spans="1:3">
      <c r="A172">
        <v>85</v>
      </c>
      <c r="B172">
        <v>3114</v>
      </c>
      <c r="C172" t="s">
        <v>8</v>
      </c>
    </row>
    <row r="173" spans="1:3">
      <c r="A173">
        <v>85</v>
      </c>
      <c r="B173">
        <v>743</v>
      </c>
      <c r="C173" t="s">
        <v>9</v>
      </c>
    </row>
    <row r="174" spans="1:3">
      <c r="A174">
        <v>86</v>
      </c>
      <c r="B174">
        <v>2813</v>
      </c>
      <c r="C174" t="s">
        <v>8</v>
      </c>
    </row>
    <row r="175" spans="1:3">
      <c r="A175">
        <v>86</v>
      </c>
      <c r="B175">
        <v>668</v>
      </c>
      <c r="C175" t="s">
        <v>9</v>
      </c>
    </row>
    <row r="176" spans="1:3">
      <c r="A176">
        <v>87</v>
      </c>
      <c r="B176">
        <v>2708</v>
      </c>
      <c r="C176" t="s">
        <v>8</v>
      </c>
    </row>
    <row r="177" spans="1:3">
      <c r="A177">
        <v>87</v>
      </c>
      <c r="B177">
        <v>631</v>
      </c>
      <c r="C177" t="s">
        <v>9</v>
      </c>
    </row>
    <row r="178" spans="1:3">
      <c r="A178">
        <v>88</v>
      </c>
      <c r="B178">
        <v>2531</v>
      </c>
      <c r="C178" t="s">
        <v>8</v>
      </c>
    </row>
    <row r="179" spans="1:3">
      <c r="A179">
        <v>88</v>
      </c>
      <c r="B179">
        <v>618</v>
      </c>
      <c r="C179" t="s">
        <v>9</v>
      </c>
    </row>
    <row r="180" spans="1:3">
      <c r="A180">
        <v>89</v>
      </c>
      <c r="B180">
        <v>2383</v>
      </c>
      <c r="C180" t="s">
        <v>8</v>
      </c>
    </row>
    <row r="181" spans="1:3">
      <c r="A181">
        <v>89</v>
      </c>
      <c r="B181">
        <v>595</v>
      </c>
      <c r="C181" t="s">
        <v>9</v>
      </c>
    </row>
    <row r="182" spans="1:3">
      <c r="A182">
        <v>90</v>
      </c>
      <c r="B182">
        <v>2653</v>
      </c>
      <c r="C182" t="s">
        <v>8</v>
      </c>
    </row>
    <row r="183" spans="1:3">
      <c r="A183">
        <v>90</v>
      </c>
      <c r="B183">
        <v>676</v>
      </c>
      <c r="C183" t="s">
        <v>9</v>
      </c>
    </row>
    <row r="184" spans="1:3">
      <c r="A184">
        <v>91</v>
      </c>
      <c r="B184">
        <v>3320</v>
      </c>
      <c r="C184" t="s">
        <v>8</v>
      </c>
    </row>
    <row r="185" spans="1:3">
      <c r="A185">
        <v>91</v>
      </c>
      <c r="B185">
        <v>800</v>
      </c>
      <c r="C185" t="s">
        <v>9</v>
      </c>
    </row>
    <row r="186" spans="1:3">
      <c r="A186">
        <v>92</v>
      </c>
      <c r="B186">
        <v>2895</v>
      </c>
      <c r="C186" t="s">
        <v>8</v>
      </c>
    </row>
    <row r="187" spans="1:3">
      <c r="A187">
        <v>92</v>
      </c>
      <c r="B187">
        <v>712</v>
      </c>
      <c r="C187" t="s">
        <v>9</v>
      </c>
    </row>
    <row r="188" spans="1:3">
      <c r="A188">
        <v>93</v>
      </c>
      <c r="B188">
        <v>2769</v>
      </c>
      <c r="C188" t="s">
        <v>8</v>
      </c>
    </row>
    <row r="189" spans="1:3">
      <c r="A189">
        <v>93</v>
      </c>
      <c r="B189">
        <v>651</v>
      </c>
      <c r="C189" t="s">
        <v>9</v>
      </c>
    </row>
    <row r="190" spans="1:3">
      <c r="A190">
        <v>94</v>
      </c>
      <c r="B190">
        <v>2566</v>
      </c>
      <c r="C190" t="s">
        <v>8</v>
      </c>
    </row>
    <row r="191" spans="1:3">
      <c r="A191">
        <v>94</v>
      </c>
      <c r="B191">
        <v>634</v>
      </c>
      <c r="C191" t="s">
        <v>9</v>
      </c>
    </row>
    <row r="192" spans="1:3">
      <c r="A192">
        <v>95</v>
      </c>
      <c r="B192">
        <v>2417</v>
      </c>
      <c r="C192" t="s">
        <v>8</v>
      </c>
    </row>
    <row r="193" spans="1:3">
      <c r="A193">
        <v>95</v>
      </c>
      <c r="B193">
        <v>622</v>
      </c>
      <c r="C193" t="s">
        <v>9</v>
      </c>
    </row>
    <row r="194" spans="1:3">
      <c r="A194">
        <v>96</v>
      </c>
      <c r="B194">
        <v>2307</v>
      </c>
      <c r="C194" t="s">
        <v>8</v>
      </c>
    </row>
    <row r="195" spans="1:3">
      <c r="A195">
        <v>96</v>
      </c>
      <c r="B195">
        <v>605</v>
      </c>
      <c r="C195" t="s">
        <v>9</v>
      </c>
    </row>
    <row r="196" spans="1:3">
      <c r="A196">
        <v>97</v>
      </c>
      <c r="B196">
        <v>2618</v>
      </c>
      <c r="C196" t="s">
        <v>8</v>
      </c>
    </row>
    <row r="197" spans="1:3">
      <c r="A197">
        <v>97</v>
      </c>
      <c r="B197">
        <v>613</v>
      </c>
      <c r="C197" t="s">
        <v>9</v>
      </c>
    </row>
    <row r="198" spans="1:3">
      <c r="A198">
        <v>98</v>
      </c>
      <c r="B198">
        <v>3104</v>
      </c>
      <c r="C198" t="s">
        <v>8</v>
      </c>
    </row>
    <row r="199" spans="1:3">
      <c r="A199">
        <v>98</v>
      </c>
      <c r="B199">
        <v>781</v>
      </c>
      <c r="C199" t="s">
        <v>9</v>
      </c>
    </row>
    <row r="200" spans="1:3">
      <c r="A200">
        <v>99</v>
      </c>
      <c r="B200">
        <v>2762</v>
      </c>
      <c r="C200" t="s">
        <v>8</v>
      </c>
    </row>
    <row r="201" spans="1:3">
      <c r="A201">
        <v>99</v>
      </c>
      <c r="B201">
        <v>673</v>
      </c>
      <c r="C201" t="s">
        <v>9</v>
      </c>
    </row>
    <row r="202" spans="1:3">
      <c r="A202">
        <v>100</v>
      </c>
      <c r="B202">
        <v>2574</v>
      </c>
      <c r="C202" t="s">
        <v>8</v>
      </c>
    </row>
    <row r="203" spans="1:3">
      <c r="A203">
        <v>100</v>
      </c>
      <c r="B203">
        <v>633</v>
      </c>
      <c r="C203" t="s">
        <v>9</v>
      </c>
    </row>
    <row r="204" spans="1:3">
      <c r="A204">
        <v>101</v>
      </c>
      <c r="B204">
        <v>2389</v>
      </c>
      <c r="C204" t="s">
        <v>8</v>
      </c>
    </row>
    <row r="205" spans="1:3">
      <c r="A205">
        <v>101</v>
      </c>
      <c r="B205">
        <v>619</v>
      </c>
      <c r="C205" t="s">
        <v>9</v>
      </c>
    </row>
    <row r="206" spans="1:3">
      <c r="A206">
        <v>102</v>
      </c>
      <c r="B206">
        <v>2268</v>
      </c>
      <c r="C206" t="s">
        <v>8</v>
      </c>
    </row>
    <row r="207" spans="1:3">
      <c r="A207">
        <v>102</v>
      </c>
      <c r="B207">
        <v>539</v>
      </c>
      <c r="C207" t="s">
        <v>9</v>
      </c>
    </row>
    <row r="208" spans="1:3">
      <c r="A208">
        <v>103</v>
      </c>
      <c r="B208">
        <v>2099</v>
      </c>
      <c r="C208" t="s">
        <v>8</v>
      </c>
    </row>
    <row r="209" spans="1:3">
      <c r="A209">
        <v>103</v>
      </c>
      <c r="B209">
        <v>535</v>
      </c>
      <c r="C209" t="s">
        <v>9</v>
      </c>
    </row>
    <row r="210" spans="1:3">
      <c r="A210">
        <v>104</v>
      </c>
      <c r="B210">
        <v>2291</v>
      </c>
      <c r="C210" t="s">
        <v>8</v>
      </c>
    </row>
    <row r="211" spans="1:3">
      <c r="A211">
        <v>104</v>
      </c>
      <c r="B211">
        <v>572</v>
      </c>
      <c r="C211" t="s">
        <v>9</v>
      </c>
    </row>
    <row r="212" spans="1:3">
      <c r="A212">
        <v>105</v>
      </c>
      <c r="B212">
        <v>2864</v>
      </c>
      <c r="C212" t="s">
        <v>8</v>
      </c>
    </row>
    <row r="213" spans="1:3">
      <c r="A213">
        <v>105</v>
      </c>
      <c r="B213">
        <v>664</v>
      </c>
      <c r="C213" t="s">
        <v>9</v>
      </c>
    </row>
    <row r="214" spans="1:3">
      <c r="A214">
        <v>106</v>
      </c>
      <c r="B214">
        <v>2525</v>
      </c>
      <c r="C214" t="s">
        <v>8</v>
      </c>
    </row>
    <row r="215" spans="1:3">
      <c r="A215">
        <v>106</v>
      </c>
      <c r="B215">
        <v>624</v>
      </c>
      <c r="C215" t="s">
        <v>9</v>
      </c>
    </row>
    <row r="216" spans="1:3">
      <c r="A216">
        <v>107</v>
      </c>
      <c r="B216">
        <v>2361</v>
      </c>
      <c r="C216" t="s">
        <v>8</v>
      </c>
    </row>
    <row r="217" spans="1:3">
      <c r="A217">
        <v>107</v>
      </c>
      <c r="B217">
        <v>510</v>
      </c>
      <c r="C217" t="s">
        <v>9</v>
      </c>
    </row>
    <row r="218" spans="1:3">
      <c r="A218">
        <v>108</v>
      </c>
      <c r="B218">
        <v>2102</v>
      </c>
      <c r="C218" t="s">
        <v>8</v>
      </c>
    </row>
    <row r="219" spans="1:3">
      <c r="A219">
        <v>108</v>
      </c>
      <c r="B219">
        <v>517</v>
      </c>
      <c r="C219" t="s">
        <v>9</v>
      </c>
    </row>
    <row r="220" spans="1:3">
      <c r="A220">
        <v>109</v>
      </c>
      <c r="B220">
        <v>2041</v>
      </c>
      <c r="C220" t="s">
        <v>8</v>
      </c>
    </row>
    <row r="221" spans="1:3">
      <c r="A221">
        <v>109</v>
      </c>
      <c r="B221">
        <v>495</v>
      </c>
      <c r="C221" t="s">
        <v>9</v>
      </c>
    </row>
    <row r="222" spans="1:3">
      <c r="A222">
        <v>110</v>
      </c>
      <c r="B222">
        <v>1906</v>
      </c>
      <c r="C222" t="s">
        <v>8</v>
      </c>
    </row>
    <row r="223" spans="1:3">
      <c r="A223">
        <v>110</v>
      </c>
      <c r="B223">
        <v>476</v>
      </c>
      <c r="C223" t="s">
        <v>9</v>
      </c>
    </row>
    <row r="224" spans="1:3">
      <c r="A224">
        <v>111</v>
      </c>
      <c r="B224">
        <v>2076</v>
      </c>
      <c r="C224" t="s">
        <v>8</v>
      </c>
    </row>
    <row r="225" spans="1:3">
      <c r="A225">
        <v>111</v>
      </c>
      <c r="B225">
        <v>481</v>
      </c>
      <c r="C225" t="s">
        <v>9</v>
      </c>
    </row>
    <row r="226" spans="1:3">
      <c r="A226">
        <v>112</v>
      </c>
      <c r="B226">
        <v>2453</v>
      </c>
      <c r="C226" t="s">
        <v>8</v>
      </c>
    </row>
    <row r="227" spans="1:3">
      <c r="A227">
        <v>112</v>
      </c>
      <c r="B227">
        <v>597</v>
      </c>
      <c r="C227" t="s">
        <v>9</v>
      </c>
    </row>
    <row r="228" spans="1:3">
      <c r="A228">
        <v>113</v>
      </c>
      <c r="B228">
        <v>2045</v>
      </c>
      <c r="C228" t="s">
        <v>8</v>
      </c>
    </row>
    <row r="229" spans="1:3">
      <c r="A229">
        <v>113</v>
      </c>
      <c r="B229">
        <v>509</v>
      </c>
      <c r="C229" t="s">
        <v>9</v>
      </c>
    </row>
    <row r="230" spans="1:3">
      <c r="A230">
        <v>114</v>
      </c>
      <c r="B230">
        <v>1828</v>
      </c>
      <c r="C230" t="s">
        <v>8</v>
      </c>
    </row>
    <row r="231" spans="1:3">
      <c r="A231">
        <v>114</v>
      </c>
      <c r="B231">
        <v>448</v>
      </c>
      <c r="C231" t="s">
        <v>9</v>
      </c>
    </row>
    <row r="232" spans="1:3">
      <c r="A232">
        <v>115</v>
      </c>
      <c r="B232">
        <v>1731</v>
      </c>
      <c r="C232" t="s">
        <v>8</v>
      </c>
    </row>
    <row r="233" spans="1:3">
      <c r="A233">
        <v>115</v>
      </c>
      <c r="B233">
        <v>408</v>
      </c>
      <c r="C233" t="s">
        <v>9</v>
      </c>
    </row>
    <row r="234" spans="1:3">
      <c r="A234">
        <v>116</v>
      </c>
      <c r="B234">
        <v>1616</v>
      </c>
      <c r="C234" t="s">
        <v>8</v>
      </c>
    </row>
    <row r="235" spans="1:3">
      <c r="A235">
        <v>116</v>
      </c>
      <c r="B235">
        <v>414</v>
      </c>
      <c r="C235" t="s">
        <v>9</v>
      </c>
    </row>
    <row r="236" spans="1:3">
      <c r="A236">
        <v>117</v>
      </c>
      <c r="B236">
        <v>1430</v>
      </c>
      <c r="C236" t="s">
        <v>8</v>
      </c>
    </row>
    <row r="237" spans="1:3">
      <c r="A237">
        <v>117</v>
      </c>
      <c r="B237">
        <v>422</v>
      </c>
      <c r="C237" t="s">
        <v>9</v>
      </c>
    </row>
    <row r="238" spans="1:3">
      <c r="A238">
        <v>118</v>
      </c>
      <c r="B238">
        <v>1650</v>
      </c>
      <c r="C238" t="s">
        <v>8</v>
      </c>
    </row>
    <row r="239" spans="1:3">
      <c r="A239">
        <v>118</v>
      </c>
      <c r="B239">
        <v>374</v>
      </c>
      <c r="C239" t="s">
        <v>9</v>
      </c>
    </row>
    <row r="240" spans="1:3">
      <c r="A240">
        <v>119</v>
      </c>
      <c r="B240">
        <v>1827</v>
      </c>
      <c r="C240" t="s">
        <v>8</v>
      </c>
    </row>
    <row r="241" spans="1:3">
      <c r="A241">
        <v>119</v>
      </c>
      <c r="B241">
        <v>459</v>
      </c>
      <c r="C241" t="s">
        <v>9</v>
      </c>
    </row>
    <row r="242" spans="1:3">
      <c r="A242">
        <v>120</v>
      </c>
      <c r="B242">
        <v>1575</v>
      </c>
      <c r="C242" t="s">
        <v>8</v>
      </c>
    </row>
    <row r="243" spans="1:3">
      <c r="A243">
        <v>120</v>
      </c>
      <c r="B243">
        <v>395</v>
      </c>
      <c r="C243" t="s">
        <v>9</v>
      </c>
    </row>
  </sheetData>
  <pageMargins left="0.75" right="0.75" top="1" bottom="1" header="0.5" footer="0.5"/>
  <pageSetup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25"/>
  <sheetViews>
    <sheetView workbookViewId="0">
      <selection activeCell="C3" sqref="C3"/>
    </sheetView>
  </sheetViews>
  <sheetFormatPr baseColWidth="10" defaultRowHeight="15" x14ac:dyDescent="0"/>
  <sheetData>
    <row r="1" spans="1:9">
      <c r="F1" t="s">
        <v>4</v>
      </c>
      <c r="H1" t="s">
        <v>0</v>
      </c>
      <c r="I1" t="s">
        <v>1</v>
      </c>
    </row>
    <row r="2" spans="1:9">
      <c r="A2">
        <v>10169398</v>
      </c>
      <c r="B2" t="s">
        <v>1</v>
      </c>
      <c r="C2">
        <v>1</v>
      </c>
      <c r="D2" t="s">
        <v>2</v>
      </c>
      <c r="F2">
        <v>10</v>
      </c>
      <c r="G2" s="3">
        <v>41913</v>
      </c>
      <c r="H2" s="1">
        <f t="shared" ref="H2:I5" si="0">SUMIFS($A$2:$A$25,$C$2:$C$25,$F2,$B$2:$B$25,H$1,$D$2:$D$25,"RETURNED")/SUMIFS($A$2:$A$25,$C$2:$C$25,$F2,$B$2:$B$25,H$1,$D$2:$D$25,"VISITED")</f>
        <v>0.25706298472237121</v>
      </c>
      <c r="I2" s="1">
        <f t="shared" si="0"/>
        <v>0.25951536826598393</v>
      </c>
    </row>
    <row r="3" spans="1:9">
      <c r="A3">
        <v>114241</v>
      </c>
      <c r="B3" t="s">
        <v>0</v>
      </c>
      <c r="C3">
        <v>1</v>
      </c>
      <c r="D3" t="s">
        <v>3</v>
      </c>
      <c r="F3">
        <v>11</v>
      </c>
      <c r="G3" s="3">
        <v>41944</v>
      </c>
      <c r="H3" s="1">
        <f t="shared" si="0"/>
        <v>0.20788913370872375</v>
      </c>
      <c r="I3" s="1">
        <f t="shared" si="0"/>
        <v>0.20849747372754823</v>
      </c>
    </row>
    <row r="4" spans="1:9">
      <c r="A4">
        <v>535977</v>
      </c>
      <c r="B4" t="s">
        <v>0</v>
      </c>
      <c r="C4">
        <v>1</v>
      </c>
      <c r="D4" t="s">
        <v>2</v>
      </c>
      <c r="F4">
        <v>12</v>
      </c>
      <c r="G4" s="3">
        <v>41974</v>
      </c>
      <c r="H4" s="1">
        <f t="shared" si="0"/>
        <v>0.20123844575314812</v>
      </c>
      <c r="I4" s="1">
        <f t="shared" si="0"/>
        <v>0.20248171576855517</v>
      </c>
    </row>
    <row r="5" spans="1:9">
      <c r="A5">
        <v>2177663</v>
      </c>
      <c r="B5" t="s">
        <v>1</v>
      </c>
      <c r="C5">
        <v>1</v>
      </c>
      <c r="D5" t="s">
        <v>3</v>
      </c>
      <c r="F5">
        <v>1</v>
      </c>
      <c r="G5" s="3">
        <v>42005</v>
      </c>
      <c r="H5" s="1">
        <f t="shared" si="0"/>
        <v>0.21314534019183659</v>
      </c>
      <c r="I5" s="1">
        <f t="shared" si="0"/>
        <v>0.21413883103011605</v>
      </c>
    </row>
    <row r="6" spans="1:9">
      <c r="A6">
        <v>9051600</v>
      </c>
      <c r="B6" t="s">
        <v>1</v>
      </c>
      <c r="C6">
        <v>2</v>
      </c>
      <c r="D6" t="s">
        <v>2</v>
      </c>
      <c r="G6" s="3"/>
      <c r="H6" s="1"/>
      <c r="I6" s="1"/>
    </row>
    <row r="7" spans="1:9">
      <c r="A7">
        <v>476112</v>
      </c>
      <c r="B7" t="s">
        <v>0</v>
      </c>
      <c r="C7">
        <v>2</v>
      </c>
      <c r="D7" t="s">
        <v>2</v>
      </c>
      <c r="G7" s="1"/>
      <c r="H7" s="1"/>
    </row>
    <row r="8" spans="1:9">
      <c r="A8">
        <v>1495829</v>
      </c>
      <c r="B8" t="s">
        <v>1</v>
      </c>
      <c r="C8">
        <v>2</v>
      </c>
      <c r="D8" t="s">
        <v>3</v>
      </c>
    </row>
    <row r="9" spans="1:9">
      <c r="A9">
        <v>78312</v>
      </c>
      <c r="B9" t="s">
        <v>0</v>
      </c>
      <c r="C9">
        <v>2</v>
      </c>
      <c r="D9" t="s">
        <v>3</v>
      </c>
    </row>
    <row r="10" spans="1:9">
      <c r="A10">
        <v>1001546</v>
      </c>
      <c r="B10" t="s">
        <v>1</v>
      </c>
      <c r="C10">
        <v>3</v>
      </c>
      <c r="D10" t="s">
        <v>2</v>
      </c>
    </row>
    <row r="11" spans="1:9">
      <c r="A11">
        <v>2208</v>
      </c>
      <c r="B11" t="s">
        <v>0</v>
      </c>
      <c r="C11">
        <v>3</v>
      </c>
      <c r="D11" t="s">
        <v>3</v>
      </c>
    </row>
    <row r="12" spans="1:9">
      <c r="A12">
        <v>42520</v>
      </c>
      <c r="B12" t="s">
        <v>1</v>
      </c>
      <c r="C12">
        <v>3</v>
      </c>
      <c r="D12" t="s">
        <v>3</v>
      </c>
    </row>
    <row r="13" spans="1:9">
      <c r="A13">
        <v>52660</v>
      </c>
      <c r="B13" t="s">
        <v>0</v>
      </c>
      <c r="C13">
        <v>3</v>
      </c>
      <c r="D13" t="s">
        <v>2</v>
      </c>
    </row>
    <row r="14" spans="1:9">
      <c r="A14">
        <v>475401</v>
      </c>
      <c r="B14" t="s">
        <v>0</v>
      </c>
      <c r="C14">
        <v>10</v>
      </c>
      <c r="D14" t="s">
        <v>2</v>
      </c>
    </row>
    <row r="15" spans="1:9">
      <c r="A15">
        <v>2339448</v>
      </c>
      <c r="B15" t="s">
        <v>1</v>
      </c>
      <c r="C15">
        <v>10</v>
      </c>
      <c r="D15" t="s">
        <v>3</v>
      </c>
    </row>
    <row r="16" spans="1:9">
      <c r="A16">
        <v>122208</v>
      </c>
      <c r="B16" t="s">
        <v>0</v>
      </c>
      <c r="C16">
        <v>10</v>
      </c>
      <c r="D16" t="s">
        <v>3</v>
      </c>
    </row>
    <row r="17" spans="1:4">
      <c r="A17">
        <v>9014680</v>
      </c>
      <c r="B17" t="s">
        <v>1</v>
      </c>
      <c r="C17">
        <v>10</v>
      </c>
      <c r="D17" t="s">
        <v>2</v>
      </c>
    </row>
    <row r="18" spans="1:4">
      <c r="A18">
        <v>84066</v>
      </c>
      <c r="B18" t="s">
        <v>0</v>
      </c>
      <c r="C18">
        <v>11</v>
      </c>
      <c r="D18" t="s">
        <v>3</v>
      </c>
    </row>
    <row r="19" spans="1:4">
      <c r="A19">
        <v>404379</v>
      </c>
      <c r="B19" t="s">
        <v>0</v>
      </c>
      <c r="C19">
        <v>11</v>
      </c>
      <c r="D19" t="s">
        <v>2</v>
      </c>
    </row>
    <row r="20" spans="1:4">
      <c r="A20">
        <v>1600289</v>
      </c>
      <c r="B20" t="s">
        <v>1</v>
      </c>
      <c r="C20">
        <v>11</v>
      </c>
      <c r="D20" t="s">
        <v>3</v>
      </c>
    </row>
    <row r="21" spans="1:4">
      <c r="A21">
        <v>7675340</v>
      </c>
      <c r="B21" t="s">
        <v>1</v>
      </c>
      <c r="C21">
        <v>11</v>
      </c>
      <c r="D21" t="s">
        <v>2</v>
      </c>
    </row>
    <row r="22" spans="1:4">
      <c r="A22">
        <v>1495338</v>
      </c>
      <c r="B22" t="s">
        <v>1</v>
      </c>
      <c r="C22">
        <v>12</v>
      </c>
      <c r="D22" t="s">
        <v>3</v>
      </c>
    </row>
    <row r="23" spans="1:4">
      <c r="A23">
        <v>78354</v>
      </c>
      <c r="B23" t="s">
        <v>0</v>
      </c>
      <c r="C23">
        <v>12</v>
      </c>
      <c r="D23" t="s">
        <v>3</v>
      </c>
    </row>
    <row r="24" spans="1:4">
      <c r="A24">
        <v>7385052</v>
      </c>
      <c r="B24" t="s">
        <v>1</v>
      </c>
      <c r="C24">
        <v>12</v>
      </c>
      <c r="D24" t="s">
        <v>2</v>
      </c>
    </row>
    <row r="25" spans="1:4">
      <c r="A25">
        <v>389359</v>
      </c>
      <c r="B25" t="s">
        <v>0</v>
      </c>
      <c r="C25">
        <v>12</v>
      </c>
      <c r="D25" t="s">
        <v>2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4"/>
  <sheetViews>
    <sheetView topLeftCell="A19" workbookViewId="0">
      <selection activeCell="L27" sqref="A21:L27"/>
    </sheetView>
  </sheetViews>
  <sheetFormatPr baseColWidth="10" defaultRowHeight="15" x14ac:dyDescent="0"/>
  <cols>
    <col min="2" max="2" width="24" bestFit="1" customWidth="1"/>
    <col min="3" max="3" width="18.83203125" customWidth="1"/>
    <col min="4" max="4" width="17" customWidth="1"/>
    <col min="5" max="5" width="20.33203125" customWidth="1"/>
    <col min="6" max="6" width="20.6640625" customWidth="1"/>
    <col min="7" max="7" width="11.1640625" customWidth="1"/>
    <col min="8" max="8" width="12.6640625" customWidth="1"/>
    <col min="9" max="9" width="26.6640625" bestFit="1" customWidth="1"/>
    <col min="10" max="10" width="15.33203125" bestFit="1" customWidth="1"/>
    <col min="11" max="11" width="13.33203125" bestFit="1" customWidth="1"/>
    <col min="12" max="12" width="18.1640625" customWidth="1"/>
    <col min="13" max="13" width="19.1640625" customWidth="1"/>
    <col min="14" max="14" width="17.1640625" customWidth="1"/>
    <col min="15" max="15" width="17.83203125" customWidth="1"/>
    <col min="16" max="16" width="15.6640625" customWidth="1"/>
    <col min="17" max="17" width="17.1640625" customWidth="1"/>
    <col min="18" max="18" width="16" customWidth="1"/>
  </cols>
  <sheetData>
    <row r="2" spans="1:25" ht="23">
      <c r="A2" s="5"/>
      <c r="B2" s="15"/>
      <c r="C2" s="15"/>
      <c r="D2" s="15"/>
      <c r="E2" s="1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">
      <c r="A3" s="5"/>
      <c r="B3" s="4" t="s">
        <v>30</v>
      </c>
      <c r="C3" s="4"/>
      <c r="D3" s="4"/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68" customHeight="1">
      <c r="A4" s="5"/>
      <c r="B4" s="18" t="s">
        <v>12</v>
      </c>
      <c r="C4" s="18" t="s">
        <v>13</v>
      </c>
      <c r="D4" s="18" t="s">
        <v>22</v>
      </c>
      <c r="E4" s="18" t="s">
        <v>19</v>
      </c>
      <c r="F4" s="18" t="s">
        <v>21</v>
      </c>
      <c r="G4" s="18" t="s">
        <v>17</v>
      </c>
      <c r="H4" s="18" t="s">
        <v>18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3">
      <c r="A5" s="5"/>
      <c r="B5" s="7" t="s">
        <v>11</v>
      </c>
      <c r="C5" s="8">
        <v>1.6363310824636801</v>
      </c>
      <c r="D5" s="9">
        <v>860112</v>
      </c>
      <c r="E5" s="10">
        <v>2.1067185577799998</v>
      </c>
      <c r="F5" s="11">
        <f>(E5)/SQRT(D5)</f>
        <v>2.2715851320898582E-3</v>
      </c>
      <c r="G5" s="7">
        <v>-4.4089999999999998</v>
      </c>
      <c r="H5" s="12">
        <v>1.03695265862694E-5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3">
      <c r="A6" s="5"/>
      <c r="B6" s="7" t="s">
        <v>10</v>
      </c>
      <c r="C6" s="8">
        <v>1.61515089952823</v>
      </c>
      <c r="D6" s="9">
        <v>221505</v>
      </c>
      <c r="E6" s="10">
        <v>1.9912300513600001</v>
      </c>
      <c r="F6" s="11">
        <f>(E6)/SQRT(D6)</f>
        <v>4.2308699008604643E-3</v>
      </c>
      <c r="G6" s="13"/>
      <c r="H6" s="13"/>
      <c r="I6" s="1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3">
      <c r="A7" s="5"/>
      <c r="B7" s="7" t="s">
        <v>31</v>
      </c>
      <c r="C7" s="14">
        <f>(C5-C6)/C6</f>
        <v>1.3113439085869082E-2</v>
      </c>
      <c r="D7" s="14">
        <f>(D5-D6)/D6</f>
        <v>2.8830365003047334</v>
      </c>
      <c r="E7" s="14">
        <f>(E5-E6)/E6</f>
        <v>5.7998575474050164E-2</v>
      </c>
      <c r="F7" s="14">
        <f>(F5-F6)/F6</f>
        <v>-0.4630926534451299</v>
      </c>
      <c r="G7" s="13"/>
      <c r="H7" s="13"/>
      <c r="I7" s="1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3">
      <c r="A8" s="5"/>
      <c r="B8" s="5"/>
      <c r="C8" s="5"/>
      <c r="D8" s="5"/>
      <c r="E8" s="5"/>
      <c r="F8" s="5"/>
      <c r="G8" s="13"/>
      <c r="H8" s="13"/>
      <c r="I8" s="1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3">
      <c r="A10" s="5"/>
      <c r="B10" s="5"/>
      <c r="C10" s="5"/>
      <c r="D10" s="5"/>
      <c r="E10" s="5"/>
      <c r="F10" s="5"/>
      <c r="G10" s="5"/>
      <c r="H10" s="5"/>
      <c r="I10" s="5"/>
      <c r="J10" s="4" t="s">
        <v>32</v>
      </c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</row>
    <row r="11" spans="1:25" ht="92">
      <c r="A11" s="5"/>
      <c r="B11" s="5"/>
      <c r="C11" s="5"/>
      <c r="D11" s="5"/>
      <c r="E11" s="5"/>
      <c r="F11" s="5"/>
      <c r="G11" s="5"/>
      <c r="H11" s="5"/>
      <c r="I11" s="5"/>
      <c r="J11" s="6" t="s">
        <v>12</v>
      </c>
      <c r="K11" s="6" t="s">
        <v>22</v>
      </c>
      <c r="L11" s="6" t="s">
        <v>16</v>
      </c>
      <c r="M11" s="6" t="s">
        <v>28</v>
      </c>
      <c r="N11" s="6" t="s">
        <v>23</v>
      </c>
      <c r="O11" s="6" t="s">
        <v>24</v>
      </c>
      <c r="P11" s="6" t="s">
        <v>25</v>
      </c>
      <c r="Q11" s="6" t="s">
        <v>26</v>
      </c>
      <c r="R11" s="6" t="s">
        <v>27</v>
      </c>
      <c r="S11" s="5"/>
      <c r="T11" s="5"/>
      <c r="U11" s="5"/>
      <c r="V11" s="5"/>
      <c r="W11" s="5"/>
      <c r="X11" s="5"/>
      <c r="Y11" s="5"/>
    </row>
    <row r="12" spans="1:25" ht="23">
      <c r="A12" s="5"/>
      <c r="B12" s="5"/>
      <c r="C12" s="5"/>
      <c r="D12" s="5"/>
      <c r="E12" s="5"/>
      <c r="F12" s="5"/>
      <c r="G12" s="5"/>
      <c r="H12" s="5"/>
      <c r="I12" s="5"/>
      <c r="J12" s="7" t="s">
        <v>11</v>
      </c>
      <c r="K12" s="9">
        <v>860112</v>
      </c>
      <c r="L12" s="9">
        <v>124521</v>
      </c>
      <c r="M12" s="19">
        <v>9.4921359078817602E-2</v>
      </c>
      <c r="N12" s="22">
        <v>1.52518893230283</v>
      </c>
      <c r="O12" s="23">
        <v>0.144773006306155</v>
      </c>
      <c r="P12" s="20">
        <v>67.327014036843295</v>
      </c>
      <c r="Q12" s="20">
        <v>44.143392737048302</v>
      </c>
      <c r="R12" s="21">
        <v>6.3907716750957997</v>
      </c>
      <c r="S12" s="5"/>
      <c r="T12" s="5"/>
      <c r="U12" s="5"/>
      <c r="V12" s="5"/>
      <c r="W12" s="5"/>
      <c r="X12" s="5"/>
      <c r="Y12" s="5"/>
    </row>
    <row r="13" spans="1:25" ht="23">
      <c r="A13" s="5"/>
      <c r="B13" s="5"/>
      <c r="C13" s="5"/>
      <c r="D13" s="5"/>
      <c r="E13" s="5"/>
      <c r="F13" s="5"/>
      <c r="G13" s="5"/>
      <c r="H13" s="5"/>
      <c r="I13" s="5"/>
      <c r="J13" s="7" t="s">
        <v>10</v>
      </c>
      <c r="K13" s="9">
        <v>221503</v>
      </c>
      <c r="L13" s="9">
        <v>32252</v>
      </c>
      <c r="M13" s="19">
        <v>9.5840688387967707E-2</v>
      </c>
      <c r="N13" s="22">
        <v>1.51924254557445</v>
      </c>
      <c r="O13" s="23">
        <v>0.145605251396144</v>
      </c>
      <c r="P13" s="20">
        <v>66.123050818691397</v>
      </c>
      <c r="Q13" s="20">
        <v>43.523696075592198</v>
      </c>
      <c r="R13" s="21">
        <v>6.3372787087759503</v>
      </c>
      <c r="S13" s="5"/>
      <c r="T13" s="5"/>
      <c r="U13" s="5"/>
      <c r="V13" s="5"/>
      <c r="W13" s="5"/>
      <c r="X13" s="5"/>
      <c r="Y13" s="5"/>
    </row>
    <row r="14" spans="1:25" ht="2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14" t="s">
        <v>34</v>
      </c>
      <c r="M14" s="14">
        <v>0.13643021372918901</v>
      </c>
      <c r="N14" s="14">
        <v>0.73797827472681199</v>
      </c>
      <c r="O14" s="14">
        <v>0.68167786416183096</v>
      </c>
      <c r="P14" s="24"/>
      <c r="Q14" s="24"/>
      <c r="R14" s="24"/>
      <c r="S14" s="24"/>
      <c r="T14" s="24"/>
      <c r="U14" s="5"/>
      <c r="V14" s="5"/>
      <c r="W14" s="5"/>
      <c r="X14" s="5"/>
      <c r="Y14" s="5"/>
    </row>
    <row r="15" spans="1:25" ht="23">
      <c r="A15" s="5"/>
      <c r="B15" s="5"/>
      <c r="C15" s="1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24"/>
      <c r="Q15" s="24"/>
      <c r="R15" s="24"/>
      <c r="S15" s="24"/>
      <c r="T15" s="24"/>
      <c r="U15" s="5"/>
      <c r="V15" s="5"/>
      <c r="W15" s="5"/>
      <c r="X15" s="5"/>
      <c r="Y15" s="5"/>
    </row>
    <row r="16" spans="1:25" ht="23">
      <c r="A16" s="5"/>
      <c r="B16" s="5"/>
      <c r="C16" s="17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24"/>
      <c r="Q16" s="24"/>
      <c r="R16" s="24"/>
      <c r="S16" s="24"/>
      <c r="T16" s="24"/>
      <c r="U16" s="5"/>
      <c r="V16" s="5"/>
      <c r="W16" s="5"/>
      <c r="X16" s="5"/>
      <c r="Y16" s="5"/>
    </row>
    <row r="17" spans="1:25" ht="2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24"/>
      <c r="Q17" s="24"/>
      <c r="R17" s="24"/>
      <c r="S17" s="24"/>
      <c r="T17" s="24"/>
      <c r="U17" s="5"/>
      <c r="V17" s="5"/>
      <c r="W17" s="5"/>
      <c r="X17" s="5"/>
      <c r="Y17" s="5"/>
    </row>
    <row r="18" spans="1:25" ht="2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4"/>
      <c r="Q18" s="24"/>
      <c r="R18" s="24"/>
      <c r="S18" s="24"/>
      <c r="T18" s="24"/>
      <c r="U18" s="5"/>
      <c r="V18" s="5"/>
      <c r="W18" s="5"/>
      <c r="X18" s="5"/>
      <c r="Y18" s="5"/>
    </row>
    <row r="19" spans="1:25" ht="2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24"/>
      <c r="Q19" s="24"/>
      <c r="R19" s="24"/>
      <c r="S19" s="24"/>
      <c r="T19" s="24"/>
      <c r="U19" s="5"/>
      <c r="V19" s="5"/>
      <c r="W19" s="5"/>
      <c r="X19" s="5"/>
      <c r="Y19" s="5"/>
    </row>
    <row r="20" spans="1:25" ht="23">
      <c r="A20" s="5"/>
      <c r="B20" s="4" t="s">
        <v>15</v>
      </c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24"/>
      <c r="Q20" s="24"/>
      <c r="R20" s="24"/>
      <c r="S20" s="24"/>
      <c r="T20" s="24"/>
      <c r="U20" s="5"/>
      <c r="V20" s="5"/>
      <c r="W20" s="5"/>
      <c r="X20" s="5"/>
      <c r="Y20" s="5"/>
    </row>
    <row r="21" spans="1:25" ht="69">
      <c r="A21" s="5"/>
      <c r="B21" s="18" t="s">
        <v>12</v>
      </c>
      <c r="C21" s="18" t="s">
        <v>13</v>
      </c>
      <c r="D21" s="18" t="s">
        <v>22</v>
      </c>
      <c r="E21" s="18" t="s">
        <v>19</v>
      </c>
      <c r="F21" s="18" t="s">
        <v>21</v>
      </c>
      <c r="G21" s="18" t="s">
        <v>17</v>
      </c>
      <c r="H21" s="18" t="s">
        <v>18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3">
      <c r="A22" s="5"/>
      <c r="B22" s="7" t="s">
        <v>11</v>
      </c>
      <c r="C22" s="8">
        <v>1.85854516621091</v>
      </c>
      <c r="D22" s="9">
        <v>860112</v>
      </c>
      <c r="E22" s="10">
        <v>3.0282553343299998</v>
      </c>
      <c r="F22" s="11">
        <f>(E22)/SQRT(D22)</f>
        <v>3.2652390933911278E-3</v>
      </c>
      <c r="G22" s="7">
        <v>-4.2526309850037602</v>
      </c>
      <c r="H22" s="12">
        <v>2.1132618538730601E-5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3">
      <c r="A23" s="5"/>
      <c r="B23" s="7" t="s">
        <v>10</v>
      </c>
      <c r="C23" s="8">
        <v>1.82953355244149</v>
      </c>
      <c r="D23" s="9">
        <v>221504</v>
      </c>
      <c r="E23" s="10">
        <v>2.8235992424399998</v>
      </c>
      <c r="F23" s="11">
        <f>(E23)/SQRT(D23)</f>
        <v>5.9994614911669788E-3</v>
      </c>
      <c r="G23" s="13"/>
      <c r="H23" s="13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3">
      <c r="A24" s="5"/>
      <c r="B24" s="14" t="s">
        <v>31</v>
      </c>
      <c r="C24" s="14">
        <f>(C22-C23)/C23</f>
        <v>1.5857382736000895E-2</v>
      </c>
      <c r="D24" s="14">
        <f>(D22-D23)/D23</f>
        <v>2.8830540306269863</v>
      </c>
      <c r="E24" s="14">
        <f>(E22-E23)/E23</f>
        <v>7.2480573310094609E-2</v>
      </c>
      <c r="F24" s="14">
        <f>(F22-F23)/F23</f>
        <v>-0.45574463671472065</v>
      </c>
      <c r="G24" s="13"/>
      <c r="H24" s="13"/>
      <c r="I24" s="1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3">
      <c r="A25" s="5"/>
      <c r="G25" s="13"/>
      <c r="H25" s="13"/>
      <c r="I25" s="1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3">
      <c r="A30" s="5"/>
      <c r="B30" s="5" t="s">
        <v>33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4" spans="2:2">
      <c r="B34" t="s">
        <v>35</v>
      </c>
    </row>
  </sheetData>
  <sortState ref="J4:R5">
    <sortCondition ref="J27"/>
  </sortState>
  <mergeCells count="6">
    <mergeCell ref="B3:H3"/>
    <mergeCell ref="G6:I8"/>
    <mergeCell ref="B20:H20"/>
    <mergeCell ref="G23:I25"/>
    <mergeCell ref="J10:R10"/>
    <mergeCell ref="P14:T2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42"/>
  <sheetViews>
    <sheetView tabSelected="1" topLeftCell="A21" workbookViewId="0">
      <selection activeCell="L24" sqref="L24"/>
    </sheetView>
  </sheetViews>
  <sheetFormatPr baseColWidth="10" defaultRowHeight="15" x14ac:dyDescent="0"/>
  <cols>
    <col min="2" max="2" width="24" bestFit="1" customWidth="1"/>
    <col min="3" max="3" width="18.83203125" customWidth="1"/>
    <col min="4" max="4" width="17" customWidth="1"/>
    <col min="5" max="5" width="20.33203125" customWidth="1"/>
    <col min="6" max="6" width="20.6640625" customWidth="1"/>
    <col min="7" max="7" width="11.1640625" customWidth="1"/>
    <col min="8" max="8" width="12.6640625" customWidth="1"/>
    <col min="9" max="9" width="26.6640625" bestFit="1" customWidth="1"/>
    <col min="10" max="10" width="15.33203125" bestFit="1" customWidth="1"/>
    <col min="11" max="11" width="13.33203125" bestFit="1" customWidth="1"/>
    <col min="12" max="12" width="18.1640625" customWidth="1"/>
    <col min="13" max="13" width="19.1640625" customWidth="1"/>
    <col min="14" max="14" width="17.1640625" customWidth="1"/>
    <col min="15" max="15" width="17.83203125" customWidth="1"/>
    <col min="16" max="16" width="15.6640625" customWidth="1"/>
    <col min="17" max="17" width="17.1640625" customWidth="1"/>
    <col min="18" max="18" width="16" customWidth="1"/>
  </cols>
  <sheetData>
    <row r="2" spans="1:25" ht="23">
      <c r="A2" s="5"/>
      <c r="B2" s="15"/>
      <c r="C2" s="15"/>
      <c r="D2" s="15"/>
      <c r="E2" s="16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23">
      <c r="A3" s="5"/>
      <c r="B3" s="4" t="s">
        <v>30</v>
      </c>
      <c r="C3" s="4"/>
      <c r="D3" s="4"/>
      <c r="E3" s="4"/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68" customHeight="1">
      <c r="A4" s="5"/>
      <c r="B4" s="18" t="s">
        <v>12</v>
      </c>
      <c r="C4" s="18" t="s">
        <v>13</v>
      </c>
      <c r="D4" s="18" t="s">
        <v>22</v>
      </c>
      <c r="E4" s="18" t="s">
        <v>19</v>
      </c>
      <c r="F4" s="18" t="s">
        <v>21</v>
      </c>
      <c r="G4" s="18" t="s">
        <v>17</v>
      </c>
      <c r="H4" s="18" t="s">
        <v>18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23">
      <c r="A5" s="5"/>
      <c r="B5" s="7" t="s">
        <v>11</v>
      </c>
      <c r="C5" s="8">
        <v>1.6363310824636801</v>
      </c>
      <c r="D5" s="9">
        <v>860112</v>
      </c>
      <c r="E5" s="10">
        <v>2.1067185577799998</v>
      </c>
      <c r="F5" s="11">
        <f>(E5)/SQRT(D5)</f>
        <v>2.2715851320898582E-3</v>
      </c>
      <c r="G5" s="7">
        <v>-4.4089999999999998</v>
      </c>
      <c r="H5" s="12">
        <v>1.03695265862694E-5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23">
      <c r="A6" s="5"/>
      <c r="B6" s="7" t="s">
        <v>10</v>
      </c>
      <c r="C6" s="8">
        <v>1.61515089952823</v>
      </c>
      <c r="D6" s="9">
        <v>221505</v>
      </c>
      <c r="E6" s="10">
        <v>1.9912300513600001</v>
      </c>
      <c r="F6" s="11">
        <f>(E6)/SQRT(D6)</f>
        <v>4.2308699008604643E-3</v>
      </c>
      <c r="G6" s="13"/>
      <c r="H6" s="13"/>
      <c r="I6" s="13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23">
      <c r="A7" s="5"/>
      <c r="B7" s="7" t="s">
        <v>31</v>
      </c>
      <c r="C7" s="14">
        <f>(C5-C6)/C6</f>
        <v>1.3113439085869082E-2</v>
      </c>
      <c r="D7" s="14">
        <f>(D5-D6)/D6</f>
        <v>2.8830365003047334</v>
      </c>
      <c r="E7" s="14">
        <f>(E5-E6)/E6</f>
        <v>5.7998575474050164E-2</v>
      </c>
      <c r="F7" s="14">
        <f>(F5-F6)/F6</f>
        <v>-0.4630926534451299</v>
      </c>
      <c r="G7" s="13"/>
      <c r="H7" s="13"/>
      <c r="I7" s="13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23">
      <c r="A8" s="5"/>
      <c r="B8" s="5"/>
      <c r="C8" s="5"/>
      <c r="D8" s="5"/>
      <c r="E8" s="5"/>
      <c r="F8" s="5"/>
      <c r="G8" s="13"/>
      <c r="H8" s="13"/>
      <c r="I8" s="1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2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23">
      <c r="A10" s="5"/>
      <c r="B10" s="5"/>
      <c r="C10" s="5"/>
      <c r="D10" s="5"/>
      <c r="E10" s="5"/>
      <c r="F10" s="5"/>
      <c r="G10" s="5"/>
      <c r="H10" s="5"/>
      <c r="I10" s="5"/>
      <c r="J10" s="4" t="s">
        <v>32</v>
      </c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X10" s="5"/>
      <c r="Y10" s="5"/>
    </row>
    <row r="11" spans="1:25" ht="92">
      <c r="A11" s="5"/>
      <c r="B11" s="5"/>
      <c r="C11" s="5"/>
      <c r="D11" s="5"/>
      <c r="E11" s="5"/>
      <c r="F11" s="5"/>
      <c r="G11" s="5"/>
      <c r="H11" s="5"/>
      <c r="I11" s="5"/>
      <c r="J11" s="6" t="s">
        <v>12</v>
      </c>
      <c r="K11" s="6" t="s">
        <v>22</v>
      </c>
      <c r="L11" s="6" t="s">
        <v>16</v>
      </c>
      <c r="M11" s="6" t="s">
        <v>28</v>
      </c>
      <c r="N11" s="6" t="s">
        <v>23</v>
      </c>
      <c r="O11" s="6" t="s">
        <v>24</v>
      </c>
      <c r="P11" s="6" t="s">
        <v>25</v>
      </c>
      <c r="Q11" s="6" t="s">
        <v>26</v>
      </c>
      <c r="R11" s="6" t="s">
        <v>27</v>
      </c>
      <c r="S11" s="5"/>
      <c r="T11" s="5"/>
      <c r="U11" s="5"/>
      <c r="V11" s="5"/>
      <c r="W11" s="5"/>
      <c r="X11" s="5"/>
      <c r="Y11" s="5"/>
    </row>
    <row r="12" spans="1:25" ht="23">
      <c r="A12" s="5"/>
      <c r="B12" s="5"/>
      <c r="C12" s="5"/>
      <c r="D12" s="5"/>
      <c r="E12" s="5"/>
      <c r="F12" s="5"/>
      <c r="G12" s="5"/>
      <c r="H12" s="5"/>
      <c r="I12" s="5"/>
      <c r="J12" s="7" t="s">
        <v>11</v>
      </c>
      <c r="K12" s="9">
        <v>860112</v>
      </c>
      <c r="L12" s="9">
        <v>124521</v>
      </c>
      <c r="M12" s="19">
        <v>9.4921359078817602E-2</v>
      </c>
      <c r="N12" s="22">
        <v>1.52518893230283</v>
      </c>
      <c r="O12" s="23">
        <v>0.144773006306155</v>
      </c>
      <c r="P12" s="20">
        <v>67.327014036843295</v>
      </c>
      <c r="Q12" s="20">
        <v>44.143392737048302</v>
      </c>
      <c r="R12" s="21">
        <v>6.3907716750957997</v>
      </c>
      <c r="S12" s="5"/>
      <c r="T12" s="5"/>
      <c r="U12" s="5"/>
      <c r="V12" s="5"/>
      <c r="W12" s="5"/>
      <c r="X12" s="5"/>
      <c r="Y12" s="5"/>
    </row>
    <row r="13" spans="1:25" ht="23">
      <c r="A13" s="5"/>
      <c r="B13" s="5"/>
      <c r="C13" s="5"/>
      <c r="D13" s="5"/>
      <c r="E13" s="5"/>
      <c r="F13" s="5"/>
      <c r="G13" s="5"/>
      <c r="H13" s="5"/>
      <c r="I13" s="5"/>
      <c r="J13" s="7" t="s">
        <v>10</v>
      </c>
      <c r="K13" s="9">
        <v>221503</v>
      </c>
      <c r="L13" s="9">
        <v>32252</v>
      </c>
      <c r="M13" s="19">
        <v>9.5840688387967707E-2</v>
      </c>
      <c r="N13" s="22">
        <v>1.51924254557445</v>
      </c>
      <c r="O13" s="23">
        <v>0.145605251396144</v>
      </c>
      <c r="P13" s="20">
        <v>66.123050818691397</v>
      </c>
      <c r="Q13" s="20">
        <v>43.523696075592198</v>
      </c>
      <c r="R13" s="21">
        <v>6.3372787087759503</v>
      </c>
      <c r="S13" s="5"/>
      <c r="T13" s="5"/>
      <c r="U13" s="5"/>
      <c r="V13" s="5"/>
      <c r="W13" s="5"/>
      <c r="X13" s="5"/>
      <c r="Y13" s="5"/>
    </row>
    <row r="14" spans="1:25" ht="2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14" t="s">
        <v>34</v>
      </c>
      <c r="M14" s="14">
        <v>0.13643021372918901</v>
      </c>
      <c r="N14" s="14">
        <v>0.73797827472681199</v>
      </c>
      <c r="O14" s="14">
        <v>0.68167786416183096</v>
      </c>
      <c r="P14" s="24"/>
      <c r="Q14" s="24"/>
      <c r="R14" s="24"/>
      <c r="S14" s="24"/>
      <c r="T14" s="24"/>
      <c r="U14" s="5"/>
      <c r="V14" s="5"/>
      <c r="W14" s="5"/>
      <c r="X14" s="5"/>
      <c r="Y14" s="5"/>
    </row>
    <row r="15" spans="1:25" ht="23">
      <c r="A15" s="5"/>
      <c r="B15" s="5"/>
      <c r="C15" s="17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24"/>
      <c r="Q15" s="24"/>
      <c r="R15" s="24"/>
      <c r="S15" s="24"/>
      <c r="T15" s="24"/>
      <c r="U15" s="5"/>
      <c r="V15" s="5"/>
      <c r="W15" s="5"/>
      <c r="X15" s="5"/>
      <c r="Y15" s="5"/>
    </row>
    <row r="16" spans="1:25" ht="23">
      <c r="A16" s="5"/>
      <c r="B16" s="5"/>
      <c r="C16" s="17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24"/>
      <c r="Q16" s="24"/>
      <c r="R16" s="24"/>
      <c r="S16" s="24"/>
      <c r="T16" s="24"/>
      <c r="U16" s="5"/>
      <c r="V16" s="5"/>
      <c r="W16" s="5"/>
      <c r="X16" s="5"/>
      <c r="Y16" s="5"/>
    </row>
    <row r="17" spans="1:25" ht="2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24"/>
      <c r="Q17" s="24"/>
      <c r="R17" s="24"/>
      <c r="S17" s="24"/>
      <c r="T17" s="24"/>
      <c r="U17" s="5"/>
      <c r="V17" s="5"/>
      <c r="W17" s="5"/>
      <c r="X17" s="5"/>
      <c r="Y17" s="5"/>
    </row>
    <row r="18" spans="1:25" ht="2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4"/>
      <c r="Q18" s="24"/>
      <c r="R18" s="24"/>
      <c r="S18" s="24"/>
      <c r="T18" s="24"/>
      <c r="U18" s="5"/>
      <c r="V18" s="5"/>
      <c r="W18" s="5"/>
      <c r="X18" s="5"/>
      <c r="Y18" s="5"/>
    </row>
    <row r="19" spans="1:25" ht="2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24"/>
      <c r="Q19" s="24"/>
      <c r="R19" s="24"/>
      <c r="S19" s="24"/>
      <c r="T19" s="24"/>
      <c r="U19" s="5"/>
      <c r="V19" s="5"/>
      <c r="W19" s="5"/>
      <c r="X19" s="5"/>
      <c r="Y19" s="5"/>
    </row>
    <row r="20" spans="1:25" ht="23">
      <c r="A20" s="5"/>
      <c r="B20" s="4" t="s">
        <v>15</v>
      </c>
      <c r="C20" s="4"/>
      <c r="D20" s="4"/>
      <c r="E20" s="4"/>
      <c r="F20" s="4"/>
      <c r="G20" s="4"/>
      <c r="H20" s="4"/>
      <c r="I20" s="5"/>
      <c r="J20" s="5"/>
      <c r="K20" s="5"/>
      <c r="L20" s="5"/>
      <c r="M20" s="5"/>
      <c r="N20" s="5"/>
      <c r="O20" s="5"/>
      <c r="P20" s="24"/>
      <c r="Q20" s="24"/>
      <c r="R20" s="24"/>
      <c r="S20" s="24"/>
      <c r="T20" s="24"/>
      <c r="U20" s="5"/>
      <c r="V20" s="5"/>
      <c r="W20" s="5"/>
      <c r="X20" s="5"/>
      <c r="Y20" s="5"/>
    </row>
    <row r="21" spans="1:25" ht="69">
      <c r="A21" s="5"/>
      <c r="B21" s="18" t="s">
        <v>12</v>
      </c>
      <c r="C21" s="18" t="s">
        <v>13</v>
      </c>
      <c r="D21" s="18" t="s">
        <v>22</v>
      </c>
      <c r="E21" s="18" t="s">
        <v>19</v>
      </c>
      <c r="F21" s="18" t="s">
        <v>21</v>
      </c>
      <c r="G21" s="18" t="s">
        <v>17</v>
      </c>
      <c r="H21" s="18" t="s">
        <v>18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23">
      <c r="A22" s="5"/>
      <c r="B22" s="7" t="s">
        <v>11</v>
      </c>
      <c r="C22" s="8">
        <v>1.85854516621091</v>
      </c>
      <c r="D22" s="9">
        <v>860112</v>
      </c>
      <c r="E22" s="10">
        <v>3.0282553343299998</v>
      </c>
      <c r="F22" s="11">
        <f>(E22)/SQRT(D22)</f>
        <v>3.2652390933911278E-3</v>
      </c>
      <c r="G22" s="7">
        <v>-4.2526309850037602</v>
      </c>
      <c r="H22" s="12">
        <v>2.1132618538730601E-5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23">
      <c r="A23" s="5"/>
      <c r="B23" s="7" t="s">
        <v>10</v>
      </c>
      <c r="C23" s="8">
        <v>1.82953355244149</v>
      </c>
      <c r="D23" s="9">
        <v>221504</v>
      </c>
      <c r="E23" s="10">
        <v>2.8235992424399998</v>
      </c>
      <c r="F23" s="11">
        <f>(E23)/SQRT(D23)</f>
        <v>5.9994614911669788E-3</v>
      </c>
      <c r="G23" s="13"/>
      <c r="H23" s="13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23">
      <c r="A24" s="5"/>
      <c r="B24" s="14" t="s">
        <v>31</v>
      </c>
      <c r="C24" s="14">
        <f>(C22-C23)/C23</f>
        <v>1.5857382736000895E-2</v>
      </c>
      <c r="D24" s="14">
        <f>(D22-D23)/D23</f>
        <v>2.8830540306269863</v>
      </c>
      <c r="E24" s="14">
        <f>(E22-E23)/E23</f>
        <v>7.2480573310094609E-2</v>
      </c>
      <c r="F24" s="14">
        <f>(F22-F23)/F23</f>
        <v>-0.45574463671472065</v>
      </c>
      <c r="G24" s="13"/>
      <c r="H24" s="13"/>
      <c r="I24" s="1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23">
      <c r="A25" s="5"/>
      <c r="G25" s="13"/>
      <c r="H25" s="13"/>
      <c r="I25" s="1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2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2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23">
      <c r="A28" s="5"/>
      <c r="B28" s="4" t="s">
        <v>36</v>
      </c>
      <c r="C28" s="4"/>
      <c r="D28" s="4"/>
      <c r="E28" s="4"/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69">
      <c r="A29" s="5"/>
      <c r="B29" s="18" t="s">
        <v>12</v>
      </c>
      <c r="C29" s="18" t="s">
        <v>13</v>
      </c>
      <c r="D29" s="18" t="s">
        <v>22</v>
      </c>
      <c r="E29" s="18" t="s">
        <v>19</v>
      </c>
      <c r="F29" s="18" t="s">
        <v>21</v>
      </c>
      <c r="G29" s="18" t="s">
        <v>17</v>
      </c>
      <c r="H29" s="18" t="s">
        <v>18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23">
      <c r="A30" s="5"/>
      <c r="B30" s="7" t="s">
        <v>11</v>
      </c>
      <c r="C30" s="8">
        <v>1.3395871718371499</v>
      </c>
      <c r="D30" s="9">
        <v>320763</v>
      </c>
      <c r="E30" s="10">
        <v>1.42857785627</v>
      </c>
      <c r="F30" s="11">
        <f>(E30)/SQRT(D30)</f>
        <v>2.5223873557925288E-3</v>
      </c>
      <c r="G30" s="25">
        <v>-1.1105959060014401</v>
      </c>
      <c r="H30" s="14">
        <v>0.26674436707976701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23">
      <c r="A31" s="5"/>
      <c r="B31" s="7" t="s">
        <v>10</v>
      </c>
      <c r="C31" s="8">
        <v>1.33347104425381</v>
      </c>
      <c r="D31" s="9">
        <v>82298</v>
      </c>
      <c r="E31" s="10">
        <v>1.3849983265800001</v>
      </c>
      <c r="F31" s="11">
        <f>(E31)/SQRT(D31)</f>
        <v>4.8278593364503679E-3</v>
      </c>
      <c r="G31" s="13"/>
      <c r="H31" s="13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3">
      <c r="A32" s="5"/>
      <c r="B32" s="14" t="s">
        <v>31</v>
      </c>
      <c r="C32" s="14">
        <f>(C30-C31)/C31</f>
        <v>4.5866219665552576E-3</v>
      </c>
      <c r="D32" s="14">
        <f>(D30-D31)/D31</f>
        <v>2.8975795280565748</v>
      </c>
      <c r="E32" s="14">
        <f>(E30-E31)/E31</f>
        <v>3.146540241504231E-2</v>
      </c>
      <c r="F32" s="14">
        <f>(F30-F31)/F31</f>
        <v>-0.47753503571479627</v>
      </c>
      <c r="G32" s="13"/>
      <c r="H32" s="13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2:9">
      <c r="G33" s="13"/>
      <c r="H33" s="13"/>
      <c r="I33" s="13"/>
    </row>
    <row r="37" spans="2:9" ht="23">
      <c r="B37" s="4" t="s">
        <v>37</v>
      </c>
      <c r="C37" s="4"/>
      <c r="D37" s="4"/>
      <c r="E37" s="4"/>
      <c r="F37" s="4"/>
      <c r="G37" s="4"/>
      <c r="H37" s="4"/>
      <c r="I37" s="5"/>
    </row>
    <row r="38" spans="2:9" ht="69">
      <c r="B38" s="18" t="s">
        <v>12</v>
      </c>
      <c r="C38" s="18" t="s">
        <v>13</v>
      </c>
      <c r="D38" s="18" t="s">
        <v>22</v>
      </c>
      <c r="E38" s="18" t="s">
        <v>19</v>
      </c>
      <c r="F38" s="18" t="s">
        <v>21</v>
      </c>
      <c r="G38" s="18" t="s">
        <v>17</v>
      </c>
      <c r="H38" s="18" t="s">
        <v>18</v>
      </c>
      <c r="I38" s="5"/>
    </row>
    <row r="39" spans="2:9" ht="23">
      <c r="B39" s="7" t="s">
        <v>11</v>
      </c>
      <c r="C39" s="19">
        <v>9.5551715939640999E-2</v>
      </c>
      <c r="D39" s="9">
        <v>4593052</v>
      </c>
      <c r="E39" s="10">
        <v>0.29397551655900001</v>
      </c>
      <c r="F39" s="11">
        <f>(E39)/SQRT(D39)</f>
        <v>1.3717042398523789E-4</v>
      </c>
      <c r="G39" s="25">
        <v>-4.0131211162474703</v>
      </c>
      <c r="H39" s="19">
        <v>5.9923561377608301E-5</v>
      </c>
      <c r="I39" s="5"/>
    </row>
    <row r="40" spans="2:9" ht="23">
      <c r="B40" s="7" t="s">
        <v>10</v>
      </c>
      <c r="C40" s="19">
        <v>9.4332811005165093E-2</v>
      </c>
      <c r="D40" s="9">
        <v>1163381</v>
      </c>
      <c r="E40" s="10">
        <v>0.29229130197300002</v>
      </c>
      <c r="F40" s="11">
        <f>(E40)/SQRT(D40)</f>
        <v>2.7099102548065133E-4</v>
      </c>
      <c r="G40" s="13"/>
      <c r="H40" s="13"/>
      <c r="I40" s="13"/>
    </row>
    <row r="41" spans="2:9" ht="23">
      <c r="B41" s="14" t="s">
        <v>31</v>
      </c>
      <c r="C41" s="14">
        <f>(C39-C40)/C40</f>
        <v>1.2921325268354045E-2</v>
      </c>
      <c r="D41" s="14">
        <f>(D39-D40)/D40</f>
        <v>2.948020467929251</v>
      </c>
      <c r="E41" s="14">
        <f>(E39-E40)/E40</f>
        <v>5.7621098357403906E-3</v>
      </c>
      <c r="F41" s="14">
        <f>(F39-F40)/F40</f>
        <v>-0.49381931101983373</v>
      </c>
      <c r="G41" s="13"/>
      <c r="H41" s="13"/>
      <c r="I41" s="13"/>
    </row>
    <row r="42" spans="2:9">
      <c r="G42" s="13"/>
      <c r="H42" s="13"/>
      <c r="I42" s="13"/>
    </row>
  </sheetData>
  <mergeCells count="10">
    <mergeCell ref="B28:H28"/>
    <mergeCell ref="G31:I33"/>
    <mergeCell ref="B37:H37"/>
    <mergeCell ref="G40:I42"/>
    <mergeCell ref="B3:H3"/>
    <mergeCell ref="G6:I8"/>
    <mergeCell ref="J10:R10"/>
    <mergeCell ref="P14:T20"/>
    <mergeCell ref="B20:H20"/>
    <mergeCell ref="G23:I2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selection activeCell="M67" sqref="M67"/>
    </sheetView>
  </sheetViews>
  <sheetFormatPr baseColWidth="10" defaultRowHeight="15" x14ac:dyDescent="0"/>
  <cols>
    <col min="1" max="1" width="16.1640625" bestFit="1" customWidth="1"/>
    <col min="2" max="2" width="11" bestFit="1" customWidth="1"/>
    <col min="3" max="3" width="7.1640625" bestFit="1" customWidth="1"/>
    <col min="8" max="9" width="10.83203125" style="2"/>
  </cols>
  <sheetData>
    <row r="1" spans="1:9">
      <c r="A1" t="s">
        <v>7</v>
      </c>
      <c r="B1" t="s">
        <v>14</v>
      </c>
      <c r="C1" t="s">
        <v>11</v>
      </c>
      <c r="G1" t="s">
        <v>16</v>
      </c>
      <c r="H1" s="2" t="s">
        <v>11</v>
      </c>
      <c r="I1" s="2" t="s">
        <v>10</v>
      </c>
    </row>
    <row r="2" spans="1:9">
      <c r="A2" t="s">
        <v>8</v>
      </c>
      <c r="B2">
        <v>0</v>
      </c>
      <c r="C2">
        <v>778572</v>
      </c>
      <c r="G2">
        <v>1</v>
      </c>
      <c r="H2" s="2">
        <f t="shared" ref="H2:H65" si="0">IF(ISNA(VLOOKUP(G2,$B$2:$C$70,2,0)) = TRUE, 0, VLOOKUP(G2,$B$2:$C$70,2,0))/SUM($C$2:$C$70)</f>
        <v>7.2946313968413418E-2</v>
      </c>
      <c r="I2" s="2">
        <f t="shared" ref="I2:I65" si="1">IF(ISNA(VLOOKUP(G2,$B$71:$C$112,2,0)) = TRUE, 0, VLOOKUP(G2,$B$71:$C$112,2,0))/SUM($C$71:$C$112)</f>
        <v>7.3502390486810565E-2</v>
      </c>
    </row>
    <row r="3" spans="1:9">
      <c r="A3" t="s">
        <v>8</v>
      </c>
      <c r="B3">
        <v>1</v>
      </c>
      <c r="C3">
        <v>62742</v>
      </c>
      <c r="G3">
        <v>2</v>
      </c>
      <c r="H3" s="2">
        <f t="shared" si="0"/>
        <v>1.2540227319232844E-2</v>
      </c>
      <c r="I3" s="2">
        <f t="shared" si="1"/>
        <v>1.2916303616655305E-2</v>
      </c>
    </row>
    <row r="4" spans="1:9">
      <c r="A4" t="s">
        <v>8</v>
      </c>
      <c r="B4">
        <v>2</v>
      </c>
      <c r="C4">
        <v>10786</v>
      </c>
      <c r="G4">
        <v>3</v>
      </c>
      <c r="H4" s="2">
        <f t="shared" si="0"/>
        <v>4.4180292799077328E-3</v>
      </c>
      <c r="I4" s="2">
        <f t="shared" si="1"/>
        <v>4.4423777556060187E-3</v>
      </c>
    </row>
    <row r="5" spans="1:9">
      <c r="A5" t="s">
        <v>8</v>
      </c>
      <c r="B5">
        <v>3</v>
      </c>
      <c r="C5">
        <v>3800</v>
      </c>
      <c r="G5">
        <v>4</v>
      </c>
      <c r="H5" s="2">
        <f t="shared" si="0"/>
        <v>2.0404319437468607E-3</v>
      </c>
      <c r="I5" s="2">
        <f t="shared" si="1"/>
        <v>2.0631774738942587E-3</v>
      </c>
    </row>
    <row r="6" spans="1:9">
      <c r="A6" t="s">
        <v>8</v>
      </c>
      <c r="B6">
        <v>4</v>
      </c>
      <c r="C6">
        <v>1755</v>
      </c>
      <c r="G6">
        <v>5</v>
      </c>
      <c r="H6" s="2">
        <f t="shared" si="0"/>
        <v>9.8708075227412254E-4</v>
      </c>
      <c r="I6" s="2">
        <f t="shared" si="1"/>
        <v>9.7064148115375416E-4</v>
      </c>
    </row>
    <row r="7" spans="1:9">
      <c r="A7" t="s">
        <v>8</v>
      </c>
      <c r="B7">
        <v>5</v>
      </c>
      <c r="C7">
        <v>849</v>
      </c>
      <c r="G7">
        <v>6</v>
      </c>
      <c r="H7" s="2">
        <f t="shared" si="0"/>
        <v>5.452778242833492E-4</v>
      </c>
      <c r="I7" s="2">
        <f t="shared" si="1"/>
        <v>5.5078260791050231E-4</v>
      </c>
    </row>
    <row r="8" spans="1:9">
      <c r="A8" t="s">
        <v>8</v>
      </c>
      <c r="B8">
        <v>6</v>
      </c>
      <c r="C8">
        <v>469</v>
      </c>
      <c r="G8">
        <v>7</v>
      </c>
      <c r="H8" s="2">
        <f t="shared" si="0"/>
        <v>3.1158732816191382E-4</v>
      </c>
      <c r="I8" s="2">
        <f t="shared" si="1"/>
        <v>3.0247897319675128E-4</v>
      </c>
    </row>
    <row r="9" spans="1:9">
      <c r="A9" t="s">
        <v>8</v>
      </c>
      <c r="B9">
        <v>7</v>
      </c>
      <c r="C9">
        <v>268</v>
      </c>
      <c r="G9">
        <v>8</v>
      </c>
      <c r="H9" s="2">
        <f t="shared" si="0"/>
        <v>2.4066633182655281E-4</v>
      </c>
      <c r="I9" s="2">
        <f t="shared" si="1"/>
        <v>1.8509907315025079E-4</v>
      </c>
    </row>
    <row r="10" spans="1:9">
      <c r="A10" t="s">
        <v>8</v>
      </c>
      <c r="B10">
        <v>8</v>
      </c>
      <c r="C10">
        <v>207</v>
      </c>
      <c r="G10">
        <v>9</v>
      </c>
      <c r="H10" s="2">
        <f t="shared" si="0"/>
        <v>1.7207061405956434E-4</v>
      </c>
      <c r="I10" s="2">
        <f t="shared" si="1"/>
        <v>2.2573057701250095E-4</v>
      </c>
    </row>
    <row r="11" spans="1:9">
      <c r="A11" t="s">
        <v>8</v>
      </c>
      <c r="B11">
        <v>9</v>
      </c>
      <c r="C11">
        <v>148</v>
      </c>
      <c r="G11">
        <v>10</v>
      </c>
      <c r="H11" s="2">
        <f t="shared" si="0"/>
        <v>1.1626392841862455E-4</v>
      </c>
      <c r="I11" s="2">
        <f t="shared" si="1"/>
        <v>9.9321453885500426E-5</v>
      </c>
    </row>
    <row r="12" spans="1:9">
      <c r="A12" t="s">
        <v>8</v>
      </c>
      <c r="B12">
        <v>10</v>
      </c>
      <c r="C12">
        <v>100</v>
      </c>
      <c r="G12">
        <v>11</v>
      </c>
      <c r="H12" s="2">
        <f t="shared" si="0"/>
        <v>9.1848503450713402E-5</v>
      </c>
      <c r="I12" s="2">
        <f t="shared" si="1"/>
        <v>4.5146115402500189E-5</v>
      </c>
    </row>
    <row r="13" spans="1:9">
      <c r="A13" t="s">
        <v>8</v>
      </c>
      <c r="B13">
        <v>11</v>
      </c>
      <c r="C13">
        <v>79</v>
      </c>
      <c r="G13">
        <v>12</v>
      </c>
      <c r="H13" s="2">
        <f t="shared" si="0"/>
        <v>5.8131964209312277E-5</v>
      </c>
      <c r="I13" s="2">
        <f t="shared" si="1"/>
        <v>6.3204561563500264E-5</v>
      </c>
    </row>
    <row r="14" spans="1:9">
      <c r="A14" t="s">
        <v>8</v>
      </c>
      <c r="B14">
        <v>12</v>
      </c>
      <c r="C14">
        <v>50</v>
      </c>
      <c r="G14">
        <v>13</v>
      </c>
      <c r="H14" s="2">
        <f t="shared" si="0"/>
        <v>5.1156128504194803E-5</v>
      </c>
      <c r="I14" s="2">
        <f t="shared" si="1"/>
        <v>4.9660726942750213E-5</v>
      </c>
    </row>
    <row r="15" spans="1:9">
      <c r="A15" t="s">
        <v>8</v>
      </c>
      <c r="B15">
        <v>13</v>
      </c>
      <c r="C15">
        <v>44</v>
      </c>
      <c r="G15">
        <v>14</v>
      </c>
      <c r="H15" s="2">
        <f t="shared" si="0"/>
        <v>3.4879178525587369E-5</v>
      </c>
      <c r="I15" s="2">
        <f t="shared" si="1"/>
        <v>5.417533848300023E-5</v>
      </c>
    </row>
    <row r="16" spans="1:9">
      <c r="A16" t="s">
        <v>8</v>
      </c>
      <c r="B16">
        <v>14</v>
      </c>
      <c r="C16">
        <v>30</v>
      </c>
      <c r="G16">
        <v>15</v>
      </c>
      <c r="H16" s="2">
        <f t="shared" si="0"/>
        <v>3.1391260673028632E-5</v>
      </c>
      <c r="I16" s="2">
        <f t="shared" si="1"/>
        <v>4.0631503862250172E-5</v>
      </c>
    </row>
    <row r="17" spans="1:9">
      <c r="A17" t="s">
        <v>8</v>
      </c>
      <c r="B17">
        <v>15</v>
      </c>
      <c r="C17">
        <v>27</v>
      </c>
      <c r="G17">
        <v>16</v>
      </c>
      <c r="H17" s="2">
        <f t="shared" si="0"/>
        <v>1.5114310694421191E-5</v>
      </c>
      <c r="I17" s="2">
        <f t="shared" si="1"/>
        <v>2.2573057701250095E-5</v>
      </c>
    </row>
    <row r="18" spans="1:9">
      <c r="A18" t="s">
        <v>8</v>
      </c>
      <c r="B18">
        <v>16</v>
      </c>
      <c r="C18">
        <v>13</v>
      </c>
      <c r="G18">
        <v>17</v>
      </c>
      <c r="H18" s="2">
        <f t="shared" si="0"/>
        <v>1.8602228546979928E-5</v>
      </c>
      <c r="I18" s="2">
        <f t="shared" si="1"/>
        <v>1.8058446161000078E-5</v>
      </c>
    </row>
    <row r="19" spans="1:9">
      <c r="A19" t="s">
        <v>8</v>
      </c>
      <c r="B19">
        <v>17</v>
      </c>
      <c r="C19">
        <v>16</v>
      </c>
      <c r="G19">
        <v>18</v>
      </c>
      <c r="H19" s="2">
        <f t="shared" si="0"/>
        <v>1.9764867831166174E-5</v>
      </c>
      <c r="I19" s="2">
        <f t="shared" si="1"/>
        <v>1.3543834620750057E-5</v>
      </c>
    </row>
    <row r="20" spans="1:9">
      <c r="A20" t="s">
        <v>8</v>
      </c>
      <c r="B20">
        <v>18</v>
      </c>
      <c r="C20">
        <v>17</v>
      </c>
      <c r="G20">
        <v>19</v>
      </c>
      <c r="H20" s="2">
        <f t="shared" si="0"/>
        <v>1.8602228546979928E-5</v>
      </c>
      <c r="I20" s="2">
        <f t="shared" si="1"/>
        <v>1.3543834620750057E-5</v>
      </c>
    </row>
    <row r="21" spans="1:9">
      <c r="A21" t="s">
        <v>8</v>
      </c>
      <c r="B21">
        <v>19</v>
      </c>
      <c r="C21">
        <v>16</v>
      </c>
      <c r="G21">
        <v>20</v>
      </c>
      <c r="H21" s="2">
        <f t="shared" si="0"/>
        <v>6.9758357051174729E-6</v>
      </c>
      <c r="I21" s="2">
        <f t="shared" si="1"/>
        <v>2.2573057701250095E-5</v>
      </c>
    </row>
    <row r="22" spans="1:9">
      <c r="A22" t="s">
        <v>8</v>
      </c>
      <c r="B22">
        <v>20</v>
      </c>
      <c r="C22">
        <v>6</v>
      </c>
      <c r="G22">
        <v>21</v>
      </c>
      <c r="H22" s="2">
        <f t="shared" si="0"/>
        <v>1.2789032126048701E-5</v>
      </c>
      <c r="I22" s="2">
        <f t="shared" si="1"/>
        <v>4.5146115402500194E-6</v>
      </c>
    </row>
    <row r="23" spans="1:9">
      <c r="A23" t="s">
        <v>8</v>
      </c>
      <c r="B23">
        <v>21</v>
      </c>
      <c r="C23">
        <v>11</v>
      </c>
      <c r="G23">
        <v>22</v>
      </c>
      <c r="H23" s="2">
        <f t="shared" si="0"/>
        <v>9.3011142734899639E-6</v>
      </c>
      <c r="I23" s="2">
        <f t="shared" si="1"/>
        <v>9.0292230805000389E-6</v>
      </c>
    </row>
    <row r="24" spans="1:9">
      <c r="A24" t="s">
        <v>8</v>
      </c>
      <c r="B24">
        <v>22</v>
      </c>
      <c r="C24">
        <v>8</v>
      </c>
      <c r="G24">
        <v>23</v>
      </c>
      <c r="H24" s="2">
        <f t="shared" si="0"/>
        <v>1.0463753557676209E-5</v>
      </c>
      <c r="I24" s="2">
        <f t="shared" si="1"/>
        <v>9.0292230805000389E-6</v>
      </c>
    </row>
    <row r="25" spans="1:9">
      <c r="A25" t="s">
        <v>8</v>
      </c>
      <c r="B25">
        <v>23</v>
      </c>
      <c r="C25">
        <v>9</v>
      </c>
      <c r="G25">
        <v>24</v>
      </c>
      <c r="H25" s="2">
        <f t="shared" si="0"/>
        <v>5.8131964209312278E-6</v>
      </c>
      <c r="I25" s="2">
        <f t="shared" si="1"/>
        <v>1.3543834620750057E-5</v>
      </c>
    </row>
    <row r="26" spans="1:9">
      <c r="A26" t="s">
        <v>8</v>
      </c>
      <c r="B26">
        <v>24</v>
      </c>
      <c r="C26">
        <v>5</v>
      </c>
      <c r="G26">
        <v>25</v>
      </c>
      <c r="H26" s="2">
        <f t="shared" si="0"/>
        <v>9.3011142734899639E-6</v>
      </c>
      <c r="I26" s="2">
        <f t="shared" si="1"/>
        <v>4.5146115402500194E-6</v>
      </c>
    </row>
    <row r="27" spans="1:9">
      <c r="A27" t="s">
        <v>8</v>
      </c>
      <c r="B27">
        <v>25</v>
      </c>
      <c r="C27">
        <v>8</v>
      </c>
      <c r="G27">
        <v>26</v>
      </c>
      <c r="H27" s="2">
        <f t="shared" si="0"/>
        <v>3.4879178525587364E-6</v>
      </c>
      <c r="I27" s="2">
        <f t="shared" si="1"/>
        <v>4.5146115402500194E-6</v>
      </c>
    </row>
    <row r="28" spans="1:9">
      <c r="A28" t="s">
        <v>8</v>
      </c>
      <c r="B28">
        <v>26</v>
      </c>
      <c r="C28">
        <v>3</v>
      </c>
      <c r="G28">
        <v>27</v>
      </c>
      <c r="H28" s="2">
        <f t="shared" si="0"/>
        <v>3.4879178525587364E-6</v>
      </c>
      <c r="I28" s="2">
        <f t="shared" si="1"/>
        <v>4.5146115402500194E-6</v>
      </c>
    </row>
    <row r="29" spans="1:9">
      <c r="A29" t="s">
        <v>8</v>
      </c>
      <c r="B29">
        <v>27</v>
      </c>
      <c r="C29">
        <v>3</v>
      </c>
      <c r="G29">
        <v>28</v>
      </c>
      <c r="H29" s="2">
        <f t="shared" si="0"/>
        <v>4.6505571367449819E-6</v>
      </c>
      <c r="I29" s="2">
        <f t="shared" si="1"/>
        <v>4.5146115402500194E-6</v>
      </c>
    </row>
    <row r="30" spans="1:9">
      <c r="A30" t="s">
        <v>8</v>
      </c>
      <c r="B30">
        <v>28</v>
      </c>
      <c r="C30">
        <v>4</v>
      </c>
      <c r="G30">
        <v>29</v>
      </c>
      <c r="H30" s="2">
        <f t="shared" si="0"/>
        <v>9.3011142734899639E-6</v>
      </c>
      <c r="I30" s="2">
        <f t="shared" si="1"/>
        <v>0</v>
      </c>
    </row>
    <row r="31" spans="1:9">
      <c r="A31" t="s">
        <v>8</v>
      </c>
      <c r="B31">
        <v>29</v>
      </c>
      <c r="C31">
        <v>8</v>
      </c>
      <c r="G31">
        <v>30</v>
      </c>
      <c r="H31" s="2">
        <f t="shared" si="0"/>
        <v>3.4879178525587364E-6</v>
      </c>
      <c r="I31" s="2">
        <f t="shared" si="1"/>
        <v>0</v>
      </c>
    </row>
    <row r="32" spans="1:9">
      <c r="A32" t="s">
        <v>8</v>
      </c>
      <c r="B32">
        <v>30</v>
      </c>
      <c r="C32">
        <v>3</v>
      </c>
      <c r="G32">
        <v>31</v>
      </c>
      <c r="H32" s="2">
        <f t="shared" si="0"/>
        <v>1.1626392841862455E-6</v>
      </c>
      <c r="I32" s="2">
        <f t="shared" si="1"/>
        <v>4.5146115402500194E-6</v>
      </c>
    </row>
    <row r="33" spans="1:9">
      <c r="A33" t="s">
        <v>8</v>
      </c>
      <c r="B33">
        <v>31</v>
      </c>
      <c r="C33">
        <v>1</v>
      </c>
      <c r="G33">
        <v>32</v>
      </c>
      <c r="H33" s="2">
        <f t="shared" si="0"/>
        <v>2.325278568372491E-6</v>
      </c>
      <c r="I33" s="2">
        <f t="shared" si="1"/>
        <v>4.5146115402500194E-6</v>
      </c>
    </row>
    <row r="34" spans="1:9">
      <c r="A34" t="s">
        <v>8</v>
      </c>
      <c r="B34">
        <v>32</v>
      </c>
      <c r="C34">
        <v>2</v>
      </c>
      <c r="G34">
        <v>33</v>
      </c>
      <c r="H34" s="2">
        <f t="shared" si="0"/>
        <v>0</v>
      </c>
      <c r="I34" s="2">
        <f t="shared" si="1"/>
        <v>0</v>
      </c>
    </row>
    <row r="35" spans="1:9">
      <c r="A35" t="s">
        <v>8</v>
      </c>
      <c r="B35">
        <v>34</v>
      </c>
      <c r="C35">
        <v>4</v>
      </c>
      <c r="G35">
        <v>34</v>
      </c>
      <c r="H35" s="2">
        <f t="shared" si="0"/>
        <v>4.6505571367449819E-6</v>
      </c>
      <c r="I35" s="2">
        <f t="shared" si="1"/>
        <v>4.5146115402500194E-6</v>
      </c>
    </row>
    <row r="36" spans="1:9">
      <c r="A36" t="s">
        <v>8</v>
      </c>
      <c r="B36">
        <v>35</v>
      </c>
      <c r="C36">
        <v>1</v>
      </c>
      <c r="G36">
        <v>35</v>
      </c>
      <c r="H36" s="2">
        <f t="shared" si="0"/>
        <v>1.1626392841862455E-6</v>
      </c>
      <c r="I36" s="2">
        <f t="shared" si="1"/>
        <v>0</v>
      </c>
    </row>
    <row r="37" spans="1:9">
      <c r="A37" t="s">
        <v>8</v>
      </c>
      <c r="B37">
        <v>36</v>
      </c>
      <c r="C37">
        <v>1</v>
      </c>
      <c r="G37">
        <v>36</v>
      </c>
      <c r="H37" s="2">
        <f t="shared" si="0"/>
        <v>1.1626392841862455E-6</v>
      </c>
      <c r="I37" s="2">
        <f t="shared" si="1"/>
        <v>0</v>
      </c>
    </row>
    <row r="38" spans="1:9">
      <c r="A38" t="s">
        <v>8</v>
      </c>
      <c r="B38">
        <v>37</v>
      </c>
      <c r="C38">
        <v>2</v>
      </c>
      <c r="G38">
        <v>37</v>
      </c>
      <c r="H38" s="2">
        <f t="shared" si="0"/>
        <v>2.325278568372491E-6</v>
      </c>
      <c r="I38" s="2">
        <f t="shared" si="1"/>
        <v>0</v>
      </c>
    </row>
    <row r="39" spans="1:9">
      <c r="A39" t="s">
        <v>8</v>
      </c>
      <c r="B39">
        <v>40</v>
      </c>
      <c r="C39">
        <v>1</v>
      </c>
      <c r="G39">
        <v>38</v>
      </c>
      <c r="H39" s="2">
        <f t="shared" si="0"/>
        <v>0</v>
      </c>
      <c r="I39" s="2">
        <f t="shared" si="1"/>
        <v>0</v>
      </c>
    </row>
    <row r="40" spans="1:9">
      <c r="A40" t="s">
        <v>8</v>
      </c>
      <c r="B40">
        <v>41</v>
      </c>
      <c r="C40">
        <v>3</v>
      </c>
      <c r="G40">
        <v>39</v>
      </c>
      <c r="H40" s="2">
        <f t="shared" si="0"/>
        <v>0</v>
      </c>
      <c r="I40" s="2">
        <f t="shared" si="1"/>
        <v>0</v>
      </c>
    </row>
    <row r="41" spans="1:9">
      <c r="A41" t="s">
        <v>8</v>
      </c>
      <c r="B41">
        <v>44</v>
      </c>
      <c r="C41">
        <v>2</v>
      </c>
      <c r="G41">
        <v>40</v>
      </c>
      <c r="H41" s="2">
        <f t="shared" si="0"/>
        <v>1.1626392841862455E-6</v>
      </c>
      <c r="I41" s="2">
        <f t="shared" si="1"/>
        <v>4.5146115402500194E-6</v>
      </c>
    </row>
    <row r="42" spans="1:9">
      <c r="A42" t="s">
        <v>8</v>
      </c>
      <c r="B42">
        <v>45</v>
      </c>
      <c r="C42">
        <v>1</v>
      </c>
      <c r="G42">
        <v>41</v>
      </c>
      <c r="H42" s="2">
        <f t="shared" si="0"/>
        <v>3.4879178525587364E-6</v>
      </c>
      <c r="I42" s="2">
        <f t="shared" si="1"/>
        <v>4.5146115402500194E-6</v>
      </c>
    </row>
    <row r="43" spans="1:9">
      <c r="A43" t="s">
        <v>8</v>
      </c>
      <c r="B43">
        <v>46</v>
      </c>
      <c r="C43">
        <v>2</v>
      </c>
      <c r="G43">
        <v>42</v>
      </c>
      <c r="H43" s="2">
        <f t="shared" si="0"/>
        <v>0</v>
      </c>
      <c r="I43" s="2">
        <f t="shared" si="1"/>
        <v>0</v>
      </c>
    </row>
    <row r="44" spans="1:9">
      <c r="A44" t="s">
        <v>8</v>
      </c>
      <c r="B44">
        <v>47</v>
      </c>
      <c r="C44">
        <v>2</v>
      </c>
      <c r="G44">
        <v>43</v>
      </c>
      <c r="H44" s="2">
        <f t="shared" si="0"/>
        <v>0</v>
      </c>
      <c r="I44" s="2">
        <f t="shared" si="1"/>
        <v>4.5146115402500194E-6</v>
      </c>
    </row>
    <row r="45" spans="1:9">
      <c r="A45" t="s">
        <v>8</v>
      </c>
      <c r="B45">
        <v>48</v>
      </c>
      <c r="C45">
        <v>3</v>
      </c>
      <c r="G45">
        <v>44</v>
      </c>
      <c r="H45" s="2">
        <f t="shared" si="0"/>
        <v>2.325278568372491E-6</v>
      </c>
      <c r="I45" s="2">
        <f t="shared" si="1"/>
        <v>9.0292230805000389E-6</v>
      </c>
    </row>
    <row r="46" spans="1:9">
      <c r="A46" t="s">
        <v>8</v>
      </c>
      <c r="B46">
        <v>49</v>
      </c>
      <c r="C46">
        <v>2</v>
      </c>
      <c r="G46">
        <v>45</v>
      </c>
      <c r="H46" s="2">
        <f t="shared" si="0"/>
        <v>1.1626392841862455E-6</v>
      </c>
      <c r="I46" s="2">
        <f t="shared" si="1"/>
        <v>0</v>
      </c>
    </row>
    <row r="47" spans="1:9">
      <c r="A47" t="s">
        <v>8</v>
      </c>
      <c r="B47">
        <v>50</v>
      </c>
      <c r="C47">
        <v>2</v>
      </c>
      <c r="G47">
        <v>46</v>
      </c>
      <c r="H47" s="2">
        <f t="shared" si="0"/>
        <v>2.325278568372491E-6</v>
      </c>
      <c r="I47" s="2">
        <f t="shared" si="1"/>
        <v>0</v>
      </c>
    </row>
    <row r="48" spans="1:9">
      <c r="A48" t="s">
        <v>8</v>
      </c>
      <c r="B48">
        <v>51</v>
      </c>
      <c r="C48">
        <v>1</v>
      </c>
      <c r="G48">
        <v>47</v>
      </c>
      <c r="H48" s="2">
        <f t="shared" si="0"/>
        <v>2.325278568372491E-6</v>
      </c>
      <c r="I48" s="2">
        <f t="shared" si="1"/>
        <v>0</v>
      </c>
    </row>
    <row r="49" spans="1:9">
      <c r="A49" t="s">
        <v>8</v>
      </c>
      <c r="B49">
        <v>52</v>
      </c>
      <c r="C49">
        <v>2</v>
      </c>
      <c r="G49">
        <v>48</v>
      </c>
      <c r="H49" s="2">
        <f t="shared" si="0"/>
        <v>3.4879178525587364E-6</v>
      </c>
      <c r="I49" s="2">
        <f t="shared" si="1"/>
        <v>0</v>
      </c>
    </row>
    <row r="50" spans="1:9">
      <c r="A50" t="s">
        <v>8</v>
      </c>
      <c r="B50">
        <v>53</v>
      </c>
      <c r="C50">
        <v>1</v>
      </c>
      <c r="G50">
        <v>49</v>
      </c>
      <c r="H50" s="2">
        <f t="shared" si="0"/>
        <v>2.325278568372491E-6</v>
      </c>
      <c r="I50" s="2">
        <f t="shared" si="1"/>
        <v>0</v>
      </c>
    </row>
    <row r="51" spans="1:9">
      <c r="A51" t="s">
        <v>8</v>
      </c>
      <c r="B51">
        <v>54</v>
      </c>
      <c r="C51">
        <v>2</v>
      </c>
      <c r="G51">
        <v>50</v>
      </c>
      <c r="H51" s="2">
        <f t="shared" si="0"/>
        <v>2.325278568372491E-6</v>
      </c>
      <c r="I51" s="2">
        <f t="shared" si="1"/>
        <v>0</v>
      </c>
    </row>
    <row r="52" spans="1:9">
      <c r="A52" t="s">
        <v>8</v>
      </c>
      <c r="B52">
        <v>55</v>
      </c>
      <c r="C52">
        <v>1</v>
      </c>
      <c r="G52">
        <v>51</v>
      </c>
      <c r="H52" s="2">
        <f t="shared" si="0"/>
        <v>1.1626392841862455E-6</v>
      </c>
      <c r="I52" s="2">
        <f t="shared" si="1"/>
        <v>0</v>
      </c>
    </row>
    <row r="53" spans="1:9">
      <c r="A53" t="s">
        <v>8</v>
      </c>
      <c r="B53">
        <v>56</v>
      </c>
      <c r="C53">
        <v>1</v>
      </c>
      <c r="G53">
        <v>52</v>
      </c>
      <c r="H53" s="2">
        <f t="shared" si="0"/>
        <v>2.325278568372491E-6</v>
      </c>
      <c r="I53" s="2">
        <f t="shared" si="1"/>
        <v>0</v>
      </c>
    </row>
    <row r="54" spans="1:9">
      <c r="A54" t="s">
        <v>8</v>
      </c>
      <c r="B54">
        <v>57</v>
      </c>
      <c r="C54">
        <v>1</v>
      </c>
      <c r="G54">
        <v>53</v>
      </c>
      <c r="H54" s="2">
        <f t="shared" si="0"/>
        <v>1.1626392841862455E-6</v>
      </c>
      <c r="I54" s="2">
        <f t="shared" si="1"/>
        <v>0</v>
      </c>
    </row>
    <row r="55" spans="1:9">
      <c r="A55" t="s">
        <v>8</v>
      </c>
      <c r="B55">
        <v>59</v>
      </c>
      <c r="C55">
        <v>1</v>
      </c>
      <c r="G55">
        <v>54</v>
      </c>
      <c r="H55" s="2">
        <f t="shared" si="0"/>
        <v>2.325278568372491E-6</v>
      </c>
      <c r="I55" s="2">
        <f t="shared" si="1"/>
        <v>0</v>
      </c>
    </row>
    <row r="56" spans="1:9">
      <c r="A56" t="s">
        <v>8</v>
      </c>
      <c r="B56">
        <v>60</v>
      </c>
      <c r="C56">
        <v>2</v>
      </c>
      <c r="G56">
        <v>55</v>
      </c>
      <c r="H56" s="2">
        <f t="shared" si="0"/>
        <v>1.1626392841862455E-6</v>
      </c>
      <c r="I56" s="2">
        <f t="shared" si="1"/>
        <v>0</v>
      </c>
    </row>
    <row r="57" spans="1:9">
      <c r="A57" t="s">
        <v>8</v>
      </c>
      <c r="B57">
        <v>70</v>
      </c>
      <c r="C57">
        <v>1</v>
      </c>
      <c r="G57">
        <v>56</v>
      </c>
      <c r="H57" s="2">
        <f t="shared" si="0"/>
        <v>1.1626392841862455E-6</v>
      </c>
      <c r="I57" s="2">
        <f t="shared" si="1"/>
        <v>0</v>
      </c>
    </row>
    <row r="58" spans="1:9">
      <c r="A58" t="s">
        <v>8</v>
      </c>
      <c r="B58">
        <v>71</v>
      </c>
      <c r="C58">
        <v>1</v>
      </c>
      <c r="G58">
        <v>57</v>
      </c>
      <c r="H58" s="2">
        <f t="shared" si="0"/>
        <v>1.1626392841862455E-6</v>
      </c>
      <c r="I58" s="2">
        <f t="shared" si="1"/>
        <v>4.5146115402500194E-6</v>
      </c>
    </row>
    <row r="59" spans="1:9">
      <c r="A59" t="s">
        <v>8</v>
      </c>
      <c r="B59">
        <v>73</v>
      </c>
      <c r="C59">
        <v>1</v>
      </c>
      <c r="G59">
        <v>58</v>
      </c>
      <c r="H59" s="2">
        <f t="shared" si="0"/>
        <v>0</v>
      </c>
      <c r="I59" s="2">
        <f t="shared" si="1"/>
        <v>0</v>
      </c>
    </row>
    <row r="60" spans="1:9">
      <c r="A60" t="s">
        <v>8</v>
      </c>
      <c r="B60">
        <v>74</v>
      </c>
      <c r="C60">
        <v>1</v>
      </c>
      <c r="G60">
        <v>59</v>
      </c>
      <c r="H60" s="2">
        <f t="shared" si="0"/>
        <v>1.1626392841862455E-6</v>
      </c>
      <c r="I60" s="2">
        <f t="shared" si="1"/>
        <v>0</v>
      </c>
    </row>
    <row r="61" spans="1:9">
      <c r="A61" t="s">
        <v>8</v>
      </c>
      <c r="B61">
        <v>77</v>
      </c>
      <c r="C61">
        <v>1</v>
      </c>
      <c r="G61">
        <v>60</v>
      </c>
      <c r="H61" s="2">
        <f t="shared" si="0"/>
        <v>2.325278568372491E-6</v>
      </c>
      <c r="I61" s="2">
        <f t="shared" si="1"/>
        <v>0</v>
      </c>
    </row>
    <row r="62" spans="1:9">
      <c r="A62" t="s">
        <v>8</v>
      </c>
      <c r="B62">
        <v>80</v>
      </c>
      <c r="C62">
        <v>1</v>
      </c>
      <c r="G62">
        <v>61</v>
      </c>
      <c r="H62" s="2">
        <f t="shared" si="0"/>
        <v>0</v>
      </c>
      <c r="I62" s="2">
        <f t="shared" si="1"/>
        <v>0</v>
      </c>
    </row>
    <row r="63" spans="1:9">
      <c r="A63" t="s">
        <v>8</v>
      </c>
      <c r="B63">
        <v>84</v>
      </c>
      <c r="C63">
        <v>1</v>
      </c>
      <c r="G63">
        <v>62</v>
      </c>
      <c r="H63" s="2">
        <f t="shared" si="0"/>
        <v>0</v>
      </c>
      <c r="I63" s="2">
        <f t="shared" si="1"/>
        <v>0</v>
      </c>
    </row>
    <row r="64" spans="1:9">
      <c r="A64" t="s">
        <v>8</v>
      </c>
      <c r="B64">
        <v>86</v>
      </c>
      <c r="C64">
        <v>1</v>
      </c>
      <c r="G64">
        <v>63</v>
      </c>
      <c r="H64" s="2">
        <f t="shared" si="0"/>
        <v>0</v>
      </c>
      <c r="I64" s="2">
        <f t="shared" si="1"/>
        <v>0</v>
      </c>
    </row>
    <row r="65" spans="1:9">
      <c r="A65" t="s">
        <v>8</v>
      </c>
      <c r="B65">
        <v>90</v>
      </c>
      <c r="C65">
        <v>1</v>
      </c>
      <c r="G65">
        <v>64</v>
      </c>
      <c r="H65" s="2">
        <f t="shared" si="0"/>
        <v>0</v>
      </c>
      <c r="I65" s="2">
        <f t="shared" si="1"/>
        <v>4.5146115402500194E-6</v>
      </c>
    </row>
    <row r="66" spans="1:9">
      <c r="A66" t="s">
        <v>8</v>
      </c>
      <c r="B66">
        <v>94</v>
      </c>
      <c r="C66">
        <v>1</v>
      </c>
      <c r="G66">
        <v>65</v>
      </c>
      <c r="H66" s="2">
        <f t="shared" ref="H66:H129" si="2">IF(ISNA(VLOOKUP(G66,$B$2:$C$70,2,0)) = TRUE, 0, VLOOKUP(G66,$B$2:$C$70,2,0))/SUM($C$2:$C$70)</f>
        <v>0</v>
      </c>
      <c r="I66" s="2">
        <f t="shared" ref="I66:I129" si="3">IF(ISNA(VLOOKUP(G66,$B$71:$C$112,2,0)) = TRUE, 0, VLOOKUP(G66,$B$71:$C$112,2,0))/SUM($C$71:$C$112)</f>
        <v>0</v>
      </c>
    </row>
    <row r="67" spans="1:9">
      <c r="A67" t="s">
        <v>8</v>
      </c>
      <c r="B67">
        <v>109</v>
      </c>
      <c r="C67">
        <v>1</v>
      </c>
      <c r="G67">
        <v>66</v>
      </c>
      <c r="H67" s="2">
        <f t="shared" si="2"/>
        <v>0</v>
      </c>
      <c r="I67" s="2">
        <f t="shared" si="3"/>
        <v>0</v>
      </c>
    </row>
    <row r="68" spans="1:9">
      <c r="A68" t="s">
        <v>8</v>
      </c>
      <c r="B68">
        <v>110</v>
      </c>
      <c r="C68">
        <v>2</v>
      </c>
      <c r="G68">
        <v>67</v>
      </c>
      <c r="H68" s="2">
        <f t="shared" si="2"/>
        <v>0</v>
      </c>
      <c r="I68" s="2">
        <f t="shared" si="3"/>
        <v>0</v>
      </c>
    </row>
    <row r="69" spans="1:9">
      <c r="A69" t="s">
        <v>8</v>
      </c>
      <c r="B69">
        <v>133</v>
      </c>
      <c r="C69">
        <v>1</v>
      </c>
      <c r="G69">
        <v>68</v>
      </c>
      <c r="H69" s="2">
        <f t="shared" si="2"/>
        <v>0</v>
      </c>
      <c r="I69" s="2">
        <f t="shared" si="3"/>
        <v>0</v>
      </c>
    </row>
    <row r="70" spans="1:9">
      <c r="A70" t="s">
        <v>8</v>
      </c>
      <c r="B70">
        <v>149</v>
      </c>
      <c r="C70">
        <v>1</v>
      </c>
      <c r="G70">
        <v>69</v>
      </c>
      <c r="H70" s="2">
        <f t="shared" si="2"/>
        <v>0</v>
      </c>
      <c r="I70" s="2">
        <f t="shared" si="3"/>
        <v>0</v>
      </c>
    </row>
    <row r="71" spans="1:9">
      <c r="A71" t="s">
        <v>9</v>
      </c>
      <c r="B71">
        <v>0</v>
      </c>
      <c r="C71">
        <v>200301</v>
      </c>
      <c r="G71">
        <v>70</v>
      </c>
      <c r="H71" s="2">
        <f t="shared" si="2"/>
        <v>1.1626392841862455E-6</v>
      </c>
      <c r="I71" s="2">
        <f t="shared" si="3"/>
        <v>4.5146115402500194E-6</v>
      </c>
    </row>
    <row r="72" spans="1:9">
      <c r="A72" t="s">
        <v>9</v>
      </c>
      <c r="B72">
        <v>1</v>
      </c>
      <c r="C72">
        <v>16281</v>
      </c>
      <c r="G72">
        <v>71</v>
      </c>
      <c r="H72" s="2">
        <f t="shared" si="2"/>
        <v>1.1626392841862455E-6</v>
      </c>
      <c r="I72" s="2">
        <f t="shared" si="3"/>
        <v>0</v>
      </c>
    </row>
    <row r="73" spans="1:9">
      <c r="A73" t="s">
        <v>9</v>
      </c>
      <c r="B73">
        <v>2</v>
      </c>
      <c r="C73">
        <v>2861</v>
      </c>
      <c r="G73">
        <v>72</v>
      </c>
      <c r="H73" s="2">
        <f t="shared" si="2"/>
        <v>0</v>
      </c>
      <c r="I73" s="2">
        <f t="shared" si="3"/>
        <v>0</v>
      </c>
    </row>
    <row r="74" spans="1:9">
      <c r="A74" t="s">
        <v>9</v>
      </c>
      <c r="B74">
        <v>3</v>
      </c>
      <c r="C74">
        <v>984</v>
      </c>
      <c r="G74">
        <v>73</v>
      </c>
      <c r="H74" s="2">
        <f t="shared" si="2"/>
        <v>1.1626392841862455E-6</v>
      </c>
      <c r="I74" s="2">
        <f t="shared" si="3"/>
        <v>0</v>
      </c>
    </row>
    <row r="75" spans="1:9">
      <c r="A75" t="s">
        <v>9</v>
      </c>
      <c r="B75">
        <v>4</v>
      </c>
      <c r="C75">
        <v>457</v>
      </c>
      <c r="G75">
        <v>74</v>
      </c>
      <c r="H75" s="2">
        <f t="shared" si="2"/>
        <v>1.1626392841862455E-6</v>
      </c>
      <c r="I75" s="2">
        <f t="shared" si="3"/>
        <v>0</v>
      </c>
    </row>
    <row r="76" spans="1:9">
      <c r="A76" t="s">
        <v>9</v>
      </c>
      <c r="B76">
        <v>5</v>
      </c>
      <c r="C76">
        <v>215</v>
      </c>
      <c r="G76">
        <v>75</v>
      </c>
      <c r="H76" s="2">
        <f t="shared" si="2"/>
        <v>0</v>
      </c>
      <c r="I76" s="2">
        <f t="shared" si="3"/>
        <v>0</v>
      </c>
    </row>
    <row r="77" spans="1:9">
      <c r="A77" t="s">
        <v>9</v>
      </c>
      <c r="B77">
        <v>6</v>
      </c>
      <c r="C77">
        <v>122</v>
      </c>
      <c r="G77">
        <v>76</v>
      </c>
      <c r="H77" s="2">
        <f t="shared" si="2"/>
        <v>0</v>
      </c>
      <c r="I77" s="2">
        <f t="shared" si="3"/>
        <v>0</v>
      </c>
    </row>
    <row r="78" spans="1:9">
      <c r="A78" t="s">
        <v>9</v>
      </c>
      <c r="B78">
        <v>7</v>
      </c>
      <c r="C78">
        <v>67</v>
      </c>
      <c r="G78">
        <v>77</v>
      </c>
      <c r="H78" s="2">
        <f t="shared" si="2"/>
        <v>1.1626392841862455E-6</v>
      </c>
      <c r="I78" s="2">
        <f t="shared" si="3"/>
        <v>0</v>
      </c>
    </row>
    <row r="79" spans="1:9">
      <c r="A79" t="s">
        <v>9</v>
      </c>
      <c r="B79">
        <v>8</v>
      </c>
      <c r="C79">
        <v>41</v>
      </c>
      <c r="G79">
        <v>78</v>
      </c>
      <c r="H79" s="2">
        <f t="shared" si="2"/>
        <v>0</v>
      </c>
      <c r="I79" s="2">
        <f t="shared" si="3"/>
        <v>0</v>
      </c>
    </row>
    <row r="80" spans="1:9">
      <c r="A80" t="s">
        <v>9</v>
      </c>
      <c r="B80">
        <v>9</v>
      </c>
      <c r="C80">
        <v>50</v>
      </c>
      <c r="G80">
        <v>79</v>
      </c>
      <c r="H80" s="2">
        <f t="shared" si="2"/>
        <v>0</v>
      </c>
      <c r="I80" s="2">
        <f t="shared" si="3"/>
        <v>0</v>
      </c>
    </row>
    <row r="81" spans="1:9">
      <c r="A81" t="s">
        <v>9</v>
      </c>
      <c r="B81">
        <v>10</v>
      </c>
      <c r="C81">
        <v>22</v>
      </c>
      <c r="G81">
        <v>80</v>
      </c>
      <c r="H81" s="2">
        <f t="shared" si="2"/>
        <v>1.1626392841862455E-6</v>
      </c>
      <c r="I81" s="2">
        <f t="shared" si="3"/>
        <v>0</v>
      </c>
    </row>
    <row r="82" spans="1:9">
      <c r="A82" t="s">
        <v>9</v>
      </c>
      <c r="B82">
        <v>11</v>
      </c>
      <c r="C82">
        <v>10</v>
      </c>
      <c r="G82">
        <v>81</v>
      </c>
      <c r="H82" s="2">
        <f t="shared" si="2"/>
        <v>0</v>
      </c>
      <c r="I82" s="2">
        <f t="shared" si="3"/>
        <v>4.5146115402500194E-6</v>
      </c>
    </row>
    <row r="83" spans="1:9">
      <c r="A83" t="s">
        <v>9</v>
      </c>
      <c r="B83">
        <v>12</v>
      </c>
      <c r="C83">
        <v>14</v>
      </c>
      <c r="G83">
        <v>82</v>
      </c>
      <c r="H83" s="2">
        <f t="shared" si="2"/>
        <v>0</v>
      </c>
      <c r="I83" s="2">
        <f t="shared" si="3"/>
        <v>0</v>
      </c>
    </row>
    <row r="84" spans="1:9">
      <c r="A84" t="s">
        <v>9</v>
      </c>
      <c r="B84">
        <v>13</v>
      </c>
      <c r="C84">
        <v>11</v>
      </c>
      <c r="G84">
        <v>83</v>
      </c>
      <c r="H84" s="2">
        <f t="shared" si="2"/>
        <v>0</v>
      </c>
      <c r="I84" s="2">
        <f t="shared" si="3"/>
        <v>0</v>
      </c>
    </row>
    <row r="85" spans="1:9">
      <c r="A85" t="s">
        <v>9</v>
      </c>
      <c r="B85">
        <v>14</v>
      </c>
      <c r="C85">
        <v>12</v>
      </c>
      <c r="G85">
        <v>84</v>
      </c>
      <c r="H85" s="2">
        <f t="shared" si="2"/>
        <v>1.1626392841862455E-6</v>
      </c>
      <c r="I85" s="2">
        <f t="shared" si="3"/>
        <v>0</v>
      </c>
    </row>
    <row r="86" spans="1:9">
      <c r="A86" t="s">
        <v>9</v>
      </c>
      <c r="B86">
        <v>15</v>
      </c>
      <c r="C86">
        <v>9</v>
      </c>
      <c r="G86">
        <v>85</v>
      </c>
      <c r="H86" s="2">
        <f t="shared" si="2"/>
        <v>0</v>
      </c>
      <c r="I86" s="2">
        <f t="shared" si="3"/>
        <v>0</v>
      </c>
    </row>
    <row r="87" spans="1:9">
      <c r="A87" t="s">
        <v>9</v>
      </c>
      <c r="B87">
        <v>16</v>
      </c>
      <c r="C87">
        <v>5</v>
      </c>
      <c r="G87">
        <v>86</v>
      </c>
      <c r="H87" s="2">
        <f t="shared" si="2"/>
        <v>1.1626392841862455E-6</v>
      </c>
      <c r="I87" s="2">
        <f t="shared" si="3"/>
        <v>0</v>
      </c>
    </row>
    <row r="88" spans="1:9">
      <c r="A88" t="s">
        <v>9</v>
      </c>
      <c r="B88">
        <v>17</v>
      </c>
      <c r="C88">
        <v>4</v>
      </c>
      <c r="G88">
        <v>87</v>
      </c>
      <c r="H88" s="2">
        <f t="shared" si="2"/>
        <v>0</v>
      </c>
      <c r="I88" s="2">
        <f t="shared" si="3"/>
        <v>0</v>
      </c>
    </row>
    <row r="89" spans="1:9">
      <c r="A89" t="s">
        <v>9</v>
      </c>
      <c r="B89">
        <v>18</v>
      </c>
      <c r="C89">
        <v>3</v>
      </c>
      <c r="G89">
        <v>88</v>
      </c>
      <c r="H89" s="2">
        <f t="shared" si="2"/>
        <v>0</v>
      </c>
      <c r="I89" s="2">
        <f t="shared" si="3"/>
        <v>0</v>
      </c>
    </row>
    <row r="90" spans="1:9">
      <c r="A90" t="s">
        <v>9</v>
      </c>
      <c r="B90">
        <v>19</v>
      </c>
      <c r="C90">
        <v>3</v>
      </c>
      <c r="G90">
        <v>89</v>
      </c>
      <c r="H90" s="2">
        <f t="shared" si="2"/>
        <v>0</v>
      </c>
      <c r="I90" s="2">
        <f t="shared" si="3"/>
        <v>0</v>
      </c>
    </row>
    <row r="91" spans="1:9">
      <c r="A91" t="s">
        <v>9</v>
      </c>
      <c r="B91">
        <v>20</v>
      </c>
      <c r="C91">
        <v>5</v>
      </c>
      <c r="G91">
        <v>90</v>
      </c>
      <c r="H91" s="2">
        <f t="shared" si="2"/>
        <v>1.1626392841862455E-6</v>
      </c>
      <c r="I91" s="2">
        <f t="shared" si="3"/>
        <v>0</v>
      </c>
    </row>
    <row r="92" spans="1:9">
      <c r="A92" t="s">
        <v>9</v>
      </c>
      <c r="B92">
        <v>21</v>
      </c>
      <c r="C92">
        <v>1</v>
      </c>
      <c r="G92">
        <v>91</v>
      </c>
      <c r="H92" s="2">
        <f t="shared" si="2"/>
        <v>0</v>
      </c>
      <c r="I92" s="2">
        <f t="shared" si="3"/>
        <v>0</v>
      </c>
    </row>
    <row r="93" spans="1:9">
      <c r="A93" t="s">
        <v>9</v>
      </c>
      <c r="B93">
        <v>22</v>
      </c>
      <c r="C93">
        <v>2</v>
      </c>
      <c r="G93">
        <v>92</v>
      </c>
      <c r="H93" s="2">
        <f t="shared" si="2"/>
        <v>0</v>
      </c>
      <c r="I93" s="2">
        <f t="shared" si="3"/>
        <v>0</v>
      </c>
    </row>
    <row r="94" spans="1:9">
      <c r="A94" t="s">
        <v>9</v>
      </c>
      <c r="B94">
        <v>23</v>
      </c>
      <c r="C94">
        <v>2</v>
      </c>
      <c r="G94">
        <v>93</v>
      </c>
      <c r="H94" s="2">
        <f t="shared" si="2"/>
        <v>0</v>
      </c>
      <c r="I94" s="2">
        <f t="shared" si="3"/>
        <v>0</v>
      </c>
    </row>
    <row r="95" spans="1:9">
      <c r="A95" t="s">
        <v>9</v>
      </c>
      <c r="B95">
        <v>24</v>
      </c>
      <c r="C95">
        <v>3</v>
      </c>
      <c r="G95">
        <v>94</v>
      </c>
      <c r="H95" s="2">
        <f t="shared" si="2"/>
        <v>1.1626392841862455E-6</v>
      </c>
      <c r="I95" s="2">
        <f t="shared" si="3"/>
        <v>0</v>
      </c>
    </row>
    <row r="96" spans="1:9">
      <c r="A96" t="s">
        <v>9</v>
      </c>
      <c r="B96">
        <v>25</v>
      </c>
      <c r="C96">
        <v>1</v>
      </c>
      <c r="G96">
        <v>95</v>
      </c>
      <c r="H96" s="2">
        <f t="shared" si="2"/>
        <v>0</v>
      </c>
      <c r="I96" s="2">
        <f t="shared" si="3"/>
        <v>0</v>
      </c>
    </row>
    <row r="97" spans="1:9">
      <c r="A97" t="s">
        <v>9</v>
      </c>
      <c r="B97">
        <v>26</v>
      </c>
      <c r="C97">
        <v>1</v>
      </c>
      <c r="G97">
        <v>96</v>
      </c>
      <c r="H97" s="2">
        <f t="shared" si="2"/>
        <v>0</v>
      </c>
      <c r="I97" s="2">
        <f t="shared" si="3"/>
        <v>0</v>
      </c>
    </row>
    <row r="98" spans="1:9">
      <c r="A98" t="s">
        <v>9</v>
      </c>
      <c r="B98">
        <v>27</v>
      </c>
      <c r="C98">
        <v>1</v>
      </c>
      <c r="G98">
        <v>97</v>
      </c>
      <c r="H98" s="2">
        <f t="shared" si="2"/>
        <v>0</v>
      </c>
      <c r="I98" s="2">
        <f t="shared" si="3"/>
        <v>0</v>
      </c>
    </row>
    <row r="99" spans="1:9">
      <c r="A99" t="s">
        <v>9</v>
      </c>
      <c r="B99">
        <v>28</v>
      </c>
      <c r="C99">
        <v>1</v>
      </c>
      <c r="G99">
        <v>98</v>
      </c>
      <c r="H99" s="2">
        <f t="shared" si="2"/>
        <v>0</v>
      </c>
      <c r="I99" s="2">
        <f t="shared" si="3"/>
        <v>0</v>
      </c>
    </row>
    <row r="100" spans="1:9">
      <c r="A100" t="s">
        <v>9</v>
      </c>
      <c r="B100">
        <v>31</v>
      </c>
      <c r="C100">
        <v>1</v>
      </c>
      <c r="G100">
        <v>99</v>
      </c>
      <c r="H100" s="2">
        <f t="shared" si="2"/>
        <v>0</v>
      </c>
      <c r="I100" s="2">
        <f t="shared" si="3"/>
        <v>0</v>
      </c>
    </row>
    <row r="101" spans="1:9">
      <c r="A101" t="s">
        <v>9</v>
      </c>
      <c r="B101">
        <v>32</v>
      </c>
      <c r="C101">
        <v>1</v>
      </c>
      <c r="G101">
        <v>100</v>
      </c>
      <c r="H101" s="2">
        <f t="shared" si="2"/>
        <v>0</v>
      </c>
      <c r="I101" s="2">
        <f t="shared" si="3"/>
        <v>0</v>
      </c>
    </row>
    <row r="102" spans="1:9">
      <c r="A102" t="s">
        <v>9</v>
      </c>
      <c r="B102">
        <v>34</v>
      </c>
      <c r="C102">
        <v>1</v>
      </c>
      <c r="G102">
        <v>101</v>
      </c>
      <c r="H102" s="2">
        <f t="shared" si="2"/>
        <v>0</v>
      </c>
      <c r="I102" s="2">
        <f t="shared" si="3"/>
        <v>0</v>
      </c>
    </row>
    <row r="103" spans="1:9">
      <c r="A103" t="s">
        <v>9</v>
      </c>
      <c r="B103">
        <v>40</v>
      </c>
      <c r="C103">
        <v>1</v>
      </c>
      <c r="G103">
        <v>102</v>
      </c>
      <c r="H103" s="2">
        <f t="shared" si="2"/>
        <v>0</v>
      </c>
      <c r="I103" s="2">
        <f t="shared" si="3"/>
        <v>0</v>
      </c>
    </row>
    <row r="104" spans="1:9">
      <c r="A104" t="s">
        <v>9</v>
      </c>
      <c r="B104">
        <v>41</v>
      </c>
      <c r="C104">
        <v>1</v>
      </c>
      <c r="G104">
        <v>103</v>
      </c>
      <c r="H104" s="2">
        <f t="shared" si="2"/>
        <v>0</v>
      </c>
      <c r="I104" s="2">
        <f t="shared" si="3"/>
        <v>0</v>
      </c>
    </row>
    <row r="105" spans="1:9">
      <c r="A105" t="s">
        <v>9</v>
      </c>
      <c r="B105">
        <v>43</v>
      </c>
      <c r="C105">
        <v>1</v>
      </c>
      <c r="G105">
        <v>104</v>
      </c>
      <c r="H105" s="2">
        <f t="shared" si="2"/>
        <v>0</v>
      </c>
      <c r="I105" s="2">
        <f t="shared" si="3"/>
        <v>0</v>
      </c>
    </row>
    <row r="106" spans="1:9">
      <c r="A106" t="s">
        <v>9</v>
      </c>
      <c r="B106">
        <v>44</v>
      </c>
      <c r="C106">
        <v>2</v>
      </c>
      <c r="G106">
        <v>105</v>
      </c>
      <c r="H106" s="2">
        <f t="shared" si="2"/>
        <v>0</v>
      </c>
      <c r="I106" s="2">
        <f t="shared" si="3"/>
        <v>4.5146115402500194E-6</v>
      </c>
    </row>
    <row r="107" spans="1:9">
      <c r="A107" t="s">
        <v>9</v>
      </c>
      <c r="B107">
        <v>57</v>
      </c>
      <c r="C107">
        <v>1</v>
      </c>
      <c r="G107">
        <v>106</v>
      </c>
      <c r="H107" s="2">
        <f t="shared" si="2"/>
        <v>0</v>
      </c>
      <c r="I107" s="2">
        <f t="shared" si="3"/>
        <v>0</v>
      </c>
    </row>
    <row r="108" spans="1:9">
      <c r="A108" t="s">
        <v>9</v>
      </c>
      <c r="B108">
        <v>64</v>
      </c>
      <c r="C108">
        <v>1</v>
      </c>
      <c r="G108">
        <v>107</v>
      </c>
      <c r="H108" s="2">
        <f t="shared" si="2"/>
        <v>0</v>
      </c>
      <c r="I108" s="2">
        <f t="shared" si="3"/>
        <v>0</v>
      </c>
    </row>
    <row r="109" spans="1:9">
      <c r="A109" t="s">
        <v>9</v>
      </c>
      <c r="B109">
        <v>70</v>
      </c>
      <c r="C109">
        <v>1</v>
      </c>
      <c r="G109">
        <v>108</v>
      </c>
      <c r="H109" s="2">
        <f t="shared" si="2"/>
        <v>0</v>
      </c>
      <c r="I109" s="2">
        <f t="shared" si="3"/>
        <v>0</v>
      </c>
    </row>
    <row r="110" spans="1:9">
      <c r="A110" t="s">
        <v>9</v>
      </c>
      <c r="B110">
        <v>81</v>
      </c>
      <c r="C110">
        <v>1</v>
      </c>
      <c r="G110">
        <v>109</v>
      </c>
      <c r="H110" s="2">
        <f t="shared" si="2"/>
        <v>1.1626392841862455E-6</v>
      </c>
      <c r="I110" s="2">
        <f t="shared" si="3"/>
        <v>0</v>
      </c>
    </row>
    <row r="111" spans="1:9">
      <c r="A111" t="s">
        <v>9</v>
      </c>
      <c r="B111">
        <v>105</v>
      </c>
      <c r="C111">
        <v>1</v>
      </c>
      <c r="G111">
        <v>110</v>
      </c>
      <c r="H111" s="2">
        <f t="shared" si="2"/>
        <v>2.325278568372491E-6</v>
      </c>
      <c r="I111" s="2">
        <f t="shared" si="3"/>
        <v>0</v>
      </c>
    </row>
    <row r="112" spans="1:9">
      <c r="A112" t="s">
        <v>9</v>
      </c>
      <c r="B112">
        <v>141</v>
      </c>
      <c r="C112">
        <v>1</v>
      </c>
      <c r="G112">
        <v>111</v>
      </c>
      <c r="H112" s="2">
        <f t="shared" si="2"/>
        <v>0</v>
      </c>
      <c r="I112" s="2">
        <f t="shared" si="3"/>
        <v>0</v>
      </c>
    </row>
    <row r="113" spans="7:9">
      <c r="G113">
        <v>112</v>
      </c>
      <c r="H113" s="2">
        <f t="shared" si="2"/>
        <v>0</v>
      </c>
      <c r="I113" s="2">
        <f t="shared" si="3"/>
        <v>0</v>
      </c>
    </row>
    <row r="114" spans="7:9">
      <c r="G114">
        <v>113</v>
      </c>
      <c r="H114" s="2">
        <f t="shared" si="2"/>
        <v>0</v>
      </c>
      <c r="I114" s="2">
        <f t="shared" si="3"/>
        <v>0</v>
      </c>
    </row>
    <row r="115" spans="7:9">
      <c r="G115">
        <v>114</v>
      </c>
      <c r="H115" s="2">
        <f t="shared" si="2"/>
        <v>0</v>
      </c>
      <c r="I115" s="2">
        <f t="shared" si="3"/>
        <v>0</v>
      </c>
    </row>
    <row r="116" spans="7:9">
      <c r="G116">
        <v>115</v>
      </c>
      <c r="H116" s="2">
        <f t="shared" si="2"/>
        <v>0</v>
      </c>
      <c r="I116" s="2">
        <f t="shared" si="3"/>
        <v>0</v>
      </c>
    </row>
    <row r="117" spans="7:9">
      <c r="G117">
        <v>116</v>
      </c>
      <c r="H117" s="2">
        <f t="shared" si="2"/>
        <v>0</v>
      </c>
      <c r="I117" s="2">
        <f t="shared" si="3"/>
        <v>0</v>
      </c>
    </row>
    <row r="118" spans="7:9">
      <c r="G118">
        <v>117</v>
      </c>
      <c r="H118" s="2">
        <f t="shared" si="2"/>
        <v>0</v>
      </c>
      <c r="I118" s="2">
        <f t="shared" si="3"/>
        <v>0</v>
      </c>
    </row>
    <row r="119" spans="7:9">
      <c r="G119">
        <v>118</v>
      </c>
      <c r="H119" s="2">
        <f t="shared" si="2"/>
        <v>0</v>
      </c>
      <c r="I119" s="2">
        <f t="shared" si="3"/>
        <v>0</v>
      </c>
    </row>
    <row r="120" spans="7:9">
      <c r="G120">
        <v>119</v>
      </c>
      <c r="H120" s="2">
        <f t="shared" si="2"/>
        <v>0</v>
      </c>
      <c r="I120" s="2">
        <f t="shared" si="3"/>
        <v>0</v>
      </c>
    </row>
    <row r="121" spans="7:9">
      <c r="G121">
        <v>120</v>
      </c>
      <c r="H121" s="2">
        <f t="shared" si="2"/>
        <v>0</v>
      </c>
      <c r="I121" s="2">
        <f t="shared" si="3"/>
        <v>0</v>
      </c>
    </row>
    <row r="122" spans="7:9">
      <c r="G122">
        <v>121</v>
      </c>
      <c r="H122" s="2">
        <f t="shared" si="2"/>
        <v>0</v>
      </c>
      <c r="I122" s="2">
        <f t="shared" si="3"/>
        <v>0</v>
      </c>
    </row>
    <row r="123" spans="7:9">
      <c r="G123">
        <v>122</v>
      </c>
      <c r="H123" s="2">
        <f t="shared" si="2"/>
        <v>0</v>
      </c>
      <c r="I123" s="2">
        <f t="shared" si="3"/>
        <v>0</v>
      </c>
    </row>
    <row r="124" spans="7:9">
      <c r="G124">
        <v>123</v>
      </c>
      <c r="H124" s="2">
        <f t="shared" si="2"/>
        <v>0</v>
      </c>
      <c r="I124" s="2">
        <f t="shared" si="3"/>
        <v>0</v>
      </c>
    </row>
    <row r="125" spans="7:9">
      <c r="G125">
        <v>124</v>
      </c>
      <c r="H125" s="2">
        <f t="shared" si="2"/>
        <v>0</v>
      </c>
      <c r="I125" s="2">
        <f t="shared" si="3"/>
        <v>0</v>
      </c>
    </row>
    <row r="126" spans="7:9">
      <c r="G126">
        <v>125</v>
      </c>
      <c r="H126" s="2">
        <f t="shared" si="2"/>
        <v>0</v>
      </c>
      <c r="I126" s="2">
        <f t="shared" si="3"/>
        <v>0</v>
      </c>
    </row>
    <row r="127" spans="7:9">
      <c r="G127">
        <v>126</v>
      </c>
      <c r="H127" s="2">
        <f t="shared" si="2"/>
        <v>0</v>
      </c>
      <c r="I127" s="2">
        <f t="shared" si="3"/>
        <v>0</v>
      </c>
    </row>
    <row r="128" spans="7:9">
      <c r="G128">
        <v>127</v>
      </c>
      <c r="H128" s="2">
        <f t="shared" si="2"/>
        <v>0</v>
      </c>
      <c r="I128" s="2">
        <f t="shared" si="3"/>
        <v>0</v>
      </c>
    </row>
    <row r="129" spans="7:9">
      <c r="G129">
        <v>128</v>
      </c>
      <c r="H129" s="2">
        <f t="shared" si="2"/>
        <v>0</v>
      </c>
      <c r="I129" s="2">
        <f t="shared" si="3"/>
        <v>0</v>
      </c>
    </row>
    <row r="130" spans="7:9">
      <c r="G130">
        <v>129</v>
      </c>
      <c r="H130" s="2">
        <f t="shared" ref="H130:H180" si="4">IF(ISNA(VLOOKUP(G130,$B$2:$C$70,2,0)) = TRUE, 0, VLOOKUP(G130,$B$2:$C$70,2,0))/SUM($C$2:$C$70)</f>
        <v>0</v>
      </c>
      <c r="I130" s="2">
        <f t="shared" ref="I130:I180" si="5">IF(ISNA(VLOOKUP(G130,$B$71:$C$112,2,0)) = TRUE, 0, VLOOKUP(G130,$B$71:$C$112,2,0))/SUM($C$71:$C$112)</f>
        <v>0</v>
      </c>
    </row>
    <row r="131" spans="7:9">
      <c r="G131">
        <v>130</v>
      </c>
      <c r="H131" s="2">
        <f t="shared" si="4"/>
        <v>0</v>
      </c>
      <c r="I131" s="2">
        <f t="shared" si="5"/>
        <v>0</v>
      </c>
    </row>
    <row r="132" spans="7:9">
      <c r="G132">
        <v>131</v>
      </c>
      <c r="H132" s="2">
        <f t="shared" si="4"/>
        <v>0</v>
      </c>
      <c r="I132" s="2">
        <f t="shared" si="5"/>
        <v>0</v>
      </c>
    </row>
    <row r="133" spans="7:9">
      <c r="G133">
        <v>132</v>
      </c>
      <c r="H133" s="2">
        <f t="shared" si="4"/>
        <v>0</v>
      </c>
      <c r="I133" s="2">
        <f t="shared" si="5"/>
        <v>0</v>
      </c>
    </row>
    <row r="134" spans="7:9">
      <c r="G134">
        <v>133</v>
      </c>
      <c r="H134" s="2">
        <f t="shared" si="4"/>
        <v>1.1626392841862455E-6</v>
      </c>
      <c r="I134" s="2">
        <f t="shared" si="5"/>
        <v>0</v>
      </c>
    </row>
    <row r="135" spans="7:9">
      <c r="G135">
        <v>134</v>
      </c>
      <c r="H135" s="2">
        <f t="shared" si="4"/>
        <v>0</v>
      </c>
      <c r="I135" s="2">
        <f t="shared" si="5"/>
        <v>0</v>
      </c>
    </row>
    <row r="136" spans="7:9">
      <c r="G136">
        <v>135</v>
      </c>
      <c r="H136" s="2">
        <f t="shared" si="4"/>
        <v>0</v>
      </c>
      <c r="I136" s="2">
        <f t="shared" si="5"/>
        <v>0</v>
      </c>
    </row>
    <row r="137" spans="7:9">
      <c r="G137">
        <v>136</v>
      </c>
      <c r="H137" s="2">
        <f t="shared" si="4"/>
        <v>0</v>
      </c>
      <c r="I137" s="2">
        <f t="shared" si="5"/>
        <v>0</v>
      </c>
    </row>
    <row r="138" spans="7:9">
      <c r="G138">
        <v>137</v>
      </c>
      <c r="H138" s="2">
        <f t="shared" si="4"/>
        <v>0</v>
      </c>
      <c r="I138" s="2">
        <f t="shared" si="5"/>
        <v>0</v>
      </c>
    </row>
    <row r="139" spans="7:9">
      <c r="G139">
        <v>138</v>
      </c>
      <c r="H139" s="2">
        <f t="shared" si="4"/>
        <v>0</v>
      </c>
      <c r="I139" s="2">
        <f t="shared" si="5"/>
        <v>0</v>
      </c>
    </row>
    <row r="140" spans="7:9">
      <c r="G140">
        <v>139</v>
      </c>
      <c r="H140" s="2">
        <f t="shared" si="4"/>
        <v>0</v>
      </c>
      <c r="I140" s="2">
        <f t="shared" si="5"/>
        <v>0</v>
      </c>
    </row>
    <row r="141" spans="7:9">
      <c r="G141">
        <v>140</v>
      </c>
      <c r="H141" s="2">
        <f t="shared" si="4"/>
        <v>0</v>
      </c>
      <c r="I141" s="2">
        <f t="shared" si="5"/>
        <v>0</v>
      </c>
    </row>
    <row r="142" spans="7:9">
      <c r="G142">
        <v>141</v>
      </c>
      <c r="H142" s="2">
        <f t="shared" si="4"/>
        <v>0</v>
      </c>
      <c r="I142" s="2">
        <f t="shared" si="5"/>
        <v>4.5146115402500194E-6</v>
      </c>
    </row>
    <row r="143" spans="7:9">
      <c r="G143">
        <v>142</v>
      </c>
      <c r="H143" s="2">
        <f t="shared" si="4"/>
        <v>0</v>
      </c>
      <c r="I143" s="2">
        <f t="shared" si="5"/>
        <v>0</v>
      </c>
    </row>
    <row r="144" spans="7:9">
      <c r="G144">
        <v>143</v>
      </c>
      <c r="H144" s="2">
        <f t="shared" si="4"/>
        <v>0</v>
      </c>
      <c r="I144" s="2">
        <f t="shared" si="5"/>
        <v>0</v>
      </c>
    </row>
    <row r="145" spans="7:9">
      <c r="G145">
        <v>144</v>
      </c>
      <c r="H145" s="2">
        <f t="shared" si="4"/>
        <v>0</v>
      </c>
      <c r="I145" s="2">
        <f t="shared" si="5"/>
        <v>0</v>
      </c>
    </row>
    <row r="146" spans="7:9">
      <c r="G146">
        <v>145</v>
      </c>
      <c r="H146" s="2">
        <f t="shared" si="4"/>
        <v>0</v>
      </c>
      <c r="I146" s="2">
        <f t="shared" si="5"/>
        <v>0</v>
      </c>
    </row>
    <row r="147" spans="7:9">
      <c r="G147">
        <v>146</v>
      </c>
      <c r="H147" s="2">
        <f t="shared" si="4"/>
        <v>0</v>
      </c>
      <c r="I147" s="2">
        <f t="shared" si="5"/>
        <v>0</v>
      </c>
    </row>
    <row r="148" spans="7:9">
      <c r="G148">
        <v>147</v>
      </c>
      <c r="H148" s="2">
        <f t="shared" si="4"/>
        <v>0</v>
      </c>
      <c r="I148" s="2">
        <f t="shared" si="5"/>
        <v>0</v>
      </c>
    </row>
    <row r="149" spans="7:9">
      <c r="G149">
        <v>148</v>
      </c>
      <c r="H149" s="2">
        <f t="shared" si="4"/>
        <v>0</v>
      </c>
      <c r="I149" s="2">
        <f t="shared" si="5"/>
        <v>0</v>
      </c>
    </row>
    <row r="150" spans="7:9">
      <c r="G150">
        <v>149</v>
      </c>
      <c r="H150" s="2">
        <f t="shared" si="4"/>
        <v>1.1626392841862455E-6</v>
      </c>
      <c r="I150" s="2">
        <f t="shared" si="5"/>
        <v>0</v>
      </c>
    </row>
    <row r="151" spans="7:9">
      <c r="G151">
        <v>150</v>
      </c>
      <c r="H151" s="2">
        <f t="shared" si="4"/>
        <v>0</v>
      </c>
      <c r="I151" s="2">
        <f t="shared" si="5"/>
        <v>0</v>
      </c>
    </row>
    <row r="152" spans="7:9">
      <c r="G152">
        <v>151</v>
      </c>
      <c r="H152" s="2">
        <f t="shared" si="4"/>
        <v>0</v>
      </c>
      <c r="I152" s="2">
        <f t="shared" si="5"/>
        <v>0</v>
      </c>
    </row>
    <row r="153" spans="7:9">
      <c r="G153">
        <v>152</v>
      </c>
      <c r="H153" s="2">
        <f t="shared" si="4"/>
        <v>0</v>
      </c>
      <c r="I153" s="2">
        <f t="shared" si="5"/>
        <v>0</v>
      </c>
    </row>
    <row r="154" spans="7:9">
      <c r="G154">
        <v>153</v>
      </c>
      <c r="H154" s="2">
        <f t="shared" si="4"/>
        <v>0</v>
      </c>
      <c r="I154" s="2">
        <f t="shared" si="5"/>
        <v>0</v>
      </c>
    </row>
    <row r="155" spans="7:9">
      <c r="G155">
        <v>154</v>
      </c>
      <c r="H155" s="2">
        <f t="shared" si="4"/>
        <v>0</v>
      </c>
      <c r="I155" s="2">
        <f t="shared" si="5"/>
        <v>0</v>
      </c>
    </row>
    <row r="156" spans="7:9">
      <c r="G156">
        <v>155</v>
      </c>
      <c r="H156" s="2">
        <f t="shared" si="4"/>
        <v>0</v>
      </c>
      <c r="I156" s="2">
        <f t="shared" si="5"/>
        <v>0</v>
      </c>
    </row>
    <row r="157" spans="7:9">
      <c r="G157">
        <v>156</v>
      </c>
      <c r="H157" s="2">
        <f t="shared" si="4"/>
        <v>0</v>
      </c>
      <c r="I157" s="2">
        <f t="shared" si="5"/>
        <v>0</v>
      </c>
    </row>
    <row r="158" spans="7:9">
      <c r="G158">
        <v>157</v>
      </c>
      <c r="H158" s="2">
        <f t="shared" si="4"/>
        <v>0</v>
      </c>
      <c r="I158" s="2">
        <f t="shared" si="5"/>
        <v>0</v>
      </c>
    </row>
    <row r="159" spans="7:9">
      <c r="G159">
        <v>158</v>
      </c>
      <c r="H159" s="2">
        <f t="shared" si="4"/>
        <v>0</v>
      </c>
      <c r="I159" s="2">
        <f t="shared" si="5"/>
        <v>0</v>
      </c>
    </row>
    <row r="160" spans="7:9">
      <c r="G160">
        <v>159</v>
      </c>
      <c r="H160" s="2">
        <f t="shared" si="4"/>
        <v>0</v>
      </c>
      <c r="I160" s="2">
        <f t="shared" si="5"/>
        <v>0</v>
      </c>
    </row>
    <row r="161" spans="7:9">
      <c r="G161">
        <v>160</v>
      </c>
      <c r="H161" s="2">
        <f t="shared" si="4"/>
        <v>0</v>
      </c>
      <c r="I161" s="2">
        <f t="shared" si="5"/>
        <v>0</v>
      </c>
    </row>
    <row r="162" spans="7:9">
      <c r="G162">
        <v>161</v>
      </c>
      <c r="H162" s="2">
        <f t="shared" si="4"/>
        <v>0</v>
      </c>
      <c r="I162" s="2">
        <f t="shared" si="5"/>
        <v>0</v>
      </c>
    </row>
    <row r="163" spans="7:9">
      <c r="G163">
        <v>162</v>
      </c>
      <c r="H163" s="2">
        <f t="shared" si="4"/>
        <v>0</v>
      </c>
      <c r="I163" s="2">
        <f t="shared" si="5"/>
        <v>0</v>
      </c>
    </row>
    <row r="164" spans="7:9">
      <c r="G164">
        <v>163</v>
      </c>
      <c r="H164" s="2">
        <f t="shared" si="4"/>
        <v>0</v>
      </c>
      <c r="I164" s="2">
        <f t="shared" si="5"/>
        <v>0</v>
      </c>
    </row>
    <row r="165" spans="7:9">
      <c r="G165">
        <v>164</v>
      </c>
      <c r="H165" s="2">
        <f t="shared" si="4"/>
        <v>0</v>
      </c>
      <c r="I165" s="2">
        <f t="shared" si="5"/>
        <v>0</v>
      </c>
    </row>
    <row r="166" spans="7:9">
      <c r="G166">
        <v>165</v>
      </c>
      <c r="H166" s="2">
        <f t="shared" si="4"/>
        <v>0</v>
      </c>
      <c r="I166" s="2">
        <f t="shared" si="5"/>
        <v>0</v>
      </c>
    </row>
    <row r="167" spans="7:9">
      <c r="G167">
        <v>166</v>
      </c>
      <c r="H167" s="2">
        <f t="shared" si="4"/>
        <v>0</v>
      </c>
      <c r="I167" s="2">
        <f t="shared" si="5"/>
        <v>0</v>
      </c>
    </row>
    <row r="168" spans="7:9">
      <c r="G168">
        <v>167</v>
      </c>
      <c r="H168" s="2">
        <f t="shared" si="4"/>
        <v>0</v>
      </c>
      <c r="I168" s="2">
        <f t="shared" si="5"/>
        <v>0</v>
      </c>
    </row>
    <row r="169" spans="7:9">
      <c r="G169">
        <v>168</v>
      </c>
      <c r="H169" s="2">
        <f t="shared" si="4"/>
        <v>0</v>
      </c>
      <c r="I169" s="2">
        <f t="shared" si="5"/>
        <v>0</v>
      </c>
    </row>
    <row r="170" spans="7:9">
      <c r="G170">
        <v>169</v>
      </c>
      <c r="H170" s="2">
        <f t="shared" si="4"/>
        <v>0</v>
      </c>
      <c r="I170" s="2">
        <f t="shared" si="5"/>
        <v>0</v>
      </c>
    </row>
    <row r="171" spans="7:9">
      <c r="G171">
        <v>170</v>
      </c>
      <c r="H171" s="2">
        <f t="shared" si="4"/>
        <v>0</v>
      </c>
      <c r="I171" s="2">
        <f t="shared" si="5"/>
        <v>0</v>
      </c>
    </row>
    <row r="172" spans="7:9">
      <c r="G172">
        <v>171</v>
      </c>
      <c r="H172" s="2">
        <f t="shared" si="4"/>
        <v>0</v>
      </c>
      <c r="I172" s="2">
        <f t="shared" si="5"/>
        <v>0</v>
      </c>
    </row>
    <row r="173" spans="7:9">
      <c r="G173">
        <v>172</v>
      </c>
      <c r="H173" s="2">
        <f t="shared" si="4"/>
        <v>0</v>
      </c>
      <c r="I173" s="2">
        <f t="shared" si="5"/>
        <v>0</v>
      </c>
    </row>
    <row r="174" spans="7:9">
      <c r="G174">
        <v>173</v>
      </c>
      <c r="H174" s="2">
        <f t="shared" si="4"/>
        <v>0</v>
      </c>
      <c r="I174" s="2">
        <f t="shared" si="5"/>
        <v>0</v>
      </c>
    </row>
    <row r="175" spans="7:9">
      <c r="G175">
        <v>174</v>
      </c>
      <c r="H175" s="2">
        <f t="shared" si="4"/>
        <v>0</v>
      </c>
      <c r="I175" s="2">
        <f t="shared" si="5"/>
        <v>0</v>
      </c>
    </row>
    <row r="176" spans="7:9">
      <c r="G176">
        <v>175</v>
      </c>
      <c r="H176" s="2">
        <f t="shared" si="4"/>
        <v>0</v>
      </c>
      <c r="I176" s="2">
        <f t="shared" si="5"/>
        <v>0</v>
      </c>
    </row>
    <row r="177" spans="7:9">
      <c r="G177">
        <v>176</v>
      </c>
      <c r="H177" s="2">
        <f t="shared" si="4"/>
        <v>0</v>
      </c>
      <c r="I177" s="2">
        <f t="shared" si="5"/>
        <v>0</v>
      </c>
    </row>
    <row r="178" spans="7:9">
      <c r="G178">
        <v>177</v>
      </c>
      <c r="H178" s="2">
        <f t="shared" si="4"/>
        <v>0</v>
      </c>
      <c r="I178" s="2">
        <f t="shared" si="5"/>
        <v>0</v>
      </c>
    </row>
    <row r="179" spans="7:9">
      <c r="G179">
        <v>178</v>
      </c>
      <c r="H179" s="2">
        <f t="shared" si="4"/>
        <v>0</v>
      </c>
      <c r="I179" s="2">
        <f t="shared" si="5"/>
        <v>0</v>
      </c>
    </row>
    <row r="180" spans="7:9">
      <c r="G180">
        <v>179</v>
      </c>
      <c r="H180" s="2">
        <f t="shared" si="4"/>
        <v>0</v>
      </c>
      <c r="I180" s="2">
        <f t="shared" si="5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T36" sqref="T36"/>
    </sheetView>
  </sheetViews>
  <sheetFormatPr baseColWidth="10" defaultRowHeight="15" x14ac:dyDescent="0"/>
  <cols>
    <col min="2" max="2" width="18.5" customWidth="1"/>
  </cols>
  <sheetData>
    <row r="1" spans="1:3">
      <c r="A1" t="s">
        <v>20</v>
      </c>
      <c r="B1" t="s">
        <v>11</v>
      </c>
      <c r="C1" t="s">
        <v>29</v>
      </c>
    </row>
    <row r="2" spans="1:3">
      <c r="A2">
        <f>1.598</f>
        <v>1.5980000000000001</v>
      </c>
      <c r="B2">
        <f>_xlfn.NORM.DIST(A2,Results!$C$5,Results!$F$5,FALSE)</f>
        <v>2.5983322460517259E-60</v>
      </c>
      <c r="C2">
        <f>_xlfn.NORM.DIST(A2,Results!$C$6,Results!$F$6,FALSE)</f>
        <v>2.5475307513896608E-2</v>
      </c>
    </row>
    <row r="3" spans="1:3">
      <c r="A3">
        <f>A2+0.001</f>
        <v>1.599</v>
      </c>
      <c r="B3">
        <f>_xlfn.NORM.DIST(A3,Results!$C$5,Results!$F$5,FALSE)</f>
        <v>3.969257167323651E-57</v>
      </c>
      <c r="C3">
        <f>_xlfn.NORM.DIST(A3,Results!$C$6,Results!$F$6,FALSE)</f>
        <v>6.4580595312001901E-2</v>
      </c>
    </row>
    <row r="4" spans="1:3">
      <c r="A4">
        <f t="shared" ref="A4:A51" si="0">A3+0.001</f>
        <v>1.5999999999999999</v>
      </c>
      <c r="B4">
        <f>_xlfn.NORM.DIST(A4,Results!$C$5,Results!$F$5,FALSE)</f>
        <v>4.9952796923119662E-54</v>
      </c>
      <c r="C4">
        <f>_xlfn.NORM.DIST(A4,Results!$C$6,Results!$F$6,FALSE)</f>
        <v>0.15481846032413443</v>
      </c>
    </row>
    <row r="5" spans="1:3">
      <c r="A5">
        <f t="shared" si="0"/>
        <v>1.6009999999999998</v>
      </c>
      <c r="B5">
        <f>_xlfn.NORM.DIST(A5,Results!$C$5,Results!$F$5,FALSE)</f>
        <v>5.1790058308171864E-51</v>
      </c>
      <c r="C5">
        <f>_xlfn.NORM.DIST(A5,Results!$C$6,Results!$F$6,FALSE)</f>
        <v>0.35097932552833488</v>
      </c>
    </row>
    <row r="6" spans="1:3">
      <c r="A6">
        <f t="shared" si="0"/>
        <v>1.6019999999999996</v>
      </c>
      <c r="B6">
        <f>_xlfn.NORM.DIST(A6,Results!$C$5,Results!$F$5,FALSE)</f>
        <v>4.4235303128991239E-48</v>
      </c>
      <c r="C6">
        <f>_xlfn.NORM.DIST(A6,Results!$C$6,Results!$F$6,FALSE)</f>
        <v>0.75245133500983663</v>
      </c>
    </row>
    <row r="7" spans="1:3">
      <c r="A7">
        <f t="shared" si="0"/>
        <v>1.6029999999999995</v>
      </c>
      <c r="B7">
        <f>_xlfn.NORM.DIST(A7,Results!$C$5,Results!$F$5,FALSE)</f>
        <v>3.1126309616369029E-45</v>
      </c>
      <c r="C7">
        <f>_xlfn.NORM.DIST(A7,Results!$C$6,Results!$F$6,FALSE)</f>
        <v>1.5255041381790644</v>
      </c>
    </row>
    <row r="8" spans="1:3">
      <c r="A8">
        <f t="shared" si="0"/>
        <v>1.6039999999999994</v>
      </c>
      <c r="B8">
        <f>_xlfn.NORM.DIST(A8,Results!$C$5,Results!$F$5,FALSE)</f>
        <v>1.8043561999974911E-42</v>
      </c>
      <c r="C8">
        <f>_xlfn.NORM.DIST(A8,Results!$C$6,Results!$F$6,FALSE)</f>
        <v>2.9247345406906384</v>
      </c>
    </row>
    <row r="9" spans="1:3">
      <c r="A9">
        <f t="shared" si="0"/>
        <v>1.6049999999999993</v>
      </c>
      <c r="B9">
        <f>_xlfn.NORM.DIST(A9,Results!$C$5,Results!$F$5,FALSE)</f>
        <v>8.616937383304029E-40</v>
      </c>
      <c r="C9">
        <f>_xlfn.NORM.DIST(A9,Results!$C$6,Results!$F$6,FALSE)</f>
        <v>5.3027067337778186</v>
      </c>
    </row>
    <row r="10" spans="1:3">
      <c r="A10">
        <f t="shared" si="0"/>
        <v>1.6059999999999992</v>
      </c>
      <c r="B10">
        <f>_xlfn.NORM.DIST(A10,Results!$C$5,Results!$F$5,FALSE)</f>
        <v>3.3901554741472499E-37</v>
      </c>
      <c r="C10">
        <f>_xlfn.NORM.DIST(A10,Results!$C$6,Results!$F$6,FALSE)</f>
        <v>9.0917368099714757</v>
      </c>
    </row>
    <row r="11" spans="1:3">
      <c r="A11">
        <f t="shared" si="0"/>
        <v>1.6069999999999991</v>
      </c>
      <c r="B11">
        <f>_xlfn.NORM.DIST(A11,Results!$C$5,Results!$F$5,FALSE)</f>
        <v>1.0988092629495924E-34</v>
      </c>
      <c r="C11">
        <f>_xlfn.NORM.DIST(A11,Results!$C$6,Results!$F$6,FALSE)</f>
        <v>14.741245949274674</v>
      </c>
    </row>
    <row r="12" spans="1:3">
      <c r="A12">
        <f t="shared" si="0"/>
        <v>1.607999999999999</v>
      </c>
      <c r="B12">
        <f>_xlfn.NORM.DIST(A12,Results!$C$5,Results!$F$5,FALSE)</f>
        <v>2.9340061904063244E-32</v>
      </c>
      <c r="C12">
        <f>_xlfn.NORM.DIST(A12,Results!$C$6,Results!$F$6,FALSE)</f>
        <v>22.602663541544793</v>
      </c>
    </row>
    <row r="13" spans="1:3">
      <c r="A13">
        <f t="shared" si="0"/>
        <v>1.6089999999999989</v>
      </c>
      <c r="B13">
        <f>_xlfn.NORM.DIST(A13,Results!$C$5,Results!$F$5,FALSE)</f>
        <v>6.4541010015161865E-30</v>
      </c>
      <c r="C13">
        <f>_xlfn.NORM.DIST(A13,Results!$C$6,Results!$F$6,FALSE)</f>
        <v>32.773523816256457</v>
      </c>
    </row>
    <row r="14" spans="1:3">
      <c r="A14">
        <f t="shared" si="0"/>
        <v>1.6099999999999988</v>
      </c>
      <c r="B14">
        <f>_xlfn.NORM.DIST(A14,Results!$C$5,Results!$F$5,FALSE)</f>
        <v>1.1696246347223636E-27</v>
      </c>
      <c r="C14">
        <f>_xlfn.NORM.DIST(A14,Results!$C$6,Results!$F$6,FALSE)</f>
        <v>44.939139206189203</v>
      </c>
    </row>
    <row r="15" spans="1:3">
      <c r="A15">
        <f t="shared" si="0"/>
        <v>1.6109999999999987</v>
      </c>
      <c r="B15">
        <f>_xlfn.NORM.DIST(A15,Results!$C$5,Results!$F$5,FALSE)</f>
        <v>1.7461971454443457E-25</v>
      </c>
      <c r="C15">
        <f>_xlfn.NORM.DIST(A15,Results!$C$6,Results!$F$6,FALSE)</f>
        <v>58.272607334128949</v>
      </c>
    </row>
    <row r="16" spans="1:3">
      <c r="A16">
        <f t="shared" si="0"/>
        <v>1.6119999999999985</v>
      </c>
      <c r="B16">
        <f>_xlfn.NORM.DIST(A16,Results!$C$5,Results!$F$5,FALSE)</f>
        <v>2.1477120742840983E-23</v>
      </c>
      <c r="C16">
        <f>_xlfn.NORM.DIST(A16,Results!$C$6,Results!$F$6,FALSE)</f>
        <v>71.456582645385296</v>
      </c>
    </row>
    <row r="17" spans="1:3">
      <c r="A17">
        <f t="shared" si="0"/>
        <v>1.6129999999999984</v>
      </c>
      <c r="B17">
        <f>_xlfn.NORM.DIST(A17,Results!$C$5,Results!$F$5,FALSE)</f>
        <v>2.1761802333758025E-21</v>
      </c>
      <c r="C17">
        <f>_xlfn.NORM.DIST(A17,Results!$C$6,Results!$F$6,FALSE)</f>
        <v>82.862517867452752</v>
      </c>
    </row>
    <row r="18" spans="1:3">
      <c r="A18">
        <f t="shared" si="0"/>
        <v>1.6139999999999983</v>
      </c>
      <c r="B18">
        <f>_xlfn.NORM.DIST(A18,Results!$C$5,Results!$F$5,FALSE)</f>
        <v>1.8165597258623033E-19</v>
      </c>
      <c r="C18">
        <f>_xlfn.NORM.DIST(A18,Results!$C$6,Results!$F$6,FALSE)</f>
        <v>90.868236519696438</v>
      </c>
    </row>
    <row r="19" spans="1:3">
      <c r="A19">
        <f t="shared" si="0"/>
        <v>1.6149999999999982</v>
      </c>
      <c r="B19">
        <f>_xlfn.NORM.DIST(A19,Results!$C$5,Results!$F$5,FALSE)</f>
        <v>1.2492245754160071E-17</v>
      </c>
      <c r="C19">
        <f>_xlfn.NORM.DIST(A19,Results!$C$6,Results!$F$6,FALSE)</f>
        <v>94.233248955335</v>
      </c>
    </row>
    <row r="20" spans="1:3">
      <c r="A20">
        <f t="shared" si="0"/>
        <v>1.6159999999999981</v>
      </c>
      <c r="B20">
        <f>_xlfn.NORM.DIST(A20,Results!$C$5,Results!$F$5,FALSE)</f>
        <v>7.0772962454775564E-16</v>
      </c>
      <c r="C20">
        <f>_xlfn.NORM.DIST(A20,Results!$C$6,Results!$F$6,FALSE)</f>
        <v>92.413266424951473</v>
      </c>
    </row>
    <row r="21" spans="1:3">
      <c r="A21">
        <f t="shared" si="0"/>
        <v>1.616999999999998</v>
      </c>
      <c r="B21">
        <f>_xlfn.NORM.DIST(A21,Results!$C$5,Results!$F$5,FALSE)</f>
        <v>3.303164848649192E-14</v>
      </c>
      <c r="C21">
        <f>_xlfn.NORM.DIST(A21,Results!$C$6,Results!$F$6,FALSE)</f>
        <v>85.704291324833406</v>
      </c>
    </row>
    <row r="22" spans="1:3">
      <c r="A22">
        <f t="shared" si="0"/>
        <v>1.6179999999999979</v>
      </c>
      <c r="B22">
        <f>_xlfn.NORM.DIST(A22,Results!$C$5,Results!$F$5,FALSE)</f>
        <v>1.2700743325498303E-12</v>
      </c>
      <c r="C22">
        <f>_xlfn.NORM.DIST(A22,Results!$C$6,Results!$F$6,FALSE)</f>
        <v>75.16383080882467</v>
      </c>
    </row>
    <row r="23" spans="1:3">
      <c r="A23">
        <f t="shared" si="0"/>
        <v>1.6189999999999978</v>
      </c>
      <c r="B23">
        <f>_xlfn.NORM.DIST(A23,Results!$C$5,Results!$F$5,FALSE)</f>
        <v>4.0231298313578043E-11</v>
      </c>
      <c r="C23">
        <f>_xlfn.NORM.DIST(A23,Results!$C$6,Results!$F$6,FALSE)</f>
        <v>62.338067581347538</v>
      </c>
    </row>
    <row r="24" spans="1:3">
      <c r="A24">
        <f t="shared" si="0"/>
        <v>1.6199999999999977</v>
      </c>
      <c r="B24">
        <f>_xlfn.NORM.DIST(A24,Results!$C$5,Results!$F$5,FALSE)</f>
        <v>1.0498686668212761E-9</v>
      </c>
      <c r="C24">
        <f>_xlfn.NORM.DIST(A24,Results!$C$6,Results!$F$6,FALSE)</f>
        <v>48.891780757055955</v>
      </c>
    </row>
    <row r="25" spans="1:3">
      <c r="A25">
        <f t="shared" si="0"/>
        <v>1.6209999999999976</v>
      </c>
      <c r="B25">
        <f>_xlfn.NORM.DIST(A25,Results!$C$5,Results!$F$5,FALSE)</f>
        <v>2.2570538384440245E-8</v>
      </c>
      <c r="C25">
        <f>_xlfn.NORM.DIST(A25,Results!$C$6,Results!$F$6,FALSE)</f>
        <v>36.262393538077234</v>
      </c>
    </row>
    <row r="26" spans="1:3">
      <c r="A26">
        <f t="shared" si="0"/>
        <v>1.6219999999999974</v>
      </c>
      <c r="B26">
        <f>_xlfn.NORM.DIST(A26,Results!$C$5,Results!$F$5,FALSE)</f>
        <v>3.9974669377043839E-7</v>
      </c>
      <c r="C26">
        <f>_xlfn.NORM.DIST(A26,Results!$C$6,Results!$F$6,FALSE)</f>
        <v>25.434029399302602</v>
      </c>
    </row>
    <row r="27" spans="1:3">
      <c r="A27">
        <f t="shared" si="0"/>
        <v>1.6229999999999973</v>
      </c>
      <c r="B27">
        <f>_xlfn.NORM.DIST(A27,Results!$C$5,Results!$F$5,FALSE)</f>
        <v>5.8326223814440422E-6</v>
      </c>
      <c r="C27">
        <f>_xlfn.NORM.DIST(A27,Results!$C$6,Results!$F$6,FALSE)</f>
        <v>16.869878787852997</v>
      </c>
    </row>
    <row r="28" spans="1:3">
      <c r="A28">
        <f t="shared" si="0"/>
        <v>1.6239999999999972</v>
      </c>
      <c r="B28">
        <f>_xlfn.NORM.DIST(A28,Results!$C$5,Results!$F$5,FALSE)</f>
        <v>7.0109820838747683E-5</v>
      </c>
      <c r="C28">
        <f>_xlfn.NORM.DIST(A28,Results!$C$6,Results!$F$6,FALSE)</f>
        <v>10.581490499187575</v>
      </c>
    </row>
    <row r="29" spans="1:3">
      <c r="A29">
        <f t="shared" si="0"/>
        <v>1.6249999999999971</v>
      </c>
      <c r="B29">
        <f>_xlfn.NORM.DIST(A29,Results!$C$5,Results!$F$5,FALSE)</f>
        <v>6.9427235453042272E-4</v>
      </c>
      <c r="C29">
        <f>_xlfn.NORM.DIST(A29,Results!$C$6,Results!$F$6,FALSE)</f>
        <v>6.276533072143291</v>
      </c>
    </row>
    <row r="30" spans="1:3">
      <c r="A30">
        <f t="shared" si="0"/>
        <v>1.625999999999997</v>
      </c>
      <c r="B30">
        <f>_xlfn.NORM.DIST(A30,Results!$C$5,Results!$F$5,FALSE)</f>
        <v>5.6639173190240069E-3</v>
      </c>
      <c r="C30">
        <f>_xlfn.NORM.DIST(A30,Results!$C$6,Results!$F$6,FALSE)</f>
        <v>3.5207151391592419</v>
      </c>
    </row>
    <row r="31" spans="1:3">
      <c r="A31">
        <f t="shared" si="0"/>
        <v>1.6269999999999969</v>
      </c>
      <c r="B31">
        <f>_xlfn.NORM.DIST(A31,Results!$C$5,Results!$F$5,FALSE)</f>
        <v>3.8066237716201906E-2</v>
      </c>
      <c r="C31">
        <f>_xlfn.NORM.DIST(A31,Results!$C$6,Results!$F$6,FALSE)</f>
        <v>1.8675835716695519</v>
      </c>
    </row>
    <row r="32" spans="1:3">
      <c r="A32">
        <f t="shared" si="0"/>
        <v>1.6279999999999968</v>
      </c>
      <c r="B32">
        <f>_xlfn.NORM.DIST(A32,Results!$C$5,Results!$F$5,FALSE)</f>
        <v>0.21076525751341993</v>
      </c>
      <c r="C32">
        <f>_xlfn.NORM.DIST(A32,Results!$C$6,Results!$F$6,FALSE)</f>
        <v>0.936844029121495</v>
      </c>
    </row>
    <row r="33" spans="1:3">
      <c r="A33">
        <f t="shared" si="0"/>
        <v>1.6289999999999967</v>
      </c>
      <c r="B33">
        <f>_xlfn.NORM.DIST(A33,Results!$C$5,Results!$F$5,FALSE)</f>
        <v>0.96137784432574835</v>
      </c>
      <c r="C33">
        <f>_xlfn.NORM.DIST(A33,Results!$C$6,Results!$F$6,FALSE)</f>
        <v>0.44441901496522718</v>
      </c>
    </row>
    <row r="34" spans="1:3">
      <c r="A34">
        <f t="shared" si="0"/>
        <v>1.6299999999999966</v>
      </c>
      <c r="B34">
        <f>_xlfn.NORM.DIST(A34,Results!$C$5,Results!$F$5,FALSE)</f>
        <v>3.6126443800774255</v>
      </c>
      <c r="C34">
        <f>_xlfn.NORM.DIST(A34,Results!$C$6,Results!$F$6,FALSE)</f>
        <v>0.19936828026321193</v>
      </c>
    </row>
    <row r="35" spans="1:3">
      <c r="A35">
        <f t="shared" si="0"/>
        <v>1.6309999999999965</v>
      </c>
      <c r="B35">
        <f>_xlfn.NORM.DIST(A35,Results!$C$5,Results!$F$5,FALSE)</f>
        <v>11.183875762200303</v>
      </c>
      <c r="C35">
        <f>_xlfn.NORM.DIST(A35,Results!$C$6,Results!$F$6,FALSE)</f>
        <v>8.4578033631608415E-2</v>
      </c>
    </row>
    <row r="36" spans="1:3">
      <c r="A36">
        <f t="shared" si="0"/>
        <v>1.6319999999999963</v>
      </c>
      <c r="B36">
        <f>_xlfn.NORM.DIST(A36,Results!$C$5,Results!$F$5,FALSE)</f>
        <v>28.523017798549962</v>
      </c>
      <c r="C36">
        <f>_xlfn.NORM.DIST(A36,Results!$C$6,Results!$F$6,FALSE)</f>
        <v>3.393104195799454E-2</v>
      </c>
    </row>
    <row r="37" spans="1:3">
      <c r="A37">
        <f t="shared" si="0"/>
        <v>1.6329999999999962</v>
      </c>
      <c r="B37">
        <f>_xlfn.NORM.DIST(A37,Results!$C$5,Results!$F$5,FALSE)</f>
        <v>59.928668631421125</v>
      </c>
      <c r="C37">
        <f>_xlfn.NORM.DIST(A37,Results!$C$6,Results!$F$6,FALSE)</f>
        <v>1.287285565513771E-2</v>
      </c>
    </row>
    <row r="38" spans="1:3">
      <c r="A38">
        <f t="shared" si="0"/>
        <v>1.6339999999999961</v>
      </c>
      <c r="B38">
        <f>_xlfn.NORM.DIST(A38,Results!$C$5,Results!$F$5,FALSE)</f>
        <v>103.73129599601042</v>
      </c>
      <c r="C38">
        <f>_xlfn.NORM.DIST(A38,Results!$C$6,Results!$F$6,FALSE)</f>
        <v>4.6183909531856545E-3</v>
      </c>
    </row>
    <row r="39" spans="1:3">
      <c r="A39">
        <f t="shared" si="0"/>
        <v>1.634999999999996</v>
      </c>
      <c r="B39">
        <f>_xlfn.NORM.DIST(A39,Results!$C$5,Results!$F$5,FALSE)</f>
        <v>147.9179897367089</v>
      </c>
      <c r="C39">
        <f>_xlfn.NORM.DIST(A39,Results!$C$6,Results!$F$6,FALSE)</f>
        <v>1.5669119007732742E-3</v>
      </c>
    </row>
    <row r="40" spans="1:3">
      <c r="A40">
        <f t="shared" si="0"/>
        <v>1.6359999999999959</v>
      </c>
      <c r="B40">
        <f>_xlfn.NORM.DIST(A40,Results!$C$5,Results!$F$5,FALSE)</f>
        <v>173.7673610671726</v>
      </c>
      <c r="C40">
        <f>_xlfn.NORM.DIST(A40,Results!$C$6,Results!$F$6,FALSE)</f>
        <v>5.0273202945811302E-4</v>
      </c>
    </row>
    <row r="41" spans="1:3">
      <c r="A41">
        <f t="shared" si="0"/>
        <v>1.6369999999999958</v>
      </c>
      <c r="B41">
        <f>_xlfn.NORM.DIST(A41,Results!$C$5,Results!$F$5,FALSE)</f>
        <v>168.17112644327648</v>
      </c>
      <c r="C41">
        <f>_xlfn.NORM.DIST(A41,Results!$C$6,Results!$F$6,FALSE)</f>
        <v>1.525339871677546E-4</v>
      </c>
    </row>
    <row r="42" spans="1:3">
      <c r="A42">
        <f t="shared" si="0"/>
        <v>1.6379999999999957</v>
      </c>
      <c r="B42">
        <f>_xlfn.NORM.DIST(A42,Results!$C$5,Results!$F$5,FALSE)</f>
        <v>134.08206143080571</v>
      </c>
      <c r="C42">
        <f>_xlfn.NORM.DIST(A42,Results!$C$6,Results!$F$6,FALSE)</f>
        <v>4.3765790888848585E-5</v>
      </c>
    </row>
    <row r="43" spans="1:3">
      <c r="A43">
        <f t="shared" si="0"/>
        <v>1.6389999999999956</v>
      </c>
      <c r="B43">
        <f>_xlfn.NORM.DIST(A43,Results!$C$5,Results!$F$5,FALSE)</f>
        <v>88.069583247735721</v>
      </c>
      <c r="C43">
        <f>_xlfn.NORM.DIST(A43,Results!$C$6,Results!$F$6,FALSE)</f>
        <v>1.1875202669831535E-5</v>
      </c>
    </row>
    <row r="44" spans="1:3">
      <c r="A44">
        <f t="shared" si="0"/>
        <v>1.6399999999999955</v>
      </c>
      <c r="B44">
        <f>_xlfn.NORM.DIST(A44,Results!$C$5,Results!$F$5,FALSE)</f>
        <v>47.655959917922182</v>
      </c>
      <c r="C44">
        <f>_xlfn.NORM.DIST(A44,Results!$C$6,Results!$F$6,FALSE)</f>
        <v>3.0470906226541865E-6</v>
      </c>
    </row>
    <row r="45" spans="1:3">
      <c r="A45">
        <f t="shared" si="0"/>
        <v>1.6409999999999954</v>
      </c>
      <c r="B45">
        <f>_xlfn.NORM.DIST(A45,Results!$C$5,Results!$F$5,FALSE)</f>
        <v>21.244402454532178</v>
      </c>
      <c r="C45">
        <f>_xlfn.NORM.DIST(A45,Results!$C$6,Results!$F$6,FALSE)</f>
        <v>7.3938017556347728E-7</v>
      </c>
    </row>
    <row r="46" spans="1:3">
      <c r="A46">
        <f t="shared" si="0"/>
        <v>1.6419999999999952</v>
      </c>
      <c r="B46">
        <f>_xlfn.NORM.DIST(A46,Results!$C$5,Results!$F$5,FALSE)</f>
        <v>7.802033955930594</v>
      </c>
      <c r="C46">
        <f>_xlfn.NORM.DIST(A46,Results!$C$6,Results!$F$6,FALSE)</f>
        <v>1.6966346190627605E-7</v>
      </c>
    </row>
    <row r="47" spans="1:3">
      <c r="A47">
        <f t="shared" si="0"/>
        <v>1.6429999999999951</v>
      </c>
      <c r="B47">
        <f>_xlfn.NORM.DIST(A47,Results!$C$5,Results!$F$5,FALSE)</f>
        <v>2.3605172029186843</v>
      </c>
      <c r="C47">
        <f>_xlfn.NORM.DIST(A47,Results!$C$6,Results!$F$6,FALSE)</f>
        <v>3.681687624532717E-8</v>
      </c>
    </row>
    <row r="48" spans="1:3">
      <c r="A48">
        <f t="shared" si="0"/>
        <v>1.643999999999995</v>
      </c>
      <c r="B48">
        <f>_xlfn.NORM.DIST(A48,Results!$C$5,Results!$F$5,FALSE)</f>
        <v>0.58835916268483002</v>
      </c>
      <c r="C48">
        <f>_xlfn.NORM.DIST(A48,Results!$C$6,Results!$F$6,FALSE)</f>
        <v>7.5551595823276982E-9</v>
      </c>
    </row>
    <row r="49" spans="1:3">
      <c r="A49">
        <f t="shared" si="0"/>
        <v>1.6449999999999949</v>
      </c>
      <c r="B49">
        <f>_xlfn.NORM.DIST(A49,Results!$C$5,Results!$F$5,FALSE)</f>
        <v>0.12081306164423733</v>
      </c>
      <c r="C49">
        <f>_xlfn.NORM.DIST(A49,Results!$C$6,Results!$F$6,FALSE)</f>
        <v>1.4661501105144421E-9</v>
      </c>
    </row>
    <row r="50" spans="1:3">
      <c r="A50">
        <f t="shared" si="0"/>
        <v>1.6459999999999948</v>
      </c>
      <c r="B50">
        <f>_xlfn.NORM.DIST(A50,Results!$C$5,Results!$F$5,FALSE)</f>
        <v>2.0437194456161756E-2</v>
      </c>
      <c r="C50">
        <f>_xlfn.NORM.DIST(A50,Results!$C$6,Results!$F$6,FALSE)</f>
        <v>2.6906135428886025E-10</v>
      </c>
    </row>
    <row r="51" spans="1:3">
      <c r="A51">
        <f t="shared" si="0"/>
        <v>1.6469999999999947</v>
      </c>
      <c r="B51">
        <f>_xlfn.NORM.DIST(A51,Results!$C$5,Results!$F$5,FALSE)</f>
        <v>2.8481619600644863E-3</v>
      </c>
      <c r="C51">
        <f>_xlfn.NORM.DIST(A51,Results!$C$6,Results!$F$6,FALSE)</f>
        <v>4.6694131413277712E-11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K62" sqref="K62"/>
    </sheetView>
  </sheetViews>
  <sheetFormatPr baseColWidth="10" defaultRowHeight="15" x14ac:dyDescent="0"/>
  <cols>
    <col min="2" max="2" width="18.5" customWidth="1"/>
  </cols>
  <sheetData>
    <row r="1" spans="1:3">
      <c r="A1" t="s">
        <v>20</v>
      </c>
      <c r="B1" t="s">
        <v>11</v>
      </c>
      <c r="C1" t="s">
        <v>29</v>
      </c>
    </row>
    <row r="2" spans="1:3">
      <c r="A2">
        <v>1.8120000000000001</v>
      </c>
      <c r="B2">
        <f>_xlfn.NORM.DIST(A2,Results!$C$22,Results!$F$22,FALSE)</f>
        <v>9.1861532861151487E-43</v>
      </c>
      <c r="C2">
        <f>_xlfn.NORM.DIST(A2,Results!$C$23,Results!$F$23,FALSE)</f>
        <v>0.92921272374775665</v>
      </c>
    </row>
    <row r="3" spans="1:3">
      <c r="A3">
        <f>A2+0.001</f>
        <v>1.8129999999999999</v>
      </c>
      <c r="B3">
        <f>_xlfn.NORM.DIST(A3,Results!$C$22,Results!$F$22,FALSE)</f>
        <v>6.8980403388198898E-41</v>
      </c>
      <c r="C3">
        <f>_xlfn.NORM.DIST(A3,Results!$C$23,Results!$F$23,FALSE)</f>
        <v>1.491558570230517</v>
      </c>
    </row>
    <row r="4" spans="1:3">
      <c r="A4">
        <f t="shared" ref="A4:A51" si="0">A3+0.001</f>
        <v>1.8139999999999998</v>
      </c>
      <c r="B4">
        <f>_xlfn.NORM.DIST(A4,Results!$C$22,Results!$F$22,FALSE)</f>
        <v>4.7161110926937216E-39</v>
      </c>
      <c r="C4">
        <f>_xlfn.NORM.DIST(A4,Results!$C$23,Results!$F$23,FALSE)</f>
        <v>2.3286250996142184</v>
      </c>
    </row>
    <row r="5" spans="1:3">
      <c r="A5">
        <f t="shared" si="0"/>
        <v>1.8149999999999997</v>
      </c>
      <c r="B5">
        <f>_xlfn.NORM.DIST(A5,Results!$C$22,Results!$F$22,FALSE)</f>
        <v>2.9356790880475032E-37</v>
      </c>
      <c r="C5">
        <f>_xlfn.NORM.DIST(A5,Results!$C$23,Results!$F$23,FALSE)</f>
        <v>3.5358426933866673</v>
      </c>
    </row>
    <row r="6" spans="1:3">
      <c r="A6">
        <f t="shared" si="0"/>
        <v>1.8159999999999996</v>
      </c>
      <c r="B6">
        <f>_xlfn.NORM.DIST(A6,Results!$C$22,Results!$F$22,FALSE)</f>
        <v>1.6637933609716855E-35</v>
      </c>
      <c r="C6">
        <f>_xlfn.NORM.DIST(A6,Results!$C$23,Results!$F$23,FALSE)</f>
        <v>5.2218019380899268</v>
      </c>
    </row>
    <row r="7" spans="1:3">
      <c r="A7">
        <f t="shared" si="0"/>
        <v>1.8169999999999995</v>
      </c>
      <c r="B7">
        <f>_xlfn.NORM.DIST(A7,Results!$C$22,Results!$F$22,FALSE)</f>
        <v>8.5853192675333779E-34</v>
      </c>
      <c r="C7">
        <f>_xlfn.NORM.DIST(A7,Results!$C$23,Results!$F$23,FALSE)</f>
        <v>7.5003573128923966</v>
      </c>
    </row>
    <row r="8" spans="1:3">
      <c r="A8">
        <f t="shared" si="0"/>
        <v>1.8179999999999994</v>
      </c>
      <c r="B8">
        <f>_xlfn.NORM.DIST(A8,Results!$C$22,Results!$F$22,FALSE)</f>
        <v>4.0334787079506138E-32</v>
      </c>
      <c r="C8">
        <f>_xlfn.NORM.DIST(A8,Results!$C$23,Results!$F$23,FALSE)</f>
        <v>10.477981091731095</v>
      </c>
    </row>
    <row r="9" spans="1:3">
      <c r="A9">
        <f t="shared" si="0"/>
        <v>1.8189999999999993</v>
      </c>
      <c r="B9">
        <f>_xlfn.NORM.DIST(A9,Results!$C$22,Results!$F$22,FALSE)</f>
        <v>1.7253187522854489E-30</v>
      </c>
      <c r="C9">
        <f>_xlfn.NORM.DIST(A9,Results!$C$23,Results!$F$23,FALSE)</f>
        <v>14.236635500901361</v>
      </c>
    </row>
    <row r="10" spans="1:3">
      <c r="A10">
        <f t="shared" si="0"/>
        <v>1.8199999999999992</v>
      </c>
      <c r="B10">
        <f>_xlfn.NORM.DIST(A10,Results!$C$22,Results!$F$22,FALSE)</f>
        <v>6.7193176416077863E-29</v>
      </c>
      <c r="C10">
        <f>_xlfn.NORM.DIST(A10,Results!$C$23,Results!$F$23,FALSE)</f>
        <v>18.813570284097381</v>
      </c>
    </row>
    <row r="11" spans="1:3">
      <c r="A11">
        <f t="shared" si="0"/>
        <v>1.8209999999999991</v>
      </c>
      <c r="B11">
        <f>_xlfn.NORM.DIST(A11,Results!$C$22,Results!$F$22,FALSE)</f>
        <v>2.3825787092382715E-27</v>
      </c>
      <c r="C11">
        <f>_xlfn.NORM.DIST(A11,Results!$C$23,Results!$F$23,FALSE)</f>
        <v>24.180716929383482</v>
      </c>
    </row>
    <row r="12" spans="1:3">
      <c r="A12">
        <f t="shared" si="0"/>
        <v>1.821999999999999</v>
      </c>
      <c r="B12">
        <f>_xlfn.NORM.DIST(A12,Results!$C$22,Results!$F$22,FALSE)</f>
        <v>7.6919348411361256E-26</v>
      </c>
      <c r="C12">
        <f>_xlfn.NORM.DIST(A12,Results!$C$23,Results!$F$23,FALSE)</f>
        <v>30.227430026054325</v>
      </c>
    </row>
    <row r="13" spans="1:3">
      <c r="A13">
        <f t="shared" si="0"/>
        <v>1.8229999999999988</v>
      </c>
      <c r="B13">
        <f>_xlfn.NORM.DIST(A13,Results!$C$22,Results!$F$22,FALSE)</f>
        <v>2.260946011459584E-24</v>
      </c>
      <c r="C13">
        <f>_xlfn.NORM.DIST(A13,Results!$C$23,Results!$F$23,FALSE)</f>
        <v>36.750848845645592</v>
      </c>
    </row>
    <row r="14" spans="1:3">
      <c r="A14">
        <f t="shared" si="0"/>
        <v>1.8239999999999987</v>
      </c>
      <c r="B14">
        <f>_xlfn.NORM.DIST(A14,Results!$C$22,Results!$F$22,FALSE)</f>
        <v>6.050775543413939E-23</v>
      </c>
      <c r="C14">
        <f>_xlfn.NORM.DIST(A14,Results!$C$23,Results!$F$23,FALSE)</f>
        <v>43.457788630747203</v>
      </c>
    </row>
    <row r="15" spans="1:3">
      <c r="A15">
        <f t="shared" si="0"/>
        <v>1.8249999999999986</v>
      </c>
      <c r="B15">
        <f>_xlfn.NORM.DIST(A15,Results!$C$22,Results!$F$22,FALSE)</f>
        <v>1.474341699361867E-21</v>
      </c>
      <c r="C15">
        <f>_xlfn.NORM.DIST(A15,Results!$C$23,Results!$F$23,FALSE)</f>
        <v>49.980658143899767</v>
      </c>
    </row>
    <row r="16" spans="1:3">
      <c r="A16">
        <f t="shared" si="0"/>
        <v>1.8259999999999985</v>
      </c>
      <c r="B16">
        <f>_xlfn.NORM.DIST(A16,Results!$C$22,Results!$F$22,FALSE)</f>
        <v>3.2707813336354739E-20</v>
      </c>
      <c r="C16">
        <f>_xlfn.NORM.DIST(A16,Results!$C$23,Results!$F$23,FALSE)</f>
        <v>55.90754429552247</v>
      </c>
    </row>
    <row r="17" spans="1:3">
      <c r="A17">
        <f t="shared" si="0"/>
        <v>1.8269999999999984</v>
      </c>
      <c r="B17">
        <f>_xlfn.NORM.DIST(A17,Results!$C$22,Results!$F$22,FALSE)</f>
        <v>6.6064952562403018E-19</v>
      </c>
      <c r="C17">
        <f>_xlfn.NORM.DIST(A17,Results!$C$23,Results!$F$23,FALSE)</f>
        <v>60.823717607212444</v>
      </c>
    </row>
    <row r="18" spans="1:3">
      <c r="A18">
        <f t="shared" si="0"/>
        <v>1.8279999999999983</v>
      </c>
      <c r="B18">
        <f>_xlfn.NORM.DIST(A18,Results!$C$22,Results!$F$22,FALSE)</f>
        <v>1.2149460678268094E-17</v>
      </c>
      <c r="C18">
        <f>_xlfn.NORM.DIST(A18,Results!$C$23,Results!$F$23,FALSE)</f>
        <v>64.359046956120196</v>
      </c>
    </row>
    <row r="19" spans="1:3">
      <c r="A19">
        <f t="shared" si="0"/>
        <v>1.8289999999999982</v>
      </c>
      <c r="B19">
        <f>_xlfn.NORM.DIST(A19,Results!$C$22,Results!$F$22,FALSE)</f>
        <v>2.0342724964683665E-16</v>
      </c>
      <c r="C19">
        <f>_xlfn.NORM.DIST(A19,Results!$C$23,Results!$F$23,FALSE)</f>
        <v>66.233902766035811</v>
      </c>
    </row>
    <row r="20" spans="1:3">
      <c r="A20">
        <f t="shared" si="0"/>
        <v>1.8299999999999981</v>
      </c>
      <c r="B20">
        <f>_xlfn.NORM.DIST(A20,Results!$C$22,Results!$F$22,FALSE)</f>
        <v>3.101183827479984E-15</v>
      </c>
      <c r="C20">
        <f>_xlfn.NORM.DIST(A20,Results!$C$23,Results!$F$23,FALSE)</f>
        <v>66.295673444247569</v>
      </c>
    </row>
    <row r="21" spans="1:3">
      <c r="A21">
        <f t="shared" si="0"/>
        <v>1.830999999999998</v>
      </c>
      <c r="B21">
        <f>_xlfn.NORM.DIST(A21,Results!$C$22,Results!$F$22,FALSE)</f>
        <v>4.3043953037568169E-14</v>
      </c>
      <c r="C21">
        <f>_xlfn.NORM.DIST(A21,Results!$C$23,Results!$F$23,FALSE)</f>
        <v>64.539281424068676</v>
      </c>
    </row>
    <row r="22" spans="1:3">
      <c r="A22">
        <f t="shared" si="0"/>
        <v>1.8319999999999979</v>
      </c>
      <c r="B22">
        <f>_xlfn.NORM.DIST(A22,Results!$C$22,Results!$F$22,FALSE)</f>
        <v>5.4395508713089481E-13</v>
      </c>
      <c r="C22">
        <f>_xlfn.NORM.DIST(A22,Results!$C$23,Results!$F$23,FALSE)</f>
        <v>61.107872440361326</v>
      </c>
    </row>
    <row r="23" spans="1:3">
      <c r="A23">
        <f t="shared" si="0"/>
        <v>1.8329999999999977</v>
      </c>
      <c r="B23">
        <f>_xlfn.NORM.DIST(A23,Results!$C$22,Results!$F$22,FALSE)</f>
        <v>6.2586431762413306E-12</v>
      </c>
      <c r="C23">
        <f>_xlfn.NORM.DIST(A23,Results!$C$23,Results!$F$23,FALSE)</f>
        <v>56.273548231872425</v>
      </c>
    </row>
    <row r="24" spans="1:3">
      <c r="A24">
        <f t="shared" si="0"/>
        <v>1.8339999999999976</v>
      </c>
      <c r="B24">
        <f>_xlfn.NORM.DIST(A24,Results!$C$22,Results!$F$22,FALSE)</f>
        <v>6.5563721431753797E-11</v>
      </c>
      <c r="C24">
        <f>_xlfn.NORM.DIST(A24,Results!$C$23,Results!$F$23,FALSE)</f>
        <v>50.401740576628427</v>
      </c>
    </row>
    <row r="25" spans="1:3">
      <c r="A25">
        <f t="shared" si="0"/>
        <v>1.8349999999999975</v>
      </c>
      <c r="B25">
        <f>_xlfn.NORM.DIST(A25,Results!$C$22,Results!$F$22,FALSE)</f>
        <v>6.2533574798385347E-10</v>
      </c>
      <c r="C25">
        <f>_xlfn.NORM.DIST(A25,Results!$C$23,Results!$F$23,FALSE)</f>
        <v>43.905696220039275</v>
      </c>
    </row>
    <row r="26" spans="1:3">
      <c r="A26">
        <f t="shared" si="0"/>
        <v>1.8359999999999974</v>
      </c>
      <c r="B26">
        <f>_xlfn.NORM.DIST(A26,Results!$C$22,Results!$F$22,FALSE)</f>
        <v>5.4303668764446167E-9</v>
      </c>
      <c r="C26">
        <f>_xlfn.NORM.DIST(A26,Results!$C$23,Results!$F$23,FALSE)</f>
        <v>37.198917367801904</v>
      </c>
    </row>
    <row r="27" spans="1:3">
      <c r="A27">
        <f t="shared" si="0"/>
        <v>1.8369999999999973</v>
      </c>
      <c r="B27">
        <f>_xlfn.NORM.DIST(A27,Results!$C$22,Results!$F$22,FALSE)</f>
        <v>4.293498764337932E-8</v>
      </c>
      <c r="C27">
        <f>_xlfn.NORM.DIST(A27,Results!$C$23,Results!$F$23,FALSE)</f>
        <v>30.653059713815281</v>
      </c>
    </row>
    <row r="28" spans="1:3">
      <c r="A28">
        <f t="shared" si="0"/>
        <v>1.8379999999999972</v>
      </c>
      <c r="B28">
        <f>_xlfn.NORM.DIST(A28,Results!$C$22,Results!$F$22,FALSE)</f>
        <v>3.090720753040346E-7</v>
      </c>
      <c r="C28">
        <f>_xlfn.NORM.DIST(A28,Results!$C$23,Results!$F$23,FALSE)</f>
        <v>24.566962373781909</v>
      </c>
    </row>
    <row r="29" spans="1:3">
      <c r="A29">
        <f t="shared" si="0"/>
        <v>1.8389999999999971</v>
      </c>
      <c r="B29">
        <f>_xlfn.NORM.DIST(A29,Results!$C$22,Results!$F$22,FALSE)</f>
        <v>2.0256968356903759E-6</v>
      </c>
      <c r="C29">
        <f>_xlfn.NORM.DIST(A29,Results!$C$23,Results!$F$23,FALSE)</f>
        <v>19.149753532652515</v>
      </c>
    </row>
    <row r="30" spans="1:3">
      <c r="A30">
        <f t="shared" si="0"/>
        <v>1.839999999999997</v>
      </c>
      <c r="B30">
        <f>_xlfn.NORM.DIST(A30,Results!$C$22,Results!$F$22,FALSE)</f>
        <v>1.2088026028567558E-5</v>
      </c>
      <c r="C30">
        <f>_xlfn.NORM.DIST(A30,Results!$C$23,Results!$F$23,FALSE)</f>
        <v>14.518074324923836</v>
      </c>
    </row>
    <row r="31" spans="1:3">
      <c r="A31">
        <f t="shared" si="0"/>
        <v>1.8409999999999969</v>
      </c>
      <c r="B31">
        <f>_xlfn.NORM.DIST(A31,Results!$C$22,Results!$F$22,FALSE)</f>
        <v>6.5675377630190583E-5</v>
      </c>
      <c r="C31">
        <f>_xlfn.NORM.DIST(A31,Results!$C$23,Results!$F$23,FALSE)</f>
        <v>10.705055931975901</v>
      </c>
    </row>
    <row r="32" spans="1:3">
      <c r="A32">
        <f t="shared" si="0"/>
        <v>1.8419999999999968</v>
      </c>
      <c r="B32">
        <f>_xlfn.NORM.DIST(A32,Results!$C$22,Results!$F$22,FALSE)</f>
        <v>3.2487480076556281E-4</v>
      </c>
      <c r="C32">
        <f>_xlfn.NORM.DIST(A32,Results!$C$23,Results!$F$23,FALSE)</f>
        <v>7.6772019454423672</v>
      </c>
    </row>
    <row r="33" spans="1:3">
      <c r="A33">
        <f t="shared" si="0"/>
        <v>1.8429999999999966</v>
      </c>
      <c r="B33">
        <f>_xlfn.NORM.DIST(A33,Results!$C$22,Results!$F$22,FALSE)</f>
        <v>1.4631731704563358E-3</v>
      </c>
      <c r="C33">
        <f>_xlfn.NORM.DIST(A33,Results!$C$23,Results!$F$23,FALSE)</f>
        <v>5.3548965750311339</v>
      </c>
    </row>
    <row r="34" spans="1:3">
      <c r="A34">
        <f t="shared" si="0"/>
        <v>1.8439999999999965</v>
      </c>
      <c r="B34">
        <f>_xlfn.NORM.DIST(A34,Results!$C$22,Results!$F$22,FALSE)</f>
        <v>5.999867883448121E-3</v>
      </c>
      <c r="C34">
        <f>_xlfn.NORM.DIST(A34,Results!$C$23,Results!$F$23,FALSE)</f>
        <v>3.6327315724559308</v>
      </c>
    </row>
    <row r="35" spans="1:3">
      <c r="A35">
        <f t="shared" si="0"/>
        <v>1.8449999999999964</v>
      </c>
      <c r="B35">
        <f>_xlfn.NORM.DIST(A35,Results!$C$22,Results!$F$22,FALSE)</f>
        <v>2.2400303418736941E-2</v>
      </c>
      <c r="C35">
        <f>_xlfn.NORM.DIST(A35,Results!$C$23,Results!$F$23,FALSE)</f>
        <v>2.3968984151179509</v>
      </c>
    </row>
    <row r="36" spans="1:3">
      <c r="A36">
        <f t="shared" si="0"/>
        <v>1.8459999999999963</v>
      </c>
      <c r="B36">
        <f>_xlfn.NORM.DIST(A36,Results!$C$22,Results!$F$22,FALSE)</f>
        <v>7.6143418368788476E-2</v>
      </c>
      <c r="C36">
        <f>_xlfn.NORM.DIST(A36,Results!$C$23,Results!$F$23,FALSE)</f>
        <v>1.5381548056051326</v>
      </c>
    </row>
    <row r="37" spans="1:3">
      <c r="A37">
        <f t="shared" si="0"/>
        <v>1.8469999999999962</v>
      </c>
      <c r="B37">
        <f>_xlfn.NORM.DIST(A37,Results!$C$22,Results!$F$22,FALSE)</f>
        <v>0.23565523638640659</v>
      </c>
      <c r="C37">
        <f>_xlfn.NORM.DIST(A37,Results!$C$23,Results!$F$23,FALSE)</f>
        <v>0.96002946769891251</v>
      </c>
    </row>
    <row r="38" spans="1:3">
      <c r="A38">
        <f t="shared" si="0"/>
        <v>1.8479999999999961</v>
      </c>
      <c r="B38">
        <f>_xlfn.NORM.DIST(A38,Results!$C$22,Results!$F$22,FALSE)</f>
        <v>0.66403057119618514</v>
      </c>
      <c r="C38">
        <f>_xlfn.NORM.DIST(A38,Results!$C$23,Results!$F$23,FALSE)</f>
        <v>0.58277804121958476</v>
      </c>
    </row>
    <row r="39" spans="1:3">
      <c r="A39">
        <f t="shared" si="0"/>
        <v>1.848999999999996</v>
      </c>
      <c r="B39">
        <f>_xlfn.NORM.DIST(A39,Results!$C$22,Results!$F$22,FALSE)</f>
        <v>1.7035908915363203</v>
      </c>
      <c r="C39">
        <f>_xlfn.NORM.DIST(A39,Results!$C$23,Results!$F$23,FALSE)</f>
        <v>0.3440771986669654</v>
      </c>
    </row>
    <row r="40" spans="1:3">
      <c r="A40">
        <f t="shared" si="0"/>
        <v>1.8499999999999959</v>
      </c>
      <c r="B40">
        <f>_xlfn.NORM.DIST(A40,Results!$C$22,Results!$F$22,FALSE)</f>
        <v>3.9793194068159656</v>
      </c>
      <c r="C40">
        <f>_xlfn.NORM.DIST(A40,Results!$C$23,Results!$F$23,FALSE)</f>
        <v>0.19757987514014555</v>
      </c>
    </row>
    <row r="41" spans="1:3">
      <c r="A41">
        <f t="shared" si="0"/>
        <v>1.8509999999999958</v>
      </c>
      <c r="B41">
        <f>_xlfn.NORM.DIST(A41,Results!$C$22,Results!$F$22,FALSE)</f>
        <v>8.4628870740582389</v>
      </c>
      <c r="C41">
        <f>_xlfn.NORM.DIST(A41,Results!$C$23,Results!$F$23,FALSE)</f>
        <v>0.11034778453302786</v>
      </c>
    </row>
    <row r="42" spans="1:3">
      <c r="A42">
        <f t="shared" si="0"/>
        <v>1.8519999999999956</v>
      </c>
      <c r="B42">
        <f>_xlfn.NORM.DIST(A42,Results!$C$22,Results!$F$22,FALSE)</f>
        <v>16.386814863008141</v>
      </c>
      <c r="C42">
        <f>_xlfn.NORM.DIST(A42,Results!$C$23,Results!$F$23,FALSE)</f>
        <v>5.9940260820179322E-2</v>
      </c>
    </row>
    <row r="43" spans="1:3">
      <c r="A43">
        <f t="shared" si="0"/>
        <v>1.8529999999999955</v>
      </c>
      <c r="B43">
        <f>_xlfn.NORM.DIST(A43,Results!$C$22,Results!$F$22,FALSE)</f>
        <v>28.889285693823258</v>
      </c>
      <c r="C43">
        <f>_xlfn.NORM.DIST(A43,Results!$C$23,Results!$F$23,FALSE)</f>
        <v>3.1667059434552003E-2</v>
      </c>
    </row>
    <row r="44" spans="1:3">
      <c r="A44">
        <f t="shared" si="0"/>
        <v>1.8539999999999954</v>
      </c>
      <c r="B44">
        <f>_xlfn.NORM.DIST(A44,Results!$C$22,Results!$F$22,FALSE)</f>
        <v>46.370877654095338</v>
      </c>
      <c r="C44">
        <f>_xlfn.NORM.DIST(A44,Results!$C$23,Results!$F$23,FALSE)</f>
        <v>1.6271625665679176E-2</v>
      </c>
    </row>
    <row r="45" spans="1:3">
      <c r="A45">
        <f t="shared" si="0"/>
        <v>1.8549999999999953</v>
      </c>
      <c r="B45">
        <f>_xlfn.NORM.DIST(A45,Results!$C$22,Results!$F$22,FALSE)</f>
        <v>67.767284469598223</v>
      </c>
      <c r="C45">
        <f>_xlfn.NORM.DIST(A45,Results!$C$23,Results!$F$23,FALSE)</f>
        <v>8.1318292460299622E-3</v>
      </c>
    </row>
    <row r="46" spans="1:3">
      <c r="A46">
        <f t="shared" si="0"/>
        <v>1.8559999999999952</v>
      </c>
      <c r="B46">
        <f>_xlfn.NORM.DIST(A46,Results!$C$22,Results!$F$22,FALSE)</f>
        <v>90.169799912981617</v>
      </c>
      <c r="C46">
        <f>_xlfn.NORM.DIST(A46,Results!$C$23,Results!$F$23,FALSE)</f>
        <v>3.9525707762873181E-3</v>
      </c>
    </row>
    <row r="47" spans="1:3">
      <c r="A47">
        <f t="shared" si="0"/>
        <v>1.8569999999999951</v>
      </c>
      <c r="B47">
        <f>_xlfn.NORM.DIST(A47,Results!$C$22,Results!$F$22,FALSE)</f>
        <v>109.23665279753354</v>
      </c>
      <c r="C47">
        <f>_xlfn.NORM.DIST(A47,Results!$C$23,Results!$F$23,FALSE)</f>
        <v>1.8685518720779001E-3</v>
      </c>
    </row>
    <row r="48" spans="1:3">
      <c r="A48">
        <f t="shared" si="0"/>
        <v>1.857999999999995</v>
      </c>
      <c r="B48">
        <f>_xlfn.NORM.DIST(A48,Results!$C$22,Results!$F$22,FALSE)</f>
        <v>120.48747901913966</v>
      </c>
      <c r="C48">
        <f>_xlfn.NORM.DIST(A48,Results!$C$23,Results!$F$23,FALSE)</f>
        <v>8.591416242762764E-4</v>
      </c>
    </row>
    <row r="49" spans="1:3">
      <c r="A49">
        <f t="shared" si="0"/>
        <v>1.8589999999999949</v>
      </c>
      <c r="B49">
        <f>_xlfn.NORM.DIST(A49,Results!$C$22,Results!$F$22,FALSE)</f>
        <v>120.99897923356906</v>
      </c>
      <c r="C49">
        <f>_xlfn.NORM.DIST(A49,Results!$C$23,Results!$F$23,FALSE)</f>
        <v>3.8420097361320629E-4</v>
      </c>
    </row>
    <row r="50" spans="1:3">
      <c r="A50">
        <f t="shared" si="0"/>
        <v>1.8599999999999948</v>
      </c>
      <c r="B50">
        <f>_xlfn.NORM.DIST(A50,Results!$C$22,Results!$F$22,FALSE)</f>
        <v>110.63377993429987</v>
      </c>
      <c r="C50">
        <f>_xlfn.NORM.DIST(A50,Results!$C$23,Results!$F$23,FALSE)</f>
        <v>1.67103774695514E-4</v>
      </c>
    </row>
    <row r="51" spans="1:3">
      <c r="A51">
        <f t="shared" si="0"/>
        <v>1.8609999999999947</v>
      </c>
      <c r="B51">
        <f>_xlfn.NORM.DIST(A51,Results!$C$22,Results!$F$22,FALSE)</f>
        <v>92.100089128922235</v>
      </c>
      <c r="C51">
        <f>_xlfn.NORM.DIST(A51,Results!$C$23,Results!$F$23,FALSE)</f>
        <v>7.068840103051313E-5</v>
      </c>
    </row>
    <row r="52" spans="1:3">
      <c r="A52">
        <f t="shared" ref="A52:A64" si="1">A51+0.001</f>
        <v>1.8619999999999945</v>
      </c>
      <c r="B52">
        <f>_xlfn.NORM.DIST(A52,Results!$C$22,Results!$F$22,FALSE)</f>
        <v>69.806940716935117</v>
      </c>
      <c r="C52">
        <f>_xlfn.NORM.DIST(A52,Results!$C$23,Results!$F$23,FALSE)</f>
        <v>2.9083331562008747E-5</v>
      </c>
    </row>
    <row r="53" spans="1:3">
      <c r="A53">
        <f t="shared" si="1"/>
        <v>1.8629999999999944</v>
      </c>
      <c r="B53">
        <f>_xlfn.NORM.DIST(A53,Results!$C$22,Results!$F$22,FALSE)</f>
        <v>48.172969254673568</v>
      </c>
      <c r="C53">
        <f>_xlfn.NORM.DIST(A53,Results!$C$23,Results!$F$23,FALSE)</f>
        <v>1.1637890040890148E-5</v>
      </c>
    </row>
    <row r="54" spans="1:3">
      <c r="A54">
        <f t="shared" si="1"/>
        <v>1.8639999999999943</v>
      </c>
      <c r="B54">
        <f>_xlfn.NORM.DIST(A54,Results!$C$22,Results!$F$22,FALSE)</f>
        <v>30.267355776259187</v>
      </c>
      <c r="C54">
        <f>_xlfn.NORM.DIST(A54,Results!$C$23,Results!$F$23,FALSE)</f>
        <v>4.5293767156473641E-6</v>
      </c>
    </row>
    <row r="55" spans="1:3">
      <c r="A55">
        <f t="shared" si="1"/>
        <v>1.8649999999999942</v>
      </c>
      <c r="B55">
        <f>_xlfn.NORM.DIST(A55,Results!$C$22,Results!$F$22,FALSE)</f>
        <v>17.314573680909579</v>
      </c>
      <c r="C55">
        <f>_xlfn.NORM.DIST(A55,Results!$C$23,Results!$F$23,FALSE)</f>
        <v>1.7144970233854599E-6</v>
      </c>
    </row>
    <row r="56" spans="1:3">
      <c r="A56">
        <f t="shared" si="1"/>
        <v>1.8659999999999941</v>
      </c>
      <c r="B56">
        <f>_xlfn.NORM.DIST(A56,Results!$C$22,Results!$F$22,FALSE)</f>
        <v>9.0181069052470981</v>
      </c>
      <c r="C56">
        <f>_xlfn.NORM.DIST(A56,Results!$C$23,Results!$F$23,FALSE)</f>
        <v>6.3120310469137839E-7</v>
      </c>
    </row>
    <row r="57" spans="1:3">
      <c r="A57">
        <f t="shared" si="1"/>
        <v>1.866999999999994</v>
      </c>
      <c r="B57">
        <f>_xlfn.NORM.DIST(A57,Results!$C$22,Results!$F$22,FALSE)</f>
        <v>4.2764678484862912</v>
      </c>
      <c r="C57">
        <f>_xlfn.NORM.DIST(A57,Results!$C$23,Results!$F$23,FALSE)</f>
        <v>2.2601414279703385E-7</v>
      </c>
    </row>
    <row r="58" spans="1:3">
      <c r="A58">
        <f t="shared" si="1"/>
        <v>1.8679999999999939</v>
      </c>
      <c r="B58">
        <f>_xlfn.NORM.DIST(A58,Results!$C$22,Results!$F$22,FALSE)</f>
        <v>1.8463808983240857</v>
      </c>
      <c r="C58">
        <f>_xlfn.NORM.DIST(A58,Results!$C$23,Results!$F$23,FALSE)</f>
        <v>7.8711140287584349E-8</v>
      </c>
    </row>
    <row r="59" spans="1:3">
      <c r="A59">
        <f t="shared" si="1"/>
        <v>1.8689999999999938</v>
      </c>
      <c r="B59">
        <f>_xlfn.NORM.DIST(A59,Results!$C$22,Results!$F$22,FALSE)</f>
        <v>0.7258111592992712</v>
      </c>
      <c r="C59">
        <f>_xlfn.NORM.DIST(A59,Results!$C$23,Results!$F$23,FALSE)</f>
        <v>2.6660659657763088E-8</v>
      </c>
    </row>
    <row r="60" spans="1:3">
      <c r="A60">
        <f t="shared" si="1"/>
        <v>1.8699999999999937</v>
      </c>
      <c r="B60">
        <f>_xlfn.NORM.DIST(A60,Results!$C$22,Results!$F$22,FALSE)</f>
        <v>0.25977194087391853</v>
      </c>
      <c r="C60">
        <f>_xlfn.NORM.DIST(A60,Results!$C$23,Results!$F$23,FALSE)</f>
        <v>8.7829351532903607E-9</v>
      </c>
    </row>
    <row r="61" spans="1:3">
      <c r="A61">
        <f t="shared" si="1"/>
        <v>1.8709999999999936</v>
      </c>
      <c r="B61">
        <f>_xlfn.NORM.DIST(A61,Results!$C$22,Results!$F$22,FALSE)</f>
        <v>8.4650025365412426E-2</v>
      </c>
      <c r="C61">
        <f>_xlfn.NORM.DIST(A61,Results!$C$23,Results!$F$23,FALSE)</f>
        <v>2.8141196602125423E-9</v>
      </c>
    </row>
    <row r="62" spans="1:3">
      <c r="A62">
        <f t="shared" si="1"/>
        <v>1.8719999999999934</v>
      </c>
      <c r="B62">
        <f>_xlfn.NORM.DIST(A62,Results!$C$22,Results!$F$22,FALSE)</f>
        <v>2.5114711944950373E-2</v>
      </c>
      <c r="C62">
        <f>_xlfn.NORM.DIST(A62,Results!$C$23,Results!$F$23,FALSE)</f>
        <v>8.7695951176733717E-10</v>
      </c>
    </row>
    <row r="63" spans="1:3">
      <c r="A63">
        <f t="shared" si="1"/>
        <v>1.8729999999999933</v>
      </c>
      <c r="B63">
        <f>_xlfn.NORM.DIST(A63,Results!$C$22,Results!$F$22,FALSE)</f>
        <v>6.7841519328529845E-3</v>
      </c>
      <c r="C63">
        <f>_xlfn.NORM.DIST(A63,Results!$C$23,Results!$F$23,FALSE)</f>
        <v>2.6579733623574571E-10</v>
      </c>
    </row>
    <row r="64" spans="1:3">
      <c r="A64">
        <f t="shared" si="1"/>
        <v>1.8739999999999932</v>
      </c>
      <c r="B64">
        <f>_xlfn.NORM.DIST(A64,Results!$C$22,Results!$F$22,FALSE)</f>
        <v>1.6685114258324692E-3</v>
      </c>
      <c r="C64">
        <f>_xlfn.NORM.DIST(A64,Results!$C$23,Results!$F$23,FALSE)</f>
        <v>7.8353031504480283E-11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Daily_All</vt:lpstr>
      <vt:lpstr>Monthly_All</vt:lpstr>
      <vt:lpstr>Results</vt:lpstr>
      <vt:lpstr>Results No Date</vt:lpstr>
      <vt:lpstr>Conversions Per User</vt:lpstr>
      <vt:lpstr>Visits Per Days Out</vt:lpstr>
      <vt:lpstr>Sessiosn Per User</vt:lpstr>
      <vt:lpstr>Day_All</vt:lpstr>
      <vt:lpstr>Month_All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 Scarvalone</dc:creator>
  <cp:lastModifiedBy>Eric Abis</cp:lastModifiedBy>
  <dcterms:created xsi:type="dcterms:W3CDTF">2015-02-27T20:07:22Z</dcterms:created>
  <dcterms:modified xsi:type="dcterms:W3CDTF">2015-03-20T19:25:22Z</dcterms:modified>
</cp:coreProperties>
</file>