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tsclient\data\dataAnalytics\EA\"/>
    </mc:Choice>
  </mc:AlternateContent>
  <bookViews>
    <workbookView xWindow="-51195" yWindow="-14175" windowWidth="51195" windowHeight="28365" tabRatio="500"/>
  </bookViews>
  <sheets>
    <sheet name="Sheet2" sheetId="2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9" i="2" l="1"/>
  <c r="X9" i="2"/>
  <c r="V9" i="2"/>
  <c r="Y8" i="2"/>
  <c r="X8" i="2"/>
  <c r="V8" i="2"/>
  <c r="Y7" i="2"/>
  <c r="X7" i="2"/>
  <c r="V7" i="2"/>
  <c r="Y6" i="2"/>
  <c r="X6" i="2"/>
  <c r="V6" i="2"/>
  <c r="K24" i="2"/>
  <c r="L24" i="2"/>
  <c r="N7" i="2"/>
  <c r="N8" i="2"/>
  <c r="M7" i="2"/>
  <c r="M8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6" i="2"/>
  <c r="D72" i="2"/>
  <c r="D73" i="2"/>
  <c r="D74" i="2"/>
  <c r="D71" i="2"/>
  <c r="C72" i="2"/>
  <c r="C73" i="2"/>
  <c r="C74" i="2"/>
  <c r="C71" i="2"/>
  <c r="E56" i="2"/>
  <c r="E57" i="2"/>
  <c r="E58" i="2"/>
  <c r="E59" i="2"/>
  <c r="E60" i="2"/>
  <c r="E61" i="2"/>
  <c r="E62" i="2"/>
  <c r="E63" i="2"/>
  <c r="E64" i="2"/>
  <c r="E65" i="2"/>
  <c r="E66" i="2"/>
  <c r="E55" i="2"/>
  <c r="G38" i="2"/>
  <c r="F55" i="2"/>
  <c r="G39" i="2"/>
  <c r="F56" i="2"/>
  <c r="G40" i="2"/>
  <c r="F57" i="2"/>
  <c r="G41" i="2"/>
  <c r="F58" i="2"/>
  <c r="G42" i="2"/>
  <c r="F59" i="2"/>
  <c r="G43" i="2"/>
  <c r="F60" i="2"/>
  <c r="G44" i="2"/>
  <c r="F61" i="2"/>
  <c r="G45" i="2"/>
  <c r="F62" i="2"/>
  <c r="G46" i="2"/>
  <c r="F63" i="2"/>
  <c r="G47" i="2"/>
  <c r="F64" i="2"/>
  <c r="G48" i="2"/>
  <c r="F65" i="2"/>
  <c r="G49" i="2"/>
  <c r="F66" i="2"/>
  <c r="F54" i="2"/>
  <c r="E38" i="2"/>
  <c r="D55" i="2"/>
  <c r="E39" i="2"/>
  <c r="D56" i="2"/>
  <c r="E40" i="2"/>
  <c r="D57" i="2"/>
  <c r="E41" i="2"/>
  <c r="D58" i="2"/>
  <c r="E42" i="2"/>
  <c r="D59" i="2"/>
  <c r="E43" i="2"/>
  <c r="D60" i="2"/>
  <c r="E44" i="2"/>
  <c r="D61" i="2"/>
  <c r="E45" i="2"/>
  <c r="D62" i="2"/>
  <c r="E46" i="2"/>
  <c r="D63" i="2"/>
  <c r="E47" i="2"/>
  <c r="D64" i="2"/>
  <c r="E48" i="2"/>
  <c r="D65" i="2"/>
  <c r="E49" i="2"/>
  <c r="D66" i="2"/>
  <c r="D54" i="2"/>
  <c r="C55" i="2"/>
  <c r="C56" i="2"/>
  <c r="C57" i="2"/>
  <c r="C58" i="2"/>
  <c r="C59" i="2"/>
  <c r="C60" i="2"/>
  <c r="C61" i="2"/>
  <c r="C62" i="2"/>
  <c r="C63" i="2"/>
  <c r="C64" i="2"/>
  <c r="C65" i="2"/>
  <c r="C66" i="2"/>
  <c r="C54" i="2"/>
  <c r="B55" i="2"/>
  <c r="B56" i="2"/>
  <c r="B57" i="2"/>
  <c r="B58" i="2"/>
  <c r="B59" i="2"/>
  <c r="B60" i="2"/>
  <c r="B61" i="2"/>
  <c r="B62" i="2"/>
  <c r="B63" i="2"/>
  <c r="B64" i="2"/>
  <c r="B65" i="2"/>
  <c r="B66" i="2"/>
  <c r="B54" i="2"/>
  <c r="N38" i="2"/>
  <c r="N39" i="2"/>
  <c r="N40" i="2"/>
  <c r="N41" i="2"/>
  <c r="N42" i="2"/>
  <c r="N43" i="2"/>
  <c r="N44" i="2"/>
  <c r="N45" i="2"/>
  <c r="N46" i="2"/>
  <c r="N47" i="2"/>
  <c r="N48" i="2"/>
  <c r="N49" i="2"/>
  <c r="N37" i="2"/>
  <c r="M38" i="2"/>
  <c r="M39" i="2"/>
  <c r="M40" i="2"/>
  <c r="M41" i="2"/>
  <c r="M42" i="2"/>
  <c r="M43" i="2"/>
  <c r="M44" i="2"/>
  <c r="M45" i="2"/>
  <c r="M46" i="2"/>
  <c r="M47" i="2"/>
  <c r="M48" i="2"/>
  <c r="M49" i="2"/>
  <c r="M37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L38" i="2"/>
  <c r="L39" i="2"/>
  <c r="L40" i="2"/>
  <c r="L41" i="2"/>
  <c r="L42" i="2"/>
  <c r="L43" i="2"/>
  <c r="L44" i="2"/>
  <c r="L45" i="2"/>
  <c r="L46" i="2"/>
  <c r="L47" i="2"/>
  <c r="L48" i="2"/>
  <c r="L49" i="2"/>
  <c r="L37" i="2"/>
  <c r="H19" i="2"/>
  <c r="H18" i="2"/>
  <c r="H32" i="2"/>
  <c r="H16" i="2"/>
  <c r="H29" i="2"/>
  <c r="H25" i="2"/>
  <c r="H20" i="2"/>
  <c r="H13" i="2"/>
  <c r="H30" i="2"/>
  <c r="H27" i="2"/>
  <c r="H28" i="2"/>
  <c r="H22" i="2"/>
  <c r="H26" i="2"/>
  <c r="H15" i="2"/>
  <c r="H12" i="2"/>
  <c r="H8" i="2"/>
  <c r="H23" i="2"/>
  <c r="H9" i="2"/>
  <c r="H17" i="2"/>
  <c r="H31" i="2"/>
  <c r="H21" i="2"/>
  <c r="H7" i="2"/>
  <c r="H10" i="2"/>
  <c r="H14" i="2"/>
  <c r="H6" i="2"/>
  <c r="H11" i="2"/>
  <c r="H24" i="2"/>
  <c r="K27" i="2"/>
  <c r="K23" i="2"/>
  <c r="K13" i="2"/>
  <c r="K28" i="2"/>
  <c r="K18" i="2"/>
  <c r="K22" i="2"/>
  <c r="K19" i="2"/>
  <c r="K30" i="2"/>
  <c r="K26" i="2"/>
  <c r="K15" i="2"/>
  <c r="K9" i="2"/>
  <c r="K32" i="2"/>
  <c r="K29" i="2"/>
  <c r="K12" i="2"/>
  <c r="K16" i="2"/>
  <c r="K25" i="2"/>
  <c r="K8" i="2"/>
  <c r="K17" i="2"/>
  <c r="K31" i="2"/>
  <c r="K21" i="2"/>
  <c r="K7" i="2"/>
  <c r="K10" i="2"/>
  <c r="K14" i="2"/>
  <c r="K6" i="2"/>
  <c r="K11" i="2"/>
  <c r="K20" i="2"/>
</calcChain>
</file>

<file path=xl/sharedStrings.xml><?xml version="1.0" encoding="utf-8"?>
<sst xmlns="http://schemas.openxmlformats.org/spreadsheetml/2006/main" count="125" uniqueCount="26">
  <si>
    <t>Expedia</t>
  </si>
  <si>
    <t>Ad Calls</t>
  </si>
  <si>
    <t>Hotels.com CTR</t>
  </si>
  <si>
    <t>Hotels.com Clicks</t>
  </si>
  <si>
    <t>LOSS</t>
  </si>
  <si>
    <t>Travelocity Win</t>
  </si>
  <si>
    <t>TIE</t>
  </si>
  <si>
    <t>Hotels Win</t>
  </si>
  <si>
    <t>WIN</t>
  </si>
  <si>
    <t>% of Ad Calls</t>
  </si>
  <si>
    <t>Cartel Winner</t>
  </si>
  <si>
    <t>Hotels Beats Orbitz</t>
  </si>
  <si>
    <t>Expedia Beats Orbitz</t>
  </si>
  <si>
    <t>Travelocity Beats Orbitz</t>
  </si>
  <si>
    <t>Orbitz vs Expedia Cartel</t>
  </si>
  <si>
    <t>Tie</t>
  </si>
  <si>
    <t>Orbitz Ad Calls where Hotels.com and one other Expedia Cartel member were Advertisers</t>
  </si>
  <si>
    <t>Orbitz Loss</t>
  </si>
  <si>
    <t>Orbitz Tie</t>
  </si>
  <si>
    <t>Orbitz Win</t>
  </si>
  <si>
    <t>Expedia Win</t>
  </si>
  <si>
    <t>% of Clicks</t>
  </si>
  <si>
    <t>ad_calls</t>
  </si>
  <si>
    <t>Clicks</t>
  </si>
  <si>
    <t>% of Hotels.com Clicks</t>
  </si>
  <si>
    <t>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</si>
</sst>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0.0%"/>
  </numFmts>
  <fonts count="5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9" fontId="0" fillId="0" borderId="0" xfId="2" applyFont="1"/>
    <xf numFmtId="10" fontId="0" fillId="0" borderId="0" xfId="2" applyNumberFormat="1" applyFont="1"/>
    <xf numFmtId="165" fontId="0" fillId="0" borderId="0" xfId="1" applyNumberFormat="1" applyFont="1"/>
    <xf numFmtId="166" fontId="0" fillId="0" borderId="0" xfId="2" applyNumberFormat="1" applyFont="1"/>
    <xf numFmtId="9" fontId="0" fillId="0" borderId="0" xfId="2" applyNumberFormat="1" applyFont="1"/>
    <xf numFmtId="0" fontId="0" fillId="0" borderId="1" xfId="0" applyBorder="1"/>
    <xf numFmtId="9" fontId="0" fillId="0" borderId="1" xfId="2" applyFont="1" applyBorder="1"/>
    <xf numFmtId="10" fontId="0" fillId="0" borderId="1" xfId="2" applyNumberFormat="1" applyFont="1" applyBorder="1"/>
    <xf numFmtId="0" fontId="4" fillId="2" borderId="1" xfId="0" applyFont="1" applyFill="1" applyBorder="1"/>
    <xf numFmtId="0" fontId="4" fillId="2" borderId="2" xfId="0" applyFont="1" applyFill="1" applyBorder="1"/>
    <xf numFmtId="165" fontId="0" fillId="0" borderId="1" xfId="1" applyNumberFormat="1" applyFont="1" applyBorder="1"/>
    <xf numFmtId="164" fontId="0" fillId="0" borderId="1" xfId="2" applyNumberFormat="1" applyFont="1" applyBorder="1"/>
    <xf numFmtId="0" fontId="4" fillId="2" borderId="1" xfId="0" applyFont="1" applyFill="1" applyBorder="1" applyAlignment="1">
      <alignment horizontal="left"/>
    </xf>
    <xf numFmtId="0" fontId="0" fillId="3" borderId="1" xfId="0" applyFill="1" applyBorder="1"/>
    <xf numFmtId="165" fontId="0" fillId="3" borderId="1" xfId="1" applyNumberFormat="1" applyFont="1" applyFill="1" applyBorder="1"/>
    <xf numFmtId="9" fontId="0" fillId="3" borderId="1" xfId="2" applyFont="1" applyFill="1" applyBorder="1"/>
    <xf numFmtId="165" fontId="0" fillId="0" borderId="0" xfId="0" applyNumberFormat="1"/>
    <xf numFmtId="0" fontId="0" fillId="4" borderId="1" xfId="0" applyFill="1" applyBorder="1"/>
    <xf numFmtId="165" fontId="0" fillId="4" borderId="1" xfId="1" applyNumberFormat="1" applyFont="1" applyFill="1" applyBorder="1"/>
    <xf numFmtId="9" fontId="0" fillId="4" borderId="1" xfId="2" applyFont="1" applyFill="1" applyBorder="1"/>
    <xf numFmtId="0" fontId="4" fillId="2" borderId="1" xfId="0" applyFont="1" applyFill="1" applyBorder="1" applyAlignment="1">
      <alignment horizontal="left" wrapText="1"/>
    </xf>
  </cellXfs>
  <cellStyles count="47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Orbitz W/T/L</a:t>
            </a:r>
            <a:r>
              <a:rPr lang="en-US" baseline="0"/>
              <a:t> and Cartel Winner vs CTR and % of Ad Calls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Sheet2!$N$37</c:f>
              <c:strCache>
                <c:ptCount val="1"/>
                <c:pt idx="0">
                  <c:v>Hotels.com CTR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Sheet2!$K$38:$L$49</c:f>
              <c:multiLvlStrCache>
                <c:ptCount val="12"/>
                <c:lvl>
                  <c:pt idx="0">
                    <c:v>Orbitz Loss</c:v>
                  </c:pt>
                  <c:pt idx="1">
                    <c:v>Orbitz Loss</c:v>
                  </c:pt>
                  <c:pt idx="2">
                    <c:v>Orbitz Loss</c:v>
                  </c:pt>
                  <c:pt idx="3">
                    <c:v>Orbitz Loss</c:v>
                  </c:pt>
                  <c:pt idx="4">
                    <c:v>Orbitz Tie</c:v>
                  </c:pt>
                  <c:pt idx="5">
                    <c:v>Orbitz Tie</c:v>
                  </c:pt>
                  <c:pt idx="6">
                    <c:v>Orbitz Tie</c:v>
                  </c:pt>
                  <c:pt idx="7">
                    <c:v>Orbitz Tie</c:v>
                  </c:pt>
                  <c:pt idx="8">
                    <c:v>Orbitz Win</c:v>
                  </c:pt>
                  <c:pt idx="9">
                    <c:v>Orbitz Win</c:v>
                  </c:pt>
                  <c:pt idx="10">
                    <c:v>Orbitz Win</c:v>
                  </c:pt>
                  <c:pt idx="11">
                    <c:v>Orbitz Win</c:v>
                  </c:pt>
                </c:lvl>
                <c:lvl>
                  <c:pt idx="0">
                    <c:v>Expedia Win</c:v>
                  </c:pt>
                  <c:pt idx="1">
                    <c:v>Hotels Win</c:v>
                  </c:pt>
                  <c:pt idx="2">
                    <c:v>Travelocity Win</c:v>
                  </c:pt>
                  <c:pt idx="3">
                    <c:v>Tie</c:v>
                  </c:pt>
                  <c:pt idx="4">
                    <c:v>Expedia</c:v>
                  </c:pt>
                  <c:pt idx="5">
                    <c:v>Hotels Win</c:v>
                  </c:pt>
                  <c:pt idx="6">
                    <c:v>Travelocity Win</c:v>
                  </c:pt>
                  <c:pt idx="7">
                    <c:v>Tie</c:v>
                  </c:pt>
                  <c:pt idx="8">
                    <c:v>Expedia Win</c:v>
                  </c:pt>
                  <c:pt idx="9">
                    <c:v>Hotels Win</c:v>
                  </c:pt>
                  <c:pt idx="10">
                    <c:v>Travelocity Win</c:v>
                  </c:pt>
                  <c:pt idx="11">
                    <c:v>Tie</c:v>
                  </c:pt>
                </c:lvl>
              </c:multiLvlStrCache>
            </c:multiLvlStrRef>
          </c:cat>
          <c:val>
            <c:numRef>
              <c:f>Sheet2!$N$38:$N$49</c:f>
              <c:numCache>
                <c:formatCode>0.00%</c:formatCode>
                <c:ptCount val="12"/>
                <c:pt idx="0">
                  <c:v>3.3200531208499334E-4</c:v>
                </c:pt>
                <c:pt idx="1">
                  <c:v>1.1400065956934827E-3</c:v>
                </c:pt>
                <c:pt idx="2">
                  <c:v>1.2975878768218367E-4</c:v>
                </c:pt>
                <c:pt idx="3">
                  <c:v>6.1706237003510155E-4</c:v>
                </c:pt>
                <c:pt idx="4">
                  <c:v>0</c:v>
                </c:pt>
                <c:pt idx="5">
                  <c:v>3.2525613920962761E-4</c:v>
                </c:pt>
                <c:pt idx="6">
                  <c:v>8.8535729700417229E-5</c:v>
                </c:pt>
                <c:pt idx="7">
                  <c:v>5.9905205580656411E-5</c:v>
                </c:pt>
                <c:pt idx="8">
                  <c:v>0</c:v>
                </c:pt>
                <c:pt idx="9">
                  <c:v>8.3486391718149948E-5</c:v>
                </c:pt>
                <c:pt idx="10">
                  <c:v>5.4046166235198103E-5</c:v>
                </c:pt>
                <c:pt idx="11">
                  <c:v>3.8233578583981186E-5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656568"/>
        <c:axId val="197637848"/>
      </c:barChart>
      <c:lineChart>
        <c:grouping val="standard"/>
        <c:varyColors val="0"/>
        <c:ser>
          <c:idx val="0"/>
          <c:order val="0"/>
          <c:tx>
            <c:strRef>
              <c:f>Sheet2!$M$37</c:f>
              <c:strCache>
                <c:ptCount val="1"/>
                <c:pt idx="0">
                  <c:v>% of Ad Calls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Sheet2!$K$38:$L$49</c:f>
              <c:multiLvlStrCache>
                <c:ptCount val="12"/>
                <c:lvl>
                  <c:pt idx="0">
                    <c:v>Orbitz Loss</c:v>
                  </c:pt>
                  <c:pt idx="1">
                    <c:v>Orbitz Loss</c:v>
                  </c:pt>
                  <c:pt idx="2">
                    <c:v>Orbitz Loss</c:v>
                  </c:pt>
                  <c:pt idx="3">
                    <c:v>Orbitz Loss</c:v>
                  </c:pt>
                  <c:pt idx="4">
                    <c:v>Orbitz Tie</c:v>
                  </c:pt>
                  <c:pt idx="5">
                    <c:v>Orbitz Tie</c:v>
                  </c:pt>
                  <c:pt idx="6">
                    <c:v>Orbitz Tie</c:v>
                  </c:pt>
                  <c:pt idx="7">
                    <c:v>Orbitz Tie</c:v>
                  </c:pt>
                  <c:pt idx="8">
                    <c:v>Orbitz Win</c:v>
                  </c:pt>
                  <c:pt idx="9">
                    <c:v>Orbitz Win</c:v>
                  </c:pt>
                  <c:pt idx="10">
                    <c:v>Orbitz Win</c:v>
                  </c:pt>
                  <c:pt idx="11">
                    <c:v>Orbitz Win</c:v>
                  </c:pt>
                </c:lvl>
                <c:lvl>
                  <c:pt idx="0">
                    <c:v>Expedia Win</c:v>
                  </c:pt>
                  <c:pt idx="1">
                    <c:v>Hotels Win</c:v>
                  </c:pt>
                  <c:pt idx="2">
                    <c:v>Travelocity Win</c:v>
                  </c:pt>
                  <c:pt idx="3">
                    <c:v>Tie</c:v>
                  </c:pt>
                  <c:pt idx="4">
                    <c:v>Expedia</c:v>
                  </c:pt>
                  <c:pt idx="5">
                    <c:v>Hotels Win</c:v>
                  </c:pt>
                  <c:pt idx="6">
                    <c:v>Travelocity Win</c:v>
                  </c:pt>
                  <c:pt idx="7">
                    <c:v>Tie</c:v>
                  </c:pt>
                  <c:pt idx="8">
                    <c:v>Expedia Win</c:v>
                  </c:pt>
                  <c:pt idx="9">
                    <c:v>Hotels Win</c:v>
                  </c:pt>
                  <c:pt idx="10">
                    <c:v>Travelocity Win</c:v>
                  </c:pt>
                  <c:pt idx="11">
                    <c:v>Tie</c:v>
                  </c:pt>
                </c:lvl>
              </c:multiLvlStrCache>
            </c:multiLvlStrRef>
          </c:cat>
          <c:val>
            <c:numRef>
              <c:f>Sheet2!$M$38:$M$49</c:f>
              <c:numCache>
                <c:formatCode>0%</c:formatCode>
                <c:ptCount val="12"/>
                <c:pt idx="0">
                  <c:v>2.5403697677442482E-4</c:v>
                </c:pt>
                <c:pt idx="1">
                  <c:v>6.8114100162709051E-2</c:v>
                </c:pt>
                <c:pt idx="2">
                  <c:v>6.0665525711896037E-3</c:v>
                </c:pt>
                <c:pt idx="3">
                  <c:v>0.18648048721345811</c:v>
                </c:pt>
                <c:pt idx="4">
                  <c:v>1.0182845616168289E-4</c:v>
                </c:pt>
                <c:pt idx="5">
                  <c:v>5.3590387866051439E-3</c:v>
                </c:pt>
                <c:pt idx="6">
                  <c:v>2.5403416538689965E-3</c:v>
                </c:pt>
                <c:pt idx="7">
                  <c:v>0.47963078047631935</c:v>
                </c:pt>
                <c:pt idx="8">
                  <c:v>9.0104970181721056E-5</c:v>
                </c:pt>
                <c:pt idx="9">
                  <c:v>2.1888619854721549E-2</c:v>
                </c:pt>
                <c:pt idx="10">
                  <c:v>5.2018259961975986E-3</c:v>
                </c:pt>
                <c:pt idx="11">
                  <c:v>0.22427228288181278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638616"/>
        <c:axId val="197638232"/>
      </c:lineChart>
      <c:catAx>
        <c:axId val="197656568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7848"/>
        <c:crosses val="autoZero"/>
        <c:auto val="1"/>
        <c:lblAlgn val="ctr"/>
        <c:lblOffset val="100"/>
        <c:noMultiLvlLbl val="0"/>
      </c:catAx>
      <c:valAx>
        <c:axId val="19763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Hotels.</a:t>
                </a:r>
                <a:r>
                  <a:rPr lang="en-US" baseline="0"/>
                  <a:t>com CTR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56568"/>
        <c:crosses val="autoZero"/>
        <c:crossBetween val="between"/>
      </c:valAx>
      <c:valAx>
        <c:axId val="197638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Perentage of Ad Calls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8616"/>
        <c:crosses val="max"/>
        <c:crossBetween val="between"/>
      </c:valAx>
      <c:catAx>
        <c:axId val="197638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7638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666748</xdr:colOff>
      <xdr:row>52</xdr:row>
      <xdr:rowOff>19048</xdr:rowOff>
    </xdr:from>
    <xdr:to>
      <xdr:col>25</xdr:col>
      <xdr:colOff>482599</xdr:colOff>
      <xdr:row>78</xdr:row>
      <xdr:rowOff>76199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74"/>
  <sheetViews>
    <sheetView tabSelected="1" zoomScaleNormal="100" workbookViewId="0">
      <selection activeCell="A20" sqref="A20"/>
    </sheetView>
  </sheetViews>
  <sheetFormatPr defaultColWidth="11" defaultRowHeight="15.75"/>
  <cols>
    <col min="2" max="2" width="22.875" customWidth="1"/>
    <col min="3" max="3" width="15.125" bestFit="1" customWidth="1"/>
    <col min="4" max="4" width="20" customWidth="1"/>
    <col min="5" max="5" width="17.75" customWidth="1"/>
    <col min="6" max="6" width="20.5" bestFit="1" customWidth="1"/>
    <col min="7" max="7" width="11.5" bestFit="1" customWidth="1"/>
    <col min="8" max="8" width="11.625" bestFit="1" customWidth="1"/>
    <col min="9" max="9" width="15.5" bestFit="1" customWidth="1"/>
    <col min="10" max="10" width="15.5" customWidth="1"/>
    <col min="11" max="11" width="14" bestFit="1" customWidth="1"/>
    <col min="12" max="12" width="11.625" bestFit="1" customWidth="1"/>
    <col min="13" max="13" width="15.5" bestFit="1" customWidth="1"/>
    <col min="16" max="16" width="11.375" customWidth="1"/>
    <col min="17" max="17" width="12.75" bestFit="1" customWidth="1"/>
    <col min="18" max="18" width="11.5" customWidth="1"/>
    <col min="19" max="19" width="12.5" customWidth="1"/>
    <col min="20" max="20" width="13.875" customWidth="1"/>
    <col min="21" max="21" width="10.125" bestFit="1" customWidth="1"/>
    <col min="22" max="22" width="11.75" bestFit="1" customWidth="1"/>
    <col min="23" max="23" width="15.625" bestFit="1" customWidth="1"/>
    <col min="24" max="24" width="9.75" bestFit="1" customWidth="1"/>
    <col min="25" max="25" width="14.125" bestFit="1" customWidth="1"/>
  </cols>
  <sheetData>
    <row r="3" spans="2:25">
      <c r="B3" t="s">
        <v>16</v>
      </c>
    </row>
    <row r="5" spans="2:25" ht="31.5" customHeight="1">
      <c r="B5" s="13" t="s">
        <v>14</v>
      </c>
      <c r="C5" s="13" t="s">
        <v>10</v>
      </c>
      <c r="D5" s="13" t="s">
        <v>11</v>
      </c>
      <c r="E5" s="13" t="s">
        <v>12</v>
      </c>
      <c r="F5" s="13" t="s">
        <v>13</v>
      </c>
      <c r="G5" s="13" t="s">
        <v>1</v>
      </c>
      <c r="H5" s="13" t="s">
        <v>9</v>
      </c>
      <c r="I5" s="13" t="s">
        <v>3</v>
      </c>
      <c r="J5" s="13" t="s">
        <v>21</v>
      </c>
      <c r="K5" s="13" t="s">
        <v>2</v>
      </c>
      <c r="M5" t="s">
        <v>22</v>
      </c>
      <c r="N5" t="s">
        <v>25</v>
      </c>
      <c r="P5" s="21" t="s">
        <v>14</v>
      </c>
      <c r="Q5" s="21" t="s">
        <v>10</v>
      </c>
      <c r="R5" s="21" t="s">
        <v>11</v>
      </c>
      <c r="S5" s="21" t="s">
        <v>12</v>
      </c>
      <c r="T5" s="21" t="s">
        <v>13</v>
      </c>
      <c r="U5" s="21" t="s">
        <v>1</v>
      </c>
      <c r="V5" s="21" t="s">
        <v>9</v>
      </c>
      <c r="W5" s="21" t="s">
        <v>3</v>
      </c>
      <c r="X5" s="21" t="s">
        <v>21</v>
      </c>
      <c r="Y5" s="21" t="s">
        <v>2</v>
      </c>
    </row>
    <row r="6" spans="2:25">
      <c r="B6" s="6" t="s">
        <v>4</v>
      </c>
      <c r="C6" s="6" t="s">
        <v>20</v>
      </c>
      <c r="D6" s="6">
        <v>0</v>
      </c>
      <c r="E6" s="6">
        <v>1</v>
      </c>
      <c r="F6" s="6">
        <v>0</v>
      </c>
      <c r="G6" s="11">
        <v>5525</v>
      </c>
      <c r="H6" s="7">
        <f t="shared" ref="H6:H32" si="0">G6/SUM($G$6:$G$32)</f>
        <v>1.553291607656814E-4</v>
      </c>
      <c r="I6" s="6">
        <v>1</v>
      </c>
      <c r="J6" s="7">
        <f>I6/SUM($I$6:$I$32)</f>
        <v>1.1964584828906437E-4</v>
      </c>
      <c r="K6" s="12">
        <f t="shared" ref="K6:K32" si="1">I6/G6</f>
        <v>1.8099547511312217E-4</v>
      </c>
      <c r="M6">
        <v>89852340</v>
      </c>
      <c r="N6">
        <v>40458</v>
      </c>
      <c r="P6" s="18" t="s">
        <v>4</v>
      </c>
      <c r="Q6" s="18" t="s">
        <v>7</v>
      </c>
      <c r="R6" s="18">
        <v>1</v>
      </c>
      <c r="S6" s="18">
        <v>0</v>
      </c>
      <c r="T6" s="18">
        <v>0</v>
      </c>
      <c r="U6" s="19">
        <v>1645655</v>
      </c>
      <c r="V6" s="20">
        <f t="shared" ref="V6:V9" si="2">U6/SUM($G$6:$G$32)</f>
        <v>4.6265739377347945E-2</v>
      </c>
      <c r="W6" s="18">
        <v>1285</v>
      </c>
      <c r="X6" s="20">
        <f t="shared" ref="X6:X9" si="3">W6/SUM($I$6:$I$32)</f>
        <v>0.15374491505144772</v>
      </c>
      <c r="Y6" s="12">
        <f t="shared" ref="Y6:Y9" si="4">W6/U6</f>
        <v>7.8084410158872912E-4</v>
      </c>
    </row>
    <row r="7" spans="2:25">
      <c r="B7" s="6" t="s">
        <v>4</v>
      </c>
      <c r="C7" s="6" t="s">
        <v>20</v>
      </c>
      <c r="D7" s="6">
        <v>0</v>
      </c>
      <c r="E7" s="6">
        <v>1</v>
      </c>
      <c r="F7" s="6">
        <v>1</v>
      </c>
      <c r="G7" s="11">
        <v>29</v>
      </c>
      <c r="H7" s="7">
        <f t="shared" si="0"/>
        <v>8.1530238229950419E-7</v>
      </c>
      <c r="I7" s="6">
        <v>0</v>
      </c>
      <c r="J7" s="7">
        <f t="shared" ref="J7:J32" si="5">I7/SUM($I$6:$I$32)</f>
        <v>0</v>
      </c>
      <c r="K7" s="12">
        <f t="shared" si="1"/>
        <v>0</v>
      </c>
      <c r="M7" s="17">
        <f>G10</f>
        <v>1645655</v>
      </c>
      <c r="N7">
        <f>I10</f>
        <v>1285</v>
      </c>
      <c r="P7" s="18" t="s">
        <v>4</v>
      </c>
      <c r="Q7" s="18" t="s">
        <v>7</v>
      </c>
      <c r="R7" s="18">
        <v>1</v>
      </c>
      <c r="S7" s="18">
        <v>0</v>
      </c>
      <c r="T7" s="18">
        <v>1</v>
      </c>
      <c r="U7" s="19">
        <v>48061</v>
      </c>
      <c r="V7" s="20">
        <f t="shared" si="2"/>
        <v>1.351180958472292E-3</v>
      </c>
      <c r="W7" s="18">
        <v>57</v>
      </c>
      <c r="X7" s="20">
        <f t="shared" si="3"/>
        <v>6.8198133524766695E-3</v>
      </c>
      <c r="Y7" s="12">
        <f t="shared" si="4"/>
        <v>1.18599280081563E-3</v>
      </c>
    </row>
    <row r="8" spans="2:25">
      <c r="B8" s="6" t="s">
        <v>4</v>
      </c>
      <c r="C8" s="6" t="s">
        <v>20</v>
      </c>
      <c r="D8" s="6">
        <v>1</v>
      </c>
      <c r="E8" s="6">
        <v>1</v>
      </c>
      <c r="F8" s="6">
        <v>0</v>
      </c>
      <c r="G8" s="11">
        <v>1032</v>
      </c>
      <c r="H8" s="7">
        <f t="shared" si="0"/>
        <v>2.9013519259761665E-5</v>
      </c>
      <c r="I8" s="6">
        <v>0</v>
      </c>
      <c r="J8" s="7">
        <f t="shared" si="5"/>
        <v>0</v>
      </c>
      <c r="K8" s="12">
        <f t="shared" si="1"/>
        <v>0</v>
      </c>
      <c r="M8" s="4">
        <f>M7/M6</f>
        <v>1.8315104537066036E-2</v>
      </c>
      <c r="N8" s="4">
        <f>N7/N6</f>
        <v>3.1761332740125561E-2</v>
      </c>
      <c r="P8" s="18" t="s">
        <v>4</v>
      </c>
      <c r="Q8" s="18" t="s">
        <v>7</v>
      </c>
      <c r="R8" s="18">
        <v>1</v>
      </c>
      <c r="S8" s="18">
        <v>1</v>
      </c>
      <c r="T8" s="18">
        <v>0</v>
      </c>
      <c r="U8" s="19">
        <v>58084</v>
      </c>
      <c r="V8" s="20">
        <f t="shared" si="2"/>
        <v>1.6329663301201517E-3</v>
      </c>
      <c r="W8" s="18">
        <v>71</v>
      </c>
      <c r="X8" s="20">
        <f t="shared" si="3"/>
        <v>8.4948552285235707E-3</v>
      </c>
      <c r="Y8" s="12">
        <f t="shared" si="4"/>
        <v>1.2223676055368087E-3</v>
      </c>
    </row>
    <row r="9" spans="2:25">
      <c r="B9" s="6" t="s">
        <v>4</v>
      </c>
      <c r="C9" s="6" t="s">
        <v>20</v>
      </c>
      <c r="D9" s="6">
        <v>1</v>
      </c>
      <c r="E9" s="6">
        <v>1</v>
      </c>
      <c r="F9" s="6">
        <v>1</v>
      </c>
      <c r="G9" s="11">
        <v>2450</v>
      </c>
      <c r="H9" s="7">
        <f t="shared" si="0"/>
        <v>6.8878994366682243E-5</v>
      </c>
      <c r="I9" s="6">
        <v>2</v>
      </c>
      <c r="J9" s="7">
        <f t="shared" si="5"/>
        <v>2.3929169657812874E-4</v>
      </c>
      <c r="K9" s="12">
        <f t="shared" si="1"/>
        <v>8.1632653061224493E-4</v>
      </c>
      <c r="P9" s="18" t="s">
        <v>4</v>
      </c>
      <c r="Q9" s="18" t="s">
        <v>7</v>
      </c>
      <c r="R9" s="18">
        <v>1</v>
      </c>
      <c r="S9" s="18">
        <v>1</v>
      </c>
      <c r="T9" s="18">
        <v>1</v>
      </c>
      <c r="U9" s="19">
        <v>670993</v>
      </c>
      <c r="V9" s="20">
        <f t="shared" si="2"/>
        <v>1.8864213496768662E-2</v>
      </c>
      <c r="W9" s="18">
        <v>1349</v>
      </c>
      <c r="X9" s="20">
        <f t="shared" si="3"/>
        <v>0.16140224934194783</v>
      </c>
      <c r="Y9" s="12">
        <f t="shared" si="4"/>
        <v>2.0104531641909826E-3</v>
      </c>
    </row>
    <row r="10" spans="2:25">
      <c r="B10" s="14" t="s">
        <v>4</v>
      </c>
      <c r="C10" s="14" t="s">
        <v>7</v>
      </c>
      <c r="D10" s="14">
        <v>1</v>
      </c>
      <c r="E10" s="14">
        <v>0</v>
      </c>
      <c r="F10" s="14">
        <v>0</v>
      </c>
      <c r="G10" s="15">
        <v>1645655</v>
      </c>
      <c r="H10" s="16">
        <f t="shared" si="0"/>
        <v>4.6265739377347945E-2</v>
      </c>
      <c r="I10" s="14">
        <v>1285</v>
      </c>
      <c r="J10" s="16">
        <f t="shared" si="5"/>
        <v>0.15374491505144772</v>
      </c>
      <c r="K10" s="12">
        <f t="shared" si="1"/>
        <v>7.8084410158872912E-4</v>
      </c>
    </row>
    <row r="11" spans="2:25">
      <c r="B11" s="14" t="s">
        <v>4</v>
      </c>
      <c r="C11" s="14" t="s">
        <v>7</v>
      </c>
      <c r="D11" s="14">
        <v>1</v>
      </c>
      <c r="E11" s="14">
        <v>0</v>
      </c>
      <c r="F11" s="14">
        <v>1</v>
      </c>
      <c r="G11" s="15">
        <v>48061</v>
      </c>
      <c r="H11" s="16">
        <f t="shared" si="0"/>
        <v>1.351180958472292E-3</v>
      </c>
      <c r="I11" s="14">
        <v>57</v>
      </c>
      <c r="J11" s="16">
        <f t="shared" si="5"/>
        <v>6.8198133524766695E-3</v>
      </c>
      <c r="K11" s="12">
        <f t="shared" si="1"/>
        <v>1.18599280081563E-3</v>
      </c>
    </row>
    <row r="12" spans="2:25">
      <c r="B12" s="14" t="s">
        <v>4</v>
      </c>
      <c r="C12" s="14" t="s">
        <v>7</v>
      </c>
      <c r="D12" s="14">
        <v>1</v>
      </c>
      <c r="E12" s="14">
        <v>1</v>
      </c>
      <c r="F12" s="14">
        <v>0</v>
      </c>
      <c r="G12" s="15">
        <v>58084</v>
      </c>
      <c r="H12" s="16">
        <f t="shared" si="0"/>
        <v>1.6329663301201517E-3</v>
      </c>
      <c r="I12" s="14">
        <v>71</v>
      </c>
      <c r="J12" s="16">
        <f t="shared" si="5"/>
        <v>8.4948552285235707E-3</v>
      </c>
      <c r="K12" s="12">
        <f t="shared" si="1"/>
        <v>1.2223676055368087E-3</v>
      </c>
    </row>
    <row r="13" spans="2:25">
      <c r="B13" s="14" t="s">
        <v>4</v>
      </c>
      <c r="C13" s="14" t="s">
        <v>7</v>
      </c>
      <c r="D13" s="14">
        <v>1</v>
      </c>
      <c r="E13" s="14">
        <v>1</v>
      </c>
      <c r="F13" s="14">
        <v>1</v>
      </c>
      <c r="G13" s="15">
        <v>670993</v>
      </c>
      <c r="H13" s="16">
        <f t="shared" si="0"/>
        <v>1.8864213496768662E-2</v>
      </c>
      <c r="I13" s="14">
        <v>1349</v>
      </c>
      <c r="J13" s="16">
        <f t="shared" si="5"/>
        <v>0.16140224934194783</v>
      </c>
      <c r="K13" s="12">
        <f t="shared" si="1"/>
        <v>2.0104531641909826E-3</v>
      </c>
    </row>
    <row r="14" spans="2:25">
      <c r="B14" s="6" t="s">
        <v>4</v>
      </c>
      <c r="C14" s="6" t="s">
        <v>5</v>
      </c>
      <c r="D14" s="6">
        <v>0</v>
      </c>
      <c r="E14" s="6">
        <v>0</v>
      </c>
      <c r="F14" s="6">
        <v>1</v>
      </c>
      <c r="G14" s="11">
        <v>85038</v>
      </c>
      <c r="H14" s="7">
        <f t="shared" si="0"/>
        <v>2.390747723654663E-3</v>
      </c>
      <c r="I14" s="6">
        <v>5</v>
      </c>
      <c r="J14" s="7">
        <f t="shared" si="5"/>
        <v>5.9822924144532189E-4</v>
      </c>
      <c r="K14" s="12">
        <f t="shared" si="1"/>
        <v>5.8797243585220726E-5</v>
      </c>
    </row>
    <row r="15" spans="2:25">
      <c r="B15" s="6" t="s">
        <v>4</v>
      </c>
      <c r="C15" s="6" t="s">
        <v>5</v>
      </c>
      <c r="D15" s="6">
        <v>0</v>
      </c>
      <c r="E15" s="6">
        <v>1</v>
      </c>
      <c r="F15" s="6">
        <v>1</v>
      </c>
      <c r="G15" s="11">
        <v>265</v>
      </c>
      <c r="H15" s="7">
        <f t="shared" si="0"/>
        <v>7.4501769417023652E-6</v>
      </c>
      <c r="I15" s="6">
        <v>0</v>
      </c>
      <c r="J15" s="7">
        <f t="shared" si="5"/>
        <v>0</v>
      </c>
      <c r="K15" s="12">
        <f t="shared" si="1"/>
        <v>0</v>
      </c>
    </row>
    <row r="16" spans="2:25">
      <c r="B16" s="6" t="s">
        <v>4</v>
      </c>
      <c r="C16" s="6" t="s">
        <v>5</v>
      </c>
      <c r="D16" s="6">
        <v>1</v>
      </c>
      <c r="E16" s="6">
        <v>0</v>
      </c>
      <c r="F16" s="6">
        <v>1</v>
      </c>
      <c r="G16" s="11">
        <v>8355</v>
      </c>
      <c r="H16" s="7">
        <f t="shared" si="0"/>
        <v>2.3489142772801231E-4</v>
      </c>
      <c r="I16" s="6">
        <v>1</v>
      </c>
      <c r="J16" s="7">
        <f t="shared" si="5"/>
        <v>1.1964584828906437E-4</v>
      </c>
      <c r="K16" s="12">
        <f t="shared" si="1"/>
        <v>1.1968880909634949E-4</v>
      </c>
    </row>
    <row r="17" spans="2:12">
      <c r="B17" s="6" t="s">
        <v>4</v>
      </c>
      <c r="C17" s="6" t="s">
        <v>5</v>
      </c>
      <c r="D17" s="6">
        <v>1</v>
      </c>
      <c r="E17" s="6">
        <v>1</v>
      </c>
      <c r="F17" s="6">
        <v>1</v>
      </c>
      <c r="G17" s="11">
        <v>122127</v>
      </c>
      <c r="H17" s="7">
        <f t="shared" si="0"/>
        <v>3.4334632428652256E-3</v>
      </c>
      <c r="I17" s="6">
        <v>22</v>
      </c>
      <c r="J17" s="7">
        <f t="shared" si="5"/>
        <v>2.632208662359416E-3</v>
      </c>
      <c r="K17" s="12">
        <f t="shared" si="1"/>
        <v>1.8014034570569979E-4</v>
      </c>
    </row>
    <row r="18" spans="2:12">
      <c r="B18" s="6" t="s">
        <v>4</v>
      </c>
      <c r="C18" s="6" t="s">
        <v>15</v>
      </c>
      <c r="D18" s="6">
        <v>0</v>
      </c>
      <c r="E18" s="6">
        <v>0</v>
      </c>
      <c r="F18" s="6">
        <v>1</v>
      </c>
      <c r="G18" s="11">
        <v>111</v>
      </c>
      <c r="H18" s="7">
        <f t="shared" si="0"/>
        <v>3.1206401529394813E-6</v>
      </c>
      <c r="I18" s="6">
        <v>0</v>
      </c>
      <c r="J18" s="7">
        <f t="shared" si="5"/>
        <v>0</v>
      </c>
      <c r="K18" s="12">
        <f t="shared" si="1"/>
        <v>0</v>
      </c>
    </row>
    <row r="19" spans="2:12">
      <c r="B19" s="6" t="s">
        <v>4</v>
      </c>
      <c r="C19" s="6" t="s">
        <v>15</v>
      </c>
      <c r="D19" s="6">
        <v>0</v>
      </c>
      <c r="E19" s="6">
        <v>1</v>
      </c>
      <c r="F19" s="6">
        <v>0</v>
      </c>
      <c r="G19" s="11">
        <v>106</v>
      </c>
      <c r="H19" s="7">
        <f t="shared" si="0"/>
        <v>2.9800707766809462E-6</v>
      </c>
      <c r="I19" s="6">
        <v>0</v>
      </c>
      <c r="J19" s="7">
        <f t="shared" si="5"/>
        <v>0</v>
      </c>
      <c r="K19" s="12">
        <f t="shared" si="1"/>
        <v>0</v>
      </c>
    </row>
    <row r="20" spans="2:12">
      <c r="B20" s="6" t="s">
        <v>4</v>
      </c>
      <c r="C20" s="6" t="s">
        <v>15</v>
      </c>
      <c r="D20" s="6">
        <v>0</v>
      </c>
      <c r="E20" s="6">
        <v>1</v>
      </c>
      <c r="F20" s="6">
        <v>1</v>
      </c>
      <c r="G20" s="11">
        <v>15774</v>
      </c>
      <c r="H20" s="7">
        <f t="shared" si="0"/>
        <v>4.4346826822042686E-4</v>
      </c>
      <c r="I20" s="6">
        <v>0</v>
      </c>
      <c r="J20" s="7">
        <f t="shared" si="5"/>
        <v>0</v>
      </c>
      <c r="K20" s="12">
        <f t="shared" si="1"/>
        <v>0</v>
      </c>
    </row>
    <row r="21" spans="2:12">
      <c r="B21" s="6" t="s">
        <v>4</v>
      </c>
      <c r="C21" s="6" t="s">
        <v>15</v>
      </c>
      <c r="D21" s="6">
        <v>1</v>
      </c>
      <c r="E21" s="6">
        <v>0</v>
      </c>
      <c r="F21" s="6">
        <v>0</v>
      </c>
      <c r="G21" s="11">
        <v>2068</v>
      </c>
      <c r="H21" s="7">
        <f t="shared" si="0"/>
        <v>5.8139494020530159E-5</v>
      </c>
      <c r="I21" s="6">
        <v>0</v>
      </c>
      <c r="J21" s="7">
        <f t="shared" si="5"/>
        <v>0</v>
      </c>
      <c r="K21" s="12">
        <f t="shared" si="1"/>
        <v>0</v>
      </c>
    </row>
    <row r="22" spans="2:12">
      <c r="B22" s="6" t="s">
        <v>4</v>
      </c>
      <c r="C22" s="6" t="s">
        <v>15</v>
      </c>
      <c r="D22" s="6">
        <v>1</v>
      </c>
      <c r="E22" s="6">
        <v>0</v>
      </c>
      <c r="F22" s="6">
        <v>1</v>
      </c>
      <c r="G22" s="11">
        <v>327932</v>
      </c>
      <c r="H22" s="7">
        <f t="shared" si="0"/>
        <v>9.2194393390427933E-3</v>
      </c>
      <c r="I22" s="6">
        <v>113</v>
      </c>
      <c r="J22" s="7">
        <f t="shared" si="5"/>
        <v>1.3519980856664273E-2</v>
      </c>
      <c r="K22" s="12">
        <f t="shared" si="1"/>
        <v>3.4458363319224715E-4</v>
      </c>
    </row>
    <row r="23" spans="2:12">
      <c r="B23" s="6" t="s">
        <v>4</v>
      </c>
      <c r="C23" s="6" t="s">
        <v>15</v>
      </c>
      <c r="D23" s="6">
        <v>1</v>
      </c>
      <c r="E23" s="6">
        <v>1</v>
      </c>
      <c r="F23" s="6">
        <v>0</v>
      </c>
      <c r="G23" s="11">
        <v>454506</v>
      </c>
      <c r="H23" s="7">
        <f t="shared" si="0"/>
        <v>1.277792498515236E-2</v>
      </c>
      <c r="I23" s="6">
        <v>203</v>
      </c>
      <c r="J23" s="7">
        <f t="shared" si="5"/>
        <v>2.4288107202680067E-2</v>
      </c>
      <c r="K23" s="12">
        <f t="shared" si="1"/>
        <v>4.4663876824508367E-4</v>
      </c>
    </row>
    <row r="24" spans="2:12">
      <c r="B24" s="6" t="s">
        <v>4</v>
      </c>
      <c r="C24" s="6" t="s">
        <v>15</v>
      </c>
      <c r="D24" s="6">
        <v>1</v>
      </c>
      <c r="E24" s="6">
        <v>1</v>
      </c>
      <c r="F24" s="6">
        <v>1</v>
      </c>
      <c r="G24" s="11">
        <v>5832544</v>
      </c>
      <c r="H24" s="7">
        <f t="shared" si="0"/>
        <v>0.16397541441609237</v>
      </c>
      <c r="I24" s="6">
        <v>3777</v>
      </c>
      <c r="J24" s="7">
        <f t="shared" si="5"/>
        <v>0.45190236898779612</v>
      </c>
      <c r="K24" s="12">
        <f t="shared" si="1"/>
        <v>6.4757334020969237E-4</v>
      </c>
      <c r="L24" s="4">
        <f>K24*3</f>
        <v>1.9427200206290772E-3</v>
      </c>
    </row>
    <row r="25" spans="2:12">
      <c r="B25" s="6" t="s">
        <v>6</v>
      </c>
      <c r="C25" s="6" t="s">
        <v>20</v>
      </c>
      <c r="D25" s="6">
        <v>0</v>
      </c>
      <c r="E25" s="6">
        <v>0</v>
      </c>
      <c r="F25" s="6">
        <v>0</v>
      </c>
      <c r="G25" s="11">
        <v>3622</v>
      </c>
      <c r="H25" s="7">
        <f t="shared" si="0"/>
        <v>1.0182845616168289E-4</v>
      </c>
      <c r="I25" s="6">
        <v>0</v>
      </c>
      <c r="J25" s="7">
        <f t="shared" si="5"/>
        <v>0</v>
      </c>
      <c r="K25" s="12">
        <f t="shared" si="1"/>
        <v>0</v>
      </c>
    </row>
    <row r="26" spans="2:12">
      <c r="B26" s="6" t="s">
        <v>6</v>
      </c>
      <c r="C26" s="6" t="s">
        <v>7</v>
      </c>
      <c r="D26" s="6">
        <v>0</v>
      </c>
      <c r="E26" s="6">
        <v>0</v>
      </c>
      <c r="F26" s="6">
        <v>0</v>
      </c>
      <c r="G26" s="11">
        <v>190619</v>
      </c>
      <c r="H26" s="7">
        <f t="shared" si="0"/>
        <v>5.3590387866051439E-3</v>
      </c>
      <c r="I26" s="6">
        <v>62</v>
      </c>
      <c r="J26" s="7">
        <f t="shared" si="5"/>
        <v>7.4180425939219911E-3</v>
      </c>
      <c r="K26" s="12">
        <f t="shared" si="1"/>
        <v>3.2525613920962761E-4</v>
      </c>
    </row>
    <row r="27" spans="2:12">
      <c r="B27" s="6" t="s">
        <v>6</v>
      </c>
      <c r="C27" s="6" t="s">
        <v>5</v>
      </c>
      <c r="D27" s="6">
        <v>0</v>
      </c>
      <c r="E27" s="6">
        <v>0</v>
      </c>
      <c r="F27" s="6">
        <v>0</v>
      </c>
      <c r="G27" s="11">
        <v>90359</v>
      </c>
      <c r="H27" s="7">
        <f t="shared" si="0"/>
        <v>2.5403416538689965E-3</v>
      </c>
      <c r="I27" s="6">
        <v>8</v>
      </c>
      <c r="J27" s="7">
        <f t="shared" si="5"/>
        <v>9.5716678631251495E-4</v>
      </c>
      <c r="K27" s="12">
        <f t="shared" si="1"/>
        <v>8.8535729700417229E-5</v>
      </c>
    </row>
    <row r="28" spans="2:12">
      <c r="B28" s="6" t="s">
        <v>6</v>
      </c>
      <c r="C28" s="6" t="s">
        <v>15</v>
      </c>
      <c r="D28" s="6">
        <v>0</v>
      </c>
      <c r="E28" s="6">
        <v>0</v>
      </c>
      <c r="F28" s="6">
        <v>0</v>
      </c>
      <c r="G28" s="11">
        <v>17060287</v>
      </c>
      <c r="H28" s="7">
        <f t="shared" si="0"/>
        <v>0.47963078047631935</v>
      </c>
      <c r="I28" s="6">
        <v>1022</v>
      </c>
      <c r="J28" s="7">
        <f t="shared" si="5"/>
        <v>0.12227805695142378</v>
      </c>
      <c r="K28" s="12">
        <f t="shared" si="1"/>
        <v>5.9905205580656411E-5</v>
      </c>
    </row>
    <row r="29" spans="2:12">
      <c r="B29" s="6" t="s">
        <v>8</v>
      </c>
      <c r="C29" s="6" t="s">
        <v>20</v>
      </c>
      <c r="D29" s="6">
        <v>0</v>
      </c>
      <c r="E29" s="6">
        <v>0</v>
      </c>
      <c r="F29" s="6">
        <v>0</v>
      </c>
      <c r="G29" s="11">
        <v>3205</v>
      </c>
      <c r="H29" s="7">
        <f t="shared" si="0"/>
        <v>9.0104970181721056E-5</v>
      </c>
      <c r="I29" s="6">
        <v>0</v>
      </c>
      <c r="J29" s="7">
        <f t="shared" si="5"/>
        <v>0</v>
      </c>
      <c r="K29" s="12">
        <f t="shared" si="1"/>
        <v>0</v>
      </c>
    </row>
    <row r="30" spans="2:12">
      <c r="B30" s="6" t="s">
        <v>8</v>
      </c>
      <c r="C30" s="6" t="s">
        <v>7</v>
      </c>
      <c r="D30" s="6">
        <v>0</v>
      </c>
      <c r="E30" s="6">
        <v>0</v>
      </c>
      <c r="F30" s="6">
        <v>0</v>
      </c>
      <c r="G30" s="11">
        <v>778570</v>
      </c>
      <c r="H30" s="7">
        <f t="shared" si="0"/>
        <v>2.1888619854721549E-2</v>
      </c>
      <c r="I30" s="6">
        <v>65</v>
      </c>
      <c r="J30" s="7">
        <f t="shared" si="5"/>
        <v>7.7769801387891843E-3</v>
      </c>
      <c r="K30" s="12">
        <f t="shared" si="1"/>
        <v>8.3486391718149948E-5</v>
      </c>
    </row>
    <row r="31" spans="2:12">
      <c r="B31" s="6" t="s">
        <v>8</v>
      </c>
      <c r="C31" s="6" t="s">
        <v>5</v>
      </c>
      <c r="D31" s="6">
        <v>0</v>
      </c>
      <c r="E31" s="6">
        <v>0</v>
      </c>
      <c r="F31" s="6">
        <v>0</v>
      </c>
      <c r="G31" s="11">
        <v>185027</v>
      </c>
      <c r="H31" s="7">
        <f t="shared" si="0"/>
        <v>5.2018259961975986E-3</v>
      </c>
      <c r="I31" s="6">
        <v>10</v>
      </c>
      <c r="J31" s="7">
        <f t="shared" si="5"/>
        <v>1.1964584828906438E-3</v>
      </c>
      <c r="K31" s="12">
        <f t="shared" si="1"/>
        <v>5.4046166235198103E-5</v>
      </c>
    </row>
    <row r="32" spans="2:12">
      <c r="B32" s="6" t="s">
        <v>8</v>
      </c>
      <c r="C32" s="6" t="s">
        <v>15</v>
      </c>
      <c r="D32" s="6">
        <v>0</v>
      </c>
      <c r="E32" s="6">
        <v>0</v>
      </c>
      <c r="F32" s="6">
        <v>0</v>
      </c>
      <c r="G32" s="11">
        <v>7977281</v>
      </c>
      <c r="H32" s="7">
        <f t="shared" si="0"/>
        <v>0.22427228288181278</v>
      </c>
      <c r="I32" s="6">
        <v>305</v>
      </c>
      <c r="J32" s="7">
        <f t="shared" si="5"/>
        <v>3.6491983728164631E-2</v>
      </c>
      <c r="K32" s="12">
        <f t="shared" si="1"/>
        <v>3.8233578583981186E-5</v>
      </c>
    </row>
    <row r="37" spans="2:14">
      <c r="B37" t="s">
        <v>14</v>
      </c>
      <c r="C37" t="s">
        <v>10</v>
      </c>
      <c r="D37" t="s">
        <v>1</v>
      </c>
      <c r="E37" t="s">
        <v>9</v>
      </c>
      <c r="F37" t="s">
        <v>3</v>
      </c>
      <c r="G37" t="s">
        <v>2</v>
      </c>
      <c r="K37" t="str">
        <f>C37</f>
        <v>Cartel Winner</v>
      </c>
      <c r="L37" t="str">
        <f t="shared" ref="L37:L49" si="6">B37</f>
        <v>Orbitz vs Expedia Cartel</v>
      </c>
      <c r="M37" t="str">
        <f>E37</f>
        <v>% of Ad Calls</v>
      </c>
      <c r="N37" t="str">
        <f>G37</f>
        <v>Hotels.com CTR</v>
      </c>
    </row>
    <row r="38" spans="2:14">
      <c r="B38" t="s">
        <v>17</v>
      </c>
      <c r="C38" t="s">
        <v>20</v>
      </c>
      <c r="D38" s="3">
        <v>9036</v>
      </c>
      <c r="E38" s="1">
        <f t="shared" ref="E38:E49" si="7">D38/SUM($D$38:$D$49)</f>
        <v>2.5403697677442482E-4</v>
      </c>
      <c r="F38">
        <v>3</v>
      </c>
      <c r="G38" s="2">
        <f t="shared" ref="G38:G49" si="8">F38/D38</f>
        <v>3.3200531208499334E-4</v>
      </c>
      <c r="K38" t="str">
        <f t="shared" ref="K38:K49" si="9">C38</f>
        <v>Expedia Win</v>
      </c>
      <c r="L38" t="str">
        <f t="shared" si="6"/>
        <v>Orbitz Loss</v>
      </c>
      <c r="M38" s="5">
        <f t="shared" ref="M38:M49" si="10">E38</f>
        <v>2.5403697677442482E-4</v>
      </c>
      <c r="N38" s="2">
        <f t="shared" ref="N38:N49" si="11">G38</f>
        <v>3.3200531208499334E-4</v>
      </c>
    </row>
    <row r="39" spans="2:14">
      <c r="B39" t="s">
        <v>17</v>
      </c>
      <c r="C39" t="s">
        <v>7</v>
      </c>
      <c r="D39" s="3">
        <v>2422793</v>
      </c>
      <c r="E39" s="1">
        <f t="shared" si="7"/>
        <v>6.8114100162709051E-2</v>
      </c>
      <c r="F39">
        <v>2762</v>
      </c>
      <c r="G39" s="2">
        <f t="shared" si="8"/>
        <v>1.1400065956934827E-3</v>
      </c>
      <c r="K39" t="str">
        <f t="shared" si="9"/>
        <v>Hotels Win</v>
      </c>
      <c r="L39" t="str">
        <f t="shared" si="6"/>
        <v>Orbitz Loss</v>
      </c>
      <c r="M39" s="5">
        <f t="shared" si="10"/>
        <v>6.8114100162709051E-2</v>
      </c>
      <c r="N39" s="2">
        <f t="shared" si="11"/>
        <v>1.1400065956934827E-3</v>
      </c>
    </row>
    <row r="40" spans="2:14">
      <c r="B40" t="s">
        <v>17</v>
      </c>
      <c r="C40" t="s">
        <v>5</v>
      </c>
      <c r="D40" s="3">
        <v>215785</v>
      </c>
      <c r="E40" s="1">
        <f t="shared" si="7"/>
        <v>6.0665525711896037E-3</v>
      </c>
      <c r="F40">
        <v>28</v>
      </c>
      <c r="G40" s="2">
        <f t="shared" si="8"/>
        <v>1.2975878768218367E-4</v>
      </c>
      <c r="K40" t="str">
        <f t="shared" si="9"/>
        <v>Travelocity Win</v>
      </c>
      <c r="L40" t="str">
        <f t="shared" si="6"/>
        <v>Orbitz Loss</v>
      </c>
      <c r="M40" s="5">
        <f t="shared" si="10"/>
        <v>6.0665525711896037E-3</v>
      </c>
      <c r="N40" s="2">
        <f t="shared" si="11"/>
        <v>1.2975878768218367E-4</v>
      </c>
    </row>
    <row r="41" spans="2:14">
      <c r="B41" t="s">
        <v>17</v>
      </c>
      <c r="C41" t="s">
        <v>15</v>
      </c>
      <c r="D41" s="3">
        <v>6633041</v>
      </c>
      <c r="E41" s="1">
        <f t="shared" si="7"/>
        <v>0.18648048721345811</v>
      </c>
      <c r="F41">
        <v>4093</v>
      </c>
      <c r="G41" s="2">
        <f t="shared" si="8"/>
        <v>6.1706237003510155E-4</v>
      </c>
      <c r="K41" t="str">
        <f t="shared" si="9"/>
        <v>Tie</v>
      </c>
      <c r="L41" t="str">
        <f t="shared" si="6"/>
        <v>Orbitz Loss</v>
      </c>
      <c r="M41" s="5">
        <f t="shared" si="10"/>
        <v>0.18648048721345811</v>
      </c>
      <c r="N41" s="2">
        <f t="shared" si="11"/>
        <v>6.1706237003510155E-4</v>
      </c>
    </row>
    <row r="42" spans="2:14">
      <c r="B42" t="s">
        <v>18</v>
      </c>
      <c r="C42" t="s">
        <v>0</v>
      </c>
      <c r="D42" s="3">
        <v>3622</v>
      </c>
      <c r="E42" s="1">
        <f t="shared" si="7"/>
        <v>1.0182845616168289E-4</v>
      </c>
      <c r="F42">
        <v>0</v>
      </c>
      <c r="G42" s="2">
        <f t="shared" si="8"/>
        <v>0</v>
      </c>
      <c r="K42" t="str">
        <f t="shared" si="9"/>
        <v>Expedia</v>
      </c>
      <c r="L42" t="str">
        <f t="shared" si="6"/>
        <v>Orbitz Tie</v>
      </c>
      <c r="M42" s="5">
        <f t="shared" si="10"/>
        <v>1.0182845616168289E-4</v>
      </c>
      <c r="N42" s="2">
        <f t="shared" si="11"/>
        <v>0</v>
      </c>
    </row>
    <row r="43" spans="2:14">
      <c r="B43" t="s">
        <v>18</v>
      </c>
      <c r="C43" t="s">
        <v>7</v>
      </c>
      <c r="D43" s="3">
        <v>190619</v>
      </c>
      <c r="E43" s="1">
        <f t="shared" si="7"/>
        <v>5.3590387866051439E-3</v>
      </c>
      <c r="F43">
        <v>62</v>
      </c>
      <c r="G43" s="2">
        <f t="shared" si="8"/>
        <v>3.2525613920962761E-4</v>
      </c>
      <c r="K43" t="str">
        <f t="shared" si="9"/>
        <v>Hotels Win</v>
      </c>
      <c r="L43" t="str">
        <f t="shared" si="6"/>
        <v>Orbitz Tie</v>
      </c>
      <c r="M43" s="5">
        <f t="shared" si="10"/>
        <v>5.3590387866051439E-3</v>
      </c>
      <c r="N43" s="2">
        <f t="shared" si="11"/>
        <v>3.2525613920962761E-4</v>
      </c>
    </row>
    <row r="44" spans="2:14">
      <c r="B44" t="s">
        <v>18</v>
      </c>
      <c r="C44" t="s">
        <v>5</v>
      </c>
      <c r="D44" s="3">
        <v>90359</v>
      </c>
      <c r="E44" s="1">
        <f t="shared" si="7"/>
        <v>2.5403416538689965E-3</v>
      </c>
      <c r="F44">
        <v>8</v>
      </c>
      <c r="G44" s="2">
        <f t="shared" si="8"/>
        <v>8.8535729700417229E-5</v>
      </c>
      <c r="K44" t="str">
        <f t="shared" si="9"/>
        <v>Travelocity Win</v>
      </c>
      <c r="L44" t="str">
        <f t="shared" si="6"/>
        <v>Orbitz Tie</v>
      </c>
      <c r="M44" s="5">
        <f t="shared" si="10"/>
        <v>2.5403416538689965E-3</v>
      </c>
      <c r="N44" s="2">
        <f t="shared" si="11"/>
        <v>8.8535729700417229E-5</v>
      </c>
    </row>
    <row r="45" spans="2:14">
      <c r="B45" t="s">
        <v>18</v>
      </c>
      <c r="C45" t="s">
        <v>15</v>
      </c>
      <c r="D45" s="3">
        <v>17060287</v>
      </c>
      <c r="E45" s="1">
        <f t="shared" si="7"/>
        <v>0.47963078047631935</v>
      </c>
      <c r="F45">
        <v>1022</v>
      </c>
      <c r="G45" s="2">
        <f t="shared" si="8"/>
        <v>5.9905205580656411E-5</v>
      </c>
      <c r="K45" t="str">
        <f t="shared" si="9"/>
        <v>Tie</v>
      </c>
      <c r="L45" t="str">
        <f t="shared" si="6"/>
        <v>Orbitz Tie</v>
      </c>
      <c r="M45" s="5">
        <f t="shared" si="10"/>
        <v>0.47963078047631935</v>
      </c>
      <c r="N45" s="2">
        <f t="shared" si="11"/>
        <v>5.9905205580656411E-5</v>
      </c>
    </row>
    <row r="46" spans="2:14">
      <c r="B46" t="s">
        <v>19</v>
      </c>
      <c r="C46" t="s">
        <v>20</v>
      </c>
      <c r="D46" s="3">
        <v>3205</v>
      </c>
      <c r="E46" s="1">
        <f t="shared" si="7"/>
        <v>9.0104970181721056E-5</v>
      </c>
      <c r="F46">
        <v>0</v>
      </c>
      <c r="G46" s="2">
        <f t="shared" si="8"/>
        <v>0</v>
      </c>
      <c r="K46" t="str">
        <f t="shared" si="9"/>
        <v>Expedia Win</v>
      </c>
      <c r="L46" t="str">
        <f t="shared" si="6"/>
        <v>Orbitz Win</v>
      </c>
      <c r="M46" s="5">
        <f t="shared" si="10"/>
        <v>9.0104970181721056E-5</v>
      </c>
      <c r="N46" s="2">
        <f t="shared" si="11"/>
        <v>0</v>
      </c>
    </row>
    <row r="47" spans="2:14">
      <c r="B47" t="s">
        <v>19</v>
      </c>
      <c r="C47" t="s">
        <v>7</v>
      </c>
      <c r="D47" s="3">
        <v>778570</v>
      </c>
      <c r="E47" s="1">
        <f t="shared" si="7"/>
        <v>2.1888619854721549E-2</v>
      </c>
      <c r="F47">
        <v>65</v>
      </c>
      <c r="G47" s="2">
        <f t="shared" si="8"/>
        <v>8.3486391718149948E-5</v>
      </c>
      <c r="K47" t="str">
        <f t="shared" si="9"/>
        <v>Hotels Win</v>
      </c>
      <c r="L47" t="str">
        <f t="shared" si="6"/>
        <v>Orbitz Win</v>
      </c>
      <c r="M47" s="5">
        <f t="shared" si="10"/>
        <v>2.1888619854721549E-2</v>
      </c>
      <c r="N47" s="2">
        <f t="shared" si="11"/>
        <v>8.3486391718149948E-5</v>
      </c>
    </row>
    <row r="48" spans="2:14">
      <c r="B48" t="s">
        <v>19</v>
      </c>
      <c r="C48" t="s">
        <v>5</v>
      </c>
      <c r="D48" s="3">
        <v>185027</v>
      </c>
      <c r="E48" s="1">
        <f t="shared" si="7"/>
        <v>5.2018259961975986E-3</v>
      </c>
      <c r="F48">
        <v>10</v>
      </c>
      <c r="G48" s="2">
        <f t="shared" si="8"/>
        <v>5.4046166235198103E-5</v>
      </c>
      <c r="K48" t="str">
        <f t="shared" si="9"/>
        <v>Travelocity Win</v>
      </c>
      <c r="L48" t="str">
        <f t="shared" si="6"/>
        <v>Orbitz Win</v>
      </c>
      <c r="M48" s="5">
        <f t="shared" si="10"/>
        <v>5.2018259961975986E-3</v>
      </c>
      <c r="N48" s="2">
        <f t="shared" si="11"/>
        <v>5.4046166235198103E-5</v>
      </c>
    </row>
    <row r="49" spans="2:14">
      <c r="B49" t="s">
        <v>19</v>
      </c>
      <c r="C49" t="s">
        <v>15</v>
      </c>
      <c r="D49" s="3">
        <v>7977281</v>
      </c>
      <c r="E49" s="1">
        <f t="shared" si="7"/>
        <v>0.22427228288181278</v>
      </c>
      <c r="F49">
        <v>305</v>
      </c>
      <c r="G49" s="2">
        <f t="shared" si="8"/>
        <v>3.8233578583981186E-5</v>
      </c>
      <c r="K49" t="str">
        <f t="shared" si="9"/>
        <v>Tie</v>
      </c>
      <c r="L49" t="str">
        <f t="shared" si="6"/>
        <v>Orbitz Win</v>
      </c>
      <c r="M49" s="5">
        <f t="shared" si="10"/>
        <v>0.22427228288181278</v>
      </c>
      <c r="N49" s="2">
        <f t="shared" si="11"/>
        <v>3.8233578583981186E-5</v>
      </c>
    </row>
    <row r="50" spans="2:14">
      <c r="M50" s="2"/>
      <c r="N50" s="2"/>
    </row>
    <row r="54" spans="2:14">
      <c r="B54" s="9" t="str">
        <f>B37</f>
        <v>Orbitz vs Expedia Cartel</v>
      </c>
      <c r="C54" s="9" t="str">
        <f>C37</f>
        <v>Cartel Winner</v>
      </c>
      <c r="D54" s="9" t="str">
        <f>E37</f>
        <v>% of Ad Calls</v>
      </c>
      <c r="E54" s="9" t="s">
        <v>24</v>
      </c>
      <c r="F54" s="9" t="str">
        <f>G37</f>
        <v>Hotels.com CTR</v>
      </c>
    </row>
    <row r="55" spans="2:14">
      <c r="B55" s="6" t="str">
        <f t="shared" ref="B55:C66" si="12">B38</f>
        <v>Orbitz Loss</v>
      </c>
      <c r="C55" s="6" t="str">
        <f t="shared" si="12"/>
        <v>Expedia Win</v>
      </c>
      <c r="D55" s="7">
        <f t="shared" ref="D55:D66" si="13">E38</f>
        <v>2.5403697677442482E-4</v>
      </c>
      <c r="E55" s="7">
        <f>F38/SUM($F$38:$F$49)</f>
        <v>3.5893754486719312E-4</v>
      </c>
      <c r="F55" s="8">
        <f t="shared" ref="F55:F66" si="14">G38</f>
        <v>3.3200531208499334E-4</v>
      </c>
    </row>
    <row r="56" spans="2:14">
      <c r="B56" s="6" t="str">
        <f t="shared" si="12"/>
        <v>Orbitz Loss</v>
      </c>
      <c r="C56" s="6" t="str">
        <f t="shared" si="12"/>
        <v>Hotels Win</v>
      </c>
      <c r="D56" s="7">
        <f t="shared" si="13"/>
        <v>6.8114100162709051E-2</v>
      </c>
      <c r="E56" s="7">
        <f t="shared" ref="E56:E66" si="15">F39/SUM($F$38:$F$49)</f>
        <v>0.3304618329743958</v>
      </c>
      <c r="F56" s="8">
        <f t="shared" si="14"/>
        <v>1.1400065956934827E-3</v>
      </c>
    </row>
    <row r="57" spans="2:14">
      <c r="B57" s="6" t="str">
        <f t="shared" si="12"/>
        <v>Orbitz Loss</v>
      </c>
      <c r="C57" s="6" t="str">
        <f t="shared" si="12"/>
        <v>Travelocity Win</v>
      </c>
      <c r="D57" s="7">
        <f t="shared" si="13"/>
        <v>6.0665525711896037E-3</v>
      </c>
      <c r="E57" s="7">
        <f t="shared" si="15"/>
        <v>3.3500837520938024E-3</v>
      </c>
      <c r="F57" s="8">
        <f t="shared" si="14"/>
        <v>1.2975878768218367E-4</v>
      </c>
    </row>
    <row r="58" spans="2:14">
      <c r="B58" s="6" t="str">
        <f t="shared" si="12"/>
        <v>Orbitz Loss</v>
      </c>
      <c r="C58" s="6" t="str">
        <f t="shared" si="12"/>
        <v>Tie</v>
      </c>
      <c r="D58" s="7">
        <f t="shared" si="13"/>
        <v>0.18648048721345811</v>
      </c>
      <c r="E58" s="7">
        <f t="shared" si="15"/>
        <v>0.48971045704714045</v>
      </c>
      <c r="F58" s="8">
        <f t="shared" si="14"/>
        <v>6.1706237003510155E-4</v>
      </c>
    </row>
    <row r="59" spans="2:14">
      <c r="B59" s="6" t="str">
        <f t="shared" si="12"/>
        <v>Orbitz Tie</v>
      </c>
      <c r="C59" s="6" t="str">
        <f t="shared" si="12"/>
        <v>Expedia</v>
      </c>
      <c r="D59" s="7">
        <f t="shared" si="13"/>
        <v>1.0182845616168289E-4</v>
      </c>
      <c r="E59" s="7">
        <f t="shared" si="15"/>
        <v>0</v>
      </c>
      <c r="F59" s="8">
        <f t="shared" si="14"/>
        <v>0</v>
      </c>
    </row>
    <row r="60" spans="2:14">
      <c r="B60" s="6" t="str">
        <f t="shared" si="12"/>
        <v>Orbitz Tie</v>
      </c>
      <c r="C60" s="6" t="str">
        <f t="shared" si="12"/>
        <v>Hotels Win</v>
      </c>
      <c r="D60" s="7">
        <f t="shared" si="13"/>
        <v>5.3590387866051439E-3</v>
      </c>
      <c r="E60" s="7">
        <f t="shared" si="15"/>
        <v>7.4180425939219911E-3</v>
      </c>
      <c r="F60" s="8">
        <f t="shared" si="14"/>
        <v>3.2525613920962761E-4</v>
      </c>
    </row>
    <row r="61" spans="2:14">
      <c r="B61" s="6" t="str">
        <f t="shared" si="12"/>
        <v>Orbitz Tie</v>
      </c>
      <c r="C61" s="6" t="str">
        <f t="shared" si="12"/>
        <v>Travelocity Win</v>
      </c>
      <c r="D61" s="7">
        <f t="shared" si="13"/>
        <v>2.5403416538689965E-3</v>
      </c>
      <c r="E61" s="7">
        <f t="shared" si="15"/>
        <v>9.5716678631251495E-4</v>
      </c>
      <c r="F61" s="8">
        <f t="shared" si="14"/>
        <v>8.8535729700417229E-5</v>
      </c>
    </row>
    <row r="62" spans="2:14">
      <c r="B62" s="6" t="str">
        <f t="shared" si="12"/>
        <v>Orbitz Tie</v>
      </c>
      <c r="C62" s="6" t="str">
        <f t="shared" si="12"/>
        <v>Tie</v>
      </c>
      <c r="D62" s="7">
        <f t="shared" si="13"/>
        <v>0.47963078047631935</v>
      </c>
      <c r="E62" s="7">
        <f t="shared" si="15"/>
        <v>0.12227805695142378</v>
      </c>
      <c r="F62" s="8">
        <f t="shared" si="14"/>
        <v>5.9905205580656411E-5</v>
      </c>
    </row>
    <row r="63" spans="2:14">
      <c r="B63" s="6" t="str">
        <f t="shared" si="12"/>
        <v>Orbitz Win</v>
      </c>
      <c r="C63" s="6" t="str">
        <f t="shared" si="12"/>
        <v>Expedia Win</v>
      </c>
      <c r="D63" s="7">
        <f t="shared" si="13"/>
        <v>9.0104970181721056E-5</v>
      </c>
      <c r="E63" s="7">
        <f t="shared" si="15"/>
        <v>0</v>
      </c>
      <c r="F63" s="8">
        <f t="shared" si="14"/>
        <v>0</v>
      </c>
    </row>
    <row r="64" spans="2:14">
      <c r="B64" s="6" t="str">
        <f t="shared" si="12"/>
        <v>Orbitz Win</v>
      </c>
      <c r="C64" s="6" t="str">
        <f t="shared" si="12"/>
        <v>Hotels Win</v>
      </c>
      <c r="D64" s="7">
        <f t="shared" si="13"/>
        <v>2.1888619854721549E-2</v>
      </c>
      <c r="E64" s="7">
        <f t="shared" si="15"/>
        <v>7.7769801387891843E-3</v>
      </c>
      <c r="F64" s="8">
        <f t="shared" si="14"/>
        <v>8.3486391718149948E-5</v>
      </c>
    </row>
    <row r="65" spans="2:6">
      <c r="B65" s="6" t="str">
        <f t="shared" si="12"/>
        <v>Orbitz Win</v>
      </c>
      <c r="C65" s="6" t="str">
        <f t="shared" si="12"/>
        <v>Travelocity Win</v>
      </c>
      <c r="D65" s="7">
        <f t="shared" si="13"/>
        <v>5.2018259961975986E-3</v>
      </c>
      <c r="E65" s="7">
        <f t="shared" si="15"/>
        <v>1.1964584828906438E-3</v>
      </c>
      <c r="F65" s="8">
        <f t="shared" si="14"/>
        <v>5.4046166235198103E-5</v>
      </c>
    </row>
    <row r="66" spans="2:6">
      <c r="B66" s="6" t="str">
        <f t="shared" si="12"/>
        <v>Orbitz Win</v>
      </c>
      <c r="C66" s="6" t="str">
        <f t="shared" si="12"/>
        <v>Tie</v>
      </c>
      <c r="D66" s="7">
        <f t="shared" si="13"/>
        <v>0.22427228288181278</v>
      </c>
      <c r="E66" s="7">
        <f t="shared" si="15"/>
        <v>3.6491983728164631E-2</v>
      </c>
      <c r="F66" s="8">
        <f t="shared" si="14"/>
        <v>3.8233578583981186E-5</v>
      </c>
    </row>
    <row r="70" spans="2:6" ht="16.5" customHeight="1">
      <c r="B70" s="9" t="s">
        <v>10</v>
      </c>
      <c r="C70" s="9" t="s">
        <v>9</v>
      </c>
      <c r="D70" s="9" t="s">
        <v>24</v>
      </c>
      <c r="E70" s="10" t="s">
        <v>1</v>
      </c>
      <c r="F70" s="9" t="s">
        <v>23</v>
      </c>
    </row>
    <row r="71" spans="2:6">
      <c r="B71" s="6" t="s">
        <v>20</v>
      </c>
      <c r="C71" s="7">
        <f>E71/SUM($E$71:$E$74)</f>
        <v>4.4597040311782879E-4</v>
      </c>
      <c r="D71" s="7">
        <f>F71/SUM($F$71:$F$74)</f>
        <v>3.5893754486719312E-4</v>
      </c>
      <c r="E71">
        <v>15863</v>
      </c>
      <c r="F71">
        <v>3</v>
      </c>
    </row>
    <row r="72" spans="2:6">
      <c r="B72" s="6" t="s">
        <v>7</v>
      </c>
      <c r="C72" s="7">
        <f t="shared" ref="C72:C74" si="16">E72/SUM($E$71:$E$74)</f>
        <v>9.5361758804035746E-2</v>
      </c>
      <c r="D72" s="7">
        <f t="shared" ref="D72:D74" si="17">F72/SUM($F$71:$F$74)</f>
        <v>0.34565685570710697</v>
      </c>
      <c r="E72">
        <v>3391982</v>
      </c>
      <c r="F72">
        <v>2889</v>
      </c>
    </row>
    <row r="73" spans="2:6">
      <c r="B73" s="6" t="s">
        <v>5</v>
      </c>
      <c r="C73" s="7">
        <f t="shared" si="16"/>
        <v>1.3808720221256197E-2</v>
      </c>
      <c r="D73" s="7">
        <f t="shared" si="17"/>
        <v>5.5037090212969606E-3</v>
      </c>
      <c r="E73">
        <v>491171</v>
      </c>
      <c r="F73">
        <v>46</v>
      </c>
    </row>
    <row r="74" spans="2:6">
      <c r="B74" s="6" t="s">
        <v>15</v>
      </c>
      <c r="C74" s="7">
        <f t="shared" si="16"/>
        <v>0.89038355057159024</v>
      </c>
      <c r="D74" s="7">
        <f t="shared" si="17"/>
        <v>0.64848049772672889</v>
      </c>
      <c r="E74">
        <v>31670609</v>
      </c>
      <c r="F74">
        <v>5420</v>
      </c>
    </row>
  </sheetData>
  <sortState ref="B41:H55">
    <sortCondition ref="B41:B55"/>
    <sortCondition ref="C41:C55"/>
    <sortCondition ref="D41:D55"/>
    <sortCondition ref="F41:F55"/>
    <sortCondition ref="G41:G55"/>
  </sortState>
  <conditionalFormatting sqref="K6:K32">
    <cfRule type="colorScale" priority="14">
      <colorScale>
        <cfvo type="min"/>
        <cfvo type="max"/>
        <color rgb="FFFCFCFF"/>
        <color rgb="FFF8696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8:G49">
    <cfRule type="colorScale" priority="4">
      <colorScale>
        <cfvo type="min"/>
        <cfvo type="max"/>
        <color rgb="FFFCFCFF"/>
        <color rgb="FFF8696B"/>
      </colorScale>
    </cfRule>
  </conditionalFormatting>
  <conditionalFormatting sqref="F55:F66">
    <cfRule type="colorScale" priority="3">
      <colorScale>
        <cfvo type="min"/>
        <cfvo type="max"/>
        <color rgb="FFFCFCFF"/>
        <color rgb="FFF8696B"/>
      </colorScale>
    </cfRule>
  </conditionalFormatting>
  <conditionalFormatting sqref="Y6:Y9">
    <cfRule type="colorScale" priority="16">
      <colorScale>
        <cfvo type="min"/>
        <cfvo type="max"/>
        <color rgb="FFFCFCFF"/>
        <color rgb="FFF8696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Abis</dc:creator>
  <cp:lastModifiedBy>eric.abis</cp:lastModifiedBy>
  <dcterms:created xsi:type="dcterms:W3CDTF">2015-02-24T19:35:16Z</dcterms:created>
  <dcterms:modified xsi:type="dcterms:W3CDTF">2015-03-10T16:48:31Z</dcterms:modified>
</cp:coreProperties>
</file>