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20" windowWidth="51200" windowHeight="28340" tabRatio="500"/>
  </bookViews>
  <sheets>
    <sheet name="pivot" sheetId="2" r:id="rId1"/>
    <sheet name="data" sheetId="1" r:id="rId2"/>
  </sheets>
  <calcPr calcId="140001" concurrentCalc="0"/>
  <pivotCaches>
    <pivotCache cacheId="13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21" i="2" l="1"/>
  <c r="Y617" i="2"/>
  <c r="Z621" i="2"/>
  <c r="Z617" i="2"/>
  <c r="AA621" i="2"/>
  <c r="AA617" i="2"/>
  <c r="AE621" i="2"/>
  <c r="AF621" i="2"/>
  <c r="Y620" i="2"/>
  <c r="Z620" i="2"/>
  <c r="AA620" i="2"/>
  <c r="AE620" i="2"/>
  <c r="AF620" i="2"/>
  <c r="Y619" i="2"/>
  <c r="Z619" i="2"/>
  <c r="AA619" i="2"/>
  <c r="AE619" i="2"/>
  <c r="AF619" i="2"/>
  <c r="Y618" i="2"/>
  <c r="Z618" i="2"/>
  <c r="AA618" i="2"/>
  <c r="AE618" i="2"/>
  <c r="AF618" i="2"/>
  <c r="AE617" i="2"/>
  <c r="AF617" i="2"/>
  <c r="AB621" i="2"/>
  <c r="AB620" i="2"/>
  <c r="AB619" i="2"/>
  <c r="AB618" i="2"/>
  <c r="AB617" i="2"/>
  <c r="Q621" i="2"/>
  <c r="Q617" i="2"/>
  <c r="R621" i="2"/>
  <c r="R617" i="2"/>
  <c r="S621" i="2"/>
  <c r="S617" i="2"/>
  <c r="W621" i="2"/>
  <c r="X621" i="2"/>
  <c r="Q620" i="2"/>
  <c r="R620" i="2"/>
  <c r="S620" i="2"/>
  <c r="W620" i="2"/>
  <c r="X620" i="2"/>
  <c r="Q619" i="2"/>
  <c r="R619" i="2"/>
  <c r="S619" i="2"/>
  <c r="W619" i="2"/>
  <c r="X619" i="2"/>
  <c r="Q618" i="2"/>
  <c r="R618" i="2"/>
  <c r="S618" i="2"/>
  <c r="W618" i="2"/>
  <c r="X618" i="2"/>
  <c r="W617" i="2"/>
  <c r="X617" i="2"/>
  <c r="I621" i="2"/>
  <c r="I617" i="2"/>
  <c r="J621" i="2"/>
  <c r="J617" i="2"/>
  <c r="K621" i="2"/>
  <c r="K617" i="2"/>
  <c r="O621" i="2"/>
  <c r="P621" i="2"/>
  <c r="I620" i="2"/>
  <c r="J620" i="2"/>
  <c r="K620" i="2"/>
  <c r="O620" i="2"/>
  <c r="P620" i="2"/>
  <c r="I619" i="2"/>
  <c r="J619" i="2"/>
  <c r="K619" i="2"/>
  <c r="O619" i="2"/>
  <c r="P619" i="2"/>
  <c r="I618" i="2"/>
  <c r="J618" i="2"/>
  <c r="K618" i="2"/>
  <c r="O618" i="2"/>
  <c r="P618" i="2"/>
  <c r="O617" i="2"/>
  <c r="P617" i="2"/>
  <c r="L621" i="2"/>
  <c r="L620" i="2"/>
  <c r="L619" i="2"/>
  <c r="L618" i="2"/>
  <c r="L617" i="2"/>
  <c r="N621" i="2"/>
  <c r="AD621" i="2"/>
  <c r="AC621" i="2"/>
  <c r="T621" i="2"/>
  <c r="V621" i="2"/>
  <c r="U621" i="2"/>
  <c r="M621" i="2"/>
  <c r="N620" i="2"/>
  <c r="AD620" i="2"/>
  <c r="AC620" i="2"/>
  <c r="T620" i="2"/>
  <c r="V620" i="2"/>
  <c r="U620" i="2"/>
  <c r="M620" i="2"/>
  <c r="N619" i="2"/>
  <c r="AD619" i="2"/>
  <c r="AC619" i="2"/>
  <c r="T619" i="2"/>
  <c r="V619" i="2"/>
  <c r="U619" i="2"/>
  <c r="M619" i="2"/>
  <c r="Y418" i="2"/>
  <c r="Y414" i="2"/>
  <c r="Z418" i="2"/>
  <c r="Z414" i="2"/>
  <c r="AA418" i="2"/>
  <c r="AA414" i="2"/>
  <c r="AE418" i="2"/>
  <c r="AF418" i="2"/>
  <c r="Y417" i="2"/>
  <c r="Z417" i="2"/>
  <c r="AA417" i="2"/>
  <c r="AE417" i="2"/>
  <c r="AF417" i="2"/>
  <c r="Y416" i="2"/>
  <c r="Z416" i="2"/>
  <c r="AA416" i="2"/>
  <c r="AE416" i="2"/>
  <c r="AF416" i="2"/>
  <c r="Y415" i="2"/>
  <c r="Z415" i="2"/>
  <c r="AA415" i="2"/>
  <c r="AE415" i="2"/>
  <c r="AF415" i="2"/>
  <c r="AE414" i="2"/>
  <c r="AF414" i="2"/>
  <c r="AB418" i="2"/>
  <c r="AB417" i="2"/>
  <c r="AB416" i="2"/>
  <c r="AB415" i="2"/>
  <c r="AB414" i="2"/>
  <c r="Q418" i="2"/>
  <c r="Q414" i="2"/>
  <c r="R418" i="2"/>
  <c r="R414" i="2"/>
  <c r="S418" i="2"/>
  <c r="S414" i="2"/>
  <c r="W418" i="2"/>
  <c r="X418" i="2"/>
  <c r="Q417" i="2"/>
  <c r="R417" i="2"/>
  <c r="S417" i="2"/>
  <c r="W417" i="2"/>
  <c r="X417" i="2"/>
  <c r="Q416" i="2"/>
  <c r="R416" i="2"/>
  <c r="S416" i="2"/>
  <c r="W416" i="2"/>
  <c r="X416" i="2"/>
  <c r="Q415" i="2"/>
  <c r="R415" i="2"/>
  <c r="S415" i="2"/>
  <c r="W415" i="2"/>
  <c r="X415" i="2"/>
  <c r="W414" i="2"/>
  <c r="X414" i="2"/>
  <c r="I414" i="2"/>
  <c r="I418" i="2"/>
  <c r="J418" i="2"/>
  <c r="J414" i="2"/>
  <c r="K414" i="2"/>
  <c r="K418" i="2"/>
  <c r="O418" i="2"/>
  <c r="P418" i="2"/>
  <c r="I417" i="2"/>
  <c r="J417" i="2"/>
  <c r="K417" i="2"/>
  <c r="O417" i="2"/>
  <c r="P417" i="2"/>
  <c r="I416" i="2"/>
  <c r="J416" i="2"/>
  <c r="K416" i="2"/>
  <c r="O416" i="2"/>
  <c r="P416" i="2"/>
  <c r="I415" i="2"/>
  <c r="J415" i="2"/>
  <c r="K415" i="2"/>
  <c r="O415" i="2"/>
  <c r="P415" i="2"/>
  <c r="O414" i="2"/>
  <c r="P414" i="2"/>
  <c r="L418" i="2"/>
  <c r="L417" i="2"/>
  <c r="L416" i="2"/>
  <c r="L415" i="2"/>
  <c r="L414" i="2"/>
  <c r="N418" i="2"/>
  <c r="AD418" i="2"/>
  <c r="AC418" i="2"/>
  <c r="T418" i="2"/>
  <c r="V418" i="2"/>
  <c r="U418" i="2"/>
  <c r="M418" i="2"/>
  <c r="N417" i="2"/>
  <c r="AD417" i="2"/>
  <c r="AC417" i="2"/>
  <c r="T417" i="2"/>
  <c r="V417" i="2"/>
  <c r="U417" i="2"/>
  <c r="M417" i="2"/>
  <c r="N416" i="2"/>
  <c r="AD416" i="2"/>
  <c r="AC416" i="2"/>
  <c r="T416" i="2"/>
  <c r="V416" i="2"/>
  <c r="U416" i="2"/>
  <c r="M416" i="2"/>
  <c r="Y210" i="2"/>
  <c r="Y214" i="2"/>
  <c r="Z214" i="2"/>
  <c r="Z210" i="2"/>
  <c r="AA210" i="2"/>
  <c r="AA214" i="2"/>
  <c r="AE214" i="2"/>
  <c r="AF214" i="2"/>
  <c r="Y213" i="2"/>
  <c r="Z213" i="2"/>
  <c r="AA213" i="2"/>
  <c r="AE213" i="2"/>
  <c r="AF213" i="2"/>
  <c r="Y212" i="2"/>
  <c r="Z212" i="2"/>
  <c r="AA212" i="2"/>
  <c r="AE212" i="2"/>
  <c r="AF212" i="2"/>
  <c r="Y211" i="2"/>
  <c r="Z211" i="2"/>
  <c r="AA211" i="2"/>
  <c r="AE211" i="2"/>
  <c r="AF211" i="2"/>
  <c r="AE210" i="2"/>
  <c r="AF210" i="2"/>
  <c r="Q210" i="2"/>
  <c r="Q214" i="2"/>
  <c r="R214" i="2"/>
  <c r="R210" i="2"/>
  <c r="S210" i="2"/>
  <c r="S214" i="2"/>
  <c r="W214" i="2"/>
  <c r="X214" i="2"/>
  <c r="Q213" i="2"/>
  <c r="R213" i="2"/>
  <c r="S213" i="2"/>
  <c r="W213" i="2"/>
  <c r="X213" i="2"/>
  <c r="Q212" i="2"/>
  <c r="R212" i="2"/>
  <c r="S212" i="2"/>
  <c r="W212" i="2"/>
  <c r="X212" i="2"/>
  <c r="Q211" i="2"/>
  <c r="R211" i="2"/>
  <c r="S211" i="2"/>
  <c r="W211" i="2"/>
  <c r="X211" i="2"/>
  <c r="W210" i="2"/>
  <c r="X210" i="2"/>
  <c r="I210" i="2"/>
  <c r="I214" i="2"/>
  <c r="J214" i="2"/>
  <c r="J210" i="2"/>
  <c r="K210" i="2"/>
  <c r="K214" i="2"/>
  <c r="O214" i="2"/>
  <c r="P214" i="2"/>
  <c r="I213" i="2"/>
  <c r="J213" i="2"/>
  <c r="K213" i="2"/>
  <c r="O213" i="2"/>
  <c r="P213" i="2"/>
  <c r="I212" i="2"/>
  <c r="J212" i="2"/>
  <c r="K212" i="2"/>
  <c r="O212" i="2"/>
  <c r="P212" i="2"/>
  <c r="I211" i="2"/>
  <c r="J211" i="2"/>
  <c r="K211" i="2"/>
  <c r="O211" i="2"/>
  <c r="P211" i="2"/>
  <c r="O210" i="2"/>
  <c r="P210" i="2"/>
  <c r="L211" i="2"/>
  <c r="L210" i="2"/>
  <c r="AB214" i="2"/>
  <c r="AD214" i="2"/>
  <c r="AC214" i="2"/>
  <c r="T214" i="2"/>
  <c r="V214" i="2"/>
  <c r="U214" i="2"/>
  <c r="L214" i="2"/>
  <c r="N214" i="2"/>
  <c r="M214" i="2"/>
  <c r="AB213" i="2"/>
  <c r="AD213" i="2"/>
  <c r="AC213" i="2"/>
  <c r="T213" i="2"/>
  <c r="V213" i="2"/>
  <c r="U213" i="2"/>
  <c r="L213" i="2"/>
  <c r="N213" i="2"/>
  <c r="M213" i="2"/>
  <c r="AB212" i="2"/>
  <c r="AD212" i="2"/>
  <c r="AC212" i="2"/>
  <c r="T212" i="2"/>
  <c r="V212" i="2"/>
  <c r="U212" i="2"/>
  <c r="L212" i="2"/>
  <c r="N212" i="2"/>
  <c r="M212" i="2"/>
  <c r="I12" i="2"/>
  <c r="I8" i="2"/>
  <c r="J12" i="2"/>
  <c r="J8" i="2"/>
  <c r="K12" i="2"/>
  <c r="K8" i="2"/>
  <c r="O12" i="2"/>
  <c r="P12" i="2"/>
  <c r="I11" i="2"/>
  <c r="J11" i="2"/>
  <c r="K11" i="2"/>
  <c r="O11" i="2"/>
  <c r="P11" i="2"/>
  <c r="I10" i="2"/>
  <c r="J10" i="2"/>
  <c r="K10" i="2"/>
  <c r="O10" i="2"/>
  <c r="P10" i="2"/>
  <c r="I9" i="2"/>
  <c r="J9" i="2"/>
  <c r="K9" i="2"/>
  <c r="O9" i="2"/>
  <c r="P9" i="2"/>
  <c r="O8" i="2"/>
  <c r="P8" i="2"/>
  <c r="Q12" i="2"/>
  <c r="Q8" i="2"/>
  <c r="R12" i="2"/>
  <c r="R8" i="2"/>
  <c r="S12" i="2"/>
  <c r="S8" i="2"/>
  <c r="W12" i="2"/>
  <c r="X12" i="2"/>
  <c r="Q11" i="2"/>
  <c r="R11" i="2"/>
  <c r="S11" i="2"/>
  <c r="W11" i="2"/>
  <c r="X11" i="2"/>
  <c r="Q10" i="2"/>
  <c r="R10" i="2"/>
  <c r="S10" i="2"/>
  <c r="W10" i="2"/>
  <c r="X10" i="2"/>
  <c r="Q9" i="2"/>
  <c r="R9" i="2"/>
  <c r="S9" i="2"/>
  <c r="W9" i="2"/>
  <c r="X9" i="2"/>
  <c r="W8" i="2"/>
  <c r="X8" i="2"/>
  <c r="Y12" i="2"/>
  <c r="Y8" i="2"/>
  <c r="Z12" i="2"/>
  <c r="Z8" i="2"/>
  <c r="AA12" i="2"/>
  <c r="AA8" i="2"/>
  <c r="AE12" i="2"/>
  <c r="AF12" i="2"/>
  <c r="Y11" i="2"/>
  <c r="Z11" i="2"/>
  <c r="AA11" i="2"/>
  <c r="AE11" i="2"/>
  <c r="AF11" i="2"/>
  <c r="Y10" i="2"/>
  <c r="Z10" i="2"/>
  <c r="AA10" i="2"/>
  <c r="AE10" i="2"/>
  <c r="AF10" i="2"/>
  <c r="Y9" i="2"/>
  <c r="Z9" i="2"/>
  <c r="AA9" i="2"/>
  <c r="AE9" i="2"/>
  <c r="AF9" i="2"/>
  <c r="AE8" i="2"/>
  <c r="AF8" i="2"/>
  <c r="AB12" i="2"/>
  <c r="AB11" i="2"/>
  <c r="AB10" i="2"/>
  <c r="AB9" i="2"/>
  <c r="AB8" i="2"/>
  <c r="AD12" i="2"/>
  <c r="AC12" i="2"/>
  <c r="AD11" i="2"/>
  <c r="AC11" i="2"/>
  <c r="AD10" i="2"/>
  <c r="AC10" i="2"/>
  <c r="AD9" i="2"/>
  <c r="AC9" i="2"/>
  <c r="AD8" i="2"/>
  <c r="AC8" i="2"/>
  <c r="T12" i="2"/>
  <c r="T11" i="2"/>
  <c r="T10" i="2"/>
  <c r="T9" i="2"/>
  <c r="T8" i="2"/>
  <c r="V12" i="2"/>
  <c r="U12" i="2"/>
  <c r="V11" i="2"/>
  <c r="U11" i="2"/>
  <c r="V10" i="2"/>
  <c r="U10" i="2"/>
  <c r="V9" i="2"/>
  <c r="U9" i="2"/>
  <c r="V8" i="2"/>
  <c r="U8" i="2"/>
  <c r="L12" i="2"/>
  <c r="N12" i="2"/>
  <c r="M12" i="2"/>
  <c r="L11" i="2"/>
  <c r="N11" i="2"/>
  <c r="M11" i="2"/>
  <c r="L10" i="2"/>
  <c r="N10" i="2"/>
  <c r="M10" i="2"/>
  <c r="AB211" i="2"/>
  <c r="AB210" i="2"/>
  <c r="N415" i="2"/>
  <c r="AD415" i="2"/>
  <c r="AC415" i="2"/>
  <c r="N414" i="2"/>
  <c r="AD414" i="2"/>
  <c r="AC414" i="2"/>
  <c r="N211" i="2"/>
  <c r="AD211" i="2"/>
  <c r="AC211" i="2"/>
  <c r="N210" i="2"/>
  <c r="AD210" i="2"/>
  <c r="AC210" i="2"/>
  <c r="L9" i="2"/>
  <c r="L8" i="2"/>
  <c r="N618" i="2"/>
  <c r="AD618" i="2"/>
  <c r="AC618" i="2"/>
  <c r="N617" i="2"/>
  <c r="AD617" i="2"/>
  <c r="AC617" i="2"/>
  <c r="N9" i="2"/>
  <c r="N8" i="2"/>
  <c r="M9" i="2"/>
  <c r="M8" i="2"/>
  <c r="T618" i="2"/>
  <c r="V618" i="2"/>
  <c r="U618" i="2"/>
  <c r="T617" i="2"/>
  <c r="V617" i="2"/>
  <c r="U617" i="2"/>
  <c r="T415" i="2"/>
  <c r="V415" i="2"/>
  <c r="U415" i="2"/>
  <c r="T414" i="2"/>
  <c r="V414" i="2"/>
  <c r="U414" i="2"/>
  <c r="T211" i="2"/>
  <c r="T210" i="2"/>
  <c r="V211" i="2"/>
  <c r="U211" i="2"/>
  <c r="V210" i="2"/>
  <c r="U210" i="2"/>
  <c r="M618" i="2"/>
  <c r="M617" i="2"/>
  <c r="M415" i="2"/>
  <c r="M414" i="2"/>
  <c r="M211" i="2"/>
  <c r="M210" i="2"/>
</calcChain>
</file>

<file path=xl/sharedStrings.xml><?xml version="1.0" encoding="utf-8"?>
<sst xmlns="http://schemas.openxmlformats.org/spreadsheetml/2006/main" count="595" uniqueCount="151">
  <si>
    <t>IR</t>
  </si>
  <si>
    <t>IPU</t>
  </si>
  <si>
    <t>CTR</t>
  </si>
  <si>
    <t>CPU</t>
  </si>
  <si>
    <t>RPAC</t>
  </si>
  <si>
    <t>RPU</t>
  </si>
  <si>
    <t>Row Labels</t>
  </si>
  <si>
    <t>Values</t>
  </si>
  <si>
    <t>Sum of users</t>
  </si>
  <si>
    <t>Sum of interactions</t>
  </si>
  <si>
    <t>Sum of clicks</t>
  </si>
  <si>
    <t>Sum of revenue</t>
  </si>
  <si>
    <t>IR delta</t>
  </si>
  <si>
    <t>IR Var</t>
  </si>
  <si>
    <t>Sum of interactions_2_u</t>
  </si>
  <si>
    <t>IR Stdev</t>
  </si>
  <si>
    <t>IR t value</t>
  </si>
  <si>
    <t>Sum of clicks_2_ac</t>
  </si>
  <si>
    <t>Sum of clicks_2_u</t>
  </si>
  <si>
    <t>CTR delta</t>
  </si>
  <si>
    <t>CTR Var</t>
  </si>
  <si>
    <t>CTR Stdev</t>
  </si>
  <si>
    <t>CTR t value</t>
  </si>
  <si>
    <t>RPAC delta</t>
  </si>
  <si>
    <t>RPAC Var</t>
  </si>
  <si>
    <t>RPAC Stdev</t>
  </si>
  <si>
    <t>RPAC t value</t>
  </si>
  <si>
    <t>Metrics per Served Ad Calls</t>
  </si>
  <si>
    <t>IPU delta</t>
  </si>
  <si>
    <t>IPU Var</t>
  </si>
  <si>
    <t>IPU Stdev</t>
  </si>
  <si>
    <t>IPU t value</t>
  </si>
  <si>
    <t>CPU delta</t>
  </si>
  <si>
    <t>CPU Var</t>
  </si>
  <si>
    <t>CPU Stdev</t>
  </si>
  <si>
    <t>CPU t value</t>
  </si>
  <si>
    <t>RPU delta</t>
  </si>
  <si>
    <t>RPU Var</t>
  </si>
  <si>
    <t>RPU Stdev</t>
  </si>
  <si>
    <t>RPU t value</t>
  </si>
  <si>
    <t>Metrics per Users</t>
  </si>
  <si>
    <t>IR delta 95% CI Low</t>
  </si>
  <si>
    <t>IR delta 95% CI High</t>
  </si>
  <si>
    <t>IPU delta 95% CI Low</t>
  </si>
  <si>
    <t>IPU delta 95% CI High</t>
  </si>
  <si>
    <t>CTR delta 95% CI Low</t>
  </si>
  <si>
    <t>CTR delta 95% CI High</t>
  </si>
  <si>
    <t>CPU delta 95% CI Low</t>
  </si>
  <si>
    <t>CPU delta 95% CI High</t>
  </si>
  <si>
    <t>RPAC delta 95% CI Low</t>
  </si>
  <si>
    <t>RPAC delta 95% CI High</t>
  </si>
  <si>
    <t>RPU delta 95% CI High</t>
  </si>
  <si>
    <t>RPU delta 95% CI Low</t>
  </si>
  <si>
    <t>IR delta Confidence</t>
  </si>
  <si>
    <t>CTR delta Confidence</t>
  </si>
  <si>
    <t>RPAC delta Confidence</t>
  </si>
  <si>
    <t>IPU delta Confidence</t>
  </si>
  <si>
    <t>CPU delta Confidence</t>
  </si>
  <si>
    <t>RPU delta Confidence</t>
  </si>
  <si>
    <t>Form IR</t>
  </si>
  <si>
    <t>Form IR delta</t>
  </si>
  <si>
    <t>Form IR Var</t>
  </si>
  <si>
    <t>Form IR Stdev</t>
  </si>
  <si>
    <t>Form IR 95% CI Low</t>
  </si>
  <si>
    <t>Form IR 95% CI High</t>
  </si>
  <si>
    <t>Form IR t value</t>
  </si>
  <si>
    <t>Form IR delta Confidence</t>
  </si>
  <si>
    <t>Metrics per Page Load (Search Form Event)</t>
  </si>
  <si>
    <t>placement_type</t>
  </si>
  <si>
    <t>Sum of served_ad_calls</t>
  </si>
  <si>
    <t>(Multiple Items)</t>
  </si>
  <si>
    <t>Sum of revenue_2_ac</t>
  </si>
  <si>
    <t>Sum of revenue_2_u</t>
  </si>
  <si>
    <t>ind</t>
  </si>
  <si>
    <t>mvt_value</t>
  </si>
  <si>
    <t>users</t>
  </si>
  <si>
    <t>served_ad_calls</t>
  </si>
  <si>
    <t>interactions</t>
  </si>
  <si>
    <t>interactions_2_u</t>
  </si>
  <si>
    <t>clicks</t>
  </si>
  <si>
    <t>clicks_2_ac</t>
  </si>
  <si>
    <t>clicks_2_u</t>
  </si>
  <si>
    <t>revenue</t>
  </si>
  <si>
    <t>revenue_2_ac</t>
  </si>
  <si>
    <t>revenue_2_u</t>
  </si>
  <si>
    <t>SEARCH_FORM</t>
  </si>
  <si>
    <t>IE</t>
  </si>
  <si>
    <t>NA</t>
  </si>
  <si>
    <t>page_type</t>
  </si>
  <si>
    <t>browser_family</t>
  </si>
  <si>
    <t>Content page</t>
  </si>
  <si>
    <t>Select All Sites</t>
  </si>
  <si>
    <t>CHROME</t>
  </si>
  <si>
    <t>APPLE_WEB_KIT</t>
  </si>
  <si>
    <t>Compare All Sites</t>
  </si>
  <si>
    <t>UNKNOWN</t>
  </si>
  <si>
    <t>MOZILLA</t>
  </si>
  <si>
    <t>BOT</t>
  </si>
  <si>
    <t>FLOCK</t>
  </si>
  <si>
    <t>SAFARI</t>
  </si>
  <si>
    <t>OPERA</t>
  </si>
  <si>
    <t>FIREFOX</t>
  </si>
  <si>
    <t>Metrics per Search Form Event</t>
  </si>
  <si>
    <t>RPSF</t>
  </si>
  <si>
    <t>RPSF delta</t>
  </si>
  <si>
    <t>RPSF Var</t>
  </si>
  <si>
    <t>page_loads</t>
  </si>
  <si>
    <t>interactions_2_sfe</t>
  </si>
  <si>
    <t>clicks_2_sfe</t>
  </si>
  <si>
    <t>revenue_2_sfe</t>
  </si>
  <si>
    <t>CAMINO</t>
  </si>
  <si>
    <t>Sum of page_loads</t>
  </si>
  <si>
    <t>served_ad_calls_2_sfe</t>
  </si>
  <si>
    <t>Sum of served_ad_calls_2_sfe</t>
  </si>
  <si>
    <t>Sum of interactions_2_sfe</t>
  </si>
  <si>
    <t>Sum of clicks_2_sfe</t>
  </si>
  <si>
    <t>Sum of revenue_2_sfe</t>
  </si>
  <si>
    <t>IPSF</t>
  </si>
  <si>
    <t>IPSF delta</t>
  </si>
  <si>
    <t>IPSF Var</t>
  </si>
  <si>
    <t>IPSF Stdev</t>
  </si>
  <si>
    <t>IPSF delta 95% CI Low</t>
  </si>
  <si>
    <t>IPSF delta 95% CI High</t>
  </si>
  <si>
    <t>IPSF t value</t>
  </si>
  <si>
    <t>IPSF delta Confidence</t>
  </si>
  <si>
    <t>OMNIWEB</t>
  </si>
  <si>
    <t>page_loads_2_u</t>
  </si>
  <si>
    <t>served_ad_calls_2_u</t>
  </si>
  <si>
    <t>ac_flag</t>
  </si>
  <si>
    <t>with_ad_call</t>
  </si>
  <si>
    <t>without_ad_call</t>
  </si>
  <si>
    <t>Sum of page_loads_2_u</t>
  </si>
  <si>
    <t>Sum of served_ad_calls_2_u</t>
  </si>
  <si>
    <t>APU</t>
  </si>
  <si>
    <t>APU delta</t>
  </si>
  <si>
    <t>APU Var</t>
  </si>
  <si>
    <t>APU Stdev</t>
  </si>
  <si>
    <t>APU 95% CI Low</t>
  </si>
  <si>
    <t>APU 95% CI High</t>
  </si>
  <si>
    <t>APU t value</t>
  </si>
  <si>
    <t>APU delta Confidence</t>
  </si>
  <si>
    <t>SFPU</t>
  </si>
  <si>
    <t>Metrics per Users (Search Form Event)</t>
  </si>
  <si>
    <t>CPSF</t>
  </si>
  <si>
    <t>CPSF delta</t>
  </si>
  <si>
    <t>CPSF Var</t>
  </si>
  <si>
    <t>CPSF Stdev</t>
  </si>
  <si>
    <t>CPSF delta 95% CI Low</t>
  </si>
  <si>
    <t>CPSF delta 95% CI High</t>
  </si>
  <si>
    <t>CPSF t value</t>
  </si>
  <si>
    <t>CPSF delta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</si>
</sst>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* #,##0_);_(* \(#,##0\);_(* &quot;-&quot;??_);_(@_)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8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2" fillId="4" borderId="0" xfId="0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</cellXfs>
  <cellStyles count="3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Normal" xfId="0" builtinId="0"/>
    <cellStyle name="Percent" xfId="1" builtinId="5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ojong Bang" refreshedDate="42037.721884027778" createdVersion="4" refreshedVersion="4" minRefreshableVersion="3" recordCount="55">
  <cacheSource type="worksheet">
    <worksheetSource ref="A1:W1048576" sheet="data"/>
  </cacheSource>
  <cacheFields count="23">
    <cacheField name="ind" numFmtId="0">
      <sharedItems containsString="0" containsBlank="1" containsNumber="1" containsInteger="1" minValue="1" maxValue="54"/>
    </cacheField>
    <cacheField name="page_type" numFmtId="0">
      <sharedItems containsBlank="1" count="2">
        <s v="Content page"/>
        <m/>
      </sharedItems>
    </cacheField>
    <cacheField name="browser_family" numFmtId="0">
      <sharedItems containsBlank="1" count="13">
        <s v="APPLE_WEB_KIT"/>
        <s v="IE"/>
        <s v="FLOCK"/>
        <s v="CHROME"/>
        <s v="CAMINO"/>
        <s v="UNKNOWN"/>
        <s v="MOZILLA"/>
        <s v="FIREFOX"/>
        <s v="SAFARI"/>
        <s v="OPERA"/>
        <s v="BOT"/>
        <s v="OMNIWEB"/>
        <m/>
      </sharedItems>
    </cacheField>
    <cacheField name="placement_type" numFmtId="0">
      <sharedItems containsBlank="1" count="3">
        <s v="SEARCH_FORM"/>
        <s v="NA"/>
        <m/>
      </sharedItems>
    </cacheField>
    <cacheField name="mvt_value" numFmtId="0">
      <sharedItems containsBlank="1" count="3">
        <s v="Compare All Sites"/>
        <s v="Select All Sites"/>
        <m/>
      </sharedItems>
    </cacheField>
    <cacheField name="ac_flag" numFmtId="0">
      <sharedItems containsBlank="1" count="3">
        <s v="with_ad_call"/>
        <s v="without_ad_call"/>
        <m/>
      </sharedItems>
    </cacheField>
    <cacheField name="users" numFmtId="0">
      <sharedItems containsString="0" containsBlank="1" containsNumber="1" containsInteger="1" minValue="1" maxValue="91208"/>
    </cacheField>
    <cacheField name="page_loads" numFmtId="0">
      <sharedItems containsString="0" containsBlank="1" containsNumber="1" containsInteger="1" minValue="1" maxValue="110270"/>
    </cacheField>
    <cacheField name="page_loads_2_u" numFmtId="0">
      <sharedItems containsString="0" containsBlank="1" containsNumber="1" containsInteger="1" minValue="1" maxValue="101668141"/>
    </cacheField>
    <cacheField name="served_ad_calls" numFmtId="0">
      <sharedItems containsString="0" containsBlank="1" containsNumber="1" containsInteger="1" minValue="0" maxValue="118617"/>
    </cacheField>
    <cacheField name="served_ad_calls_2_sfe" numFmtId="0">
      <sharedItems containsString="0" containsBlank="1" containsNumber="1" containsInteger="1" minValue="0" maxValue="145159"/>
    </cacheField>
    <cacheField name="served_ad_calls_2_u" numFmtId="0">
      <sharedItems containsString="0" containsBlank="1" containsNumber="1" containsInteger="1" minValue="0" maxValue="222567"/>
    </cacheField>
    <cacheField name="interactions" numFmtId="0">
      <sharedItems containsString="0" containsBlank="1" containsNumber="1" containsInteger="1" minValue="0" maxValue="118617"/>
    </cacheField>
    <cacheField name="interactions_2_sfe" numFmtId="0">
      <sharedItems containsString="0" containsBlank="1" containsNumber="1" containsInteger="1" minValue="0" maxValue="145159"/>
    </cacheField>
    <cacheField name="interactions_2_u" numFmtId="0">
      <sharedItems containsString="0" containsBlank="1" containsNumber="1" containsInteger="1" minValue="0" maxValue="222567"/>
    </cacheField>
    <cacheField name="clicks" numFmtId="0">
      <sharedItems containsString="0" containsBlank="1" containsNumber="1" containsInteger="1" minValue="0" maxValue="381276"/>
    </cacheField>
    <cacheField name="clicks_2_ac" numFmtId="0">
      <sharedItems containsString="0" containsBlank="1" containsNumber="1" containsInteger="1" minValue="0" maxValue="1889926"/>
    </cacheField>
    <cacheField name="clicks_2_sfe" numFmtId="0">
      <sharedItems containsString="0" containsBlank="1" containsNumber="1" containsInteger="1" minValue="0" maxValue="2076926"/>
    </cacheField>
    <cacheField name="clicks_2_u" numFmtId="0">
      <sharedItems containsString="0" containsBlank="1" containsNumber="1" containsInteger="1" minValue="0" maxValue="3683748"/>
    </cacheField>
    <cacheField name="revenue" numFmtId="0">
      <sharedItems containsBlank="1" containsMixedTypes="1" containsNumber="1" minValue="0.28999999999999998" maxValue="129323.51"/>
    </cacheField>
    <cacheField name="revenue_2_ac" numFmtId="0">
      <sharedItems containsBlank="1" containsMixedTypes="1" containsNumber="1" minValue="8.4099999999999994E-2" maxValue="237710.85370000001"/>
    </cacheField>
    <cacheField name="revenue_2_sfe" numFmtId="0">
      <sharedItems containsBlank="1" containsMixedTypes="1" containsNumber="1" minValue="8.4099999999999994E-2" maxValue="260551.0723"/>
    </cacheField>
    <cacheField name="revenue_2_u" numFmtId="0">
      <sharedItems containsBlank="1" containsMixedTypes="1" containsNumber="1" minValue="8.4099999999999994E-2" maxValue="473817.0995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"/>
    <x v="0"/>
    <x v="0"/>
    <x v="0"/>
    <x v="0"/>
    <x v="0"/>
    <n v="372"/>
    <n v="470"/>
    <n v="800"/>
    <n v="470"/>
    <n v="470"/>
    <n v="800"/>
    <n v="470"/>
    <n v="470"/>
    <n v="800"/>
    <n v="970"/>
    <n v="2682"/>
    <n v="2682"/>
    <n v="4154"/>
    <n v="344.03"/>
    <n v="348.53649999999999"/>
    <n v="348.53649999999999"/>
    <n v="550.1345"/>
  </r>
  <r>
    <n v="2"/>
    <x v="0"/>
    <x v="1"/>
    <x v="0"/>
    <x v="0"/>
    <x v="0"/>
    <n v="91208"/>
    <n v="110270"/>
    <n v="187678"/>
    <n v="118617"/>
    <n v="145159"/>
    <n v="222567"/>
    <n v="118617"/>
    <n v="145159"/>
    <n v="222567"/>
    <n v="219441"/>
    <n v="606349"/>
    <n v="709753"/>
    <n v="1108543"/>
    <n v="74400.740000000005"/>
    <n v="76733.869600000005"/>
    <n v="89178.100600000005"/>
    <n v="143455.60079999999"/>
  </r>
  <r>
    <n v="3"/>
    <x v="0"/>
    <x v="0"/>
    <x v="1"/>
    <x v="0"/>
    <x v="0"/>
    <n v="141"/>
    <n v="175"/>
    <n v="273"/>
    <n v="179"/>
    <n v="187"/>
    <n v="285"/>
    <n v="0"/>
    <n v="0"/>
    <n v="0"/>
    <n v="0"/>
    <n v="0"/>
    <n v="0"/>
    <n v="0"/>
    <s v="NA"/>
    <s v="NA"/>
    <s v="NA"/>
    <s v="NA"/>
  </r>
  <r>
    <n v="4"/>
    <x v="0"/>
    <x v="2"/>
    <x v="0"/>
    <x v="1"/>
    <x v="0"/>
    <n v="2"/>
    <n v="2"/>
    <n v="2"/>
    <n v="2"/>
    <n v="2"/>
    <n v="2"/>
    <n v="2"/>
    <n v="2"/>
    <n v="2"/>
    <n v="34"/>
    <n v="866"/>
    <n v="866"/>
    <n v="866"/>
    <n v="9.2899999999999991"/>
    <n v="63.696100000000001"/>
    <n v="63.696100000000001"/>
    <n v="63.696100000000001"/>
  </r>
  <r>
    <n v="5"/>
    <x v="0"/>
    <x v="3"/>
    <x v="1"/>
    <x v="1"/>
    <x v="0"/>
    <n v="22164"/>
    <n v="28056"/>
    <n v="50566"/>
    <n v="28791"/>
    <n v="30743"/>
    <n v="53379"/>
    <n v="2"/>
    <n v="2"/>
    <n v="2"/>
    <n v="2"/>
    <n v="2"/>
    <n v="2"/>
    <n v="2"/>
    <n v="0.61"/>
    <n v="0.18729999999999999"/>
    <n v="0.18729999999999999"/>
    <n v="0.18729999999999999"/>
  </r>
  <r>
    <n v="6"/>
    <x v="0"/>
    <x v="4"/>
    <x v="1"/>
    <x v="0"/>
    <x v="0"/>
    <n v="1"/>
    <n v="1"/>
    <n v="1"/>
    <n v="1"/>
    <n v="1"/>
    <n v="1"/>
    <n v="0"/>
    <n v="0"/>
    <n v="0"/>
    <n v="0"/>
    <n v="0"/>
    <n v="0"/>
    <n v="0"/>
    <s v="NA"/>
    <s v="NA"/>
    <s v="NA"/>
    <s v="NA"/>
  </r>
  <r>
    <n v="7"/>
    <x v="0"/>
    <x v="5"/>
    <x v="1"/>
    <x v="0"/>
    <x v="0"/>
    <n v="1"/>
    <n v="2"/>
    <n v="4"/>
    <n v="2"/>
    <n v="2"/>
    <n v="4"/>
    <n v="0"/>
    <n v="0"/>
    <n v="0"/>
    <n v="0"/>
    <n v="0"/>
    <n v="0"/>
    <n v="0"/>
    <s v="NA"/>
    <s v="NA"/>
    <s v="NA"/>
    <s v="NA"/>
  </r>
  <r>
    <n v="8"/>
    <x v="0"/>
    <x v="6"/>
    <x v="0"/>
    <x v="0"/>
    <x v="0"/>
    <n v="6"/>
    <n v="6"/>
    <n v="6"/>
    <n v="7"/>
    <n v="9"/>
    <n v="9"/>
    <n v="7"/>
    <n v="9"/>
    <n v="9"/>
    <n v="35"/>
    <n v="213"/>
    <n v="273"/>
    <n v="273"/>
    <n v="10.050000000000001"/>
    <n v="17.5779"/>
    <n v="20.828700000000001"/>
    <n v="20.828700000000001"/>
  </r>
  <r>
    <n v="9"/>
    <x v="0"/>
    <x v="3"/>
    <x v="1"/>
    <x v="1"/>
    <x v="1"/>
    <n v="28592"/>
    <n v="34054"/>
    <n v="52900"/>
    <n v="0"/>
    <n v="0"/>
    <n v="0"/>
    <n v="0"/>
    <n v="0"/>
    <n v="0"/>
    <n v="0"/>
    <n v="0"/>
    <n v="0"/>
    <n v="0"/>
    <s v="NA"/>
    <s v="NA"/>
    <s v="NA"/>
    <s v="NA"/>
  </r>
  <r>
    <n v="10"/>
    <x v="0"/>
    <x v="7"/>
    <x v="1"/>
    <x v="1"/>
    <x v="0"/>
    <n v="6758"/>
    <n v="7885"/>
    <n v="11217"/>
    <n v="8057"/>
    <n v="8451"/>
    <n v="11795"/>
    <n v="8"/>
    <n v="8"/>
    <n v="16"/>
    <n v="11"/>
    <n v="17"/>
    <n v="17"/>
    <n v="43"/>
    <n v="3.25"/>
    <n v="1.5121"/>
    <n v="1.5121"/>
    <n v="3.7873000000000001"/>
  </r>
  <r>
    <n v="11"/>
    <x v="0"/>
    <x v="7"/>
    <x v="1"/>
    <x v="0"/>
    <x v="0"/>
    <n v="6740"/>
    <n v="7958"/>
    <n v="11636"/>
    <n v="8133"/>
    <n v="8519"/>
    <n v="12225"/>
    <n v="5"/>
    <n v="5"/>
    <n v="7"/>
    <n v="8"/>
    <n v="14"/>
    <n v="14"/>
    <n v="22"/>
    <n v="3.42"/>
    <n v="2.871"/>
    <n v="2.871"/>
    <n v="4.7141999999999999"/>
  </r>
  <r>
    <n v="12"/>
    <x v="0"/>
    <x v="7"/>
    <x v="1"/>
    <x v="0"/>
    <x v="1"/>
    <n v="11838"/>
    <n v="13639"/>
    <n v="20633"/>
    <n v="0"/>
    <n v="0"/>
    <n v="0"/>
    <n v="0"/>
    <n v="0"/>
    <n v="0"/>
    <n v="0"/>
    <n v="0"/>
    <n v="0"/>
    <n v="0"/>
    <s v="NA"/>
    <s v="NA"/>
    <s v="NA"/>
    <s v="NA"/>
  </r>
  <r>
    <n v="13"/>
    <x v="0"/>
    <x v="7"/>
    <x v="1"/>
    <x v="1"/>
    <x v="1"/>
    <n v="11815"/>
    <n v="13479"/>
    <n v="18045"/>
    <n v="0"/>
    <n v="0"/>
    <n v="0"/>
    <n v="0"/>
    <n v="0"/>
    <n v="0"/>
    <n v="0"/>
    <n v="0"/>
    <n v="0"/>
    <n v="0"/>
    <s v="NA"/>
    <s v="NA"/>
    <s v="NA"/>
    <s v="NA"/>
  </r>
  <r>
    <n v="14"/>
    <x v="0"/>
    <x v="1"/>
    <x v="1"/>
    <x v="0"/>
    <x v="0"/>
    <n v="31489"/>
    <n v="37238"/>
    <n v="54442"/>
    <n v="38055"/>
    <n v="40029"/>
    <n v="57277"/>
    <n v="1"/>
    <n v="1"/>
    <n v="1"/>
    <n v="1"/>
    <n v="1"/>
    <n v="1"/>
    <n v="1"/>
    <n v="0.28999999999999998"/>
    <n v="8.4099999999999994E-2"/>
    <n v="8.4099999999999994E-2"/>
    <n v="8.4099999999999994E-2"/>
  </r>
  <r>
    <n v="15"/>
    <x v="0"/>
    <x v="8"/>
    <x v="1"/>
    <x v="1"/>
    <x v="1"/>
    <n v="37614"/>
    <n v="47359"/>
    <n v="277823"/>
    <n v="0"/>
    <n v="0"/>
    <n v="0"/>
    <n v="0"/>
    <n v="0"/>
    <n v="0"/>
    <n v="0"/>
    <n v="0"/>
    <n v="0"/>
    <n v="0"/>
    <s v="NA"/>
    <s v="NA"/>
    <s v="NA"/>
    <s v="NA"/>
  </r>
  <r>
    <n v="16"/>
    <x v="0"/>
    <x v="8"/>
    <x v="0"/>
    <x v="0"/>
    <x v="0"/>
    <n v="71778"/>
    <n v="92445"/>
    <n v="187655"/>
    <n v="95833"/>
    <n v="105585"/>
    <n v="200795"/>
    <n v="95833"/>
    <n v="105585"/>
    <n v="200795"/>
    <n v="381276"/>
    <n v="1889926"/>
    <n v="2076926"/>
    <n v="3683748"/>
    <n v="129323.51"/>
    <n v="237710.85370000001"/>
    <n v="260551.0723"/>
    <n v="473817.09950000001"/>
  </r>
  <r>
    <n v="17"/>
    <x v="0"/>
    <x v="1"/>
    <x v="0"/>
    <x v="1"/>
    <x v="0"/>
    <n v="90988"/>
    <n v="109839"/>
    <n v="178717"/>
    <n v="118301"/>
    <n v="144855"/>
    <n v="213739"/>
    <n v="118301"/>
    <n v="144855"/>
    <n v="213739"/>
    <n v="217896"/>
    <n v="599118"/>
    <n v="702476"/>
    <n v="1024474"/>
    <n v="73738.149999999994"/>
    <n v="75294.731299999999"/>
    <n v="87722.880300000004"/>
    <n v="127813.3287"/>
  </r>
  <r>
    <n v="18"/>
    <x v="0"/>
    <x v="9"/>
    <x v="1"/>
    <x v="0"/>
    <x v="1"/>
    <n v="208"/>
    <n v="279"/>
    <n v="527"/>
    <n v="0"/>
    <n v="0"/>
    <n v="0"/>
    <n v="0"/>
    <n v="0"/>
    <n v="0"/>
    <n v="0"/>
    <n v="0"/>
    <n v="0"/>
    <n v="0"/>
    <s v="NA"/>
    <s v="NA"/>
    <s v="NA"/>
    <s v="NA"/>
  </r>
  <r>
    <n v="19"/>
    <x v="0"/>
    <x v="1"/>
    <x v="1"/>
    <x v="1"/>
    <x v="0"/>
    <n v="30978"/>
    <n v="36429"/>
    <n v="53729"/>
    <n v="37205"/>
    <n v="38971"/>
    <n v="56375"/>
    <n v="0"/>
    <n v="0"/>
    <n v="0"/>
    <n v="0"/>
    <n v="0"/>
    <n v="0"/>
    <n v="0"/>
    <s v="NA"/>
    <s v="NA"/>
    <s v="NA"/>
    <s v="NA"/>
  </r>
  <r>
    <n v="20"/>
    <x v="0"/>
    <x v="9"/>
    <x v="0"/>
    <x v="0"/>
    <x v="0"/>
    <n v="209"/>
    <n v="262"/>
    <n v="470"/>
    <n v="279"/>
    <n v="323"/>
    <n v="531"/>
    <n v="279"/>
    <n v="323"/>
    <n v="531"/>
    <n v="988"/>
    <n v="4218"/>
    <n v="4556"/>
    <n v="7244"/>
    <n v="323.77999999999997"/>
    <n v="473.00940000000003"/>
    <n v="513.80880000000002"/>
    <n v="858.01679999999999"/>
  </r>
  <r>
    <n v="21"/>
    <x v="0"/>
    <x v="6"/>
    <x v="1"/>
    <x v="1"/>
    <x v="1"/>
    <n v="6"/>
    <n v="6"/>
    <n v="6"/>
    <n v="0"/>
    <n v="0"/>
    <n v="0"/>
    <n v="0"/>
    <n v="0"/>
    <n v="0"/>
    <n v="0"/>
    <n v="0"/>
    <n v="0"/>
    <n v="0"/>
    <s v="NA"/>
    <s v="NA"/>
    <s v="NA"/>
    <s v="NA"/>
  </r>
  <r>
    <n v="22"/>
    <x v="0"/>
    <x v="5"/>
    <x v="1"/>
    <x v="0"/>
    <x v="1"/>
    <n v="21"/>
    <n v="29"/>
    <n v="57"/>
    <n v="0"/>
    <n v="0"/>
    <n v="0"/>
    <n v="0"/>
    <n v="0"/>
    <n v="0"/>
    <n v="0"/>
    <n v="0"/>
    <n v="0"/>
    <n v="0"/>
    <s v="NA"/>
    <s v="NA"/>
    <s v="NA"/>
    <s v="NA"/>
  </r>
  <r>
    <n v="23"/>
    <x v="0"/>
    <x v="2"/>
    <x v="1"/>
    <x v="1"/>
    <x v="1"/>
    <n v="1"/>
    <n v="1"/>
    <n v="1"/>
    <n v="0"/>
    <n v="0"/>
    <n v="0"/>
    <n v="0"/>
    <n v="0"/>
    <n v="0"/>
    <n v="0"/>
    <n v="0"/>
    <n v="0"/>
    <n v="0"/>
    <s v="NA"/>
    <s v="NA"/>
    <s v="NA"/>
    <s v="NA"/>
  </r>
  <r>
    <n v="24"/>
    <x v="0"/>
    <x v="6"/>
    <x v="1"/>
    <x v="0"/>
    <x v="0"/>
    <n v="1"/>
    <n v="2"/>
    <n v="4"/>
    <n v="2"/>
    <n v="2"/>
    <n v="4"/>
    <n v="0"/>
    <n v="0"/>
    <n v="0"/>
    <n v="0"/>
    <n v="0"/>
    <n v="0"/>
    <n v="0"/>
    <s v="NA"/>
    <s v="NA"/>
    <s v="NA"/>
    <s v="NA"/>
  </r>
  <r>
    <n v="25"/>
    <x v="0"/>
    <x v="6"/>
    <x v="1"/>
    <x v="0"/>
    <x v="1"/>
    <n v="9"/>
    <n v="9"/>
    <n v="9"/>
    <n v="0"/>
    <n v="0"/>
    <n v="0"/>
    <n v="0"/>
    <n v="0"/>
    <n v="0"/>
    <n v="0"/>
    <n v="0"/>
    <n v="0"/>
    <n v="0"/>
    <s v="NA"/>
    <s v="NA"/>
    <s v="NA"/>
    <s v="NA"/>
  </r>
  <r>
    <n v="26"/>
    <x v="0"/>
    <x v="5"/>
    <x v="1"/>
    <x v="1"/>
    <x v="0"/>
    <n v="1"/>
    <n v="1"/>
    <n v="1"/>
    <n v="1"/>
    <n v="1"/>
    <n v="1"/>
    <n v="0"/>
    <n v="0"/>
    <n v="0"/>
    <n v="0"/>
    <n v="0"/>
    <n v="0"/>
    <n v="0"/>
    <s v="NA"/>
    <s v="NA"/>
    <s v="NA"/>
    <s v="NA"/>
  </r>
  <r>
    <n v="27"/>
    <x v="0"/>
    <x v="3"/>
    <x v="1"/>
    <x v="0"/>
    <x v="1"/>
    <n v="28494"/>
    <n v="33775"/>
    <n v="52089"/>
    <n v="0"/>
    <n v="0"/>
    <n v="0"/>
    <n v="0"/>
    <n v="0"/>
    <n v="0"/>
    <n v="0"/>
    <n v="0"/>
    <n v="0"/>
    <n v="0"/>
    <s v="NA"/>
    <s v="NA"/>
    <s v="NA"/>
    <s v="NA"/>
  </r>
  <r>
    <n v="28"/>
    <x v="0"/>
    <x v="9"/>
    <x v="1"/>
    <x v="1"/>
    <x v="1"/>
    <n v="210"/>
    <n v="304"/>
    <n v="644"/>
    <n v="0"/>
    <n v="0"/>
    <n v="0"/>
    <n v="0"/>
    <n v="0"/>
    <n v="0"/>
    <n v="0"/>
    <n v="0"/>
    <n v="0"/>
    <n v="0"/>
    <s v="NA"/>
    <s v="NA"/>
    <s v="NA"/>
    <s v="NA"/>
  </r>
  <r>
    <n v="29"/>
    <x v="0"/>
    <x v="8"/>
    <x v="1"/>
    <x v="0"/>
    <x v="0"/>
    <n v="17061"/>
    <n v="21555"/>
    <n v="48141"/>
    <n v="21954"/>
    <n v="22858"/>
    <n v="49542"/>
    <n v="3"/>
    <n v="3"/>
    <n v="3"/>
    <n v="5"/>
    <n v="9"/>
    <n v="9"/>
    <n v="9"/>
    <n v="2.16"/>
    <n v="1.8593999999999999"/>
    <n v="1.8593999999999999"/>
    <n v="1.8593999999999999"/>
  </r>
  <r>
    <n v="30"/>
    <x v="0"/>
    <x v="6"/>
    <x v="0"/>
    <x v="1"/>
    <x v="0"/>
    <n v="3"/>
    <n v="4"/>
    <n v="6"/>
    <n v="4"/>
    <n v="4"/>
    <n v="6"/>
    <n v="4"/>
    <n v="4"/>
    <n v="6"/>
    <n v="8"/>
    <n v="28"/>
    <n v="28"/>
    <n v="30"/>
    <n v="2.34"/>
    <n v="2.3094000000000001"/>
    <n v="2.3094000000000001"/>
    <n v="2.4493999999999998"/>
  </r>
  <r>
    <n v="31"/>
    <x v="0"/>
    <x v="9"/>
    <x v="0"/>
    <x v="1"/>
    <x v="0"/>
    <n v="204"/>
    <n v="262"/>
    <n v="686"/>
    <n v="279"/>
    <n v="323"/>
    <n v="747"/>
    <n v="279"/>
    <n v="323"/>
    <n v="747"/>
    <n v="929"/>
    <n v="4029"/>
    <n v="4603"/>
    <n v="7685"/>
    <n v="304.93"/>
    <n v="444.32330000000002"/>
    <n v="504.87130000000002"/>
    <n v="973.13670000000002"/>
  </r>
  <r>
    <n v="32"/>
    <x v="0"/>
    <x v="0"/>
    <x v="1"/>
    <x v="0"/>
    <x v="1"/>
    <n v="424"/>
    <n v="501"/>
    <n v="729"/>
    <n v="0"/>
    <n v="0"/>
    <n v="0"/>
    <n v="0"/>
    <n v="0"/>
    <n v="0"/>
    <n v="0"/>
    <n v="0"/>
    <n v="0"/>
    <n v="0"/>
    <s v="NA"/>
    <s v="NA"/>
    <s v="NA"/>
    <s v="NA"/>
  </r>
  <r>
    <n v="33"/>
    <x v="0"/>
    <x v="8"/>
    <x v="1"/>
    <x v="1"/>
    <x v="0"/>
    <n v="17085"/>
    <n v="21485"/>
    <n v="39703"/>
    <n v="21874"/>
    <n v="22770"/>
    <n v="41126"/>
    <n v="0"/>
    <n v="0"/>
    <n v="0"/>
    <n v="0"/>
    <n v="0"/>
    <n v="0"/>
    <n v="0"/>
    <s v="NA"/>
    <s v="NA"/>
    <s v="NA"/>
    <s v="NA"/>
  </r>
  <r>
    <n v="34"/>
    <x v="0"/>
    <x v="5"/>
    <x v="1"/>
    <x v="1"/>
    <x v="1"/>
    <n v="28"/>
    <n v="29"/>
    <n v="31"/>
    <n v="0"/>
    <n v="0"/>
    <n v="0"/>
    <n v="0"/>
    <n v="0"/>
    <n v="0"/>
    <n v="0"/>
    <n v="0"/>
    <n v="0"/>
    <n v="0"/>
    <s v="NA"/>
    <s v="NA"/>
    <s v="NA"/>
    <s v="NA"/>
  </r>
  <r>
    <n v="35"/>
    <x v="0"/>
    <x v="0"/>
    <x v="0"/>
    <x v="1"/>
    <x v="0"/>
    <n v="349"/>
    <n v="498"/>
    <n v="1238"/>
    <n v="498"/>
    <n v="498"/>
    <n v="1238"/>
    <n v="498"/>
    <n v="498"/>
    <n v="1238"/>
    <n v="1013"/>
    <n v="2867"/>
    <n v="2867"/>
    <n v="7171"/>
    <n v="375.92"/>
    <n v="402.80340000000001"/>
    <n v="402.80340000000001"/>
    <n v="1276.7550000000001"/>
  </r>
  <r>
    <n v="36"/>
    <x v="0"/>
    <x v="9"/>
    <x v="1"/>
    <x v="1"/>
    <x v="0"/>
    <n v="61"/>
    <n v="91"/>
    <n v="211"/>
    <n v="91"/>
    <n v="91"/>
    <n v="211"/>
    <n v="0"/>
    <n v="0"/>
    <n v="0"/>
    <n v="0"/>
    <n v="0"/>
    <n v="0"/>
    <n v="0"/>
    <s v="NA"/>
    <s v="NA"/>
    <s v="NA"/>
    <s v="NA"/>
  </r>
  <r>
    <n v="37"/>
    <x v="0"/>
    <x v="8"/>
    <x v="0"/>
    <x v="1"/>
    <x v="0"/>
    <n v="71642"/>
    <n v="92596"/>
    <n v="189746"/>
    <n v="95706"/>
    <n v="104740"/>
    <n v="201890"/>
    <n v="95706"/>
    <n v="104740"/>
    <n v="201890"/>
    <n v="381210"/>
    <n v="1878904"/>
    <n v="2033660"/>
    <n v="3619164"/>
    <n v="129120.45"/>
    <n v="235271.6685"/>
    <n v="253678.88149999999"/>
    <n v="459137.47730000003"/>
  </r>
  <r>
    <n v="38"/>
    <x v="0"/>
    <x v="3"/>
    <x v="1"/>
    <x v="0"/>
    <x v="0"/>
    <n v="21982"/>
    <n v="27987"/>
    <n v="50441"/>
    <n v="28659"/>
    <n v="30397"/>
    <n v="52871"/>
    <n v="3"/>
    <n v="3"/>
    <n v="3"/>
    <n v="4"/>
    <n v="6"/>
    <n v="6"/>
    <n v="6"/>
    <n v="1.0900000000000001"/>
    <n v="0.45650000000000002"/>
    <n v="0.45650000000000002"/>
    <n v="0.45650000000000002"/>
  </r>
  <r>
    <n v="39"/>
    <x v="0"/>
    <x v="5"/>
    <x v="0"/>
    <x v="0"/>
    <x v="0"/>
    <n v="4"/>
    <n v="5"/>
    <n v="7"/>
    <n v="6"/>
    <n v="8"/>
    <n v="10"/>
    <n v="6"/>
    <n v="8"/>
    <n v="10"/>
    <n v="68"/>
    <n v="1230"/>
    <n v="1430"/>
    <n v="2230"/>
    <n v="32.119999999999997"/>
    <n v="321.93779999999998"/>
    <n v="339.57940000000002"/>
    <n v="623.75220000000002"/>
  </r>
  <r>
    <n v="40"/>
    <x v="0"/>
    <x v="10"/>
    <x v="1"/>
    <x v="1"/>
    <x v="1"/>
    <n v="8"/>
    <n v="1295"/>
    <n v="1546999"/>
    <n v="0"/>
    <n v="0"/>
    <n v="0"/>
    <n v="0"/>
    <n v="0"/>
    <n v="0"/>
    <n v="0"/>
    <n v="0"/>
    <n v="0"/>
    <n v="0"/>
    <s v="NA"/>
    <s v="NA"/>
    <s v="NA"/>
    <s v="NA"/>
  </r>
  <r>
    <n v="41"/>
    <x v="0"/>
    <x v="10"/>
    <x v="1"/>
    <x v="0"/>
    <x v="1"/>
    <n v="5"/>
    <n v="10125"/>
    <n v="101668141"/>
    <n v="0"/>
    <n v="0"/>
    <n v="0"/>
    <n v="0"/>
    <n v="0"/>
    <n v="0"/>
    <n v="0"/>
    <n v="0"/>
    <n v="0"/>
    <n v="0"/>
    <s v="NA"/>
    <s v="NA"/>
    <s v="NA"/>
    <s v="NA"/>
  </r>
  <r>
    <n v="42"/>
    <x v="0"/>
    <x v="1"/>
    <x v="1"/>
    <x v="1"/>
    <x v="1"/>
    <n v="36001"/>
    <n v="41665"/>
    <n v="58965"/>
    <n v="0"/>
    <n v="0"/>
    <n v="0"/>
    <n v="0"/>
    <n v="0"/>
    <n v="0"/>
    <n v="0"/>
    <n v="0"/>
    <n v="0"/>
    <n v="0"/>
    <s v="NA"/>
    <s v="NA"/>
    <s v="NA"/>
    <s v="NA"/>
  </r>
  <r>
    <n v="43"/>
    <x v="0"/>
    <x v="0"/>
    <x v="1"/>
    <x v="1"/>
    <x v="1"/>
    <n v="422"/>
    <n v="487"/>
    <n v="657"/>
    <n v="0"/>
    <n v="0"/>
    <n v="0"/>
    <n v="0"/>
    <n v="0"/>
    <n v="0"/>
    <n v="0"/>
    <n v="0"/>
    <n v="0"/>
    <n v="0"/>
    <s v="NA"/>
    <s v="NA"/>
    <s v="NA"/>
    <s v="NA"/>
  </r>
  <r>
    <n v="44"/>
    <x v="0"/>
    <x v="6"/>
    <x v="1"/>
    <x v="1"/>
    <x v="0"/>
    <n v="1"/>
    <n v="1"/>
    <n v="1"/>
    <n v="1"/>
    <n v="1"/>
    <n v="1"/>
    <n v="0"/>
    <n v="0"/>
    <n v="0"/>
    <n v="0"/>
    <n v="0"/>
    <n v="0"/>
    <n v="0"/>
    <s v="NA"/>
    <s v="NA"/>
    <s v="NA"/>
    <s v="NA"/>
  </r>
  <r>
    <n v="45"/>
    <x v="0"/>
    <x v="5"/>
    <x v="0"/>
    <x v="1"/>
    <x v="0"/>
    <n v="1"/>
    <n v="1"/>
    <n v="1"/>
    <n v="1"/>
    <n v="1"/>
    <n v="1"/>
    <n v="1"/>
    <n v="1"/>
    <n v="1"/>
    <n v="3"/>
    <n v="9"/>
    <n v="9"/>
    <n v="9"/>
    <n v="1.59"/>
    <n v="2.5280999999999998"/>
    <n v="2.5280999999999998"/>
    <n v="2.5280999999999998"/>
  </r>
  <r>
    <n v="46"/>
    <x v="0"/>
    <x v="8"/>
    <x v="1"/>
    <x v="0"/>
    <x v="1"/>
    <n v="37526"/>
    <n v="50744"/>
    <n v="15471772"/>
    <n v="0"/>
    <n v="0"/>
    <n v="0"/>
    <n v="0"/>
    <n v="0"/>
    <n v="0"/>
    <n v="0"/>
    <n v="0"/>
    <n v="0"/>
    <n v="0"/>
    <s v="NA"/>
    <s v="NA"/>
    <s v="NA"/>
    <s v="NA"/>
  </r>
  <r>
    <n v="47"/>
    <x v="0"/>
    <x v="1"/>
    <x v="1"/>
    <x v="0"/>
    <x v="1"/>
    <n v="36023"/>
    <n v="41907"/>
    <n v="65579"/>
    <n v="0"/>
    <n v="0"/>
    <n v="0"/>
    <n v="0"/>
    <n v="0"/>
    <n v="0"/>
    <n v="0"/>
    <n v="0"/>
    <n v="0"/>
    <n v="0"/>
    <s v="NA"/>
    <s v="NA"/>
    <s v="NA"/>
    <s v="NA"/>
  </r>
  <r>
    <n v="48"/>
    <x v="0"/>
    <x v="7"/>
    <x v="0"/>
    <x v="1"/>
    <x v="0"/>
    <n v="29663"/>
    <n v="36000"/>
    <n v="60180"/>
    <n v="38803"/>
    <n v="47057"/>
    <n v="71237"/>
    <n v="38803"/>
    <n v="47057"/>
    <n v="71237"/>
    <n v="175930"/>
    <n v="1057056"/>
    <n v="1253768"/>
    <n v="1850594"/>
    <n v="59013.69"/>
    <n v="127652.7819"/>
    <n v="150842.8763"/>
    <n v="227102.7599"/>
  </r>
  <r>
    <n v="49"/>
    <x v="0"/>
    <x v="7"/>
    <x v="0"/>
    <x v="0"/>
    <x v="0"/>
    <n v="29567"/>
    <n v="35823"/>
    <n v="58217"/>
    <n v="38706"/>
    <n v="48694"/>
    <n v="71088"/>
    <n v="38706"/>
    <n v="48694"/>
    <n v="71088"/>
    <n v="177135"/>
    <n v="1063331"/>
    <n v="1308431"/>
    <n v="1871359"/>
    <n v="59168.65"/>
    <n v="127800.6701"/>
    <n v="157771.7187"/>
    <n v="226387.05110000001"/>
  </r>
  <r>
    <n v="50"/>
    <x v="0"/>
    <x v="3"/>
    <x v="0"/>
    <x v="0"/>
    <x v="0"/>
    <n v="63920"/>
    <n v="80656"/>
    <n v="145070"/>
    <n v="86328"/>
    <n v="104954"/>
    <n v="169368"/>
    <n v="86328"/>
    <n v="104954"/>
    <n v="169368"/>
    <n v="309224"/>
    <n v="1299784"/>
    <n v="1560018"/>
    <n v="2424490"/>
    <n v="103672.44"/>
    <n v="158186.0692"/>
    <n v="188943.91459999999"/>
    <n v="293447.44760000001"/>
  </r>
  <r>
    <n v="51"/>
    <x v="0"/>
    <x v="3"/>
    <x v="0"/>
    <x v="1"/>
    <x v="0"/>
    <n v="64464"/>
    <n v="81324"/>
    <n v="147742"/>
    <n v="87203"/>
    <n v="106849"/>
    <n v="173267"/>
    <n v="87203"/>
    <n v="106849"/>
    <n v="173267"/>
    <n v="311866"/>
    <n v="1309774"/>
    <n v="1578618"/>
    <n v="2430152"/>
    <n v="104782.58"/>
    <n v="160329.47459999999"/>
    <n v="191069.65479999999"/>
    <n v="298470.57020000002"/>
  </r>
  <r>
    <n v="52"/>
    <x v="0"/>
    <x v="11"/>
    <x v="0"/>
    <x v="0"/>
    <x v="0"/>
    <n v="2"/>
    <n v="2"/>
    <n v="2"/>
    <n v="2"/>
    <n v="2"/>
    <n v="2"/>
    <n v="2"/>
    <n v="2"/>
    <n v="2"/>
    <n v="7"/>
    <n v="25"/>
    <n v="25"/>
    <n v="25"/>
    <n v="1.76"/>
    <n v="1.5775999999999999"/>
    <n v="1.5775999999999999"/>
    <n v="1.5775999999999999"/>
  </r>
  <r>
    <n v="53"/>
    <x v="0"/>
    <x v="0"/>
    <x v="1"/>
    <x v="1"/>
    <x v="0"/>
    <n v="133"/>
    <n v="164"/>
    <n v="256"/>
    <n v="166"/>
    <n v="170"/>
    <n v="262"/>
    <n v="0"/>
    <n v="0"/>
    <n v="0"/>
    <n v="0"/>
    <n v="0"/>
    <n v="0"/>
    <n v="0"/>
    <s v="NA"/>
    <s v="NA"/>
    <s v="NA"/>
    <s v="NA"/>
  </r>
  <r>
    <n v="54"/>
    <x v="0"/>
    <x v="9"/>
    <x v="1"/>
    <x v="0"/>
    <x v="0"/>
    <n v="61"/>
    <n v="76"/>
    <n v="116"/>
    <n v="80"/>
    <n v="88"/>
    <n v="134"/>
    <n v="0"/>
    <n v="0"/>
    <n v="0"/>
    <n v="0"/>
    <n v="0"/>
    <n v="0"/>
    <n v="0"/>
    <s v="NA"/>
    <s v="NA"/>
    <s v="NA"/>
    <s v="NA"/>
  </r>
  <r>
    <m/>
    <x v="1"/>
    <x v="12"/>
    <x v="2"/>
    <x v="2"/>
    <x v="2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>
  <location ref="A6:G9" firstHeaderRow="1" firstDataRow="2" firstDataCol="1" rowPageCount="4" colPageCount="1"/>
  <pivotFields count="23">
    <pivotField showAll="0"/>
    <pivotField axis="axisPage" multipleItemSelectionAllowed="1" showAll="0" defaultSubtotal="0">
      <items count="2">
        <item x="0"/>
        <item h="1" x="1"/>
      </items>
    </pivotField>
    <pivotField axis="axisPage" multipleItemSelectionAllowed="1" showAll="0" defaultSubtotal="0">
      <items count="13">
        <item x="0"/>
        <item h="1" x="10"/>
        <item x="4"/>
        <item x="3"/>
        <item x="7"/>
        <item x="2"/>
        <item x="1"/>
        <item x="6"/>
        <item x="9"/>
        <item x="8"/>
        <item x="5"/>
        <item h="1" x="12"/>
        <item x="11"/>
      </items>
    </pivotField>
    <pivotField axis="axisPage" multipleItemSelectionAllowed="1" showAll="0" defaultSubtotal="0">
      <items count="3">
        <item x="1"/>
        <item x="0"/>
        <item h="1" x="2"/>
      </items>
    </pivotField>
    <pivotField axis="axisRow" showAll="0" sortType="ascending">
      <items count="4">
        <item x="0"/>
        <item x="1"/>
        <item x="2"/>
        <item t="default"/>
      </items>
    </pivotField>
    <pivotField axis="axisPage" multipleItemSelectionAllowed="1" showAll="0" defaultSubtotal="0">
      <items count="3">
        <item x="0"/>
        <item x="1"/>
        <item h="1" x="2"/>
      </items>
    </pivotField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1" hier="-1"/>
    <pageField fld="2" hier="-1"/>
    <pageField fld="3" hier="-1"/>
    <pageField fld="5" hier="-1"/>
  </pageFields>
  <dataFields count="6">
    <dataField name="Sum of users" fld="6" baseField="0" baseItem="0"/>
    <dataField name="Sum of page_loads" fld="7" baseField="0" baseItem="0"/>
    <dataField name="Sum of page_loads_2_u" fld="8" baseField="0" baseItem="0"/>
    <dataField name="Sum of served_ad_calls" fld="9" baseField="0" baseItem="0"/>
    <dataField name="Sum of served_ad_calls_2_sfe" fld="10" baseField="0" baseItem="0"/>
    <dataField name="Sum of served_ad_calls_2_u" fld="11" baseField="0" baseItem="0"/>
  </dataFields>
  <formats count="1">
    <format dxfId="98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>
  <location ref="A615:H618" firstHeaderRow="1" firstDataRow="2" firstDataCol="1" rowPageCount="4" colPageCount="1"/>
  <pivotFields count="23">
    <pivotField showAll="0"/>
    <pivotField axis="axisPage" multipleItemSelectionAllowed="1" showAll="0" defaultSubtotal="0">
      <items count="2">
        <item x="0"/>
        <item h="1" x="1"/>
      </items>
    </pivotField>
    <pivotField axis="axisPage" multipleItemSelectionAllowed="1" showAll="0" defaultSubtotal="0">
      <items count="13">
        <item x="0"/>
        <item h="1" x="10"/>
        <item x="4"/>
        <item x="3"/>
        <item x="7"/>
        <item x="2"/>
        <item x="1"/>
        <item x="6"/>
        <item x="9"/>
        <item x="8"/>
        <item x="5"/>
        <item h="1" x="12"/>
        <item x="11"/>
      </items>
    </pivotField>
    <pivotField axis="axisPage" multipleItemSelectionAllowed="1" showAll="0" defaultSubtotal="0">
      <items count="3">
        <item x="1"/>
        <item x="0"/>
        <item h="1" x="2"/>
      </items>
    </pivotField>
    <pivotField axis="axisRow" showAll="0">
      <items count="4">
        <item x="2"/>
        <item x="0"/>
        <item x="1"/>
        <item t="default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dataField="1" showAl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dataField="1" showAll="0"/>
    <pivotField dataField="1" showAll="0" defaultSubtotal="0"/>
    <pivotField dataField="1" showAll="0" defaultSubtotal="0"/>
    <pivotField dataField="1" showAll="0" defaultSubtotal="0"/>
  </pivotFields>
  <rowFields count="1">
    <field x="4"/>
  </rowFields>
  <rowItems count="2">
    <i>
      <x v="1"/>
    </i>
    <i>
      <x v="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4">
    <pageField fld="1" hier="-1"/>
    <pageField fld="2" hier="-1"/>
    <pageField fld="3" hier="-1"/>
    <pageField fld="5" hier="-1"/>
  </pageFields>
  <dataFields count="7">
    <dataField name="Sum of users" fld="6" baseField="0" baseItem="0"/>
    <dataField name="Sum of page_loads" fld="7" baseField="0" baseItem="0"/>
    <dataField name="Sum of served_ad_calls" fld="9" baseField="0" baseItem="0"/>
    <dataField name="Sum of revenue" fld="19" baseField="0" baseItem="0"/>
    <dataField name="Sum of revenue_2_ac" fld="20" baseField="0" baseItem="0"/>
    <dataField name="Sum of revenue_2_sfe" fld="21" baseField="0" baseItem="0"/>
    <dataField name="Sum of revenue_2_u" fld="22" baseField="0" baseItem="0"/>
  </dataFields>
  <formats count="1">
    <format dxfId="99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>
  <location ref="A412:H415" firstHeaderRow="1" firstDataRow="2" firstDataCol="1" rowPageCount="4" colPageCount="1"/>
  <pivotFields count="23">
    <pivotField showAll="0"/>
    <pivotField axis="axisPage" multipleItemSelectionAllowed="1" showAll="0" defaultSubtotal="0">
      <items count="2">
        <item x="0"/>
        <item h="1" x="1"/>
      </items>
    </pivotField>
    <pivotField axis="axisPage" multipleItemSelectionAllowed="1" showAll="0" defaultSubtotal="0">
      <items count="13">
        <item x="0"/>
        <item h="1" x="10"/>
        <item x="4"/>
        <item x="3"/>
        <item x="7"/>
        <item x="2"/>
        <item x="1"/>
        <item x="6"/>
        <item x="9"/>
        <item x="8"/>
        <item x="5"/>
        <item h="1" x="12"/>
        <item x="11"/>
      </items>
    </pivotField>
    <pivotField axis="axisPage" multipleItemSelectionAllowed="1" showAll="0" defaultSubtotal="0">
      <items count="3">
        <item x="1"/>
        <item x="0"/>
        <item h="1" x="2"/>
      </items>
    </pivotField>
    <pivotField axis="axisRow" showAll="0" sortType="ascending">
      <items count="4">
        <item x="0"/>
        <item x="1"/>
        <item x="2"/>
        <item t="default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dataField="1" showAl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showAll="0"/>
    <pivotField showAll="0" defaultSubtotal="0"/>
    <pivotField showAll="0"/>
    <pivotField dataField="1" showAll="0"/>
    <pivotField dataField="1" showAll="0"/>
    <pivotField dataField="1" showAll="0" defaultSubtotal="0"/>
    <pivotField dataField="1" showAll="0"/>
    <pivotField showAll="0"/>
    <pivotField showAll="0"/>
    <pivotField showAll="0" defaultSubtotal="0"/>
    <pivotField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4">
    <pageField fld="1" hier="-1"/>
    <pageField fld="2" hier="-1"/>
    <pageField fld="3" hier="-1"/>
    <pageField fld="5" hier="-1"/>
  </pageFields>
  <dataFields count="7">
    <dataField name="Sum of users" fld="6" baseField="0" baseItem="0"/>
    <dataField name="Sum of page_loads" fld="7" baseField="0" baseItem="0"/>
    <dataField name="Sum of served_ad_calls" fld="9" baseField="0" baseItem="0"/>
    <dataField name="Sum of clicks" fld="15" baseField="0" baseItem="0"/>
    <dataField name="Sum of clicks_2_ac" fld="16" baseField="0" baseItem="0"/>
    <dataField name="Sum of clicks_2_sfe" fld="17" baseField="0" baseItem="0"/>
    <dataField name="Sum of clicks_2_u" fld="18" baseField="0" baseItem="0"/>
  </dataFields>
  <formats count="1">
    <format dxfId="10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3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>
  <location ref="A208:G211" firstHeaderRow="1" firstDataRow="2" firstDataCol="1" rowPageCount="4" colPageCount="1"/>
  <pivotFields count="23">
    <pivotField showAll="0"/>
    <pivotField axis="axisPage" multipleItemSelectionAllowed="1" showAll="0" defaultSubtotal="0">
      <items count="2">
        <item x="0"/>
        <item h="1" x="1"/>
      </items>
    </pivotField>
    <pivotField axis="axisPage" multipleItemSelectionAllowed="1" showAll="0" defaultSubtotal="0">
      <items count="13">
        <item x="0"/>
        <item x="10"/>
        <item x="4"/>
        <item x="3"/>
        <item x="7"/>
        <item x="2"/>
        <item x="1"/>
        <item x="6"/>
        <item x="9"/>
        <item x="8"/>
        <item x="5"/>
        <item h="1" x="12"/>
        <item h="1" x="11"/>
      </items>
    </pivotField>
    <pivotField axis="axisPage" multipleItemSelectionAllowed="1" showAll="0" defaultSubtotal="0">
      <items count="3">
        <item x="1"/>
        <item x="0"/>
        <item h="1" x="2"/>
      </items>
    </pivotField>
    <pivotField axis="axisRow" showAll="0">
      <items count="4">
        <item x="2"/>
        <item x="0"/>
        <item x="1"/>
        <item t="default"/>
      </items>
    </pivotField>
    <pivotField axis="axisPage" multipleItemSelectionAllowed="1" showAll="0" defaultSubtotal="0">
      <items count="3">
        <item x="0"/>
        <item h="1" x="1"/>
        <item h="1" x="2"/>
      </items>
    </pivotField>
    <pivotField dataField="1" showAl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/>
    <pivotField dataField="1" showAll="0" defaultSubtotal="0"/>
    <pivotField dataField="1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</pivotFields>
  <rowFields count="1">
    <field x="4"/>
  </rowFields>
  <rowItems count="2">
    <i>
      <x v="1"/>
    </i>
    <i>
      <x v="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1" hier="-1"/>
    <pageField fld="2" hier="-1"/>
    <pageField fld="3" hier="-1"/>
    <pageField fld="5" hier="-1"/>
  </pageFields>
  <dataFields count="6">
    <dataField name="Sum of users" fld="6" baseField="0" baseItem="0"/>
    <dataField name="Sum of page_loads" fld="7" baseField="0" baseItem="0"/>
    <dataField name="Sum of served_ad_calls" fld="9" baseField="0" baseItem="0"/>
    <dataField name="Sum of interactions" fld="12" baseField="0" baseItem="0"/>
    <dataField name="Sum of interactions_2_sfe" fld="13" baseField="0" baseItem="0"/>
    <dataField name="Sum of interactions_2_u" fld="14" baseField="0" baseItem="0"/>
  </dataFields>
  <formats count="1">
    <format dxfId="101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3"/>
  <sheetViews>
    <sheetView tabSelected="1" workbookViewId="0">
      <selection activeCell="A418" sqref="A418"/>
    </sheetView>
  </sheetViews>
  <sheetFormatPr baseColWidth="10" defaultRowHeight="15" outlineLevelRow="1" outlineLevelCol="1" x14ac:dyDescent="0"/>
  <cols>
    <col min="1" max="1" width="15.5" customWidth="1"/>
    <col min="2" max="3" width="17" customWidth="1"/>
    <col min="4" max="4" width="21" bestFit="1" customWidth="1"/>
    <col min="5" max="5" width="20.6640625" bestFit="1" customWidth="1"/>
    <col min="6" max="6" width="26.1640625" bestFit="1" customWidth="1"/>
    <col min="7" max="7" width="24.83203125" bestFit="1" customWidth="1"/>
    <col min="8" max="8" width="18.33203125" customWidth="1"/>
    <col min="9" max="9" width="12.1640625" customWidth="1" outlineLevel="1"/>
    <col min="10" max="10" width="12.33203125" customWidth="1" outlineLevel="1"/>
    <col min="11" max="11" width="12.1640625" customWidth="1" outlineLevel="1"/>
    <col min="12" max="12" width="12.83203125" customWidth="1" outlineLevel="1"/>
    <col min="13" max="13" width="20.1640625" customWidth="1" outlineLevel="1"/>
    <col min="14" max="14" width="20.6640625" customWidth="1" outlineLevel="1"/>
    <col min="15" max="15" width="13.83203125" customWidth="1" outlineLevel="1"/>
    <col min="16" max="16" width="22.1640625" style="3" customWidth="1" outlineLevel="1"/>
    <col min="17" max="17" width="9.1640625" customWidth="1"/>
    <col min="18" max="18" width="12" customWidth="1"/>
    <col min="19" max="19" width="13.1640625" customWidth="1"/>
    <col min="20" max="20" width="12.83203125" bestFit="1" customWidth="1"/>
    <col min="21" max="21" width="19.33203125" bestFit="1" customWidth="1"/>
    <col min="22" max="22" width="19.6640625" bestFit="1" customWidth="1"/>
    <col min="23" max="23" width="10.83203125" customWidth="1"/>
    <col min="24" max="24" width="19.1640625" bestFit="1" customWidth="1"/>
    <col min="27" max="27" width="13.5" customWidth="1"/>
    <col min="28" max="28" width="10.83203125" customWidth="1"/>
    <col min="29" max="29" width="19.33203125" bestFit="1" customWidth="1"/>
    <col min="30" max="30" width="21" customWidth="1"/>
    <col min="31" max="31" width="12.83203125" bestFit="1" customWidth="1"/>
    <col min="32" max="32" width="19.6640625" bestFit="1" customWidth="1"/>
  </cols>
  <sheetData>
    <row r="1" spans="1:32">
      <c r="A1" s="1" t="s">
        <v>88</v>
      </c>
      <c r="B1" t="s">
        <v>90</v>
      </c>
    </row>
    <row r="2" spans="1:32">
      <c r="A2" s="1" t="s">
        <v>89</v>
      </c>
      <c r="B2" t="s">
        <v>70</v>
      </c>
    </row>
    <row r="3" spans="1:32">
      <c r="A3" s="1" t="s">
        <v>68</v>
      </c>
      <c r="B3" t="s">
        <v>70</v>
      </c>
    </row>
    <row r="4" spans="1:32">
      <c r="A4" s="1" t="s">
        <v>128</v>
      </c>
      <c r="B4" t="s">
        <v>70</v>
      </c>
    </row>
    <row r="6" spans="1:32">
      <c r="B6" s="1" t="s">
        <v>7</v>
      </c>
      <c r="I6" s="12" t="s">
        <v>67</v>
      </c>
      <c r="J6" s="12"/>
      <c r="K6" s="12"/>
      <c r="L6" s="12"/>
      <c r="M6" s="12"/>
      <c r="N6" s="12"/>
      <c r="O6" s="12"/>
      <c r="P6" s="12"/>
      <c r="Q6" s="13" t="s">
        <v>40</v>
      </c>
      <c r="R6" s="13"/>
      <c r="S6" s="13"/>
      <c r="T6" s="13"/>
      <c r="U6" s="13"/>
      <c r="V6" s="13"/>
      <c r="W6" s="13"/>
      <c r="X6" s="13"/>
      <c r="Y6" s="15" t="s">
        <v>142</v>
      </c>
      <c r="Z6" s="15"/>
      <c r="AA6" s="15"/>
      <c r="AB6" s="15"/>
      <c r="AC6" s="15"/>
      <c r="AD6" s="15"/>
      <c r="AE6" s="15"/>
      <c r="AF6" s="15"/>
    </row>
    <row r="7" spans="1:32">
      <c r="A7" s="1" t="s">
        <v>6</v>
      </c>
      <c r="B7" t="s">
        <v>8</v>
      </c>
      <c r="C7" t="s">
        <v>111</v>
      </c>
      <c r="D7" t="s">
        <v>131</v>
      </c>
      <c r="E7" t="s">
        <v>69</v>
      </c>
      <c r="F7" t="s">
        <v>113</v>
      </c>
      <c r="G7" t="s">
        <v>132</v>
      </c>
      <c r="I7" s="4" t="s">
        <v>59</v>
      </c>
      <c r="J7" s="4" t="s">
        <v>60</v>
      </c>
      <c r="K7" s="4" t="s">
        <v>61</v>
      </c>
      <c r="L7" s="4" t="s">
        <v>62</v>
      </c>
      <c r="M7" s="4" t="s">
        <v>63</v>
      </c>
      <c r="N7" s="4" t="s">
        <v>64</v>
      </c>
      <c r="O7" s="4" t="s">
        <v>65</v>
      </c>
      <c r="P7" s="9" t="s">
        <v>66</v>
      </c>
      <c r="Q7" s="4" t="s">
        <v>133</v>
      </c>
      <c r="R7" s="4" t="s">
        <v>134</v>
      </c>
      <c r="S7" s="4" t="s">
        <v>135</v>
      </c>
      <c r="T7" s="4" t="s">
        <v>136</v>
      </c>
      <c r="U7" s="4" t="s">
        <v>137</v>
      </c>
      <c r="V7" s="4" t="s">
        <v>138</v>
      </c>
      <c r="W7" s="4" t="s">
        <v>139</v>
      </c>
      <c r="X7" s="9" t="s">
        <v>140</v>
      </c>
      <c r="Y7" s="4" t="s">
        <v>141</v>
      </c>
      <c r="Z7" s="4" t="s">
        <v>134</v>
      </c>
      <c r="AA7" s="4" t="s">
        <v>135</v>
      </c>
      <c r="AB7" s="4" t="s">
        <v>136</v>
      </c>
      <c r="AC7" s="4" t="s">
        <v>137</v>
      </c>
      <c r="AD7" s="4" t="s">
        <v>138</v>
      </c>
      <c r="AE7" s="4" t="s">
        <v>139</v>
      </c>
      <c r="AF7" s="9" t="s">
        <v>140</v>
      </c>
    </row>
    <row r="8" spans="1:32">
      <c r="A8" s="2" t="s">
        <v>94</v>
      </c>
      <c r="B8" s="8">
        <v>449086</v>
      </c>
      <c r="C8" s="8">
        <v>555816</v>
      </c>
      <c r="D8" s="8">
        <v>16356358</v>
      </c>
      <c r="E8" s="8">
        <v>437313</v>
      </c>
      <c r="F8" s="8">
        <v>507287</v>
      </c>
      <c r="G8" s="8">
        <v>837513</v>
      </c>
      <c r="I8" s="5">
        <f>E8/C8</f>
        <v>0.78679455071462501</v>
      </c>
      <c r="J8" s="5">
        <f>(I8-$I$8)/$I$8</f>
        <v>0</v>
      </c>
      <c r="K8" s="16">
        <f>(F8/C8)*((E8/C8)^2)</f>
        <v>0.56499600277469297</v>
      </c>
      <c r="L8" s="16">
        <f>SQRT(K8/C8)</f>
        <v>1.0082243114360721E-3</v>
      </c>
      <c r="M8" s="5">
        <f>J8-(1.96*L8)</f>
        <v>-1.9761196504147014E-3</v>
      </c>
      <c r="N8" s="5">
        <f>J8+(1.96*L8)</f>
        <v>1.9761196504147014E-3</v>
      </c>
      <c r="O8" s="3">
        <f>(J8-$J$8)/SQRT((K8/C8)+($K$8/$C$8))</f>
        <v>0</v>
      </c>
      <c r="P8" s="17">
        <f>1-(2*(1-_xlfn.T.DIST(ABS(O8),MIN(C8,C9)-1,TRUE)))</f>
        <v>0</v>
      </c>
      <c r="Q8" s="5">
        <f>E8/B8</f>
        <v>0.97378453124791242</v>
      </c>
      <c r="R8" s="5">
        <f>(Q8-$Q$8)/$Q$8</f>
        <v>0</v>
      </c>
      <c r="S8" s="16">
        <f>(G8/B8)-((E8/B8)^2)</f>
        <v>0.91667156243209924</v>
      </c>
      <c r="T8" s="16">
        <f>SQRT(S8/B8)</f>
        <v>1.4287035409555799E-3</v>
      </c>
      <c r="U8" s="5">
        <f>R8-(1.96*T8)</f>
        <v>-2.8002589402729367E-3</v>
      </c>
      <c r="V8" s="5">
        <f>R8+(1.96*T8)</f>
        <v>2.8002589402729367E-3</v>
      </c>
      <c r="W8" s="10">
        <f>(R8-$R$8)/SQRT((S8/B8)+($S$8/$B$8))</f>
        <v>0</v>
      </c>
      <c r="X8" s="17">
        <f>1-(2*(1-_xlfn.T.DIST(ABS(W8),MIN(B8,B9)-1,TRUE)))</f>
        <v>0</v>
      </c>
      <c r="Y8" s="5">
        <f>C8/B8</f>
        <v>1.2376604926450614</v>
      </c>
      <c r="Z8" s="5">
        <f>(Y8-$Y$8)/$Y$8</f>
        <v>0</v>
      </c>
      <c r="AA8" s="16">
        <f>(D8/B8)-((C8/B8)^2)</f>
        <v>34.889634714998891</v>
      </c>
      <c r="AB8" s="16">
        <f>SQRT(AA8/B8)</f>
        <v>8.8142112102876386E-3</v>
      </c>
      <c r="AC8" s="5">
        <f>Z8-(1.96*AB8)</f>
        <v>-1.727585397216377E-2</v>
      </c>
      <c r="AD8" s="5">
        <f>Z8+(1.96*AB8)</f>
        <v>1.727585397216377E-2</v>
      </c>
      <c r="AE8" s="10">
        <f>(Z8-$Z$8)/SQRT((AA8/B8)+($AA$8/$B$8))</f>
        <v>0</v>
      </c>
      <c r="AF8" s="17">
        <f>1-(2*(1-_xlfn.T.DIST(ABS(AE8),MIN(B8,B9)-1,TRUE)))</f>
        <v>0</v>
      </c>
    </row>
    <row r="9" spans="1:32">
      <c r="A9" s="2" t="s">
        <v>91</v>
      </c>
      <c r="B9" s="8">
        <v>449186</v>
      </c>
      <c r="C9" s="8">
        <v>552022</v>
      </c>
      <c r="D9" s="8">
        <v>1143074</v>
      </c>
      <c r="E9" s="8">
        <v>436983</v>
      </c>
      <c r="F9" s="8">
        <v>505527</v>
      </c>
      <c r="G9" s="8">
        <v>825277</v>
      </c>
      <c r="I9" s="5">
        <f>E9/C9</f>
        <v>0.79160432011767645</v>
      </c>
      <c r="J9" s="5">
        <f t="shared" ref="J9:J12" si="0">(I9-$I$8)/$I$8</f>
        <v>6.1131198718685281E-3</v>
      </c>
      <c r="K9" s="16">
        <f>(F9/C9)*((E9/C9)^2)</f>
        <v>0.57385778958489642</v>
      </c>
      <c r="L9" s="16">
        <f>SQRT(K9/C9)</f>
        <v>1.019586197101517E-3</v>
      </c>
      <c r="M9" s="5">
        <f t="shared" ref="M9" si="1">J9-(1.96*L9)</f>
        <v>4.1147309255495541E-3</v>
      </c>
      <c r="N9" s="5">
        <f t="shared" ref="N9" si="2">J9+(1.96*L9)</f>
        <v>8.111508818187502E-3</v>
      </c>
      <c r="O9" s="3">
        <f t="shared" ref="O9:O12" si="3">(J9-$J$8)/SQRT((K9/C9)+($K$8/$C$8))</f>
        <v>4.2632786907762608</v>
      </c>
      <c r="P9" s="17">
        <f t="shared" ref="P9:P12" si="4">1-(2*(1-_xlfn.T.DIST(ABS(O9),MIN(C9,C10)-1,TRUE)))</f>
        <v>0.99997985175947735</v>
      </c>
      <c r="Q9" s="5">
        <f t="shared" ref="Q9:Q12" si="5">E9/B9</f>
        <v>0.97283308028300075</v>
      </c>
      <c r="R9" s="5">
        <f t="shared" ref="R9:R12" si="6">(Q9-$Q$8)/$Q$8</f>
        <v>-9.7706518678457462E-4</v>
      </c>
      <c r="S9" s="16">
        <f t="shared" ref="S9:S12" si="7">(G9/B9)-((E9/B9)^2)</f>
        <v>0.89086810826404539</v>
      </c>
      <c r="T9" s="16">
        <f t="shared" ref="T9:T12" si="8">SQRT(S9/B9)</f>
        <v>1.4082948791277418E-3</v>
      </c>
      <c r="U9" s="5">
        <f t="shared" ref="U9:U12" si="9">R9-(1.96*T9)</f>
        <v>-3.7373231498749482E-3</v>
      </c>
      <c r="V9" s="5">
        <f t="shared" ref="V9:V12" si="10">R9+(1.96*T9)</f>
        <v>1.7831927763057992E-3</v>
      </c>
      <c r="W9" s="10">
        <f t="shared" ref="W9:W12" si="11">(R9-$R$8)/SQRT((S9/B9)+($S$8/$B$8))</f>
        <v>-0.4870440097920079</v>
      </c>
      <c r="X9" s="17">
        <f t="shared" ref="X9:X12" si="12">1-(2*(1-_xlfn.T.DIST(ABS(W9),MIN(B9,B10)-1,TRUE)))</f>
        <v>0.37377261914824667</v>
      </c>
      <c r="Y9" s="5">
        <f t="shared" ref="Y9:Y12" si="13">C9/B9</f>
        <v>1.2289385688779257</v>
      </c>
      <c r="Z9" s="5">
        <f t="shared" ref="Z9:Z12" si="14">(Y9-$Y$8)/$Y$8</f>
        <v>-7.0471052594525555E-3</v>
      </c>
      <c r="AA9" s="16">
        <f t="shared" ref="AA9:AA12" si="15">(D9/B9)-((C9/B9)^2)</f>
        <v>1.0344776402890332</v>
      </c>
      <c r="AB9" s="16">
        <f t="shared" ref="AB9:AB12" si="16">SQRT(AA9/B9)</f>
        <v>1.5175655112528983E-3</v>
      </c>
      <c r="AC9" s="5">
        <f t="shared" ref="AC9:AC12" si="17">Z9-(1.96*AB9)</f>
        <v>-1.0021533661508236E-2</v>
      </c>
      <c r="AD9" s="5">
        <f t="shared" ref="AD9:AD12" si="18">Z9+(1.96*AB9)</f>
        <v>-4.0726768573968748E-3</v>
      </c>
      <c r="AE9" s="10">
        <f t="shared" ref="AE9:AE12" si="19">(Z9-$Z$8)/SQRT((AA9/B9)+($AA$8/$B$8))</f>
        <v>-0.78792319534095068</v>
      </c>
      <c r="AF9" s="17">
        <f t="shared" ref="AF9:AF12" si="20">1-(2*(1-_xlfn.T.DIST(ABS(AE9),MIN(B9,B10)-1,TRUE)))</f>
        <v>0.56925795163841597</v>
      </c>
    </row>
    <row r="10" spans="1:32">
      <c r="I10" s="5" t="e">
        <f t="shared" ref="I9:I12" si="21">D10/C10</f>
        <v>#DIV/0!</v>
      </c>
      <c r="J10" s="5" t="e">
        <f t="shared" si="0"/>
        <v>#DIV/0!</v>
      </c>
      <c r="K10" s="16" t="e">
        <f t="shared" ref="K10:K12" si="22">(E10/C10)*((D10/C10)^2)</f>
        <v>#DIV/0!</v>
      </c>
      <c r="L10" s="16" t="e">
        <f t="shared" ref="L10:L12" si="23">SQRT(K10/C10)</f>
        <v>#DIV/0!</v>
      </c>
      <c r="M10" s="5" t="e">
        <f t="shared" ref="M10:M12" si="24">J10-(1.96*L10)</f>
        <v>#DIV/0!</v>
      </c>
      <c r="N10" s="5" t="e">
        <f t="shared" ref="N10:N12" si="25">J10+(1.96*L10)</f>
        <v>#DIV/0!</v>
      </c>
      <c r="O10" s="3" t="e">
        <f t="shared" si="3"/>
        <v>#DIV/0!</v>
      </c>
      <c r="P10" s="17" t="e">
        <f t="shared" si="4"/>
        <v>#DIV/0!</v>
      </c>
      <c r="Q10" s="5" t="e">
        <f t="shared" si="5"/>
        <v>#DIV/0!</v>
      </c>
      <c r="R10" s="5" t="e">
        <f t="shared" si="6"/>
        <v>#DIV/0!</v>
      </c>
      <c r="S10" s="16" t="e">
        <f t="shared" si="7"/>
        <v>#DIV/0!</v>
      </c>
      <c r="T10" s="16" t="e">
        <f t="shared" si="8"/>
        <v>#DIV/0!</v>
      </c>
      <c r="U10" s="5" t="e">
        <f t="shared" si="9"/>
        <v>#DIV/0!</v>
      </c>
      <c r="V10" s="5" t="e">
        <f t="shared" si="10"/>
        <v>#DIV/0!</v>
      </c>
      <c r="W10" s="10" t="e">
        <f t="shared" si="11"/>
        <v>#DIV/0!</v>
      </c>
      <c r="X10" s="17" t="e">
        <f t="shared" si="12"/>
        <v>#DIV/0!</v>
      </c>
      <c r="Y10" s="5" t="e">
        <f t="shared" si="13"/>
        <v>#DIV/0!</v>
      </c>
      <c r="Z10" s="5" t="e">
        <f t="shared" si="14"/>
        <v>#DIV/0!</v>
      </c>
      <c r="AA10" s="16" t="e">
        <f t="shared" si="15"/>
        <v>#DIV/0!</v>
      </c>
      <c r="AB10" s="16" t="e">
        <f t="shared" si="16"/>
        <v>#DIV/0!</v>
      </c>
      <c r="AC10" s="5" t="e">
        <f t="shared" si="17"/>
        <v>#DIV/0!</v>
      </c>
      <c r="AD10" s="5" t="e">
        <f t="shared" si="18"/>
        <v>#DIV/0!</v>
      </c>
      <c r="AE10" s="10" t="e">
        <f t="shared" si="19"/>
        <v>#DIV/0!</v>
      </c>
      <c r="AF10" s="17" t="e">
        <f t="shared" si="20"/>
        <v>#DIV/0!</v>
      </c>
    </row>
    <row r="11" spans="1:32">
      <c r="I11" s="5" t="e">
        <f t="shared" si="21"/>
        <v>#DIV/0!</v>
      </c>
      <c r="J11" s="5" t="e">
        <f t="shared" si="0"/>
        <v>#DIV/0!</v>
      </c>
      <c r="K11" s="16" t="e">
        <f t="shared" si="22"/>
        <v>#DIV/0!</v>
      </c>
      <c r="L11" s="16" t="e">
        <f t="shared" si="23"/>
        <v>#DIV/0!</v>
      </c>
      <c r="M11" s="5" t="e">
        <f t="shared" si="24"/>
        <v>#DIV/0!</v>
      </c>
      <c r="N11" s="5" t="e">
        <f t="shared" si="25"/>
        <v>#DIV/0!</v>
      </c>
      <c r="O11" s="3" t="e">
        <f t="shared" si="3"/>
        <v>#DIV/0!</v>
      </c>
      <c r="P11" s="17" t="e">
        <f t="shared" si="4"/>
        <v>#DIV/0!</v>
      </c>
      <c r="Q11" s="5" t="e">
        <f t="shared" si="5"/>
        <v>#DIV/0!</v>
      </c>
      <c r="R11" s="5" t="e">
        <f t="shared" si="6"/>
        <v>#DIV/0!</v>
      </c>
      <c r="S11" s="16" t="e">
        <f t="shared" si="7"/>
        <v>#DIV/0!</v>
      </c>
      <c r="T11" s="16" t="e">
        <f t="shared" si="8"/>
        <v>#DIV/0!</v>
      </c>
      <c r="U11" s="5" t="e">
        <f t="shared" si="9"/>
        <v>#DIV/0!</v>
      </c>
      <c r="V11" s="5" t="e">
        <f t="shared" si="10"/>
        <v>#DIV/0!</v>
      </c>
      <c r="W11" s="10" t="e">
        <f t="shared" si="11"/>
        <v>#DIV/0!</v>
      </c>
      <c r="X11" s="17" t="e">
        <f t="shared" si="12"/>
        <v>#DIV/0!</v>
      </c>
      <c r="Y11" s="5" t="e">
        <f t="shared" si="13"/>
        <v>#DIV/0!</v>
      </c>
      <c r="Z11" s="5" t="e">
        <f t="shared" si="14"/>
        <v>#DIV/0!</v>
      </c>
      <c r="AA11" s="16" t="e">
        <f t="shared" si="15"/>
        <v>#DIV/0!</v>
      </c>
      <c r="AB11" s="16" t="e">
        <f t="shared" si="16"/>
        <v>#DIV/0!</v>
      </c>
      <c r="AC11" s="5" t="e">
        <f t="shared" si="17"/>
        <v>#DIV/0!</v>
      </c>
      <c r="AD11" s="5" t="e">
        <f t="shared" si="18"/>
        <v>#DIV/0!</v>
      </c>
      <c r="AE11" s="10" t="e">
        <f t="shared" si="19"/>
        <v>#DIV/0!</v>
      </c>
      <c r="AF11" s="17" t="e">
        <f t="shared" si="20"/>
        <v>#DIV/0!</v>
      </c>
    </row>
    <row r="12" spans="1:32">
      <c r="I12" s="5" t="e">
        <f t="shared" si="21"/>
        <v>#DIV/0!</v>
      </c>
      <c r="J12" s="5" t="e">
        <f t="shared" si="0"/>
        <v>#DIV/0!</v>
      </c>
      <c r="K12" s="16" t="e">
        <f t="shared" si="22"/>
        <v>#DIV/0!</v>
      </c>
      <c r="L12" s="16" t="e">
        <f t="shared" si="23"/>
        <v>#DIV/0!</v>
      </c>
      <c r="M12" s="5" t="e">
        <f t="shared" si="24"/>
        <v>#DIV/0!</v>
      </c>
      <c r="N12" s="5" t="e">
        <f t="shared" si="25"/>
        <v>#DIV/0!</v>
      </c>
      <c r="O12" s="3" t="e">
        <f t="shared" si="3"/>
        <v>#DIV/0!</v>
      </c>
      <c r="P12" s="17" t="e">
        <f t="shared" si="4"/>
        <v>#DIV/0!</v>
      </c>
      <c r="Q12" s="5" t="e">
        <f t="shared" si="5"/>
        <v>#DIV/0!</v>
      </c>
      <c r="R12" s="5" t="e">
        <f t="shared" si="6"/>
        <v>#DIV/0!</v>
      </c>
      <c r="S12" s="16" t="e">
        <f t="shared" si="7"/>
        <v>#DIV/0!</v>
      </c>
      <c r="T12" s="16" t="e">
        <f t="shared" si="8"/>
        <v>#DIV/0!</v>
      </c>
      <c r="U12" s="5" t="e">
        <f t="shared" si="9"/>
        <v>#DIV/0!</v>
      </c>
      <c r="V12" s="5" t="e">
        <f t="shared" si="10"/>
        <v>#DIV/0!</v>
      </c>
      <c r="W12" s="10" t="e">
        <f t="shared" si="11"/>
        <v>#DIV/0!</v>
      </c>
      <c r="X12" s="17" t="e">
        <f t="shared" si="12"/>
        <v>#DIV/0!</v>
      </c>
      <c r="Y12" s="5" t="e">
        <f t="shared" si="13"/>
        <v>#DIV/0!</v>
      </c>
      <c r="Z12" s="5" t="e">
        <f t="shared" si="14"/>
        <v>#DIV/0!</v>
      </c>
      <c r="AA12" s="16" t="e">
        <f t="shared" si="15"/>
        <v>#DIV/0!</v>
      </c>
      <c r="AB12" s="16" t="e">
        <f t="shared" si="16"/>
        <v>#DIV/0!</v>
      </c>
      <c r="AC12" s="5" t="e">
        <f t="shared" si="17"/>
        <v>#DIV/0!</v>
      </c>
      <c r="AD12" s="5" t="e">
        <f t="shared" si="18"/>
        <v>#DIV/0!</v>
      </c>
      <c r="AE12" s="10" t="e">
        <f t="shared" si="19"/>
        <v>#DIV/0!</v>
      </c>
      <c r="AF12" s="17" t="e">
        <f t="shared" si="20"/>
        <v>#DIV/0!</v>
      </c>
    </row>
    <row r="13" spans="1:32">
      <c r="I13" s="7"/>
      <c r="J13" s="7"/>
      <c r="K13" s="7"/>
      <c r="L13" s="7"/>
      <c r="M13" s="7"/>
      <c r="N13" s="7"/>
    </row>
    <row r="14" spans="1:32" hidden="1" outlineLevel="1">
      <c r="I14" s="7"/>
      <c r="J14" s="7"/>
      <c r="K14" s="7"/>
      <c r="L14" s="7"/>
      <c r="M14" s="7"/>
      <c r="N14" s="7"/>
    </row>
    <row r="15" spans="1:32" hidden="1" outlineLevel="1">
      <c r="I15" s="7"/>
      <c r="J15" s="7"/>
      <c r="K15" s="7"/>
      <c r="L15" s="7"/>
      <c r="M15" s="7"/>
      <c r="N15" s="7"/>
    </row>
    <row r="16" spans="1:32" hidden="1" outlineLevel="1">
      <c r="I16" s="7"/>
      <c r="J16" s="7"/>
      <c r="K16" s="7"/>
      <c r="L16" s="7"/>
      <c r="M16" s="7"/>
      <c r="N16" s="7"/>
    </row>
    <row r="17" spans="9:14" hidden="1" outlineLevel="1">
      <c r="I17" s="7"/>
      <c r="J17" s="7"/>
      <c r="K17" s="7"/>
      <c r="L17" s="7"/>
      <c r="M17" s="7"/>
      <c r="N17" s="7"/>
    </row>
    <row r="18" spans="9:14" hidden="1" outlineLevel="1">
      <c r="I18" s="7"/>
      <c r="J18" s="7"/>
      <c r="K18" s="7"/>
      <c r="L18" s="7"/>
      <c r="M18" s="7"/>
      <c r="N18" s="7"/>
    </row>
    <row r="19" spans="9:14" hidden="1" outlineLevel="1">
      <c r="I19" s="7"/>
      <c r="J19" s="7"/>
      <c r="K19" s="7"/>
      <c r="L19" s="7"/>
      <c r="M19" s="7"/>
      <c r="N19" s="7"/>
    </row>
    <row r="20" spans="9:14" hidden="1" outlineLevel="1">
      <c r="I20" s="7"/>
      <c r="J20" s="7"/>
      <c r="K20" s="7"/>
      <c r="L20" s="7"/>
      <c r="M20" s="7"/>
      <c r="N20" s="7"/>
    </row>
    <row r="21" spans="9:14" hidden="1" outlineLevel="1">
      <c r="I21" s="7"/>
      <c r="J21" s="7"/>
      <c r="K21" s="7"/>
      <c r="L21" s="7"/>
      <c r="M21" s="7"/>
      <c r="N21" s="7"/>
    </row>
    <row r="22" spans="9:14" hidden="1" outlineLevel="1">
      <c r="I22" s="7"/>
      <c r="J22" s="7"/>
      <c r="K22" s="7"/>
      <c r="L22" s="7"/>
      <c r="M22" s="7"/>
      <c r="N22" s="7"/>
    </row>
    <row r="23" spans="9:14" hidden="1" outlineLevel="1">
      <c r="I23" s="7"/>
      <c r="J23" s="7"/>
      <c r="K23" s="7"/>
      <c r="L23" s="7"/>
      <c r="M23" s="7"/>
      <c r="N23" s="7"/>
    </row>
    <row r="24" spans="9:14" hidden="1" outlineLevel="1">
      <c r="I24" s="7"/>
      <c r="J24" s="7"/>
      <c r="K24" s="7"/>
      <c r="L24" s="7"/>
      <c r="M24" s="7"/>
      <c r="N24" s="7"/>
    </row>
    <row r="25" spans="9:14" hidden="1" outlineLevel="1">
      <c r="I25" s="7"/>
      <c r="J25" s="7"/>
      <c r="K25" s="7"/>
      <c r="L25" s="7"/>
      <c r="M25" s="7"/>
      <c r="N25" s="7"/>
    </row>
    <row r="26" spans="9:14" hidden="1" outlineLevel="1">
      <c r="I26" s="7"/>
      <c r="J26" s="7"/>
      <c r="K26" s="7"/>
      <c r="L26" s="7"/>
      <c r="M26" s="7"/>
      <c r="N26" s="7"/>
    </row>
    <row r="27" spans="9:14" hidden="1" outlineLevel="1">
      <c r="I27" s="7"/>
      <c r="J27" s="7"/>
      <c r="K27" s="7"/>
      <c r="L27" s="7"/>
      <c r="M27" s="7"/>
      <c r="N27" s="7"/>
    </row>
    <row r="28" spans="9:14" hidden="1" outlineLevel="1">
      <c r="I28" s="7"/>
      <c r="J28" s="7"/>
      <c r="K28" s="7"/>
      <c r="L28" s="7"/>
      <c r="M28" s="7"/>
      <c r="N28" s="7"/>
    </row>
    <row r="29" spans="9:14" hidden="1" outlineLevel="1">
      <c r="I29" s="7"/>
      <c r="J29" s="7"/>
      <c r="K29" s="7"/>
      <c r="L29" s="7"/>
      <c r="M29" s="7"/>
      <c r="N29" s="7"/>
    </row>
    <row r="30" spans="9:14" hidden="1" outlineLevel="1">
      <c r="I30" s="7"/>
      <c r="J30" s="7"/>
      <c r="K30" s="7"/>
      <c r="L30" s="7"/>
      <c r="M30" s="7"/>
      <c r="N30" s="7"/>
    </row>
    <row r="31" spans="9:14" hidden="1" outlineLevel="1">
      <c r="I31" s="7"/>
      <c r="J31" s="7"/>
      <c r="K31" s="7"/>
      <c r="L31" s="7"/>
      <c r="M31" s="7"/>
      <c r="N31" s="7"/>
    </row>
    <row r="32" spans="9:14" hidden="1" outlineLevel="1">
      <c r="I32" s="7"/>
      <c r="J32" s="7"/>
      <c r="K32" s="7"/>
      <c r="L32" s="7"/>
      <c r="M32" s="7"/>
      <c r="N32" s="7"/>
    </row>
    <row r="33" spans="9:14" hidden="1" outlineLevel="1">
      <c r="I33" s="7"/>
      <c r="J33" s="7"/>
      <c r="K33" s="7"/>
      <c r="L33" s="7"/>
      <c r="M33" s="7"/>
      <c r="N33" s="7"/>
    </row>
    <row r="34" spans="9:14" hidden="1" outlineLevel="1">
      <c r="I34" s="7"/>
      <c r="J34" s="7"/>
      <c r="K34" s="7"/>
      <c r="L34" s="7"/>
      <c r="M34" s="7"/>
      <c r="N34" s="7"/>
    </row>
    <row r="35" spans="9:14" hidden="1" outlineLevel="1">
      <c r="I35" s="7"/>
      <c r="J35" s="7"/>
      <c r="K35" s="7"/>
      <c r="L35" s="7"/>
      <c r="M35" s="7"/>
      <c r="N35" s="7"/>
    </row>
    <row r="36" spans="9:14" hidden="1" outlineLevel="1">
      <c r="I36" s="7"/>
      <c r="J36" s="7"/>
      <c r="K36" s="7"/>
      <c r="L36" s="7"/>
      <c r="M36" s="7"/>
      <c r="N36" s="7"/>
    </row>
    <row r="37" spans="9:14" hidden="1" outlineLevel="1">
      <c r="I37" s="7"/>
      <c r="J37" s="7"/>
      <c r="K37" s="7"/>
      <c r="L37" s="7"/>
      <c r="M37" s="7"/>
      <c r="N37" s="7"/>
    </row>
    <row r="38" spans="9:14" hidden="1" outlineLevel="1">
      <c r="I38" s="7"/>
      <c r="J38" s="7"/>
      <c r="K38" s="7"/>
      <c r="L38" s="7"/>
      <c r="M38" s="7"/>
      <c r="N38" s="7"/>
    </row>
    <row r="39" spans="9:14" hidden="1" outlineLevel="1">
      <c r="I39" s="7"/>
      <c r="J39" s="7"/>
      <c r="K39" s="7"/>
      <c r="L39" s="7"/>
      <c r="M39" s="7"/>
      <c r="N39" s="7"/>
    </row>
    <row r="40" spans="9:14" hidden="1" outlineLevel="1">
      <c r="I40" s="7"/>
      <c r="J40" s="7"/>
      <c r="K40" s="7"/>
      <c r="L40" s="7"/>
      <c r="M40" s="7"/>
      <c r="N40" s="7"/>
    </row>
    <row r="41" spans="9:14" hidden="1" outlineLevel="1">
      <c r="I41" s="7"/>
      <c r="J41" s="7"/>
      <c r="K41" s="7"/>
      <c r="L41" s="7"/>
      <c r="M41" s="7"/>
      <c r="N41" s="7"/>
    </row>
    <row r="42" spans="9:14" hidden="1" outlineLevel="1">
      <c r="I42" s="7"/>
      <c r="J42" s="7"/>
      <c r="K42" s="7"/>
      <c r="L42" s="7"/>
      <c r="M42" s="7"/>
      <c r="N42" s="7"/>
    </row>
    <row r="43" spans="9:14" hidden="1" outlineLevel="1">
      <c r="I43" s="7"/>
      <c r="J43" s="7"/>
      <c r="K43" s="7"/>
      <c r="L43" s="7"/>
      <c r="M43" s="7"/>
      <c r="N43" s="7"/>
    </row>
    <row r="44" spans="9:14" hidden="1" outlineLevel="1">
      <c r="I44" s="7"/>
      <c r="J44" s="7"/>
      <c r="K44" s="7"/>
      <c r="L44" s="7"/>
      <c r="M44" s="7"/>
      <c r="N44" s="7"/>
    </row>
    <row r="45" spans="9:14" hidden="1" outlineLevel="1">
      <c r="I45" s="7"/>
      <c r="J45" s="7"/>
      <c r="K45" s="7"/>
      <c r="L45" s="7"/>
      <c r="M45" s="7"/>
      <c r="N45" s="7"/>
    </row>
    <row r="46" spans="9:14" hidden="1" outlineLevel="1">
      <c r="I46" s="7"/>
      <c r="J46" s="7"/>
      <c r="K46" s="7"/>
      <c r="L46" s="7"/>
      <c r="M46" s="7"/>
      <c r="N46" s="7"/>
    </row>
    <row r="47" spans="9:14" hidden="1" outlineLevel="1">
      <c r="I47" s="7"/>
      <c r="J47" s="7"/>
      <c r="K47" s="7"/>
      <c r="L47" s="7"/>
      <c r="M47" s="7"/>
      <c r="N47" s="7"/>
    </row>
    <row r="48" spans="9:14" hidden="1" outlineLevel="1">
      <c r="I48" s="7"/>
      <c r="J48" s="7"/>
      <c r="K48" s="7"/>
      <c r="L48" s="7"/>
      <c r="M48" s="7"/>
      <c r="N48" s="7"/>
    </row>
    <row r="49" spans="9:14" hidden="1" outlineLevel="1">
      <c r="I49" s="7"/>
      <c r="J49" s="7"/>
      <c r="K49" s="7"/>
      <c r="L49" s="7"/>
      <c r="M49" s="7"/>
      <c r="N49" s="7"/>
    </row>
    <row r="50" spans="9:14" hidden="1" outlineLevel="1">
      <c r="I50" s="7"/>
      <c r="J50" s="7"/>
      <c r="K50" s="7"/>
      <c r="L50" s="7"/>
      <c r="M50" s="7"/>
      <c r="N50" s="7"/>
    </row>
    <row r="51" spans="9:14" hidden="1" outlineLevel="1">
      <c r="I51" s="7"/>
      <c r="J51" s="7"/>
      <c r="K51" s="7"/>
      <c r="L51" s="7"/>
      <c r="M51" s="7"/>
      <c r="N51" s="7"/>
    </row>
    <row r="52" spans="9:14" hidden="1" outlineLevel="1">
      <c r="I52" s="7"/>
      <c r="J52" s="7"/>
      <c r="K52" s="7"/>
      <c r="L52" s="7"/>
      <c r="M52" s="7"/>
      <c r="N52" s="7"/>
    </row>
    <row r="53" spans="9:14" hidden="1" outlineLevel="1">
      <c r="I53" s="7"/>
      <c r="J53" s="7"/>
      <c r="K53" s="7"/>
      <c r="L53" s="7"/>
      <c r="M53" s="7"/>
      <c r="N53" s="7"/>
    </row>
    <row r="54" spans="9:14" hidden="1" outlineLevel="1">
      <c r="I54" s="7"/>
      <c r="J54" s="7"/>
      <c r="K54" s="7"/>
      <c r="L54" s="7"/>
      <c r="M54" s="7"/>
      <c r="N54" s="7"/>
    </row>
    <row r="55" spans="9:14" hidden="1" outlineLevel="1">
      <c r="I55" s="7"/>
      <c r="J55" s="7"/>
      <c r="K55" s="7"/>
      <c r="L55" s="7"/>
      <c r="M55" s="7"/>
      <c r="N55" s="7"/>
    </row>
    <row r="56" spans="9:14" hidden="1" outlineLevel="1">
      <c r="I56" s="7"/>
      <c r="J56" s="7"/>
      <c r="K56" s="7"/>
      <c r="L56" s="7"/>
      <c r="M56" s="7"/>
      <c r="N56" s="7"/>
    </row>
    <row r="57" spans="9:14" hidden="1" outlineLevel="1">
      <c r="I57" s="7"/>
      <c r="J57" s="7"/>
      <c r="K57" s="7"/>
      <c r="L57" s="7"/>
      <c r="M57" s="7"/>
      <c r="N57" s="7"/>
    </row>
    <row r="58" spans="9:14" hidden="1" outlineLevel="1">
      <c r="I58" s="7"/>
      <c r="J58" s="7"/>
      <c r="K58" s="7"/>
      <c r="L58" s="7"/>
      <c r="M58" s="7"/>
      <c r="N58" s="7"/>
    </row>
    <row r="59" spans="9:14" hidden="1" outlineLevel="1">
      <c r="I59" s="7"/>
      <c r="J59" s="7"/>
      <c r="K59" s="7"/>
      <c r="L59" s="7"/>
      <c r="M59" s="7"/>
      <c r="N59" s="7"/>
    </row>
    <row r="60" spans="9:14" hidden="1" outlineLevel="1">
      <c r="I60" s="7"/>
      <c r="J60" s="7"/>
      <c r="K60" s="7"/>
      <c r="L60" s="7"/>
      <c r="M60" s="7"/>
      <c r="N60" s="7"/>
    </row>
    <row r="61" spans="9:14" hidden="1" outlineLevel="1">
      <c r="I61" s="7"/>
      <c r="J61" s="7"/>
      <c r="K61" s="7"/>
      <c r="L61" s="7"/>
      <c r="M61" s="7"/>
      <c r="N61" s="7"/>
    </row>
    <row r="62" spans="9:14" hidden="1" outlineLevel="1">
      <c r="I62" s="7"/>
      <c r="J62" s="7"/>
      <c r="K62" s="7"/>
      <c r="L62" s="7"/>
      <c r="M62" s="7"/>
      <c r="N62" s="7"/>
    </row>
    <row r="63" spans="9:14" hidden="1" outlineLevel="1">
      <c r="I63" s="7"/>
      <c r="J63" s="7"/>
      <c r="K63" s="7"/>
      <c r="L63" s="7"/>
      <c r="M63" s="7"/>
      <c r="N63" s="7"/>
    </row>
    <row r="64" spans="9:14" hidden="1" outlineLevel="1">
      <c r="I64" s="7"/>
      <c r="J64" s="7"/>
      <c r="K64" s="7"/>
      <c r="L64" s="7"/>
      <c r="M64" s="7"/>
      <c r="N64" s="7"/>
    </row>
    <row r="65" spans="9:14" hidden="1" outlineLevel="1">
      <c r="I65" s="7"/>
      <c r="J65" s="7"/>
      <c r="K65" s="7"/>
      <c r="L65" s="7"/>
      <c r="M65" s="7"/>
      <c r="N65" s="7"/>
    </row>
    <row r="66" spans="9:14" hidden="1" outlineLevel="1">
      <c r="I66" s="7"/>
      <c r="J66" s="7"/>
      <c r="K66" s="7"/>
      <c r="L66" s="7"/>
      <c r="M66" s="7"/>
      <c r="N66" s="7"/>
    </row>
    <row r="67" spans="9:14" hidden="1" outlineLevel="1">
      <c r="I67" s="7"/>
      <c r="J67" s="7"/>
      <c r="K67" s="7"/>
      <c r="L67" s="7"/>
      <c r="M67" s="7"/>
      <c r="N67" s="7"/>
    </row>
    <row r="68" spans="9:14" hidden="1" outlineLevel="1">
      <c r="I68" s="7"/>
      <c r="J68" s="7"/>
      <c r="K68" s="7"/>
      <c r="L68" s="7"/>
      <c r="M68" s="7"/>
      <c r="N68" s="7"/>
    </row>
    <row r="69" spans="9:14" hidden="1" outlineLevel="1">
      <c r="I69" s="7"/>
      <c r="J69" s="7"/>
      <c r="K69" s="7"/>
      <c r="L69" s="7"/>
      <c r="M69" s="7"/>
      <c r="N69" s="7"/>
    </row>
    <row r="70" spans="9:14" hidden="1" outlineLevel="1">
      <c r="I70" s="7"/>
      <c r="J70" s="7"/>
      <c r="K70" s="7"/>
      <c r="L70" s="7"/>
      <c r="M70" s="7"/>
      <c r="N70" s="7"/>
    </row>
    <row r="71" spans="9:14" hidden="1" outlineLevel="1">
      <c r="I71" s="7"/>
      <c r="J71" s="7"/>
      <c r="K71" s="7"/>
      <c r="L71" s="7"/>
      <c r="M71" s="7"/>
      <c r="N71" s="7"/>
    </row>
    <row r="72" spans="9:14" hidden="1" outlineLevel="1">
      <c r="I72" s="7"/>
      <c r="J72" s="7"/>
      <c r="K72" s="7"/>
      <c r="L72" s="7"/>
      <c r="M72" s="7"/>
      <c r="N72" s="7"/>
    </row>
    <row r="73" spans="9:14" hidden="1" outlineLevel="1">
      <c r="I73" s="7"/>
      <c r="J73" s="7"/>
      <c r="K73" s="7"/>
      <c r="L73" s="7"/>
      <c r="M73" s="7"/>
      <c r="N73" s="7"/>
    </row>
    <row r="74" spans="9:14" hidden="1" outlineLevel="1">
      <c r="I74" s="7"/>
      <c r="J74" s="7"/>
      <c r="K74" s="7"/>
      <c r="L74" s="7"/>
      <c r="M74" s="7"/>
      <c r="N74" s="7"/>
    </row>
    <row r="75" spans="9:14" hidden="1" outlineLevel="1">
      <c r="I75" s="7"/>
      <c r="J75" s="7"/>
      <c r="K75" s="7"/>
      <c r="L75" s="7"/>
      <c r="M75" s="7"/>
      <c r="N75" s="7"/>
    </row>
    <row r="76" spans="9:14" hidden="1" outlineLevel="1">
      <c r="I76" s="7"/>
      <c r="J76" s="7"/>
      <c r="K76" s="7"/>
      <c r="L76" s="7"/>
      <c r="M76" s="7"/>
      <c r="N76" s="7"/>
    </row>
    <row r="77" spans="9:14" hidden="1" outlineLevel="1">
      <c r="I77" s="7"/>
      <c r="J77" s="7"/>
      <c r="K77" s="7"/>
      <c r="L77" s="7"/>
      <c r="M77" s="7"/>
      <c r="N77" s="7"/>
    </row>
    <row r="78" spans="9:14" hidden="1" outlineLevel="1">
      <c r="I78" s="7"/>
      <c r="J78" s="7"/>
      <c r="K78" s="7"/>
      <c r="L78" s="7"/>
      <c r="M78" s="7"/>
      <c r="N78" s="7"/>
    </row>
    <row r="79" spans="9:14" hidden="1" outlineLevel="1">
      <c r="I79" s="7"/>
      <c r="J79" s="7"/>
      <c r="K79" s="7"/>
      <c r="L79" s="7"/>
      <c r="M79" s="7"/>
      <c r="N79" s="7"/>
    </row>
    <row r="80" spans="9:14" hidden="1" outlineLevel="1">
      <c r="I80" s="7"/>
      <c r="J80" s="7"/>
      <c r="K80" s="7"/>
      <c r="L80" s="7"/>
      <c r="M80" s="7"/>
      <c r="N80" s="7"/>
    </row>
    <row r="81" spans="9:14" hidden="1" outlineLevel="1">
      <c r="I81" s="7"/>
      <c r="J81" s="7"/>
      <c r="K81" s="7"/>
      <c r="L81" s="7"/>
      <c r="M81" s="7"/>
      <c r="N81" s="7"/>
    </row>
    <row r="82" spans="9:14" hidden="1" outlineLevel="1">
      <c r="I82" s="7"/>
      <c r="J82" s="7"/>
      <c r="K82" s="7"/>
      <c r="L82" s="7"/>
      <c r="M82" s="7"/>
      <c r="N82" s="7"/>
    </row>
    <row r="83" spans="9:14" hidden="1" outlineLevel="1">
      <c r="I83" s="7"/>
      <c r="J83" s="7"/>
      <c r="K83" s="7"/>
      <c r="L83" s="7"/>
      <c r="M83" s="7"/>
      <c r="N83" s="7"/>
    </row>
    <row r="84" spans="9:14" hidden="1" outlineLevel="1">
      <c r="I84" s="7"/>
      <c r="J84" s="7"/>
      <c r="K84" s="7"/>
      <c r="L84" s="7"/>
      <c r="M84" s="7"/>
      <c r="N84" s="7"/>
    </row>
    <row r="85" spans="9:14" hidden="1" outlineLevel="1">
      <c r="I85" s="7"/>
      <c r="J85" s="7"/>
      <c r="K85" s="7"/>
      <c r="L85" s="7"/>
      <c r="M85" s="7"/>
      <c r="N85" s="7"/>
    </row>
    <row r="86" spans="9:14" hidden="1" outlineLevel="1">
      <c r="I86" s="7"/>
      <c r="J86" s="7"/>
      <c r="K86" s="7"/>
      <c r="L86" s="7"/>
      <c r="M86" s="7"/>
      <c r="N86" s="7"/>
    </row>
    <row r="87" spans="9:14" hidden="1" outlineLevel="1">
      <c r="I87" s="7"/>
      <c r="J87" s="7"/>
      <c r="K87" s="7"/>
      <c r="L87" s="7"/>
      <c r="M87" s="7"/>
      <c r="N87" s="7"/>
    </row>
    <row r="88" spans="9:14" hidden="1" outlineLevel="1">
      <c r="I88" s="7"/>
      <c r="J88" s="7"/>
      <c r="K88" s="7"/>
      <c r="L88" s="7"/>
      <c r="M88" s="7"/>
      <c r="N88" s="7"/>
    </row>
    <row r="89" spans="9:14" hidden="1" outlineLevel="1">
      <c r="I89" s="7"/>
      <c r="J89" s="7"/>
      <c r="K89" s="7"/>
      <c r="L89" s="7"/>
      <c r="M89" s="7"/>
      <c r="N89" s="7"/>
    </row>
    <row r="90" spans="9:14" hidden="1" outlineLevel="1">
      <c r="I90" s="7"/>
      <c r="J90" s="7"/>
      <c r="K90" s="7"/>
      <c r="L90" s="7"/>
      <c r="M90" s="7"/>
      <c r="N90" s="7"/>
    </row>
    <row r="91" spans="9:14" hidden="1" outlineLevel="1">
      <c r="I91" s="7"/>
      <c r="J91" s="7"/>
      <c r="K91" s="7"/>
      <c r="L91" s="7"/>
      <c r="M91" s="7"/>
      <c r="N91" s="7"/>
    </row>
    <row r="92" spans="9:14" hidden="1" outlineLevel="1">
      <c r="I92" s="7"/>
      <c r="J92" s="7"/>
      <c r="K92" s="7"/>
      <c r="L92" s="7"/>
      <c r="M92" s="7"/>
      <c r="N92" s="7"/>
    </row>
    <row r="93" spans="9:14" hidden="1" outlineLevel="1">
      <c r="I93" s="7"/>
      <c r="J93" s="7"/>
      <c r="K93" s="7"/>
      <c r="L93" s="7"/>
      <c r="M93" s="7"/>
      <c r="N93" s="7"/>
    </row>
    <row r="94" spans="9:14" hidden="1" outlineLevel="1">
      <c r="I94" s="7"/>
      <c r="J94" s="7"/>
      <c r="K94" s="7"/>
      <c r="L94" s="7"/>
      <c r="M94" s="7"/>
      <c r="N94" s="7"/>
    </row>
    <row r="95" spans="9:14" hidden="1" outlineLevel="1">
      <c r="I95" s="7"/>
      <c r="J95" s="7"/>
      <c r="K95" s="7"/>
      <c r="L95" s="7"/>
      <c r="M95" s="7"/>
      <c r="N95" s="7"/>
    </row>
    <row r="96" spans="9:14" hidden="1" outlineLevel="1">
      <c r="I96" s="7"/>
      <c r="J96" s="7"/>
      <c r="K96" s="7"/>
      <c r="L96" s="7"/>
      <c r="M96" s="7"/>
      <c r="N96" s="7"/>
    </row>
    <row r="97" spans="9:14" hidden="1" outlineLevel="1">
      <c r="I97" s="7"/>
      <c r="J97" s="7"/>
      <c r="K97" s="7"/>
      <c r="L97" s="7"/>
      <c r="M97" s="7"/>
      <c r="N97" s="7"/>
    </row>
    <row r="98" spans="9:14" hidden="1" outlineLevel="1">
      <c r="I98" s="7"/>
      <c r="J98" s="7"/>
      <c r="K98" s="7"/>
      <c r="L98" s="7"/>
      <c r="M98" s="7"/>
      <c r="N98" s="7"/>
    </row>
    <row r="99" spans="9:14" hidden="1" outlineLevel="1">
      <c r="I99" s="7"/>
      <c r="J99" s="7"/>
      <c r="K99" s="7"/>
      <c r="L99" s="7"/>
      <c r="M99" s="7"/>
      <c r="N99" s="7"/>
    </row>
    <row r="100" spans="9:14" hidden="1" outlineLevel="1">
      <c r="I100" s="7"/>
      <c r="J100" s="7"/>
      <c r="K100" s="7"/>
      <c r="L100" s="7"/>
      <c r="M100" s="7"/>
      <c r="N100" s="7"/>
    </row>
    <row r="101" spans="9:14" hidden="1" outlineLevel="1">
      <c r="I101" s="7"/>
      <c r="J101" s="7"/>
      <c r="K101" s="7"/>
      <c r="L101" s="7"/>
      <c r="M101" s="7"/>
      <c r="N101" s="7"/>
    </row>
    <row r="102" spans="9:14" hidden="1" outlineLevel="1">
      <c r="I102" s="7"/>
      <c r="J102" s="7"/>
      <c r="K102" s="7"/>
      <c r="L102" s="7"/>
      <c r="M102" s="7"/>
      <c r="N102" s="7"/>
    </row>
    <row r="103" spans="9:14" hidden="1" outlineLevel="1">
      <c r="I103" s="7"/>
      <c r="J103" s="7"/>
      <c r="K103" s="7"/>
      <c r="L103" s="7"/>
      <c r="M103" s="7"/>
      <c r="N103" s="7"/>
    </row>
    <row r="104" spans="9:14" hidden="1" outlineLevel="1">
      <c r="I104" s="7"/>
      <c r="J104" s="7"/>
      <c r="K104" s="7"/>
      <c r="L104" s="7"/>
      <c r="M104" s="7"/>
      <c r="N104" s="7"/>
    </row>
    <row r="105" spans="9:14" hidden="1" outlineLevel="1">
      <c r="I105" s="7"/>
      <c r="J105" s="7"/>
      <c r="K105" s="7"/>
      <c r="L105" s="7"/>
      <c r="M105" s="7"/>
      <c r="N105" s="7"/>
    </row>
    <row r="106" spans="9:14" hidden="1" outlineLevel="1">
      <c r="I106" s="7"/>
      <c r="J106" s="7"/>
      <c r="K106" s="7"/>
      <c r="L106" s="7"/>
      <c r="M106" s="7"/>
      <c r="N106" s="7"/>
    </row>
    <row r="107" spans="9:14" hidden="1" outlineLevel="1">
      <c r="I107" s="7"/>
      <c r="J107" s="7"/>
      <c r="K107" s="7"/>
      <c r="L107" s="7"/>
      <c r="M107" s="7"/>
      <c r="N107" s="7"/>
    </row>
    <row r="108" spans="9:14" hidden="1" outlineLevel="1">
      <c r="I108" s="7"/>
      <c r="J108" s="7"/>
      <c r="K108" s="7"/>
      <c r="L108" s="7"/>
      <c r="M108" s="7"/>
      <c r="N108" s="7"/>
    </row>
    <row r="109" spans="9:14" hidden="1" outlineLevel="1">
      <c r="I109" s="7"/>
      <c r="J109" s="7"/>
      <c r="K109" s="7"/>
      <c r="L109" s="7"/>
      <c r="M109" s="7"/>
      <c r="N109" s="7"/>
    </row>
    <row r="110" spans="9:14" hidden="1" outlineLevel="1">
      <c r="I110" s="7"/>
      <c r="J110" s="7"/>
      <c r="K110" s="7"/>
      <c r="L110" s="7"/>
      <c r="M110" s="7"/>
      <c r="N110" s="7"/>
    </row>
    <row r="111" spans="9:14" hidden="1" outlineLevel="1">
      <c r="I111" s="7"/>
      <c r="J111" s="7"/>
      <c r="K111" s="7"/>
      <c r="L111" s="7"/>
      <c r="M111" s="7"/>
      <c r="N111" s="7"/>
    </row>
    <row r="112" spans="9:14" hidden="1" outlineLevel="1">
      <c r="I112" s="7"/>
      <c r="J112" s="7"/>
      <c r="K112" s="7"/>
      <c r="L112" s="7"/>
      <c r="M112" s="7"/>
      <c r="N112" s="7"/>
    </row>
    <row r="113" spans="1:14" hidden="1" outlineLevel="1">
      <c r="I113" s="7"/>
      <c r="J113" s="7"/>
      <c r="K113" s="7"/>
      <c r="L113" s="7"/>
      <c r="M113" s="7"/>
      <c r="N113" s="7"/>
    </row>
    <row r="114" spans="1:14" hidden="1" outlineLevel="1">
      <c r="I114" s="7"/>
      <c r="J114" s="7"/>
      <c r="K114" s="7"/>
      <c r="L114" s="7"/>
      <c r="M114" s="7"/>
      <c r="N114" s="7"/>
    </row>
    <row r="115" spans="1:14" hidden="1" outlineLevel="1">
      <c r="I115" s="7"/>
      <c r="J115" s="7"/>
      <c r="K115" s="7"/>
      <c r="L115" s="7"/>
      <c r="M115" s="7"/>
      <c r="N115" s="7"/>
    </row>
    <row r="116" spans="1:14" hidden="1" outlineLevel="1">
      <c r="A116" s="2"/>
      <c r="B116" s="8"/>
      <c r="C116" s="8"/>
      <c r="D116" s="8"/>
      <c r="E116" s="8"/>
      <c r="F116" s="8"/>
      <c r="G116" s="8"/>
      <c r="H116" s="8"/>
      <c r="I116" s="7"/>
      <c r="J116" s="7"/>
      <c r="K116" s="7"/>
      <c r="L116" s="7"/>
      <c r="M116" s="7"/>
      <c r="N116" s="7"/>
    </row>
    <row r="117" spans="1:14" hidden="1" outlineLevel="1">
      <c r="A117" s="2"/>
      <c r="B117" s="8"/>
      <c r="C117" s="8"/>
      <c r="D117" s="8"/>
      <c r="E117" s="8"/>
      <c r="F117" s="8"/>
      <c r="G117" s="8"/>
      <c r="H117" s="8"/>
      <c r="I117" s="7"/>
      <c r="J117" s="7"/>
      <c r="K117" s="7"/>
      <c r="L117" s="7"/>
      <c r="M117" s="7"/>
      <c r="N117" s="7"/>
    </row>
    <row r="118" spans="1:14" hidden="1" outlineLevel="1">
      <c r="A118" s="2"/>
      <c r="B118" s="8"/>
      <c r="C118" s="8"/>
      <c r="D118" s="8"/>
      <c r="E118" s="8"/>
      <c r="F118" s="8"/>
      <c r="G118" s="8"/>
      <c r="H118" s="8"/>
      <c r="I118" s="7"/>
      <c r="J118" s="7"/>
      <c r="K118" s="7"/>
      <c r="L118" s="7"/>
      <c r="M118" s="7"/>
      <c r="N118" s="7"/>
    </row>
    <row r="119" spans="1:14" hidden="1" outlineLevel="1">
      <c r="A119" s="2"/>
      <c r="B119" s="8"/>
      <c r="C119" s="8"/>
      <c r="D119" s="8"/>
      <c r="E119" s="8"/>
      <c r="F119" s="8"/>
      <c r="G119" s="8"/>
      <c r="H119" s="8"/>
      <c r="I119" s="7"/>
      <c r="J119" s="7"/>
      <c r="K119" s="7"/>
      <c r="L119" s="7"/>
      <c r="M119" s="7"/>
      <c r="N119" s="7"/>
    </row>
    <row r="120" spans="1:14" hidden="1" outlineLevel="1">
      <c r="A120" s="2"/>
      <c r="B120" s="8"/>
      <c r="C120" s="8"/>
      <c r="D120" s="8"/>
      <c r="E120" s="8"/>
      <c r="F120" s="8"/>
      <c r="G120" s="8"/>
      <c r="H120" s="8"/>
      <c r="I120" s="7"/>
      <c r="J120" s="7"/>
      <c r="K120" s="7"/>
      <c r="L120" s="7"/>
      <c r="M120" s="7"/>
      <c r="N120" s="7"/>
    </row>
    <row r="121" spans="1:14" hidden="1" outlineLevel="1">
      <c r="A121" s="2"/>
      <c r="B121" s="8"/>
      <c r="C121" s="8"/>
      <c r="D121" s="8"/>
      <c r="E121" s="8"/>
      <c r="F121" s="8"/>
      <c r="G121" s="8"/>
      <c r="H121" s="8"/>
      <c r="I121" s="7"/>
      <c r="J121" s="7"/>
      <c r="K121" s="7"/>
      <c r="L121" s="7"/>
      <c r="M121" s="7"/>
      <c r="N121" s="7"/>
    </row>
    <row r="122" spans="1:14" hidden="1" outlineLevel="1">
      <c r="A122" s="2"/>
      <c r="B122" s="8"/>
      <c r="C122" s="8"/>
      <c r="D122" s="8"/>
      <c r="E122" s="8"/>
      <c r="F122" s="8"/>
      <c r="G122" s="8"/>
      <c r="H122" s="8"/>
      <c r="I122" s="7"/>
      <c r="J122" s="7"/>
      <c r="K122" s="7"/>
      <c r="L122" s="7"/>
      <c r="M122" s="7"/>
      <c r="N122" s="7"/>
    </row>
    <row r="123" spans="1:14" hidden="1" outlineLevel="1">
      <c r="A123" s="2"/>
      <c r="B123" s="8"/>
      <c r="C123" s="8"/>
      <c r="D123" s="8"/>
      <c r="E123" s="8"/>
      <c r="F123" s="8"/>
      <c r="G123" s="8"/>
      <c r="H123" s="8"/>
      <c r="I123" s="7"/>
      <c r="J123" s="7"/>
      <c r="K123" s="7"/>
      <c r="L123" s="7"/>
      <c r="M123" s="7"/>
      <c r="N123" s="7"/>
    </row>
    <row r="124" spans="1:14" hidden="1" outlineLevel="1">
      <c r="A124" s="2"/>
      <c r="B124" s="8"/>
      <c r="C124" s="8"/>
      <c r="D124" s="8"/>
      <c r="E124" s="8"/>
      <c r="F124" s="8"/>
      <c r="G124" s="8"/>
      <c r="H124" s="8"/>
      <c r="I124" s="7"/>
      <c r="J124" s="7"/>
      <c r="K124" s="7"/>
      <c r="L124" s="7"/>
      <c r="M124" s="7"/>
      <c r="N124" s="7"/>
    </row>
    <row r="125" spans="1:14" hidden="1" outlineLevel="1">
      <c r="A125" s="2"/>
      <c r="B125" s="8"/>
      <c r="C125" s="8"/>
      <c r="D125" s="8"/>
      <c r="E125" s="8"/>
      <c r="F125" s="8"/>
      <c r="G125" s="8"/>
      <c r="H125" s="8"/>
      <c r="I125" s="7"/>
      <c r="J125" s="7"/>
      <c r="K125" s="7"/>
      <c r="L125" s="7"/>
      <c r="M125" s="7"/>
      <c r="N125" s="7"/>
    </row>
    <row r="126" spans="1:14" hidden="1" outlineLevel="1">
      <c r="A126" s="2"/>
      <c r="B126" s="8"/>
      <c r="C126" s="8"/>
      <c r="D126" s="8"/>
      <c r="E126" s="8"/>
      <c r="F126" s="8"/>
      <c r="G126" s="8"/>
      <c r="H126" s="8"/>
      <c r="I126" s="7"/>
      <c r="J126" s="7"/>
      <c r="K126" s="7"/>
      <c r="L126" s="7"/>
      <c r="M126" s="7"/>
      <c r="N126" s="7"/>
    </row>
    <row r="127" spans="1:14" hidden="1" outlineLevel="1">
      <c r="A127" s="2"/>
      <c r="B127" s="8"/>
      <c r="C127" s="8"/>
      <c r="D127" s="8"/>
      <c r="E127" s="8"/>
      <c r="F127" s="8"/>
      <c r="G127" s="8"/>
      <c r="H127" s="8"/>
      <c r="I127" s="7"/>
      <c r="J127" s="7"/>
      <c r="K127" s="7"/>
      <c r="L127" s="7"/>
      <c r="M127" s="7"/>
      <c r="N127" s="7"/>
    </row>
    <row r="128" spans="1:14" hidden="1" outlineLevel="1">
      <c r="A128" s="2"/>
      <c r="B128" s="8"/>
      <c r="C128" s="8"/>
      <c r="D128" s="8"/>
      <c r="E128" s="8"/>
      <c r="F128" s="8"/>
      <c r="G128" s="8"/>
      <c r="H128" s="8"/>
      <c r="I128" s="7"/>
      <c r="J128" s="7"/>
      <c r="K128" s="7"/>
      <c r="L128" s="7"/>
      <c r="M128" s="7"/>
      <c r="N128" s="7"/>
    </row>
    <row r="129" spans="1:14" hidden="1" outlineLevel="1">
      <c r="A129" s="2"/>
      <c r="B129" s="8"/>
      <c r="C129" s="8"/>
      <c r="D129" s="8"/>
      <c r="E129" s="8"/>
      <c r="F129" s="8"/>
      <c r="G129" s="8"/>
      <c r="H129" s="8"/>
      <c r="I129" s="7"/>
      <c r="J129" s="7"/>
      <c r="K129" s="7"/>
      <c r="L129" s="7"/>
      <c r="M129" s="7"/>
      <c r="N129" s="7"/>
    </row>
    <row r="130" spans="1:14" hidden="1" outlineLevel="1">
      <c r="A130" s="2"/>
      <c r="B130" s="8"/>
      <c r="C130" s="8"/>
      <c r="D130" s="8"/>
      <c r="E130" s="8"/>
      <c r="F130" s="8"/>
      <c r="G130" s="8"/>
      <c r="H130" s="8"/>
      <c r="I130" s="7"/>
      <c r="J130" s="7"/>
      <c r="K130" s="7"/>
      <c r="L130" s="7"/>
      <c r="M130" s="7"/>
      <c r="N130" s="7"/>
    </row>
    <row r="131" spans="1:14" hidden="1" outlineLevel="1">
      <c r="A131" s="2"/>
      <c r="B131" s="8"/>
      <c r="C131" s="8"/>
      <c r="D131" s="8"/>
      <c r="E131" s="8"/>
      <c r="F131" s="8"/>
      <c r="G131" s="8"/>
      <c r="H131" s="8"/>
      <c r="I131" s="7"/>
      <c r="J131" s="7"/>
      <c r="K131" s="7"/>
      <c r="L131" s="7"/>
      <c r="M131" s="7"/>
      <c r="N131" s="7"/>
    </row>
    <row r="132" spans="1:14" hidden="1" outlineLevel="1">
      <c r="A132" s="2"/>
      <c r="B132" s="8"/>
      <c r="C132" s="8"/>
      <c r="D132" s="8"/>
      <c r="E132" s="8"/>
      <c r="F132" s="8"/>
      <c r="G132" s="8"/>
      <c r="H132" s="8"/>
      <c r="I132" s="7"/>
      <c r="J132" s="7"/>
      <c r="K132" s="7"/>
      <c r="L132" s="7"/>
      <c r="M132" s="7"/>
      <c r="N132" s="7"/>
    </row>
    <row r="133" spans="1:14" hidden="1" outlineLevel="1">
      <c r="A133" s="2"/>
      <c r="B133" s="8"/>
      <c r="C133" s="8"/>
      <c r="D133" s="8"/>
      <c r="E133" s="8"/>
      <c r="F133" s="8"/>
      <c r="G133" s="8"/>
      <c r="H133" s="8"/>
      <c r="I133" s="7"/>
      <c r="J133" s="7"/>
      <c r="K133" s="7"/>
      <c r="L133" s="7"/>
      <c r="M133" s="7"/>
      <c r="N133" s="7"/>
    </row>
    <row r="134" spans="1:14" hidden="1" outlineLevel="1">
      <c r="A134" s="2"/>
      <c r="B134" s="8"/>
      <c r="C134" s="8"/>
      <c r="D134" s="8"/>
      <c r="E134" s="8"/>
      <c r="F134" s="8"/>
      <c r="G134" s="8"/>
      <c r="H134" s="8"/>
      <c r="I134" s="7"/>
      <c r="J134" s="7"/>
      <c r="K134" s="7"/>
      <c r="L134" s="7"/>
      <c r="M134" s="7"/>
      <c r="N134" s="7"/>
    </row>
    <row r="135" spans="1:14" hidden="1" outlineLevel="1">
      <c r="A135" s="2"/>
      <c r="B135" s="8"/>
      <c r="C135" s="8"/>
      <c r="D135" s="8"/>
      <c r="E135" s="8"/>
      <c r="F135" s="8"/>
      <c r="G135" s="8"/>
      <c r="H135" s="8"/>
      <c r="I135" s="7"/>
      <c r="J135" s="7"/>
      <c r="K135" s="7"/>
      <c r="L135" s="7"/>
      <c r="M135" s="7"/>
      <c r="N135" s="7"/>
    </row>
    <row r="136" spans="1:14" hidden="1" outlineLevel="1">
      <c r="A136" s="2"/>
      <c r="B136" s="8"/>
      <c r="C136" s="8"/>
      <c r="D136" s="8"/>
      <c r="E136" s="8"/>
      <c r="F136" s="8"/>
      <c r="G136" s="8"/>
      <c r="H136" s="8"/>
      <c r="I136" s="7"/>
      <c r="J136" s="7"/>
      <c r="K136" s="7"/>
      <c r="L136" s="7"/>
      <c r="M136" s="7"/>
      <c r="N136" s="7"/>
    </row>
    <row r="137" spans="1:14" hidden="1" outlineLevel="1">
      <c r="A137" s="2"/>
      <c r="B137" s="8"/>
      <c r="C137" s="8"/>
      <c r="D137" s="8"/>
      <c r="E137" s="8"/>
      <c r="F137" s="8"/>
      <c r="G137" s="8"/>
      <c r="H137" s="8"/>
      <c r="I137" s="7"/>
      <c r="J137" s="7"/>
      <c r="K137" s="7"/>
      <c r="L137" s="7"/>
      <c r="M137" s="7"/>
      <c r="N137" s="7"/>
    </row>
    <row r="138" spans="1:14" hidden="1" outlineLevel="1">
      <c r="A138" s="2"/>
      <c r="B138" s="8"/>
      <c r="C138" s="8"/>
      <c r="D138" s="8"/>
      <c r="E138" s="8"/>
      <c r="F138" s="8"/>
      <c r="G138" s="8"/>
      <c r="H138" s="8"/>
      <c r="I138" s="7"/>
      <c r="J138" s="7"/>
      <c r="K138" s="7"/>
      <c r="L138" s="7"/>
      <c r="M138" s="7"/>
      <c r="N138" s="7"/>
    </row>
    <row r="139" spans="1:14" hidden="1" outlineLevel="1">
      <c r="A139" s="2"/>
      <c r="B139" s="8"/>
      <c r="C139" s="8"/>
      <c r="D139" s="8"/>
      <c r="E139" s="8"/>
      <c r="F139" s="8"/>
      <c r="G139" s="8"/>
      <c r="H139" s="8"/>
      <c r="I139" s="7"/>
      <c r="J139" s="7"/>
      <c r="K139" s="7"/>
      <c r="L139" s="7"/>
      <c r="M139" s="7"/>
      <c r="N139" s="7"/>
    </row>
    <row r="140" spans="1:14" hidden="1" outlineLevel="1">
      <c r="A140" s="2"/>
      <c r="B140" s="8"/>
      <c r="C140" s="8"/>
      <c r="D140" s="8"/>
      <c r="E140" s="8"/>
      <c r="F140" s="8"/>
      <c r="G140" s="8"/>
      <c r="H140" s="8"/>
      <c r="I140" s="7"/>
      <c r="J140" s="7"/>
      <c r="K140" s="7"/>
      <c r="L140" s="7"/>
      <c r="M140" s="7"/>
      <c r="N140" s="7"/>
    </row>
    <row r="141" spans="1:14" hidden="1" outlineLevel="1">
      <c r="A141" s="2"/>
      <c r="B141" s="8"/>
      <c r="C141" s="8"/>
      <c r="D141" s="8"/>
      <c r="E141" s="8"/>
      <c r="F141" s="8"/>
      <c r="G141" s="8"/>
      <c r="H141" s="8"/>
      <c r="I141" s="7"/>
      <c r="J141" s="7"/>
      <c r="K141" s="7"/>
      <c r="L141" s="7"/>
      <c r="M141" s="7"/>
      <c r="N141" s="7"/>
    </row>
    <row r="142" spans="1:14" hidden="1" outlineLevel="1">
      <c r="A142" s="2"/>
      <c r="B142" s="8"/>
      <c r="C142" s="8"/>
      <c r="D142" s="8"/>
      <c r="E142" s="8"/>
      <c r="F142" s="8"/>
      <c r="G142" s="8"/>
      <c r="H142" s="8"/>
      <c r="I142" s="7"/>
      <c r="J142" s="7"/>
      <c r="K142" s="7"/>
      <c r="L142" s="7"/>
      <c r="M142" s="7"/>
      <c r="N142" s="7"/>
    </row>
    <row r="143" spans="1:14" hidden="1" outlineLevel="1">
      <c r="A143" s="2"/>
      <c r="B143" s="8"/>
      <c r="C143" s="8"/>
      <c r="D143" s="8"/>
      <c r="E143" s="8"/>
      <c r="F143" s="8"/>
      <c r="G143" s="8"/>
      <c r="H143" s="8"/>
      <c r="I143" s="7"/>
      <c r="J143" s="7"/>
      <c r="K143" s="7"/>
      <c r="L143" s="7"/>
      <c r="M143" s="7"/>
      <c r="N143" s="7"/>
    </row>
    <row r="144" spans="1:14" hidden="1" outlineLevel="1">
      <c r="A144" s="2"/>
      <c r="B144" s="8"/>
      <c r="C144" s="8"/>
      <c r="D144" s="8"/>
      <c r="E144" s="8"/>
      <c r="F144" s="8"/>
      <c r="G144" s="8"/>
      <c r="H144" s="8"/>
      <c r="I144" s="7"/>
      <c r="J144" s="7"/>
      <c r="K144" s="7"/>
      <c r="L144" s="7"/>
      <c r="M144" s="7"/>
      <c r="N144" s="7"/>
    </row>
    <row r="145" spans="1:14" hidden="1" outlineLevel="1">
      <c r="A145" s="2"/>
      <c r="B145" s="8"/>
      <c r="C145" s="8"/>
      <c r="D145" s="8"/>
      <c r="E145" s="8"/>
      <c r="F145" s="8"/>
      <c r="G145" s="8"/>
      <c r="H145" s="8"/>
      <c r="I145" s="7"/>
      <c r="J145" s="7"/>
      <c r="K145" s="7"/>
      <c r="L145" s="7"/>
      <c r="M145" s="7"/>
      <c r="N145" s="7"/>
    </row>
    <row r="146" spans="1:14" hidden="1" outlineLevel="1">
      <c r="A146" s="2"/>
      <c r="B146" s="8"/>
      <c r="C146" s="8"/>
      <c r="D146" s="8"/>
      <c r="E146" s="8"/>
      <c r="F146" s="8"/>
      <c r="G146" s="8"/>
      <c r="H146" s="8"/>
      <c r="I146" s="7"/>
      <c r="J146" s="7"/>
      <c r="K146" s="7"/>
      <c r="L146" s="7"/>
      <c r="M146" s="7"/>
      <c r="N146" s="7"/>
    </row>
    <row r="147" spans="1:14" hidden="1" outlineLevel="1">
      <c r="A147" s="2"/>
      <c r="B147" s="8"/>
      <c r="C147" s="8"/>
      <c r="D147" s="8"/>
      <c r="E147" s="8"/>
      <c r="F147" s="8"/>
      <c r="G147" s="8"/>
      <c r="H147" s="8"/>
      <c r="I147" s="7"/>
      <c r="J147" s="7"/>
      <c r="K147" s="7"/>
      <c r="L147" s="7"/>
      <c r="M147" s="7"/>
      <c r="N147" s="7"/>
    </row>
    <row r="148" spans="1:14" hidden="1" outlineLevel="1">
      <c r="A148" s="2"/>
      <c r="B148" s="8"/>
      <c r="C148" s="8"/>
      <c r="D148" s="8"/>
      <c r="E148" s="8"/>
      <c r="F148" s="8"/>
      <c r="G148" s="8"/>
      <c r="H148" s="8"/>
      <c r="I148" s="7"/>
      <c r="J148" s="7"/>
      <c r="K148" s="7"/>
      <c r="L148" s="7"/>
      <c r="M148" s="7"/>
      <c r="N148" s="7"/>
    </row>
    <row r="149" spans="1:14" hidden="1" outlineLevel="1">
      <c r="A149" s="2"/>
      <c r="B149" s="8"/>
      <c r="C149" s="8"/>
      <c r="D149" s="8"/>
      <c r="E149" s="8"/>
      <c r="F149" s="8"/>
      <c r="G149" s="8"/>
      <c r="H149" s="8"/>
      <c r="I149" s="7"/>
      <c r="J149" s="7"/>
      <c r="K149" s="7"/>
      <c r="L149" s="7"/>
      <c r="M149" s="7"/>
      <c r="N149" s="7"/>
    </row>
    <row r="150" spans="1:14" hidden="1" outlineLevel="1">
      <c r="A150" s="2"/>
      <c r="B150" s="8"/>
      <c r="C150" s="8"/>
      <c r="D150" s="8"/>
      <c r="E150" s="8"/>
      <c r="F150" s="8"/>
      <c r="G150" s="8"/>
      <c r="H150" s="8"/>
      <c r="I150" s="7"/>
      <c r="J150" s="7"/>
      <c r="K150" s="7"/>
      <c r="L150" s="7"/>
      <c r="M150" s="7"/>
      <c r="N150" s="7"/>
    </row>
    <row r="151" spans="1:14" hidden="1" outlineLevel="1">
      <c r="A151" s="2"/>
      <c r="B151" s="8"/>
      <c r="C151" s="8"/>
      <c r="D151" s="8"/>
      <c r="E151" s="8"/>
      <c r="F151" s="8"/>
      <c r="G151" s="8"/>
      <c r="H151" s="8"/>
      <c r="I151" s="7"/>
      <c r="J151" s="7"/>
      <c r="K151" s="7"/>
      <c r="L151" s="7"/>
      <c r="M151" s="7"/>
      <c r="N151" s="7"/>
    </row>
    <row r="152" spans="1:14" hidden="1" outlineLevel="1">
      <c r="A152" s="2"/>
      <c r="B152" s="8"/>
      <c r="C152" s="8"/>
      <c r="D152" s="8"/>
      <c r="E152" s="8"/>
      <c r="F152" s="8"/>
      <c r="G152" s="8"/>
      <c r="H152" s="8"/>
      <c r="I152" s="7"/>
      <c r="J152" s="7"/>
      <c r="K152" s="7"/>
      <c r="L152" s="7"/>
      <c r="M152" s="7"/>
      <c r="N152" s="7"/>
    </row>
    <row r="153" spans="1:14" hidden="1" outlineLevel="1">
      <c r="A153" s="2"/>
      <c r="B153" s="8"/>
      <c r="C153" s="8"/>
      <c r="D153" s="8"/>
      <c r="E153" s="8"/>
      <c r="F153" s="8"/>
      <c r="G153" s="8"/>
      <c r="H153" s="8"/>
      <c r="I153" s="7"/>
      <c r="J153" s="7"/>
      <c r="K153" s="7"/>
      <c r="L153" s="7"/>
      <c r="M153" s="7"/>
      <c r="N153" s="7"/>
    </row>
    <row r="154" spans="1:14" hidden="1" outlineLevel="1">
      <c r="A154" s="2"/>
      <c r="B154" s="8"/>
      <c r="C154" s="8"/>
      <c r="D154" s="8"/>
      <c r="E154" s="8"/>
      <c r="F154" s="8"/>
      <c r="G154" s="8"/>
      <c r="H154" s="8"/>
      <c r="I154" s="7"/>
      <c r="J154" s="7"/>
      <c r="K154" s="7"/>
      <c r="L154" s="7"/>
      <c r="M154" s="7"/>
      <c r="N154" s="7"/>
    </row>
    <row r="155" spans="1:14" hidden="1" outlineLevel="1">
      <c r="A155" s="2"/>
      <c r="B155" s="8"/>
      <c r="C155" s="8"/>
      <c r="D155" s="8"/>
      <c r="E155" s="8"/>
      <c r="F155" s="8"/>
      <c r="G155" s="8"/>
      <c r="H155" s="8"/>
      <c r="I155" s="7"/>
      <c r="J155" s="7"/>
      <c r="K155" s="7"/>
      <c r="L155" s="7"/>
      <c r="M155" s="7"/>
      <c r="N155" s="7"/>
    </row>
    <row r="156" spans="1:14" hidden="1" outlineLevel="1">
      <c r="A156" s="2"/>
      <c r="B156" s="8"/>
      <c r="C156" s="8"/>
      <c r="D156" s="8"/>
      <c r="E156" s="8"/>
      <c r="F156" s="8"/>
      <c r="G156" s="8"/>
      <c r="H156" s="8"/>
      <c r="I156" s="7"/>
      <c r="J156" s="7"/>
      <c r="K156" s="7"/>
      <c r="L156" s="7"/>
      <c r="M156" s="7"/>
      <c r="N156" s="7"/>
    </row>
    <row r="157" spans="1:14" hidden="1" outlineLevel="1">
      <c r="A157" s="2"/>
      <c r="B157" s="8"/>
      <c r="C157" s="8"/>
      <c r="D157" s="8"/>
      <c r="E157" s="8"/>
      <c r="F157" s="8"/>
      <c r="G157" s="8"/>
      <c r="H157" s="8"/>
      <c r="I157" s="7"/>
      <c r="J157" s="7"/>
      <c r="K157" s="7"/>
      <c r="L157" s="7"/>
      <c r="M157" s="7"/>
      <c r="N157" s="7"/>
    </row>
    <row r="158" spans="1:14" hidden="1" outlineLevel="1">
      <c r="A158" s="2"/>
      <c r="B158" s="8"/>
      <c r="C158" s="8"/>
      <c r="D158" s="8"/>
      <c r="E158" s="8"/>
      <c r="F158" s="8"/>
      <c r="G158" s="8"/>
      <c r="H158" s="8"/>
      <c r="I158" s="7"/>
      <c r="J158" s="7"/>
      <c r="K158" s="7"/>
      <c r="L158" s="7"/>
      <c r="M158" s="7"/>
      <c r="N158" s="7"/>
    </row>
    <row r="159" spans="1:14" hidden="1" outlineLevel="1">
      <c r="A159" s="2"/>
      <c r="B159" s="8"/>
      <c r="C159" s="8"/>
      <c r="D159" s="8"/>
      <c r="E159" s="8"/>
      <c r="F159" s="8"/>
      <c r="G159" s="8"/>
      <c r="H159" s="8"/>
      <c r="I159" s="7"/>
      <c r="J159" s="7"/>
      <c r="K159" s="7"/>
      <c r="L159" s="7"/>
      <c r="M159" s="7"/>
      <c r="N159" s="7"/>
    </row>
    <row r="160" spans="1:14" hidden="1" outlineLevel="1">
      <c r="A160" s="2"/>
      <c r="B160" s="8"/>
      <c r="C160" s="8"/>
      <c r="D160" s="8"/>
      <c r="E160" s="8"/>
      <c r="F160" s="8"/>
      <c r="G160" s="8"/>
      <c r="H160" s="8"/>
      <c r="I160" s="7"/>
      <c r="J160" s="7"/>
      <c r="K160" s="7"/>
      <c r="L160" s="7"/>
      <c r="M160" s="7"/>
      <c r="N160" s="7"/>
    </row>
    <row r="161" spans="1:14" hidden="1" outlineLevel="1">
      <c r="A161" s="2"/>
      <c r="B161" s="8"/>
      <c r="C161" s="8"/>
      <c r="D161" s="8"/>
      <c r="E161" s="8"/>
      <c r="F161" s="8"/>
      <c r="G161" s="8"/>
      <c r="H161" s="8"/>
      <c r="I161" s="7"/>
      <c r="J161" s="7"/>
      <c r="K161" s="7"/>
      <c r="L161" s="7"/>
      <c r="M161" s="7"/>
      <c r="N161" s="7"/>
    </row>
    <row r="162" spans="1:14" hidden="1" outlineLevel="1">
      <c r="A162" s="2"/>
      <c r="B162" s="8"/>
      <c r="C162" s="8"/>
      <c r="D162" s="8"/>
      <c r="E162" s="8"/>
      <c r="F162" s="8"/>
      <c r="G162" s="8"/>
      <c r="H162" s="8"/>
      <c r="I162" s="7"/>
      <c r="J162" s="7"/>
      <c r="K162" s="7"/>
      <c r="L162" s="7"/>
      <c r="M162" s="7"/>
      <c r="N162" s="7"/>
    </row>
    <row r="163" spans="1:14" hidden="1" outlineLevel="1">
      <c r="A163" s="2"/>
      <c r="B163" s="8"/>
      <c r="C163" s="8"/>
      <c r="D163" s="8"/>
      <c r="E163" s="8"/>
      <c r="F163" s="8"/>
      <c r="G163" s="8"/>
      <c r="H163" s="8"/>
      <c r="I163" s="7"/>
      <c r="J163" s="7"/>
      <c r="K163" s="7"/>
      <c r="L163" s="7"/>
      <c r="M163" s="7"/>
      <c r="N163" s="7"/>
    </row>
    <row r="164" spans="1:14" hidden="1" outlineLevel="1">
      <c r="A164" s="2"/>
      <c r="B164" s="8"/>
      <c r="C164" s="8"/>
      <c r="D164" s="8"/>
      <c r="E164" s="8"/>
      <c r="F164" s="8"/>
      <c r="G164" s="8"/>
      <c r="H164" s="8"/>
      <c r="I164" s="7"/>
      <c r="J164" s="7"/>
      <c r="K164" s="7"/>
      <c r="L164" s="7"/>
      <c r="M164" s="7"/>
      <c r="N164" s="7"/>
    </row>
    <row r="165" spans="1:14" hidden="1" outlineLevel="1">
      <c r="A165" s="2"/>
      <c r="B165" s="8"/>
      <c r="C165" s="8"/>
      <c r="D165" s="8"/>
      <c r="E165" s="8"/>
      <c r="F165" s="8"/>
      <c r="G165" s="8"/>
      <c r="H165" s="8"/>
      <c r="I165" s="7"/>
      <c r="J165" s="7"/>
      <c r="K165" s="7"/>
      <c r="L165" s="7"/>
      <c r="M165" s="7"/>
      <c r="N165" s="7"/>
    </row>
    <row r="166" spans="1:14" hidden="1" outlineLevel="1">
      <c r="A166" s="2"/>
      <c r="B166" s="8"/>
      <c r="C166" s="8"/>
      <c r="D166" s="8"/>
      <c r="E166" s="8"/>
      <c r="F166" s="8"/>
      <c r="G166" s="8"/>
      <c r="H166" s="8"/>
      <c r="I166" s="7"/>
      <c r="J166" s="7"/>
      <c r="K166" s="7"/>
      <c r="L166" s="7"/>
      <c r="M166" s="7"/>
      <c r="N166" s="7"/>
    </row>
    <row r="167" spans="1:14" hidden="1" outlineLevel="1">
      <c r="A167" s="2"/>
      <c r="B167" s="8"/>
      <c r="C167" s="8"/>
      <c r="D167" s="8"/>
      <c r="E167" s="8"/>
      <c r="F167" s="8"/>
      <c r="G167" s="8"/>
      <c r="H167" s="8"/>
      <c r="I167" s="7"/>
      <c r="J167" s="7"/>
      <c r="K167" s="7"/>
      <c r="L167" s="7"/>
      <c r="M167" s="7"/>
      <c r="N167" s="7"/>
    </row>
    <row r="168" spans="1:14" hidden="1" outlineLevel="1">
      <c r="A168" s="2"/>
      <c r="B168" s="8"/>
      <c r="C168" s="8"/>
      <c r="D168" s="8"/>
      <c r="E168" s="8"/>
      <c r="F168" s="8"/>
      <c r="G168" s="8"/>
      <c r="H168" s="8"/>
      <c r="I168" s="7"/>
      <c r="J168" s="7"/>
      <c r="K168" s="7"/>
      <c r="L168" s="7"/>
      <c r="M168" s="7"/>
      <c r="N168" s="7"/>
    </row>
    <row r="169" spans="1:14" hidden="1" outlineLevel="1">
      <c r="A169" s="2"/>
      <c r="B169" s="8"/>
      <c r="C169" s="8"/>
      <c r="D169" s="8"/>
      <c r="E169" s="8"/>
      <c r="F169" s="8"/>
      <c r="G169" s="8"/>
      <c r="H169" s="8"/>
      <c r="I169" s="7"/>
      <c r="J169" s="7"/>
      <c r="K169" s="7"/>
      <c r="L169" s="7"/>
      <c r="M169" s="7"/>
      <c r="N169" s="7"/>
    </row>
    <row r="170" spans="1:14" hidden="1" outlineLevel="1">
      <c r="A170" s="2"/>
      <c r="B170" s="8"/>
      <c r="C170" s="8"/>
      <c r="D170" s="8"/>
      <c r="E170" s="8"/>
      <c r="F170" s="8"/>
      <c r="G170" s="8"/>
      <c r="H170" s="8"/>
      <c r="I170" s="7"/>
      <c r="J170" s="7"/>
      <c r="K170" s="7"/>
      <c r="L170" s="7"/>
      <c r="M170" s="7"/>
      <c r="N170" s="7"/>
    </row>
    <row r="171" spans="1:14" hidden="1" outlineLevel="1">
      <c r="A171" s="2"/>
      <c r="B171" s="8"/>
      <c r="C171" s="8"/>
      <c r="D171" s="8"/>
      <c r="E171" s="8"/>
      <c r="F171" s="8"/>
      <c r="G171" s="8"/>
      <c r="H171" s="8"/>
      <c r="I171" s="7"/>
      <c r="J171" s="7"/>
      <c r="K171" s="7"/>
      <c r="L171" s="7"/>
      <c r="M171" s="7"/>
      <c r="N171" s="7"/>
    </row>
    <row r="172" spans="1:14" hidden="1" outlineLevel="1">
      <c r="A172" s="2"/>
      <c r="B172" s="8"/>
      <c r="C172" s="8"/>
      <c r="D172" s="8"/>
      <c r="E172" s="8"/>
      <c r="F172" s="8"/>
      <c r="G172" s="8"/>
      <c r="H172" s="8"/>
      <c r="I172" s="7"/>
      <c r="J172" s="7"/>
      <c r="K172" s="7"/>
      <c r="L172" s="7"/>
      <c r="M172" s="7"/>
      <c r="N172" s="7"/>
    </row>
    <row r="173" spans="1:14" hidden="1" outlineLevel="1">
      <c r="A173" s="2"/>
      <c r="B173" s="8"/>
      <c r="C173" s="8"/>
      <c r="D173" s="8"/>
      <c r="E173" s="8"/>
      <c r="F173" s="8"/>
      <c r="G173" s="8"/>
      <c r="H173" s="8"/>
      <c r="I173" s="7"/>
      <c r="J173" s="7"/>
      <c r="K173" s="7"/>
      <c r="L173" s="7"/>
      <c r="M173" s="7"/>
      <c r="N173" s="7"/>
    </row>
    <row r="174" spans="1:14" hidden="1" outlineLevel="1">
      <c r="A174" s="2"/>
      <c r="B174" s="8"/>
      <c r="C174" s="8"/>
      <c r="D174" s="8"/>
      <c r="E174" s="8"/>
      <c r="F174" s="8"/>
      <c r="G174" s="8"/>
      <c r="H174" s="8"/>
      <c r="I174" s="7"/>
      <c r="J174" s="7"/>
      <c r="K174" s="7"/>
      <c r="L174" s="7"/>
      <c r="M174" s="7"/>
      <c r="N174" s="7"/>
    </row>
    <row r="175" spans="1:14" hidden="1" outlineLevel="1">
      <c r="A175" s="2"/>
      <c r="B175" s="8"/>
      <c r="C175" s="8"/>
      <c r="D175" s="8"/>
      <c r="E175" s="8"/>
      <c r="F175" s="8"/>
      <c r="G175" s="8"/>
      <c r="H175" s="8"/>
      <c r="I175" s="7"/>
      <c r="J175" s="7"/>
      <c r="K175" s="7"/>
      <c r="L175" s="7"/>
      <c r="M175" s="7"/>
      <c r="N175" s="7"/>
    </row>
    <row r="176" spans="1:14" hidden="1" outlineLevel="1">
      <c r="A176" s="2"/>
      <c r="B176" s="8"/>
      <c r="C176" s="8"/>
      <c r="D176" s="8"/>
      <c r="E176" s="8"/>
      <c r="F176" s="8"/>
      <c r="G176" s="8"/>
      <c r="H176" s="8"/>
      <c r="I176" s="7"/>
      <c r="J176" s="7"/>
      <c r="K176" s="7"/>
      <c r="L176" s="7"/>
      <c r="M176" s="7"/>
      <c r="N176" s="7"/>
    </row>
    <row r="177" spans="1:14" hidden="1" outlineLevel="1">
      <c r="A177" s="2"/>
      <c r="B177" s="8"/>
      <c r="C177" s="8"/>
      <c r="D177" s="8"/>
      <c r="E177" s="8"/>
      <c r="F177" s="8"/>
      <c r="G177" s="8"/>
      <c r="H177" s="8"/>
      <c r="I177" s="7"/>
      <c r="J177" s="7"/>
      <c r="K177" s="7"/>
      <c r="L177" s="7"/>
      <c r="M177" s="7"/>
      <c r="N177" s="7"/>
    </row>
    <row r="178" spans="1:14" hidden="1" outlineLevel="1">
      <c r="A178" s="2"/>
      <c r="B178" s="8"/>
      <c r="C178" s="8"/>
      <c r="D178" s="8"/>
      <c r="E178" s="8"/>
      <c r="F178" s="8"/>
      <c r="G178" s="8"/>
      <c r="H178" s="8"/>
      <c r="I178" s="7"/>
      <c r="J178" s="7"/>
      <c r="K178" s="7"/>
      <c r="L178" s="7"/>
      <c r="M178" s="7"/>
      <c r="N178" s="7"/>
    </row>
    <row r="179" spans="1:14" hidden="1" outlineLevel="1">
      <c r="A179" s="2"/>
      <c r="B179" s="8"/>
      <c r="C179" s="8"/>
      <c r="D179" s="8"/>
      <c r="E179" s="8"/>
      <c r="F179" s="8"/>
      <c r="G179" s="8"/>
      <c r="H179" s="8"/>
      <c r="I179" s="7"/>
      <c r="J179" s="7"/>
      <c r="K179" s="7"/>
      <c r="L179" s="7"/>
      <c r="M179" s="7"/>
      <c r="N179" s="7"/>
    </row>
    <row r="180" spans="1:14" hidden="1" outlineLevel="1">
      <c r="A180" s="2"/>
      <c r="B180" s="8"/>
      <c r="C180" s="8"/>
      <c r="D180" s="8"/>
      <c r="E180" s="8"/>
      <c r="F180" s="8"/>
      <c r="G180" s="8"/>
      <c r="H180" s="8"/>
      <c r="I180" s="7"/>
      <c r="J180" s="7"/>
      <c r="K180" s="7"/>
      <c r="L180" s="7"/>
      <c r="M180" s="7"/>
      <c r="N180" s="7"/>
    </row>
    <row r="181" spans="1:14" hidden="1" outlineLevel="1">
      <c r="A181" s="2"/>
      <c r="B181" s="8"/>
      <c r="C181" s="8"/>
      <c r="D181" s="8"/>
      <c r="E181" s="8"/>
      <c r="F181" s="8"/>
      <c r="G181" s="8"/>
      <c r="H181" s="8"/>
      <c r="I181" s="7"/>
      <c r="J181" s="7"/>
      <c r="K181" s="7"/>
      <c r="L181" s="7"/>
      <c r="M181" s="7"/>
      <c r="N181" s="7"/>
    </row>
    <row r="182" spans="1:14" hidden="1" outlineLevel="1">
      <c r="A182" s="2"/>
      <c r="B182" s="8"/>
      <c r="C182" s="8"/>
      <c r="D182" s="8"/>
      <c r="E182" s="8"/>
      <c r="F182" s="8"/>
      <c r="G182" s="8"/>
      <c r="H182" s="8"/>
      <c r="I182" s="7"/>
      <c r="J182" s="7"/>
      <c r="K182" s="7"/>
      <c r="L182" s="7"/>
      <c r="M182" s="7"/>
      <c r="N182" s="7"/>
    </row>
    <row r="183" spans="1:14" hidden="1" outlineLevel="1">
      <c r="A183" s="2"/>
      <c r="B183" s="8"/>
      <c r="C183" s="8"/>
      <c r="D183" s="8"/>
      <c r="E183" s="8"/>
      <c r="F183" s="8"/>
      <c r="G183" s="8"/>
      <c r="H183" s="8"/>
      <c r="I183" s="7"/>
      <c r="J183" s="7"/>
      <c r="K183" s="7"/>
      <c r="L183" s="7"/>
      <c r="M183" s="7"/>
      <c r="N183" s="7"/>
    </row>
    <row r="184" spans="1:14" hidden="1" outlineLevel="1">
      <c r="A184" s="2"/>
      <c r="B184" s="8"/>
      <c r="C184" s="8"/>
      <c r="D184" s="8"/>
      <c r="E184" s="8"/>
      <c r="F184" s="8"/>
      <c r="G184" s="8"/>
      <c r="H184" s="8"/>
      <c r="I184" s="7"/>
      <c r="J184" s="7"/>
      <c r="K184" s="7"/>
      <c r="L184" s="7"/>
      <c r="M184" s="7"/>
      <c r="N184" s="7"/>
    </row>
    <row r="185" spans="1:14" hidden="1" outlineLevel="1">
      <c r="A185" s="2"/>
      <c r="B185" s="8"/>
      <c r="C185" s="8"/>
      <c r="D185" s="8"/>
      <c r="E185" s="8"/>
      <c r="F185" s="8"/>
      <c r="G185" s="8"/>
      <c r="H185" s="8"/>
      <c r="I185" s="7"/>
      <c r="J185" s="7"/>
      <c r="K185" s="7"/>
      <c r="L185" s="7"/>
      <c r="M185" s="7"/>
      <c r="N185" s="7"/>
    </row>
    <row r="186" spans="1:14" hidden="1" outlineLevel="1">
      <c r="A186" s="2"/>
      <c r="B186" s="8"/>
      <c r="C186" s="8"/>
      <c r="D186" s="8"/>
      <c r="E186" s="8"/>
      <c r="F186" s="8"/>
      <c r="G186" s="8"/>
      <c r="H186" s="8"/>
      <c r="I186" s="7"/>
      <c r="J186" s="7"/>
      <c r="K186" s="7"/>
      <c r="L186" s="7"/>
      <c r="M186" s="7"/>
      <c r="N186" s="7"/>
    </row>
    <row r="187" spans="1:14" hidden="1" outlineLevel="1">
      <c r="A187" s="2"/>
      <c r="B187" s="8"/>
      <c r="C187" s="8"/>
      <c r="D187" s="8"/>
      <c r="E187" s="8"/>
      <c r="F187" s="8"/>
      <c r="G187" s="8"/>
      <c r="H187" s="8"/>
      <c r="I187" s="7"/>
      <c r="J187" s="7"/>
      <c r="K187" s="7"/>
      <c r="L187" s="7"/>
      <c r="M187" s="7"/>
      <c r="N187" s="7"/>
    </row>
    <row r="188" spans="1:14" hidden="1" outlineLevel="1">
      <c r="A188" s="2"/>
      <c r="B188" s="8"/>
      <c r="C188" s="8"/>
      <c r="D188" s="8"/>
      <c r="E188" s="8"/>
      <c r="F188" s="8"/>
      <c r="G188" s="8"/>
      <c r="H188" s="8"/>
      <c r="I188" s="7"/>
      <c r="J188" s="7"/>
      <c r="K188" s="7"/>
      <c r="L188" s="7"/>
      <c r="M188" s="7"/>
      <c r="N188" s="7"/>
    </row>
    <row r="189" spans="1:14" hidden="1" outlineLevel="1">
      <c r="A189" s="2"/>
      <c r="B189" s="8"/>
      <c r="C189" s="8"/>
      <c r="D189" s="8"/>
      <c r="E189" s="8"/>
      <c r="F189" s="8"/>
      <c r="G189" s="8"/>
      <c r="H189" s="8"/>
      <c r="I189" s="7"/>
      <c r="J189" s="7"/>
      <c r="K189" s="7"/>
      <c r="L189" s="7"/>
      <c r="M189" s="7"/>
      <c r="N189" s="7"/>
    </row>
    <row r="190" spans="1:14" hidden="1" outlineLevel="1">
      <c r="A190" s="2"/>
      <c r="B190" s="8"/>
      <c r="C190" s="8"/>
      <c r="D190" s="8"/>
      <c r="E190" s="8"/>
      <c r="F190" s="8"/>
      <c r="G190" s="8"/>
      <c r="H190" s="8"/>
      <c r="I190" s="7"/>
      <c r="J190" s="7"/>
      <c r="K190" s="7"/>
      <c r="L190" s="7"/>
      <c r="M190" s="7"/>
      <c r="N190" s="7"/>
    </row>
    <row r="191" spans="1:14" hidden="1" outlineLevel="1">
      <c r="A191" s="2"/>
      <c r="B191" s="8"/>
      <c r="C191" s="8"/>
      <c r="D191" s="8"/>
      <c r="E191" s="8"/>
      <c r="F191" s="8"/>
      <c r="G191" s="8"/>
      <c r="H191" s="8"/>
      <c r="I191" s="7"/>
      <c r="J191" s="7"/>
      <c r="K191" s="7"/>
      <c r="L191" s="7"/>
      <c r="M191" s="7"/>
      <c r="N191" s="7"/>
    </row>
    <row r="192" spans="1:14" hidden="1" outlineLevel="1">
      <c r="A192" s="2"/>
      <c r="B192" s="8"/>
      <c r="C192" s="8"/>
      <c r="D192" s="8"/>
      <c r="E192" s="8"/>
      <c r="F192" s="8"/>
      <c r="G192" s="8"/>
      <c r="H192" s="8"/>
      <c r="I192" s="7"/>
      <c r="J192" s="7"/>
      <c r="K192" s="7"/>
      <c r="L192" s="7"/>
      <c r="M192" s="7"/>
      <c r="N192" s="7"/>
    </row>
    <row r="193" spans="1:32" hidden="1" outlineLevel="1">
      <c r="A193" s="2"/>
      <c r="B193" s="8"/>
      <c r="C193" s="8"/>
      <c r="D193" s="8"/>
      <c r="E193" s="8"/>
      <c r="F193" s="8"/>
      <c r="G193" s="8"/>
      <c r="H193" s="8"/>
      <c r="I193" s="7"/>
      <c r="J193" s="7"/>
      <c r="K193" s="7"/>
      <c r="L193" s="7"/>
      <c r="M193" s="7"/>
      <c r="N193" s="7"/>
    </row>
    <row r="194" spans="1:32" hidden="1" outlineLevel="1">
      <c r="A194" s="2"/>
      <c r="B194" s="8"/>
      <c r="C194" s="8"/>
      <c r="D194" s="8"/>
      <c r="E194" s="8"/>
      <c r="F194" s="8"/>
      <c r="G194" s="8"/>
      <c r="H194" s="8"/>
      <c r="I194" s="7"/>
      <c r="J194" s="7"/>
      <c r="K194" s="7"/>
      <c r="L194" s="7"/>
      <c r="M194" s="7"/>
      <c r="N194" s="7"/>
    </row>
    <row r="195" spans="1:32" hidden="1" outlineLevel="1">
      <c r="A195" s="2"/>
      <c r="B195" s="8"/>
      <c r="C195" s="8"/>
      <c r="D195" s="8"/>
      <c r="E195" s="8"/>
      <c r="F195" s="8"/>
      <c r="G195" s="8"/>
      <c r="H195" s="8"/>
      <c r="I195" s="7"/>
      <c r="J195" s="7"/>
      <c r="K195" s="7"/>
      <c r="L195" s="7"/>
      <c r="M195" s="7"/>
      <c r="N195" s="7"/>
    </row>
    <row r="196" spans="1:32" hidden="1" outlineLevel="1">
      <c r="A196" s="2"/>
      <c r="B196" s="8"/>
      <c r="C196" s="8"/>
      <c r="D196" s="8"/>
      <c r="E196" s="8"/>
      <c r="F196" s="8"/>
      <c r="G196" s="8"/>
      <c r="H196" s="8"/>
      <c r="I196" s="7"/>
      <c r="J196" s="7"/>
      <c r="K196" s="7"/>
      <c r="L196" s="7"/>
      <c r="M196" s="7"/>
      <c r="N196" s="7"/>
    </row>
    <row r="197" spans="1:32" hidden="1" outlineLevel="1">
      <c r="A197" s="2"/>
      <c r="B197" s="8"/>
      <c r="C197" s="8"/>
      <c r="D197" s="8"/>
      <c r="E197" s="8"/>
      <c r="F197" s="8"/>
      <c r="G197" s="8"/>
      <c r="H197" s="8"/>
      <c r="I197" s="7"/>
      <c r="J197" s="7"/>
      <c r="K197" s="7"/>
      <c r="L197" s="7"/>
      <c r="M197" s="7"/>
      <c r="N197" s="7"/>
    </row>
    <row r="198" spans="1:32" hidden="1" outlineLevel="1">
      <c r="A198" s="2"/>
      <c r="B198" s="8"/>
      <c r="C198" s="8"/>
      <c r="D198" s="8"/>
      <c r="E198" s="8"/>
      <c r="F198" s="8"/>
      <c r="G198" s="8"/>
      <c r="H198" s="8"/>
      <c r="I198" s="7"/>
      <c r="J198" s="7"/>
      <c r="K198" s="7"/>
      <c r="L198" s="7"/>
      <c r="M198" s="7"/>
      <c r="N198" s="7"/>
    </row>
    <row r="199" spans="1:32" hidden="1" outlineLevel="1">
      <c r="A199" s="2"/>
      <c r="B199" s="8"/>
      <c r="C199" s="8"/>
      <c r="D199" s="8"/>
      <c r="E199" s="8"/>
      <c r="F199" s="8"/>
      <c r="G199" s="8"/>
      <c r="H199" s="8"/>
      <c r="I199" s="7"/>
      <c r="J199" s="7"/>
      <c r="K199" s="7"/>
      <c r="L199" s="7"/>
      <c r="M199" s="7"/>
      <c r="N199" s="7"/>
    </row>
    <row r="200" spans="1:32" hidden="1" outlineLevel="1">
      <c r="A200" s="2"/>
      <c r="B200" s="8"/>
      <c r="C200" s="8"/>
      <c r="D200" s="8"/>
      <c r="E200" s="8"/>
      <c r="F200" s="8"/>
      <c r="G200" s="8"/>
      <c r="H200" s="8"/>
      <c r="I200" s="7"/>
      <c r="J200" s="7"/>
      <c r="K200" s="7"/>
      <c r="L200" s="7"/>
      <c r="M200" s="7"/>
      <c r="N200" s="7"/>
    </row>
    <row r="201" spans="1:32" hidden="1" outlineLevel="1">
      <c r="I201" s="7"/>
      <c r="J201" s="7"/>
      <c r="K201" s="7"/>
      <c r="L201" s="7"/>
      <c r="M201" s="7"/>
      <c r="N201" s="7"/>
    </row>
    <row r="202" spans="1:32" collapsed="1"/>
    <row r="203" spans="1:32">
      <c r="A203" s="1" t="s">
        <v>88</v>
      </c>
      <c r="B203" t="s">
        <v>90</v>
      </c>
    </row>
    <row r="204" spans="1:32">
      <c r="A204" s="1" t="s">
        <v>89</v>
      </c>
      <c r="B204" t="s">
        <v>70</v>
      </c>
    </row>
    <row r="205" spans="1:32">
      <c r="A205" s="1" t="s">
        <v>68</v>
      </c>
      <c r="B205" t="s">
        <v>70</v>
      </c>
    </row>
    <row r="206" spans="1:32">
      <c r="A206" s="1" t="s">
        <v>128</v>
      </c>
      <c r="B206" t="s">
        <v>129</v>
      </c>
    </row>
    <row r="208" spans="1:32">
      <c r="B208" s="1" t="s">
        <v>7</v>
      </c>
      <c r="I208" s="12" t="s">
        <v>27</v>
      </c>
      <c r="J208" s="12"/>
      <c r="K208" s="12"/>
      <c r="L208" s="12"/>
      <c r="M208" s="12"/>
      <c r="N208" s="12"/>
      <c r="O208" s="12"/>
      <c r="P208" s="12"/>
      <c r="Q208" s="13" t="s">
        <v>40</v>
      </c>
      <c r="R208" s="13"/>
      <c r="S208" s="13"/>
      <c r="T208" s="13"/>
      <c r="U208" s="13"/>
      <c r="V208" s="13"/>
      <c r="W208" s="13"/>
      <c r="X208" s="13"/>
      <c r="Y208" s="15" t="s">
        <v>102</v>
      </c>
      <c r="Z208" s="15"/>
      <c r="AA208" s="15"/>
      <c r="AB208" s="15"/>
      <c r="AC208" s="15"/>
      <c r="AD208" s="15"/>
      <c r="AE208" s="15"/>
      <c r="AF208" s="15"/>
    </row>
    <row r="209" spans="1:32">
      <c r="A209" s="1" t="s">
        <v>6</v>
      </c>
      <c r="B209" t="s">
        <v>8</v>
      </c>
      <c r="C209" t="s">
        <v>111</v>
      </c>
      <c r="D209" t="s">
        <v>69</v>
      </c>
      <c r="E209" t="s">
        <v>9</v>
      </c>
      <c r="F209" t="s">
        <v>114</v>
      </c>
      <c r="G209" t="s">
        <v>14</v>
      </c>
      <c r="I209" s="4" t="s">
        <v>0</v>
      </c>
      <c r="J209" s="4" t="s">
        <v>12</v>
      </c>
      <c r="K209" s="4" t="s">
        <v>13</v>
      </c>
      <c r="L209" s="4" t="s">
        <v>15</v>
      </c>
      <c r="M209" s="4" t="s">
        <v>41</v>
      </c>
      <c r="N209" s="4" t="s">
        <v>42</v>
      </c>
      <c r="O209" s="4" t="s">
        <v>16</v>
      </c>
      <c r="P209" s="9" t="s">
        <v>53</v>
      </c>
      <c r="Q209" s="4" t="s">
        <v>1</v>
      </c>
      <c r="R209" s="4" t="s">
        <v>28</v>
      </c>
      <c r="S209" s="4" t="s">
        <v>29</v>
      </c>
      <c r="T209" s="4" t="s">
        <v>30</v>
      </c>
      <c r="U209" s="4" t="s">
        <v>43</v>
      </c>
      <c r="V209" s="4" t="s">
        <v>44</v>
      </c>
      <c r="W209" s="4" t="s">
        <v>31</v>
      </c>
      <c r="X209" s="4" t="s">
        <v>56</v>
      </c>
      <c r="Y209" s="4" t="s">
        <v>117</v>
      </c>
      <c r="Z209" s="4" t="s">
        <v>118</v>
      </c>
      <c r="AA209" s="4" t="s">
        <v>119</v>
      </c>
      <c r="AB209" s="4" t="s">
        <v>120</v>
      </c>
      <c r="AC209" s="4" t="s">
        <v>121</v>
      </c>
      <c r="AD209" s="4" t="s">
        <v>122</v>
      </c>
      <c r="AE209" s="4" t="s">
        <v>123</v>
      </c>
      <c r="AF209" s="4" t="s">
        <v>124</v>
      </c>
    </row>
    <row r="210" spans="1:32">
      <c r="A210" s="2" t="s">
        <v>94</v>
      </c>
      <c r="B210" s="8">
        <v>334541</v>
      </c>
      <c r="C210" s="8">
        <v>414931</v>
      </c>
      <c r="D210" s="8">
        <v>437311</v>
      </c>
      <c r="E210" s="8">
        <v>340258</v>
      </c>
      <c r="F210" s="8">
        <v>405214</v>
      </c>
      <c r="G210" s="8">
        <v>665182</v>
      </c>
      <c r="H210" s="8"/>
      <c r="I210" s="5">
        <f>E210/D210</f>
        <v>0.77806869710572113</v>
      </c>
      <c r="J210" s="5">
        <f>(I210-$I$210)/$I$210</f>
        <v>0</v>
      </c>
      <c r="K210" s="3">
        <f>(E210/D210)*(1-(E210/D210))</f>
        <v>0.17267779968992672</v>
      </c>
      <c r="L210" s="3">
        <f>SQRT(K210/D210)</f>
        <v>6.2838101042352967E-4</v>
      </c>
      <c r="M210" s="5">
        <f>J210-1.96*L210</f>
        <v>-1.2316267804301181E-3</v>
      </c>
      <c r="N210" s="5">
        <f>J210+1.96*L210</f>
        <v>1.2316267804301181E-3</v>
      </c>
      <c r="O210" s="10">
        <f>(J210-$J$210)/SQRT((K210/D210)+($K$210/$D$210))</f>
        <v>0</v>
      </c>
      <c r="P210" s="17">
        <f>1-(2*(1-_xlfn.T.DIST(ABS(O210),MIN(D210,D211)-1,TRUE)))</f>
        <v>0</v>
      </c>
      <c r="Q210" s="5">
        <f>E210/B210</f>
        <v>1.0170890862405504</v>
      </c>
      <c r="R210" s="5">
        <f>(Q210-$Q$210)/$Q$210</f>
        <v>0</v>
      </c>
      <c r="S210" s="16">
        <f>(G210/B210)-((E210/B210)^2)</f>
        <v>0.95387202672904903</v>
      </c>
      <c r="T210" s="16">
        <f>SQRT(S210/B210)</f>
        <v>1.6885751009282335E-3</v>
      </c>
      <c r="U210" s="5">
        <f>R210-1.96*T210</f>
        <v>-3.3096071978193377E-3</v>
      </c>
      <c r="V210" s="5">
        <f>R210+1.96*T210</f>
        <v>3.3096071978193377E-3</v>
      </c>
      <c r="W210" s="3">
        <f>(R210-$R$210)/SQRT((S210/B210)+($S$210/$B$210))</f>
        <v>0</v>
      </c>
      <c r="X210" s="17">
        <f>1-(2*(1-_xlfn.T.DIST(ABS(W210),MIN(B210,B211)-1,TRUE)))</f>
        <v>0</v>
      </c>
      <c r="Y210" s="17">
        <f>E210/C210</f>
        <v>0.82003513837240405</v>
      </c>
      <c r="Z210" s="5">
        <f>(Y210-$Y$210)/$Y$210</f>
        <v>0</v>
      </c>
      <c r="AA210" s="16">
        <f>(F210/C210)-((E210/C210)^2)</f>
        <v>0.30412402034960651</v>
      </c>
      <c r="AB210" s="16">
        <f>SQRT(AA210/C210)</f>
        <v>8.5612547492266164E-4</v>
      </c>
      <c r="AC210" s="5">
        <f>Z210-1.96*AB210</f>
        <v>-1.6780059308484168E-3</v>
      </c>
      <c r="AD210" s="5">
        <f>Z210+1.96*AB210</f>
        <v>1.6780059308484168E-3</v>
      </c>
      <c r="AE210" s="10">
        <f>(Z210-$Z$210)/SQRT((AA210/C210)+($AA$210/$C$210))</f>
        <v>0</v>
      </c>
      <c r="AF210" s="17">
        <f>1-(2*(1-_xlfn.T.DIST(ABS(AE210),MIN(C210,C211)-1,TRUE)))</f>
        <v>0</v>
      </c>
    </row>
    <row r="211" spans="1:32">
      <c r="A211" s="2" t="s">
        <v>91</v>
      </c>
      <c r="B211" s="8">
        <v>334497</v>
      </c>
      <c r="C211" s="8">
        <v>414638</v>
      </c>
      <c r="D211" s="8">
        <v>436983</v>
      </c>
      <c r="E211" s="8">
        <v>340807</v>
      </c>
      <c r="F211" s="8">
        <v>404339</v>
      </c>
      <c r="G211" s="8">
        <v>662145</v>
      </c>
      <c r="H211" s="8"/>
      <c r="I211" s="5">
        <f>E211/D211</f>
        <v>0.7799090582471172</v>
      </c>
      <c r="J211" s="5">
        <f>(I211-$I$210)/$I$210</f>
        <v>2.3652938978806037E-3</v>
      </c>
      <c r="K211" s="3">
        <f>(E211/D211)*(1-(E211/D211))</f>
        <v>0.17165091911121194</v>
      </c>
      <c r="L211" s="3">
        <f>SQRT(K211/D211)</f>
        <v>6.2674488123003191E-4</v>
      </c>
      <c r="M211" s="5">
        <f t="shared" ref="M211" si="26">J211-1.96*L211</f>
        <v>1.1368739306697412E-3</v>
      </c>
      <c r="N211" s="5">
        <f t="shared" ref="N211" si="27">J211+1.96*L211</f>
        <v>3.5937138650914665E-3</v>
      </c>
      <c r="O211" s="10">
        <f t="shared" ref="O211:O214" si="28">(J211-$J$210)/SQRT((K211/D211)+($K$210/$D$210))</f>
        <v>2.6650935094122534</v>
      </c>
      <c r="P211" s="17">
        <f t="shared" ref="P211:P214" si="29">1-(2*(1-_xlfn.T.DIST(ABS(O211),MIN(D211,D212)-1,TRUE)))</f>
        <v>0.99230302544438298</v>
      </c>
      <c r="Q211" s="5">
        <f t="shared" ref="Q211:Q214" si="30">E211/B211</f>
        <v>1.0188641452688665</v>
      </c>
      <c r="R211" s="5">
        <f>(Q211-$Q$210)/$Q$210</f>
        <v>1.7452345643361648E-3</v>
      </c>
      <c r="S211" s="16">
        <f t="shared" ref="S211:S214" si="31">(G211/B211)-((E211/B211)^2)</f>
        <v>0.94144033352572176</v>
      </c>
      <c r="T211" s="16">
        <f t="shared" ref="T211" si="32">SQRT(S211/B211)</f>
        <v>1.6776458495314076E-3</v>
      </c>
      <c r="U211" s="5">
        <f t="shared" ref="U211" si="33">R211-1.96*T211</f>
        <v>-1.542951300745394E-3</v>
      </c>
      <c r="V211" s="5">
        <f t="shared" ref="V211" si="34">R211+1.96*T211</f>
        <v>5.0334204294177239E-3</v>
      </c>
      <c r="W211" s="3">
        <f>(R211-$R$210)/SQRT((S211/B211)+($S$210/$B$210))</f>
        <v>0.73320243029716992</v>
      </c>
      <c r="X211" s="17">
        <f t="shared" ref="X211:X214" si="35">1-(2*(1-_xlfn.T.DIST(ABS(W211),MIN(B211,B212)-1,TRUE)))</f>
        <v>0.53656451287075191</v>
      </c>
      <c r="Y211" s="17">
        <f>E211/C211</f>
        <v>0.82193865492308948</v>
      </c>
      <c r="Z211" s="5">
        <f>(Y211-$Y$210)/$Y$210</f>
        <v>2.3212621772080557E-3</v>
      </c>
      <c r="AA211" s="16">
        <f>(F211/C211)-((E211/C211)^2)</f>
        <v>0.29957831368959587</v>
      </c>
      <c r="AB211" s="16">
        <f>SQRT(AA211/C211)</f>
        <v>8.5000334620014841E-4</v>
      </c>
      <c r="AC211" s="5">
        <f t="shared" ref="AC211" si="36">Z211-1.96*AB211</f>
        <v>6.5525561865576484E-4</v>
      </c>
      <c r="AD211" s="5">
        <f t="shared" ref="AD211" si="37">Z211+1.96*AB211</f>
        <v>3.9872687357603463E-3</v>
      </c>
      <c r="AE211" s="10">
        <f>(Z211-$Z$210)/SQRT((AA211/C211)+($AA$210/$C$210))</f>
        <v>1.9240864335486263</v>
      </c>
      <c r="AF211" s="17">
        <f t="shared" ref="AF211:AF214" si="38">1-(2*(1-_xlfn.T.DIST(ABS(AE211),MIN(C211,C212)-1,TRUE)))</f>
        <v>0.94565556607008849</v>
      </c>
    </row>
    <row r="212" spans="1:32">
      <c r="I212" s="5" t="e">
        <f t="shared" ref="I212:I214" si="39">E212/D212</f>
        <v>#DIV/0!</v>
      </c>
      <c r="J212" s="5" t="e">
        <f t="shared" ref="J212:J214" si="40">(I212-$I$210)/$I$210</f>
        <v>#DIV/0!</v>
      </c>
      <c r="K212" s="3" t="e">
        <f t="shared" ref="K212:K214" si="41">(E212/D212)*(1-(E212/D212))</f>
        <v>#DIV/0!</v>
      </c>
      <c r="L212" s="3" t="e">
        <f t="shared" ref="L212:L214" si="42">SQRT(K212/C212)</f>
        <v>#DIV/0!</v>
      </c>
      <c r="M212" s="5" t="e">
        <f t="shared" ref="M212:M214" si="43">J212-1.96*L212</f>
        <v>#DIV/0!</v>
      </c>
      <c r="N212" s="5" t="e">
        <f t="shared" ref="N212:N214" si="44">J212+1.96*L212</f>
        <v>#DIV/0!</v>
      </c>
      <c r="O212" s="10" t="e">
        <f t="shared" si="28"/>
        <v>#DIV/0!</v>
      </c>
      <c r="P212" s="17" t="e">
        <f t="shared" si="29"/>
        <v>#DIV/0!</v>
      </c>
      <c r="Q212" s="5" t="e">
        <f t="shared" si="30"/>
        <v>#DIV/0!</v>
      </c>
      <c r="R212" s="5" t="e">
        <f t="shared" ref="R212:R214" si="45">(Q212-$Q$210)/$Q$210</f>
        <v>#DIV/0!</v>
      </c>
      <c r="S212" s="16" t="e">
        <f t="shared" si="31"/>
        <v>#DIV/0!</v>
      </c>
      <c r="T212" s="16" t="e">
        <f t="shared" ref="T212:T214" si="46">SQRT(S212/B212)</f>
        <v>#DIV/0!</v>
      </c>
      <c r="U212" s="5" t="e">
        <f t="shared" ref="U212:U214" si="47">R212-1.96*T212</f>
        <v>#DIV/0!</v>
      </c>
      <c r="V212" s="5" t="e">
        <f t="shared" ref="V212:V214" si="48">R212+1.96*T212</f>
        <v>#DIV/0!</v>
      </c>
      <c r="W212" s="3" t="e">
        <f t="shared" ref="W212:W214" si="49">(R212-$R$210)/SQRT((S212/B212)+($S$210/$B$210))</f>
        <v>#DIV/0!</v>
      </c>
      <c r="X212" s="17" t="e">
        <f t="shared" si="35"/>
        <v>#DIV/0!</v>
      </c>
      <c r="Y212" s="17" t="e">
        <f t="shared" ref="Y212:Y214" si="50">E212/C212</f>
        <v>#DIV/0!</v>
      </c>
      <c r="Z212" s="5" t="e">
        <f t="shared" ref="Z212:Z214" si="51">(Y212-$Y$210)/$Y$210</f>
        <v>#DIV/0!</v>
      </c>
      <c r="AA212" s="16" t="e">
        <f t="shared" ref="AA212:AA214" si="52">(F212/C212)-((E212/C212)^2)</f>
        <v>#DIV/0!</v>
      </c>
      <c r="AB212" s="16" t="e">
        <f t="shared" ref="AB212:AB214" si="53">SQRT(AA212/C212)</f>
        <v>#DIV/0!</v>
      </c>
      <c r="AC212" s="5" t="e">
        <f t="shared" ref="AC212:AC214" si="54">Z212-1.96*AB212</f>
        <v>#DIV/0!</v>
      </c>
      <c r="AD212" s="5" t="e">
        <f t="shared" ref="AD212:AD214" si="55">Z212+1.96*AB212</f>
        <v>#DIV/0!</v>
      </c>
      <c r="AE212" s="10" t="e">
        <f t="shared" ref="AE212:AE214" si="56">(Z212-$Z$210)/SQRT((AA212/C212)+($AA$210/$C$210))</f>
        <v>#DIV/0!</v>
      </c>
      <c r="AF212" s="17" t="e">
        <f t="shared" si="38"/>
        <v>#DIV/0!</v>
      </c>
    </row>
    <row r="213" spans="1:32">
      <c r="I213" s="5" t="e">
        <f t="shared" si="39"/>
        <v>#DIV/0!</v>
      </c>
      <c r="J213" s="5" t="e">
        <f t="shared" si="40"/>
        <v>#DIV/0!</v>
      </c>
      <c r="K213" s="3" t="e">
        <f t="shared" si="41"/>
        <v>#DIV/0!</v>
      </c>
      <c r="L213" s="3" t="e">
        <f t="shared" si="42"/>
        <v>#DIV/0!</v>
      </c>
      <c r="M213" s="5" t="e">
        <f t="shared" si="43"/>
        <v>#DIV/0!</v>
      </c>
      <c r="N213" s="5" t="e">
        <f t="shared" si="44"/>
        <v>#DIV/0!</v>
      </c>
      <c r="O213" s="10" t="e">
        <f t="shared" si="28"/>
        <v>#DIV/0!</v>
      </c>
      <c r="P213" s="17" t="e">
        <f t="shared" si="29"/>
        <v>#DIV/0!</v>
      </c>
      <c r="Q213" s="5" t="e">
        <f t="shared" si="30"/>
        <v>#DIV/0!</v>
      </c>
      <c r="R213" s="5" t="e">
        <f t="shared" si="45"/>
        <v>#DIV/0!</v>
      </c>
      <c r="S213" s="16" t="e">
        <f t="shared" si="31"/>
        <v>#DIV/0!</v>
      </c>
      <c r="T213" s="16" t="e">
        <f t="shared" si="46"/>
        <v>#DIV/0!</v>
      </c>
      <c r="U213" s="5" t="e">
        <f t="shared" si="47"/>
        <v>#DIV/0!</v>
      </c>
      <c r="V213" s="5" t="e">
        <f t="shared" si="48"/>
        <v>#DIV/0!</v>
      </c>
      <c r="W213" s="3" t="e">
        <f t="shared" si="49"/>
        <v>#DIV/0!</v>
      </c>
      <c r="X213" s="17" t="e">
        <f t="shared" si="35"/>
        <v>#DIV/0!</v>
      </c>
      <c r="Y213" s="17" t="e">
        <f t="shared" si="50"/>
        <v>#DIV/0!</v>
      </c>
      <c r="Z213" s="5" t="e">
        <f t="shared" si="51"/>
        <v>#DIV/0!</v>
      </c>
      <c r="AA213" s="16" t="e">
        <f t="shared" si="52"/>
        <v>#DIV/0!</v>
      </c>
      <c r="AB213" s="16" t="e">
        <f t="shared" si="53"/>
        <v>#DIV/0!</v>
      </c>
      <c r="AC213" s="5" t="e">
        <f t="shared" si="54"/>
        <v>#DIV/0!</v>
      </c>
      <c r="AD213" s="5" t="e">
        <f t="shared" si="55"/>
        <v>#DIV/0!</v>
      </c>
      <c r="AE213" s="10" t="e">
        <f t="shared" si="56"/>
        <v>#DIV/0!</v>
      </c>
      <c r="AF213" s="17" t="e">
        <f t="shared" si="38"/>
        <v>#DIV/0!</v>
      </c>
    </row>
    <row r="214" spans="1:32">
      <c r="I214" s="5" t="e">
        <f t="shared" si="39"/>
        <v>#DIV/0!</v>
      </c>
      <c r="J214" s="5" t="e">
        <f t="shared" si="40"/>
        <v>#DIV/0!</v>
      </c>
      <c r="K214" s="3" t="e">
        <f t="shared" si="41"/>
        <v>#DIV/0!</v>
      </c>
      <c r="L214" s="3" t="e">
        <f t="shared" si="42"/>
        <v>#DIV/0!</v>
      </c>
      <c r="M214" s="5" t="e">
        <f t="shared" si="43"/>
        <v>#DIV/0!</v>
      </c>
      <c r="N214" s="5" t="e">
        <f t="shared" si="44"/>
        <v>#DIV/0!</v>
      </c>
      <c r="O214" s="10" t="e">
        <f t="shared" si="28"/>
        <v>#DIV/0!</v>
      </c>
      <c r="P214" s="17" t="e">
        <f t="shared" si="29"/>
        <v>#DIV/0!</v>
      </c>
      <c r="Q214" s="5" t="e">
        <f t="shared" si="30"/>
        <v>#DIV/0!</v>
      </c>
      <c r="R214" s="5" t="e">
        <f t="shared" si="45"/>
        <v>#DIV/0!</v>
      </c>
      <c r="S214" s="16" t="e">
        <f t="shared" si="31"/>
        <v>#DIV/0!</v>
      </c>
      <c r="T214" s="16" t="e">
        <f t="shared" si="46"/>
        <v>#DIV/0!</v>
      </c>
      <c r="U214" s="5" t="e">
        <f t="shared" si="47"/>
        <v>#DIV/0!</v>
      </c>
      <c r="V214" s="5" t="e">
        <f t="shared" si="48"/>
        <v>#DIV/0!</v>
      </c>
      <c r="W214" s="3" t="e">
        <f t="shared" si="49"/>
        <v>#DIV/0!</v>
      </c>
      <c r="X214" s="17" t="e">
        <f t="shared" si="35"/>
        <v>#DIV/0!</v>
      </c>
      <c r="Y214" s="17" t="e">
        <f t="shared" si="50"/>
        <v>#DIV/0!</v>
      </c>
      <c r="Z214" s="5" t="e">
        <f t="shared" si="51"/>
        <v>#DIV/0!</v>
      </c>
      <c r="AA214" s="16" t="e">
        <f t="shared" si="52"/>
        <v>#DIV/0!</v>
      </c>
      <c r="AB214" s="16" t="e">
        <f t="shared" si="53"/>
        <v>#DIV/0!</v>
      </c>
      <c r="AC214" s="5" t="e">
        <f t="shared" si="54"/>
        <v>#DIV/0!</v>
      </c>
      <c r="AD214" s="5" t="e">
        <f t="shared" si="55"/>
        <v>#DIV/0!</v>
      </c>
      <c r="AE214" s="10" t="e">
        <f t="shared" si="56"/>
        <v>#DIV/0!</v>
      </c>
      <c r="AF214" s="17" t="e">
        <f t="shared" si="38"/>
        <v>#DIV/0!</v>
      </c>
    </row>
    <row r="215" spans="1:32">
      <c r="I215" s="5"/>
      <c r="J215" s="5"/>
      <c r="K215" s="3"/>
      <c r="L215" s="3"/>
      <c r="M215" s="5"/>
      <c r="N215" s="5"/>
      <c r="O215" s="3"/>
      <c r="Q215" s="5"/>
      <c r="R215" s="5"/>
      <c r="S215" s="5"/>
      <c r="T215" s="5"/>
      <c r="U215" s="5"/>
      <c r="V215" s="5"/>
      <c r="W215" s="3"/>
      <c r="X215" s="3"/>
    </row>
    <row r="216" spans="1:32">
      <c r="I216" s="7"/>
      <c r="J216" s="7"/>
      <c r="K216" s="7"/>
      <c r="L216" s="7"/>
      <c r="M216" s="7"/>
      <c r="N216" s="7"/>
    </row>
    <row r="217" spans="1:32" hidden="1" outlineLevel="1">
      <c r="I217" s="7"/>
      <c r="J217" s="7"/>
      <c r="K217" s="7"/>
      <c r="L217" s="7"/>
      <c r="M217" s="7"/>
      <c r="N217" s="7"/>
    </row>
    <row r="218" spans="1:32" hidden="1" outlineLevel="1">
      <c r="I218" s="7"/>
      <c r="J218" s="7"/>
      <c r="K218" s="7"/>
      <c r="L218" s="7"/>
      <c r="M218" s="7"/>
      <c r="N218" s="7"/>
    </row>
    <row r="219" spans="1:32" hidden="1" outlineLevel="1">
      <c r="I219" s="7"/>
      <c r="J219" s="7"/>
      <c r="K219" s="7"/>
      <c r="L219" s="7"/>
      <c r="M219" s="7"/>
      <c r="N219" s="7"/>
    </row>
    <row r="220" spans="1:32" hidden="1" outlineLevel="1">
      <c r="I220" s="7"/>
      <c r="J220" s="7"/>
      <c r="K220" s="7"/>
      <c r="L220" s="7"/>
      <c r="M220" s="7"/>
      <c r="N220" s="7"/>
    </row>
    <row r="221" spans="1:32" hidden="1" outlineLevel="1">
      <c r="I221" s="7"/>
      <c r="J221" s="7"/>
      <c r="K221" s="7"/>
      <c r="L221" s="7"/>
      <c r="M221" s="7"/>
      <c r="N221" s="7"/>
    </row>
    <row r="222" spans="1:32" hidden="1" outlineLevel="1">
      <c r="I222" s="7"/>
      <c r="J222" s="7"/>
      <c r="K222" s="7"/>
      <c r="L222" s="7"/>
      <c r="M222" s="7"/>
      <c r="N222" s="7"/>
    </row>
    <row r="223" spans="1:32" hidden="1" outlineLevel="1">
      <c r="I223" s="7"/>
      <c r="J223" s="7"/>
      <c r="K223" s="7"/>
      <c r="L223" s="7"/>
      <c r="M223" s="7"/>
      <c r="N223" s="7"/>
    </row>
    <row r="224" spans="1:32" hidden="1" outlineLevel="1">
      <c r="I224" s="7"/>
      <c r="J224" s="7"/>
      <c r="K224" s="7"/>
      <c r="L224" s="7"/>
      <c r="M224" s="7"/>
      <c r="N224" s="7"/>
    </row>
    <row r="225" spans="9:14" hidden="1" outlineLevel="1">
      <c r="I225" s="7"/>
      <c r="J225" s="7"/>
      <c r="K225" s="7"/>
      <c r="L225" s="7"/>
      <c r="M225" s="7"/>
      <c r="N225" s="7"/>
    </row>
    <row r="226" spans="9:14" hidden="1" outlineLevel="1">
      <c r="I226" s="7"/>
      <c r="J226" s="7"/>
      <c r="K226" s="7"/>
      <c r="L226" s="7"/>
      <c r="M226" s="7"/>
      <c r="N226" s="7"/>
    </row>
    <row r="227" spans="9:14" hidden="1" outlineLevel="1">
      <c r="I227" s="7"/>
      <c r="J227" s="7"/>
      <c r="K227" s="7"/>
      <c r="L227" s="7"/>
      <c r="M227" s="7"/>
      <c r="N227" s="7"/>
    </row>
    <row r="228" spans="9:14" hidden="1" outlineLevel="1">
      <c r="I228" s="7"/>
      <c r="J228" s="7"/>
      <c r="K228" s="7"/>
      <c r="L228" s="7"/>
      <c r="M228" s="7"/>
      <c r="N228" s="7"/>
    </row>
    <row r="229" spans="9:14" hidden="1" outlineLevel="1">
      <c r="I229" s="7"/>
      <c r="J229" s="7"/>
      <c r="K229" s="7"/>
      <c r="L229" s="7"/>
      <c r="M229" s="7"/>
      <c r="N229" s="7"/>
    </row>
    <row r="230" spans="9:14" hidden="1" outlineLevel="1">
      <c r="I230" s="7"/>
      <c r="J230" s="7"/>
      <c r="K230" s="7"/>
      <c r="L230" s="7"/>
      <c r="M230" s="7"/>
      <c r="N230" s="7"/>
    </row>
    <row r="231" spans="9:14" hidden="1" outlineLevel="1">
      <c r="I231" s="7"/>
      <c r="J231" s="7"/>
      <c r="K231" s="7"/>
      <c r="L231" s="7"/>
      <c r="M231" s="7"/>
      <c r="N231" s="7"/>
    </row>
    <row r="232" spans="9:14" hidden="1" outlineLevel="1">
      <c r="I232" s="7"/>
      <c r="J232" s="7"/>
      <c r="K232" s="7"/>
      <c r="L232" s="7"/>
      <c r="M232" s="7"/>
      <c r="N232" s="7"/>
    </row>
    <row r="233" spans="9:14" hidden="1" outlineLevel="1">
      <c r="I233" s="7"/>
      <c r="J233" s="7"/>
      <c r="K233" s="7"/>
      <c r="L233" s="7"/>
      <c r="M233" s="7"/>
      <c r="N233" s="7"/>
    </row>
    <row r="234" spans="9:14" hidden="1" outlineLevel="1">
      <c r="I234" s="7"/>
      <c r="J234" s="7"/>
      <c r="K234" s="7"/>
      <c r="L234" s="7"/>
      <c r="M234" s="7"/>
      <c r="N234" s="7"/>
    </row>
    <row r="235" spans="9:14" hidden="1" outlineLevel="1">
      <c r="I235" s="7"/>
      <c r="J235" s="7"/>
      <c r="K235" s="7"/>
      <c r="L235" s="7"/>
      <c r="M235" s="7"/>
      <c r="N235" s="7"/>
    </row>
    <row r="236" spans="9:14" hidden="1" outlineLevel="1">
      <c r="I236" s="7"/>
      <c r="J236" s="7"/>
      <c r="K236" s="7"/>
      <c r="L236" s="7"/>
      <c r="M236" s="7"/>
      <c r="N236" s="7"/>
    </row>
    <row r="237" spans="9:14" hidden="1" outlineLevel="1">
      <c r="I237" s="7"/>
      <c r="J237" s="7"/>
      <c r="K237" s="7"/>
      <c r="L237" s="7"/>
      <c r="M237" s="7"/>
      <c r="N237" s="7"/>
    </row>
    <row r="238" spans="9:14" hidden="1" outlineLevel="1">
      <c r="I238" s="7"/>
      <c r="J238" s="7"/>
      <c r="K238" s="7"/>
      <c r="L238" s="7"/>
      <c r="M238" s="7"/>
      <c r="N238" s="7"/>
    </row>
    <row r="239" spans="9:14" hidden="1" outlineLevel="1">
      <c r="I239" s="7"/>
      <c r="J239" s="7"/>
      <c r="K239" s="7"/>
      <c r="L239" s="7"/>
      <c r="M239" s="7"/>
      <c r="N239" s="7"/>
    </row>
    <row r="240" spans="9:14" hidden="1" outlineLevel="1">
      <c r="I240" s="7"/>
      <c r="J240" s="7"/>
      <c r="K240" s="7"/>
      <c r="L240" s="7"/>
      <c r="M240" s="7"/>
      <c r="N240" s="7"/>
    </row>
    <row r="241" spans="9:14" hidden="1" outlineLevel="1">
      <c r="I241" s="7"/>
      <c r="J241" s="7"/>
      <c r="K241" s="7"/>
      <c r="L241" s="7"/>
      <c r="M241" s="7"/>
      <c r="N241" s="7"/>
    </row>
    <row r="242" spans="9:14" hidden="1" outlineLevel="1">
      <c r="I242" s="7"/>
      <c r="J242" s="7"/>
      <c r="K242" s="7"/>
      <c r="L242" s="7"/>
      <c r="M242" s="7"/>
      <c r="N242" s="7"/>
    </row>
    <row r="243" spans="9:14" hidden="1" outlineLevel="1">
      <c r="I243" s="7"/>
      <c r="J243" s="7"/>
      <c r="K243" s="7"/>
      <c r="L243" s="7"/>
      <c r="M243" s="7"/>
      <c r="N243" s="7"/>
    </row>
    <row r="244" spans="9:14" hidden="1" outlineLevel="1">
      <c r="I244" s="7"/>
      <c r="J244" s="7"/>
      <c r="K244" s="7"/>
      <c r="L244" s="7"/>
      <c r="M244" s="7"/>
      <c r="N244" s="7"/>
    </row>
    <row r="245" spans="9:14" hidden="1" outlineLevel="1">
      <c r="I245" s="7"/>
      <c r="J245" s="7"/>
      <c r="K245" s="7"/>
      <c r="L245" s="7"/>
      <c r="M245" s="7"/>
      <c r="N245" s="7"/>
    </row>
    <row r="246" spans="9:14" hidden="1" outlineLevel="1">
      <c r="I246" s="7"/>
      <c r="J246" s="7"/>
      <c r="K246" s="7"/>
      <c r="L246" s="7"/>
      <c r="M246" s="7"/>
      <c r="N246" s="7"/>
    </row>
    <row r="247" spans="9:14" hidden="1" outlineLevel="1">
      <c r="I247" s="7"/>
      <c r="J247" s="7"/>
      <c r="K247" s="7"/>
      <c r="L247" s="7"/>
      <c r="M247" s="7"/>
      <c r="N247" s="7"/>
    </row>
    <row r="248" spans="9:14" hidden="1" outlineLevel="1">
      <c r="I248" s="7"/>
      <c r="J248" s="7"/>
      <c r="K248" s="7"/>
      <c r="L248" s="7"/>
      <c r="M248" s="7"/>
      <c r="N248" s="7"/>
    </row>
    <row r="249" spans="9:14" hidden="1" outlineLevel="1">
      <c r="I249" s="7"/>
      <c r="J249" s="7"/>
      <c r="K249" s="7"/>
      <c r="L249" s="7"/>
      <c r="M249" s="7"/>
      <c r="N249" s="7"/>
    </row>
    <row r="250" spans="9:14" hidden="1" outlineLevel="1">
      <c r="I250" s="7"/>
      <c r="J250" s="7"/>
      <c r="K250" s="7"/>
      <c r="L250" s="7"/>
      <c r="M250" s="7"/>
      <c r="N250" s="7"/>
    </row>
    <row r="251" spans="9:14" hidden="1" outlineLevel="1">
      <c r="I251" s="7"/>
      <c r="J251" s="7"/>
      <c r="K251" s="7"/>
      <c r="L251" s="7"/>
      <c r="M251" s="7"/>
      <c r="N251" s="7"/>
    </row>
    <row r="252" spans="9:14" hidden="1" outlineLevel="1">
      <c r="I252" s="7"/>
      <c r="J252" s="7"/>
      <c r="K252" s="7"/>
      <c r="L252" s="7"/>
      <c r="M252" s="7"/>
      <c r="N252" s="7"/>
    </row>
    <row r="253" spans="9:14" hidden="1" outlineLevel="1">
      <c r="I253" s="7"/>
      <c r="J253" s="7"/>
      <c r="K253" s="7"/>
      <c r="L253" s="7"/>
      <c r="M253" s="7"/>
      <c r="N253" s="7"/>
    </row>
    <row r="254" spans="9:14" hidden="1" outlineLevel="1">
      <c r="I254" s="7"/>
      <c r="J254" s="7"/>
      <c r="K254" s="7"/>
      <c r="L254" s="7"/>
      <c r="M254" s="7"/>
      <c r="N254" s="7"/>
    </row>
    <row r="255" spans="9:14" hidden="1" outlineLevel="1">
      <c r="I255" s="7"/>
      <c r="J255" s="7"/>
      <c r="K255" s="7"/>
      <c r="L255" s="7"/>
      <c r="M255" s="7"/>
      <c r="N255" s="7"/>
    </row>
    <row r="256" spans="9:14" hidden="1" outlineLevel="1">
      <c r="I256" s="7"/>
      <c r="J256" s="7"/>
      <c r="K256" s="7"/>
      <c r="L256" s="7"/>
      <c r="M256" s="7"/>
      <c r="N256" s="7"/>
    </row>
    <row r="257" spans="9:14" hidden="1" outlineLevel="1">
      <c r="I257" s="7"/>
      <c r="J257" s="7"/>
      <c r="K257" s="7"/>
      <c r="L257" s="7"/>
      <c r="M257" s="7"/>
      <c r="N257" s="7"/>
    </row>
    <row r="258" spans="9:14" hidden="1" outlineLevel="1">
      <c r="I258" s="7"/>
      <c r="J258" s="7"/>
      <c r="K258" s="7"/>
      <c r="L258" s="7"/>
      <c r="M258" s="7"/>
      <c r="N258" s="7"/>
    </row>
    <row r="259" spans="9:14" hidden="1" outlineLevel="1">
      <c r="I259" s="7"/>
      <c r="J259" s="7"/>
      <c r="K259" s="7"/>
      <c r="L259" s="7"/>
      <c r="M259" s="7"/>
      <c r="N259" s="7"/>
    </row>
    <row r="260" spans="9:14" hidden="1" outlineLevel="1">
      <c r="I260" s="7"/>
      <c r="J260" s="7"/>
      <c r="K260" s="7"/>
      <c r="L260" s="7"/>
      <c r="M260" s="7"/>
      <c r="N260" s="7"/>
    </row>
    <row r="261" spans="9:14" hidden="1" outlineLevel="1">
      <c r="I261" s="7"/>
      <c r="J261" s="7"/>
      <c r="K261" s="7"/>
      <c r="L261" s="7"/>
      <c r="M261" s="7"/>
      <c r="N261" s="7"/>
    </row>
    <row r="262" spans="9:14" hidden="1" outlineLevel="1">
      <c r="I262" s="7"/>
      <c r="J262" s="7"/>
      <c r="K262" s="7"/>
      <c r="L262" s="7"/>
      <c r="M262" s="7"/>
      <c r="N262" s="7"/>
    </row>
    <row r="263" spans="9:14" hidden="1" outlineLevel="1">
      <c r="I263" s="7"/>
      <c r="J263" s="7"/>
      <c r="K263" s="7"/>
      <c r="L263" s="7"/>
      <c r="M263" s="7"/>
      <c r="N263" s="7"/>
    </row>
    <row r="264" spans="9:14" hidden="1" outlineLevel="1">
      <c r="I264" s="7"/>
      <c r="J264" s="7"/>
      <c r="K264" s="7"/>
      <c r="L264" s="7"/>
      <c r="M264" s="7"/>
      <c r="N264" s="7"/>
    </row>
    <row r="265" spans="9:14" hidden="1" outlineLevel="1">
      <c r="I265" s="7"/>
      <c r="J265" s="7"/>
      <c r="K265" s="7"/>
      <c r="L265" s="7"/>
      <c r="M265" s="7"/>
      <c r="N265" s="7"/>
    </row>
    <row r="266" spans="9:14" hidden="1" outlineLevel="1">
      <c r="I266" s="7"/>
      <c r="J266" s="7"/>
      <c r="K266" s="7"/>
      <c r="L266" s="7"/>
      <c r="M266" s="7"/>
      <c r="N266" s="7"/>
    </row>
    <row r="267" spans="9:14" hidden="1" outlineLevel="1">
      <c r="I267" s="7"/>
      <c r="J267" s="7"/>
      <c r="K267" s="7"/>
      <c r="L267" s="7"/>
      <c r="M267" s="7"/>
      <c r="N267" s="7"/>
    </row>
    <row r="268" spans="9:14" hidden="1" outlineLevel="1">
      <c r="I268" s="7"/>
      <c r="J268" s="7"/>
      <c r="K268" s="7"/>
      <c r="L268" s="7"/>
      <c r="M268" s="7"/>
      <c r="N268" s="7"/>
    </row>
    <row r="269" spans="9:14" hidden="1" outlineLevel="1">
      <c r="I269" s="7"/>
      <c r="J269" s="7"/>
      <c r="K269" s="7"/>
      <c r="L269" s="7"/>
      <c r="M269" s="7"/>
      <c r="N269" s="7"/>
    </row>
    <row r="270" spans="9:14" hidden="1" outlineLevel="1">
      <c r="I270" s="7"/>
      <c r="J270" s="7"/>
      <c r="K270" s="7"/>
      <c r="L270" s="7"/>
      <c r="M270" s="7"/>
      <c r="N270" s="7"/>
    </row>
    <row r="271" spans="9:14" hidden="1" outlineLevel="1">
      <c r="I271" s="7"/>
      <c r="J271" s="7"/>
      <c r="K271" s="7"/>
      <c r="L271" s="7"/>
      <c r="M271" s="7"/>
      <c r="N271" s="7"/>
    </row>
    <row r="272" spans="9:14" hidden="1" outlineLevel="1">
      <c r="I272" s="7"/>
      <c r="J272" s="7"/>
      <c r="K272" s="7"/>
      <c r="L272" s="7"/>
      <c r="M272" s="7"/>
      <c r="N272" s="7"/>
    </row>
    <row r="273" spans="9:14" hidden="1" outlineLevel="1">
      <c r="I273" s="7"/>
      <c r="J273" s="7"/>
      <c r="K273" s="7"/>
      <c r="L273" s="7"/>
      <c r="M273" s="7"/>
      <c r="N273" s="7"/>
    </row>
    <row r="274" spans="9:14" hidden="1" outlineLevel="1">
      <c r="I274" s="7"/>
      <c r="J274" s="7"/>
      <c r="K274" s="7"/>
      <c r="L274" s="7"/>
      <c r="M274" s="7"/>
      <c r="N274" s="7"/>
    </row>
    <row r="275" spans="9:14" hidden="1" outlineLevel="1">
      <c r="I275" s="7"/>
      <c r="J275" s="7"/>
      <c r="K275" s="7"/>
      <c r="L275" s="7"/>
      <c r="M275" s="7"/>
      <c r="N275" s="7"/>
    </row>
    <row r="276" spans="9:14" hidden="1" outlineLevel="1">
      <c r="I276" s="7"/>
      <c r="J276" s="7"/>
      <c r="K276" s="7"/>
      <c r="L276" s="7"/>
      <c r="M276" s="7"/>
      <c r="N276" s="7"/>
    </row>
    <row r="277" spans="9:14" hidden="1" outlineLevel="1">
      <c r="I277" s="7"/>
      <c r="J277" s="7"/>
      <c r="K277" s="7"/>
      <c r="L277" s="7"/>
      <c r="M277" s="7"/>
      <c r="N277" s="7"/>
    </row>
    <row r="278" spans="9:14" hidden="1" outlineLevel="1">
      <c r="I278" s="7"/>
      <c r="J278" s="7"/>
      <c r="K278" s="7"/>
      <c r="L278" s="7"/>
      <c r="M278" s="7"/>
      <c r="N278" s="7"/>
    </row>
    <row r="279" spans="9:14" hidden="1" outlineLevel="1">
      <c r="I279" s="7"/>
      <c r="J279" s="7"/>
      <c r="K279" s="7"/>
      <c r="L279" s="7"/>
      <c r="M279" s="7"/>
      <c r="N279" s="7"/>
    </row>
    <row r="280" spans="9:14" hidden="1" outlineLevel="1">
      <c r="I280" s="7"/>
      <c r="J280" s="7"/>
      <c r="K280" s="7"/>
      <c r="L280" s="7"/>
      <c r="M280" s="7"/>
      <c r="N280" s="7"/>
    </row>
    <row r="281" spans="9:14" hidden="1" outlineLevel="1">
      <c r="I281" s="7"/>
      <c r="J281" s="7"/>
      <c r="K281" s="7"/>
      <c r="L281" s="7"/>
      <c r="M281" s="7"/>
      <c r="N281" s="7"/>
    </row>
    <row r="282" spans="9:14" hidden="1" outlineLevel="1">
      <c r="I282" s="7"/>
      <c r="J282" s="7"/>
      <c r="K282" s="7"/>
      <c r="L282" s="7"/>
      <c r="M282" s="7"/>
      <c r="N282" s="7"/>
    </row>
    <row r="283" spans="9:14" hidden="1" outlineLevel="1">
      <c r="I283" s="7"/>
      <c r="J283" s="7"/>
      <c r="K283" s="7"/>
      <c r="L283" s="7"/>
      <c r="M283" s="7"/>
      <c r="N283" s="7"/>
    </row>
    <row r="284" spans="9:14" hidden="1" outlineLevel="1">
      <c r="I284" s="7"/>
      <c r="J284" s="7"/>
      <c r="K284" s="7"/>
      <c r="L284" s="7"/>
      <c r="M284" s="7"/>
      <c r="N284" s="7"/>
    </row>
    <row r="285" spans="9:14" hidden="1" outlineLevel="1">
      <c r="I285" s="7"/>
      <c r="J285" s="7"/>
      <c r="K285" s="7"/>
      <c r="L285" s="7"/>
      <c r="M285" s="7"/>
      <c r="N285" s="7"/>
    </row>
    <row r="286" spans="9:14" hidden="1" outlineLevel="1">
      <c r="I286" s="7"/>
      <c r="J286" s="7"/>
      <c r="K286" s="7"/>
      <c r="L286" s="7"/>
      <c r="M286" s="7"/>
      <c r="N286" s="7"/>
    </row>
    <row r="287" spans="9:14" hidden="1" outlineLevel="1">
      <c r="I287" s="7"/>
      <c r="J287" s="7"/>
      <c r="K287" s="7"/>
      <c r="L287" s="7"/>
      <c r="M287" s="7"/>
      <c r="N287" s="7"/>
    </row>
    <row r="288" spans="9:14" hidden="1" outlineLevel="1">
      <c r="I288" s="7"/>
      <c r="J288" s="7"/>
      <c r="K288" s="7"/>
      <c r="L288" s="7"/>
      <c r="M288" s="7"/>
      <c r="N288" s="7"/>
    </row>
    <row r="289" spans="9:14" hidden="1" outlineLevel="1">
      <c r="I289" s="7"/>
      <c r="J289" s="7"/>
      <c r="K289" s="7"/>
      <c r="L289" s="7"/>
      <c r="M289" s="7"/>
      <c r="N289" s="7"/>
    </row>
    <row r="290" spans="9:14" hidden="1" outlineLevel="1">
      <c r="I290" s="7"/>
      <c r="J290" s="7"/>
      <c r="K290" s="7"/>
      <c r="L290" s="7"/>
      <c r="M290" s="7"/>
      <c r="N290" s="7"/>
    </row>
    <row r="291" spans="9:14" hidden="1" outlineLevel="1">
      <c r="I291" s="7"/>
      <c r="J291" s="7"/>
      <c r="K291" s="7"/>
      <c r="L291" s="7"/>
      <c r="M291" s="7"/>
      <c r="N291" s="7"/>
    </row>
    <row r="292" spans="9:14" hidden="1" outlineLevel="1">
      <c r="I292" s="7"/>
      <c r="J292" s="7"/>
      <c r="K292" s="7"/>
      <c r="L292" s="7"/>
      <c r="M292" s="7"/>
      <c r="N292" s="7"/>
    </row>
    <row r="293" spans="9:14" hidden="1" outlineLevel="1">
      <c r="I293" s="7"/>
      <c r="J293" s="7"/>
      <c r="K293" s="7"/>
      <c r="L293" s="7"/>
      <c r="M293" s="7"/>
      <c r="N293" s="7"/>
    </row>
    <row r="294" spans="9:14" hidden="1" outlineLevel="1">
      <c r="I294" s="7"/>
      <c r="J294" s="7"/>
      <c r="K294" s="7"/>
      <c r="L294" s="7"/>
      <c r="M294" s="7"/>
      <c r="N294" s="7"/>
    </row>
    <row r="295" spans="9:14" hidden="1" outlineLevel="1">
      <c r="I295" s="7"/>
      <c r="J295" s="7"/>
      <c r="K295" s="7"/>
      <c r="L295" s="7"/>
      <c r="M295" s="7"/>
      <c r="N295" s="7"/>
    </row>
    <row r="296" spans="9:14" hidden="1" outlineLevel="1">
      <c r="I296" s="7"/>
      <c r="J296" s="7"/>
      <c r="K296" s="7"/>
      <c r="L296" s="7"/>
      <c r="M296" s="7"/>
      <c r="N296" s="7"/>
    </row>
    <row r="297" spans="9:14" hidden="1" outlineLevel="1">
      <c r="I297" s="7"/>
      <c r="J297" s="7"/>
      <c r="K297" s="7"/>
      <c r="L297" s="7"/>
      <c r="M297" s="7"/>
      <c r="N297" s="7"/>
    </row>
    <row r="298" spans="9:14" hidden="1" outlineLevel="1">
      <c r="I298" s="7"/>
      <c r="J298" s="7"/>
      <c r="K298" s="7"/>
      <c r="L298" s="7"/>
      <c r="M298" s="7"/>
      <c r="N298" s="7"/>
    </row>
    <row r="299" spans="9:14" hidden="1" outlineLevel="1">
      <c r="I299" s="7"/>
      <c r="J299" s="7"/>
      <c r="K299" s="7"/>
      <c r="L299" s="7"/>
      <c r="M299" s="7"/>
      <c r="N299" s="7"/>
    </row>
    <row r="300" spans="9:14" hidden="1" outlineLevel="1">
      <c r="I300" s="7"/>
      <c r="J300" s="7"/>
      <c r="K300" s="7"/>
      <c r="L300" s="7"/>
      <c r="M300" s="7"/>
      <c r="N300" s="7"/>
    </row>
    <row r="301" spans="9:14" hidden="1" outlineLevel="1">
      <c r="I301" s="7"/>
      <c r="J301" s="7"/>
      <c r="K301" s="7"/>
      <c r="L301" s="7"/>
      <c r="M301" s="7"/>
      <c r="N301" s="7"/>
    </row>
    <row r="302" spans="9:14" hidden="1" outlineLevel="1">
      <c r="I302" s="7"/>
      <c r="J302" s="7"/>
      <c r="K302" s="7"/>
      <c r="L302" s="7"/>
      <c r="M302" s="7"/>
      <c r="N302" s="7"/>
    </row>
    <row r="303" spans="9:14" hidden="1" outlineLevel="1">
      <c r="I303" s="7"/>
      <c r="J303" s="7"/>
      <c r="K303" s="7"/>
      <c r="L303" s="7"/>
      <c r="M303" s="7"/>
      <c r="N303" s="7"/>
    </row>
    <row r="304" spans="9:14" hidden="1" outlineLevel="1">
      <c r="I304" s="7"/>
      <c r="J304" s="7"/>
      <c r="K304" s="7"/>
      <c r="L304" s="7"/>
      <c r="M304" s="7"/>
      <c r="N304" s="7"/>
    </row>
    <row r="305" spans="1:14" hidden="1" outlineLevel="1">
      <c r="I305" s="7"/>
      <c r="J305" s="7"/>
      <c r="K305" s="7"/>
      <c r="L305" s="7"/>
      <c r="M305" s="7"/>
      <c r="N305" s="7"/>
    </row>
    <row r="306" spans="1:14" hidden="1" outlineLevel="1">
      <c r="I306" s="7"/>
      <c r="J306" s="7"/>
      <c r="K306" s="7"/>
      <c r="L306" s="7"/>
      <c r="M306" s="7"/>
      <c r="N306" s="7"/>
    </row>
    <row r="307" spans="1:14" hidden="1" outlineLevel="1">
      <c r="I307" s="7"/>
      <c r="J307" s="7"/>
      <c r="K307" s="7"/>
      <c r="L307" s="7"/>
      <c r="M307" s="7"/>
      <c r="N307" s="7"/>
    </row>
    <row r="308" spans="1:14" hidden="1" outlineLevel="1">
      <c r="I308" s="7"/>
      <c r="J308" s="7"/>
      <c r="K308" s="7"/>
      <c r="L308" s="7"/>
      <c r="M308" s="7"/>
      <c r="N308" s="7"/>
    </row>
    <row r="309" spans="1:14" hidden="1" outlineLevel="1">
      <c r="I309" s="7"/>
      <c r="J309" s="7"/>
      <c r="K309" s="7"/>
      <c r="L309" s="7"/>
      <c r="M309" s="7"/>
      <c r="N309" s="7"/>
    </row>
    <row r="310" spans="1:14" hidden="1" outlineLevel="1">
      <c r="I310" s="7"/>
      <c r="J310" s="7"/>
      <c r="K310" s="7"/>
      <c r="L310" s="7"/>
      <c r="M310" s="7"/>
      <c r="N310" s="7"/>
    </row>
    <row r="311" spans="1:14" hidden="1" outlineLevel="1">
      <c r="I311" s="7"/>
      <c r="J311" s="7"/>
      <c r="K311" s="7"/>
      <c r="L311" s="7"/>
      <c r="M311" s="7"/>
      <c r="N311" s="7"/>
    </row>
    <row r="312" spans="1:14" hidden="1" outlineLevel="1">
      <c r="I312" s="7"/>
      <c r="J312" s="7"/>
      <c r="K312" s="7"/>
      <c r="L312" s="7"/>
      <c r="M312" s="7"/>
      <c r="N312" s="7"/>
    </row>
    <row r="313" spans="1:14" hidden="1" outlineLevel="1">
      <c r="I313" s="7"/>
      <c r="J313" s="7"/>
      <c r="K313" s="7"/>
      <c r="L313" s="7"/>
      <c r="M313" s="7"/>
      <c r="N313" s="7"/>
    </row>
    <row r="314" spans="1:14" hidden="1" outlineLevel="1">
      <c r="I314" s="7"/>
      <c r="J314" s="7"/>
      <c r="K314" s="7"/>
      <c r="L314" s="7"/>
      <c r="M314" s="7"/>
      <c r="N314" s="7"/>
    </row>
    <row r="315" spans="1:14" hidden="1" outlineLevel="1">
      <c r="I315" s="7"/>
      <c r="J315" s="7"/>
      <c r="K315" s="7"/>
      <c r="L315" s="7"/>
      <c r="M315" s="7"/>
      <c r="N315" s="7"/>
    </row>
    <row r="316" spans="1:14" hidden="1" outlineLevel="1">
      <c r="I316" s="7"/>
      <c r="J316" s="7"/>
      <c r="K316" s="7"/>
      <c r="L316" s="7"/>
      <c r="M316" s="7"/>
      <c r="N316" s="7"/>
    </row>
    <row r="317" spans="1:14" hidden="1" outlineLevel="1">
      <c r="I317" s="7"/>
      <c r="J317" s="7"/>
      <c r="K317" s="7"/>
      <c r="L317" s="7"/>
      <c r="M317" s="7"/>
      <c r="N317" s="7"/>
    </row>
    <row r="318" spans="1:14" hidden="1" outlineLevel="1">
      <c r="I318" s="7"/>
      <c r="J318" s="7"/>
      <c r="K318" s="7"/>
      <c r="L318" s="7"/>
      <c r="M318" s="7"/>
      <c r="N318" s="7"/>
    </row>
    <row r="319" spans="1:14" hidden="1" outlineLevel="1">
      <c r="A319" s="2"/>
      <c r="B319" s="8"/>
      <c r="C319" s="8"/>
      <c r="D319" s="8"/>
      <c r="E319" s="8"/>
      <c r="F319" s="8"/>
      <c r="G319" s="8"/>
      <c r="H319" s="8"/>
      <c r="I319" s="7"/>
      <c r="J319" s="7"/>
      <c r="K319" s="7"/>
      <c r="L319" s="7"/>
      <c r="M319" s="7"/>
      <c r="N319" s="7"/>
    </row>
    <row r="320" spans="1:14" hidden="1" outlineLevel="1">
      <c r="A320" s="2"/>
      <c r="B320" s="8"/>
      <c r="C320" s="8"/>
      <c r="D320" s="8"/>
      <c r="E320" s="8"/>
      <c r="F320" s="8"/>
      <c r="G320" s="8"/>
      <c r="H320" s="8"/>
      <c r="I320" s="7"/>
      <c r="J320" s="7"/>
      <c r="K320" s="7"/>
      <c r="L320" s="7"/>
      <c r="M320" s="7"/>
      <c r="N320" s="7"/>
    </row>
    <row r="321" spans="1:14" hidden="1" outlineLevel="1">
      <c r="A321" s="2"/>
      <c r="B321" s="8"/>
      <c r="C321" s="8"/>
      <c r="D321" s="8"/>
      <c r="E321" s="8"/>
      <c r="F321" s="8"/>
      <c r="G321" s="8"/>
      <c r="H321" s="8"/>
      <c r="I321" s="7"/>
      <c r="J321" s="7"/>
      <c r="K321" s="7"/>
      <c r="L321" s="7"/>
      <c r="M321" s="7"/>
      <c r="N321" s="7"/>
    </row>
    <row r="322" spans="1:14" hidden="1" outlineLevel="1">
      <c r="A322" s="2"/>
      <c r="B322" s="8"/>
      <c r="C322" s="8"/>
      <c r="D322" s="8"/>
      <c r="E322" s="8"/>
      <c r="F322" s="8"/>
      <c r="G322" s="8"/>
      <c r="H322" s="8"/>
      <c r="I322" s="7"/>
      <c r="J322" s="7"/>
      <c r="K322" s="7"/>
      <c r="L322" s="7"/>
      <c r="M322" s="7"/>
      <c r="N322" s="7"/>
    </row>
    <row r="323" spans="1:14" hidden="1" outlineLevel="1">
      <c r="A323" s="2"/>
      <c r="B323" s="8"/>
      <c r="C323" s="8"/>
      <c r="D323" s="8"/>
      <c r="E323" s="8"/>
      <c r="F323" s="8"/>
      <c r="G323" s="8"/>
      <c r="H323" s="8"/>
      <c r="I323" s="7"/>
      <c r="J323" s="7"/>
      <c r="K323" s="7"/>
      <c r="L323" s="7"/>
      <c r="M323" s="7"/>
      <c r="N323" s="7"/>
    </row>
    <row r="324" spans="1:14" hidden="1" outlineLevel="1">
      <c r="A324" s="2"/>
      <c r="B324" s="8"/>
      <c r="C324" s="8"/>
      <c r="D324" s="8"/>
      <c r="E324" s="8"/>
      <c r="F324" s="8"/>
      <c r="G324" s="8"/>
      <c r="H324" s="8"/>
      <c r="I324" s="7"/>
      <c r="J324" s="7"/>
      <c r="K324" s="7"/>
      <c r="L324" s="7"/>
      <c r="M324" s="7"/>
      <c r="N324" s="7"/>
    </row>
    <row r="325" spans="1:14" hidden="1" outlineLevel="1">
      <c r="A325" s="2"/>
      <c r="B325" s="8"/>
      <c r="C325" s="8"/>
      <c r="D325" s="8"/>
      <c r="E325" s="8"/>
      <c r="F325" s="8"/>
      <c r="G325" s="8"/>
      <c r="H325" s="8"/>
      <c r="I325" s="7"/>
      <c r="J325" s="7"/>
      <c r="K325" s="7"/>
      <c r="L325" s="7"/>
      <c r="M325" s="7"/>
      <c r="N325" s="7"/>
    </row>
    <row r="326" spans="1:14" hidden="1" outlineLevel="1">
      <c r="A326" s="2"/>
      <c r="B326" s="8"/>
      <c r="C326" s="8"/>
      <c r="D326" s="8"/>
      <c r="E326" s="8"/>
      <c r="F326" s="8"/>
      <c r="G326" s="8"/>
      <c r="H326" s="8"/>
      <c r="I326" s="7"/>
      <c r="J326" s="7"/>
      <c r="K326" s="7"/>
      <c r="L326" s="7"/>
      <c r="M326" s="7"/>
      <c r="N326" s="7"/>
    </row>
    <row r="327" spans="1:14" hidden="1" outlineLevel="1">
      <c r="A327" s="2"/>
      <c r="B327" s="8"/>
      <c r="C327" s="8"/>
      <c r="D327" s="8"/>
      <c r="E327" s="8"/>
      <c r="F327" s="8"/>
      <c r="G327" s="8"/>
      <c r="H327" s="8"/>
      <c r="I327" s="7"/>
      <c r="J327" s="7"/>
      <c r="K327" s="7"/>
      <c r="L327" s="7"/>
      <c r="M327" s="7"/>
      <c r="N327" s="7"/>
    </row>
    <row r="328" spans="1:14" hidden="1" outlineLevel="1">
      <c r="A328" s="2"/>
      <c r="B328" s="8"/>
      <c r="C328" s="8"/>
      <c r="D328" s="8"/>
      <c r="E328" s="8"/>
      <c r="F328" s="8"/>
      <c r="G328" s="8"/>
      <c r="H328" s="8"/>
      <c r="I328" s="7"/>
      <c r="J328" s="7"/>
      <c r="K328" s="7"/>
      <c r="L328" s="7"/>
      <c r="M328" s="7"/>
      <c r="N328" s="7"/>
    </row>
    <row r="329" spans="1:14" hidden="1" outlineLevel="1">
      <c r="A329" s="2"/>
      <c r="B329" s="8"/>
      <c r="C329" s="8"/>
      <c r="D329" s="8"/>
      <c r="E329" s="8"/>
      <c r="F329" s="8"/>
      <c r="G329" s="8"/>
      <c r="H329" s="8"/>
      <c r="I329" s="7"/>
      <c r="J329" s="7"/>
      <c r="K329" s="7"/>
      <c r="L329" s="7"/>
      <c r="M329" s="7"/>
      <c r="N329" s="7"/>
    </row>
    <row r="330" spans="1:14" hidden="1" outlineLevel="1">
      <c r="A330" s="2"/>
      <c r="B330" s="8"/>
      <c r="C330" s="8"/>
      <c r="D330" s="8"/>
      <c r="E330" s="8"/>
      <c r="F330" s="8"/>
      <c r="G330" s="8"/>
      <c r="H330" s="8"/>
      <c r="I330" s="7"/>
      <c r="J330" s="7"/>
      <c r="K330" s="7"/>
      <c r="L330" s="7"/>
      <c r="M330" s="7"/>
      <c r="N330" s="7"/>
    </row>
    <row r="331" spans="1:14" hidden="1" outlineLevel="1">
      <c r="A331" s="2"/>
      <c r="B331" s="8"/>
      <c r="C331" s="8"/>
      <c r="D331" s="8"/>
      <c r="E331" s="8"/>
      <c r="F331" s="8"/>
      <c r="G331" s="8"/>
      <c r="H331" s="8"/>
      <c r="I331" s="7"/>
      <c r="J331" s="7"/>
      <c r="K331" s="7"/>
      <c r="L331" s="7"/>
      <c r="M331" s="7"/>
      <c r="N331" s="7"/>
    </row>
    <row r="332" spans="1:14" hidden="1" outlineLevel="1">
      <c r="A332" s="2"/>
      <c r="B332" s="8"/>
      <c r="C332" s="8"/>
      <c r="D332" s="8"/>
      <c r="E332" s="8"/>
      <c r="F332" s="8"/>
      <c r="G332" s="8"/>
      <c r="H332" s="8"/>
      <c r="I332" s="7"/>
      <c r="J332" s="7"/>
      <c r="K332" s="7"/>
      <c r="L332" s="7"/>
      <c r="M332" s="7"/>
      <c r="N332" s="7"/>
    </row>
    <row r="333" spans="1:14" hidden="1" outlineLevel="1">
      <c r="A333" s="2"/>
      <c r="B333" s="8"/>
      <c r="C333" s="8"/>
      <c r="D333" s="8"/>
      <c r="E333" s="8"/>
      <c r="F333" s="8"/>
      <c r="G333" s="8"/>
      <c r="H333" s="8"/>
      <c r="I333" s="7"/>
      <c r="J333" s="7"/>
      <c r="K333" s="7"/>
      <c r="L333" s="7"/>
      <c r="M333" s="7"/>
      <c r="N333" s="7"/>
    </row>
    <row r="334" spans="1:14" hidden="1" outlineLevel="1">
      <c r="A334" s="2"/>
      <c r="B334" s="8"/>
      <c r="C334" s="8"/>
      <c r="D334" s="8"/>
      <c r="E334" s="8"/>
      <c r="F334" s="8"/>
      <c r="G334" s="8"/>
      <c r="H334" s="8"/>
      <c r="I334" s="7"/>
      <c r="J334" s="7"/>
      <c r="K334" s="7"/>
      <c r="L334" s="7"/>
      <c r="M334" s="7"/>
      <c r="N334" s="7"/>
    </row>
    <row r="335" spans="1:14" hidden="1" outlineLevel="1">
      <c r="A335" s="2"/>
      <c r="B335" s="8"/>
      <c r="C335" s="8"/>
      <c r="D335" s="8"/>
      <c r="E335" s="8"/>
      <c r="F335" s="8"/>
      <c r="G335" s="8"/>
      <c r="H335" s="8"/>
      <c r="I335" s="7"/>
      <c r="J335" s="7"/>
      <c r="K335" s="7"/>
      <c r="L335" s="7"/>
      <c r="M335" s="7"/>
      <c r="N335" s="7"/>
    </row>
    <row r="336" spans="1:14" hidden="1" outlineLevel="1">
      <c r="A336" s="2"/>
      <c r="B336" s="8"/>
      <c r="C336" s="8"/>
      <c r="D336" s="8"/>
      <c r="E336" s="8"/>
      <c r="F336" s="8"/>
      <c r="G336" s="8"/>
      <c r="H336" s="8"/>
      <c r="I336" s="7"/>
      <c r="J336" s="7"/>
      <c r="K336" s="7"/>
      <c r="L336" s="7"/>
      <c r="M336" s="7"/>
      <c r="N336" s="7"/>
    </row>
    <row r="337" spans="1:14" hidden="1" outlineLevel="1">
      <c r="A337" s="2"/>
      <c r="B337" s="8"/>
      <c r="C337" s="8"/>
      <c r="D337" s="8"/>
      <c r="E337" s="8"/>
      <c r="F337" s="8"/>
      <c r="G337" s="8"/>
      <c r="H337" s="8"/>
      <c r="I337" s="7"/>
      <c r="J337" s="7"/>
      <c r="K337" s="7"/>
      <c r="L337" s="7"/>
      <c r="M337" s="7"/>
      <c r="N337" s="7"/>
    </row>
    <row r="338" spans="1:14" hidden="1" outlineLevel="1">
      <c r="A338" s="2"/>
      <c r="B338" s="8"/>
      <c r="C338" s="8"/>
      <c r="D338" s="8"/>
      <c r="E338" s="8"/>
      <c r="F338" s="8"/>
      <c r="G338" s="8"/>
      <c r="H338" s="8"/>
      <c r="I338" s="7"/>
      <c r="J338" s="7"/>
      <c r="K338" s="7"/>
      <c r="L338" s="7"/>
      <c r="M338" s="7"/>
      <c r="N338" s="7"/>
    </row>
    <row r="339" spans="1:14" hidden="1" outlineLevel="1">
      <c r="A339" s="2"/>
      <c r="B339" s="8"/>
      <c r="C339" s="8"/>
      <c r="D339" s="8"/>
      <c r="E339" s="8"/>
      <c r="F339" s="8"/>
      <c r="G339" s="8"/>
      <c r="H339" s="8"/>
      <c r="I339" s="7"/>
      <c r="J339" s="7"/>
      <c r="K339" s="7"/>
      <c r="L339" s="7"/>
      <c r="M339" s="7"/>
      <c r="N339" s="7"/>
    </row>
    <row r="340" spans="1:14" hidden="1" outlineLevel="1">
      <c r="A340" s="2"/>
      <c r="B340" s="8"/>
      <c r="C340" s="8"/>
      <c r="D340" s="8"/>
      <c r="E340" s="8"/>
      <c r="F340" s="8"/>
      <c r="G340" s="8"/>
      <c r="H340" s="8"/>
      <c r="I340" s="7"/>
      <c r="J340" s="7"/>
      <c r="K340" s="7"/>
      <c r="L340" s="7"/>
      <c r="M340" s="7"/>
      <c r="N340" s="7"/>
    </row>
    <row r="341" spans="1:14" hidden="1" outlineLevel="1">
      <c r="A341" s="2"/>
      <c r="B341" s="8"/>
      <c r="C341" s="8"/>
      <c r="D341" s="8"/>
      <c r="E341" s="8"/>
      <c r="F341" s="8"/>
      <c r="G341" s="8"/>
      <c r="H341" s="8"/>
      <c r="I341" s="7"/>
      <c r="J341" s="7"/>
      <c r="K341" s="7"/>
      <c r="L341" s="7"/>
      <c r="M341" s="7"/>
      <c r="N341" s="7"/>
    </row>
    <row r="342" spans="1:14" hidden="1" outlineLevel="1">
      <c r="A342" s="2"/>
      <c r="B342" s="8"/>
      <c r="C342" s="8"/>
      <c r="D342" s="8"/>
      <c r="E342" s="8"/>
      <c r="F342" s="8"/>
      <c r="G342" s="8"/>
      <c r="H342" s="8"/>
      <c r="I342" s="7"/>
      <c r="J342" s="7"/>
      <c r="K342" s="7"/>
      <c r="L342" s="7"/>
      <c r="M342" s="7"/>
      <c r="N342" s="7"/>
    </row>
    <row r="343" spans="1:14" hidden="1" outlineLevel="1">
      <c r="A343" s="2"/>
      <c r="B343" s="8"/>
      <c r="C343" s="8"/>
      <c r="D343" s="8"/>
      <c r="E343" s="8"/>
      <c r="F343" s="8"/>
      <c r="G343" s="8"/>
      <c r="H343" s="8"/>
      <c r="I343" s="7"/>
      <c r="J343" s="7"/>
      <c r="K343" s="7"/>
      <c r="L343" s="7"/>
      <c r="M343" s="7"/>
      <c r="N343" s="7"/>
    </row>
    <row r="344" spans="1:14" hidden="1" outlineLevel="1">
      <c r="A344" s="2"/>
      <c r="B344" s="8"/>
      <c r="C344" s="8"/>
      <c r="D344" s="8"/>
      <c r="E344" s="8"/>
      <c r="F344" s="8"/>
      <c r="G344" s="8"/>
      <c r="H344" s="8"/>
      <c r="I344" s="7"/>
      <c r="J344" s="7"/>
      <c r="K344" s="7"/>
      <c r="L344" s="7"/>
      <c r="M344" s="7"/>
      <c r="N344" s="7"/>
    </row>
    <row r="345" spans="1:14" hidden="1" outlineLevel="1">
      <c r="A345" s="2"/>
      <c r="B345" s="8"/>
      <c r="C345" s="8"/>
      <c r="D345" s="8"/>
      <c r="E345" s="8"/>
      <c r="F345" s="8"/>
      <c r="G345" s="8"/>
      <c r="H345" s="8"/>
      <c r="I345" s="7"/>
      <c r="J345" s="7"/>
      <c r="K345" s="7"/>
      <c r="L345" s="7"/>
      <c r="M345" s="7"/>
      <c r="N345" s="7"/>
    </row>
    <row r="346" spans="1:14" hidden="1" outlineLevel="1">
      <c r="A346" s="2"/>
      <c r="B346" s="8"/>
      <c r="C346" s="8"/>
      <c r="D346" s="8"/>
      <c r="E346" s="8"/>
      <c r="F346" s="8"/>
      <c r="G346" s="8"/>
      <c r="H346" s="8"/>
      <c r="I346" s="7"/>
      <c r="J346" s="7"/>
      <c r="K346" s="7"/>
      <c r="L346" s="7"/>
      <c r="M346" s="7"/>
      <c r="N346" s="7"/>
    </row>
    <row r="347" spans="1:14" hidden="1" outlineLevel="1">
      <c r="A347" s="2"/>
      <c r="B347" s="8"/>
      <c r="C347" s="8"/>
      <c r="D347" s="8"/>
      <c r="E347" s="8"/>
      <c r="F347" s="8"/>
      <c r="G347" s="8"/>
      <c r="H347" s="8"/>
      <c r="I347" s="7"/>
      <c r="J347" s="7"/>
      <c r="K347" s="7"/>
      <c r="L347" s="7"/>
      <c r="M347" s="7"/>
      <c r="N347" s="7"/>
    </row>
    <row r="348" spans="1:14" hidden="1" outlineLevel="1">
      <c r="A348" s="2"/>
      <c r="B348" s="8"/>
      <c r="C348" s="8"/>
      <c r="D348" s="8"/>
      <c r="E348" s="8"/>
      <c r="F348" s="8"/>
      <c r="G348" s="8"/>
      <c r="H348" s="8"/>
      <c r="I348" s="7"/>
      <c r="J348" s="7"/>
      <c r="K348" s="7"/>
      <c r="L348" s="7"/>
      <c r="M348" s="7"/>
      <c r="N348" s="7"/>
    </row>
    <row r="349" spans="1:14" hidden="1" outlineLevel="1">
      <c r="A349" s="2"/>
      <c r="B349" s="8"/>
      <c r="C349" s="8"/>
      <c r="D349" s="8"/>
      <c r="E349" s="8"/>
      <c r="F349" s="8"/>
      <c r="G349" s="8"/>
      <c r="H349" s="8"/>
      <c r="I349" s="7"/>
      <c r="J349" s="7"/>
      <c r="K349" s="7"/>
      <c r="L349" s="7"/>
      <c r="M349" s="7"/>
      <c r="N349" s="7"/>
    </row>
    <row r="350" spans="1:14" hidden="1" outlineLevel="1">
      <c r="A350" s="2"/>
      <c r="B350" s="8"/>
      <c r="C350" s="8"/>
      <c r="D350" s="8"/>
      <c r="E350" s="8"/>
      <c r="F350" s="8"/>
      <c r="G350" s="8"/>
      <c r="H350" s="8"/>
      <c r="I350" s="7"/>
      <c r="J350" s="7"/>
      <c r="K350" s="7"/>
      <c r="L350" s="7"/>
      <c r="M350" s="7"/>
      <c r="N350" s="7"/>
    </row>
    <row r="351" spans="1:14" hidden="1" outlineLevel="1">
      <c r="A351" s="2"/>
      <c r="B351" s="8"/>
      <c r="C351" s="8"/>
      <c r="D351" s="8"/>
      <c r="E351" s="8"/>
      <c r="F351" s="8"/>
      <c r="G351" s="8"/>
      <c r="H351" s="8"/>
      <c r="I351" s="7"/>
      <c r="J351" s="7"/>
      <c r="K351" s="7"/>
      <c r="L351" s="7"/>
      <c r="M351" s="7"/>
      <c r="N351" s="7"/>
    </row>
    <row r="352" spans="1:14" hidden="1" outlineLevel="1">
      <c r="A352" s="2"/>
      <c r="B352" s="8"/>
      <c r="C352" s="8"/>
      <c r="D352" s="8"/>
      <c r="E352" s="8"/>
      <c r="F352" s="8"/>
      <c r="G352" s="8"/>
      <c r="H352" s="8"/>
      <c r="I352" s="7"/>
      <c r="J352" s="7"/>
      <c r="K352" s="7"/>
      <c r="L352" s="7"/>
      <c r="M352" s="7"/>
      <c r="N352" s="7"/>
    </row>
    <row r="353" spans="1:14" hidden="1" outlineLevel="1">
      <c r="A353" s="2"/>
      <c r="B353" s="8"/>
      <c r="C353" s="8"/>
      <c r="D353" s="8"/>
      <c r="E353" s="8"/>
      <c r="F353" s="8"/>
      <c r="G353" s="8"/>
      <c r="H353" s="8"/>
      <c r="I353" s="7"/>
      <c r="J353" s="7"/>
      <c r="K353" s="7"/>
      <c r="L353" s="7"/>
      <c r="M353" s="7"/>
      <c r="N353" s="7"/>
    </row>
    <row r="354" spans="1:14" hidden="1" outlineLevel="1">
      <c r="A354" s="2"/>
      <c r="B354" s="8"/>
      <c r="C354" s="8"/>
      <c r="D354" s="8"/>
      <c r="E354" s="8"/>
      <c r="F354" s="8"/>
      <c r="G354" s="8"/>
      <c r="H354" s="8"/>
      <c r="I354" s="7"/>
      <c r="J354" s="7"/>
      <c r="K354" s="7"/>
      <c r="L354" s="7"/>
      <c r="M354" s="7"/>
      <c r="N354" s="7"/>
    </row>
    <row r="355" spans="1:14" hidden="1" outlineLevel="1">
      <c r="A355" s="2"/>
      <c r="B355" s="8"/>
      <c r="C355" s="8"/>
      <c r="D355" s="8"/>
      <c r="E355" s="8"/>
      <c r="F355" s="8"/>
      <c r="G355" s="8"/>
      <c r="H355" s="8"/>
      <c r="I355" s="7"/>
      <c r="J355" s="7"/>
      <c r="K355" s="7"/>
      <c r="L355" s="7"/>
      <c r="M355" s="7"/>
      <c r="N355" s="7"/>
    </row>
    <row r="356" spans="1:14" hidden="1" outlineLevel="1">
      <c r="A356" s="2"/>
      <c r="B356" s="8"/>
      <c r="C356" s="8"/>
      <c r="D356" s="8"/>
      <c r="E356" s="8"/>
      <c r="F356" s="8"/>
      <c r="G356" s="8"/>
      <c r="H356" s="8"/>
      <c r="I356" s="7"/>
      <c r="J356" s="7"/>
      <c r="K356" s="7"/>
      <c r="L356" s="7"/>
      <c r="M356" s="7"/>
      <c r="N356" s="7"/>
    </row>
    <row r="357" spans="1:14" hidden="1" outlineLevel="1">
      <c r="A357" s="2"/>
      <c r="B357" s="8"/>
      <c r="C357" s="8"/>
      <c r="D357" s="8"/>
      <c r="E357" s="8"/>
      <c r="F357" s="8"/>
      <c r="G357" s="8"/>
      <c r="H357" s="8"/>
      <c r="I357" s="7"/>
      <c r="J357" s="7"/>
      <c r="K357" s="7"/>
      <c r="L357" s="7"/>
      <c r="M357" s="7"/>
      <c r="N357" s="7"/>
    </row>
    <row r="358" spans="1:14" hidden="1" outlineLevel="1">
      <c r="A358" s="2"/>
      <c r="B358" s="8"/>
      <c r="C358" s="8"/>
      <c r="D358" s="8"/>
      <c r="E358" s="8"/>
      <c r="F358" s="8"/>
      <c r="G358" s="8"/>
      <c r="H358" s="8"/>
      <c r="I358" s="7"/>
      <c r="J358" s="7"/>
      <c r="K358" s="7"/>
      <c r="L358" s="7"/>
      <c r="M358" s="7"/>
      <c r="N358" s="7"/>
    </row>
    <row r="359" spans="1:14" hidden="1" outlineLevel="1">
      <c r="A359" s="2"/>
      <c r="B359" s="8"/>
      <c r="C359" s="8"/>
      <c r="D359" s="8"/>
      <c r="E359" s="8"/>
      <c r="F359" s="8"/>
      <c r="G359" s="8"/>
      <c r="H359" s="8"/>
      <c r="I359" s="7"/>
      <c r="J359" s="7"/>
      <c r="K359" s="7"/>
      <c r="L359" s="7"/>
      <c r="M359" s="7"/>
      <c r="N359" s="7"/>
    </row>
    <row r="360" spans="1:14" hidden="1" outlineLevel="1">
      <c r="A360" s="2"/>
      <c r="B360" s="8"/>
      <c r="C360" s="8"/>
      <c r="D360" s="8"/>
      <c r="E360" s="8"/>
      <c r="F360" s="8"/>
      <c r="G360" s="8"/>
      <c r="H360" s="8"/>
      <c r="I360" s="7"/>
      <c r="J360" s="7"/>
      <c r="K360" s="7"/>
      <c r="L360" s="7"/>
      <c r="M360" s="7"/>
      <c r="N360" s="7"/>
    </row>
    <row r="361" spans="1:14" hidden="1" outlineLevel="1">
      <c r="A361" s="2"/>
      <c r="B361" s="8"/>
      <c r="C361" s="8"/>
      <c r="D361" s="8"/>
      <c r="E361" s="8"/>
      <c r="F361" s="8"/>
      <c r="G361" s="8"/>
      <c r="H361" s="8"/>
      <c r="I361" s="7"/>
      <c r="J361" s="7"/>
      <c r="K361" s="7"/>
      <c r="L361" s="7"/>
      <c r="M361" s="7"/>
      <c r="N361" s="7"/>
    </row>
    <row r="362" spans="1:14" hidden="1" outlineLevel="1">
      <c r="A362" s="2"/>
      <c r="B362" s="8"/>
      <c r="C362" s="8"/>
      <c r="D362" s="8"/>
      <c r="E362" s="8"/>
      <c r="F362" s="8"/>
      <c r="G362" s="8"/>
      <c r="H362" s="8"/>
      <c r="I362" s="7"/>
      <c r="J362" s="7"/>
      <c r="K362" s="7"/>
      <c r="L362" s="7"/>
      <c r="M362" s="7"/>
      <c r="N362" s="7"/>
    </row>
    <row r="363" spans="1:14" hidden="1" outlineLevel="1">
      <c r="A363" s="2"/>
      <c r="B363" s="8"/>
      <c r="C363" s="8"/>
      <c r="D363" s="8"/>
      <c r="E363" s="8"/>
      <c r="F363" s="8"/>
      <c r="G363" s="8"/>
      <c r="H363" s="8"/>
      <c r="I363" s="7"/>
      <c r="J363" s="7"/>
      <c r="K363" s="7"/>
      <c r="L363" s="7"/>
      <c r="M363" s="7"/>
      <c r="N363" s="7"/>
    </row>
    <row r="364" spans="1:14" hidden="1" outlineLevel="1">
      <c r="A364" s="2"/>
      <c r="B364" s="8"/>
      <c r="C364" s="8"/>
      <c r="D364" s="8"/>
      <c r="E364" s="8"/>
      <c r="F364" s="8"/>
      <c r="G364" s="8"/>
      <c r="H364" s="8"/>
      <c r="I364" s="7"/>
      <c r="J364" s="7"/>
      <c r="K364" s="7"/>
      <c r="L364" s="7"/>
      <c r="M364" s="7"/>
      <c r="N364" s="7"/>
    </row>
    <row r="365" spans="1:14" hidden="1" outlineLevel="1">
      <c r="A365" s="2"/>
      <c r="B365" s="8"/>
      <c r="C365" s="8"/>
      <c r="D365" s="8"/>
      <c r="E365" s="8"/>
      <c r="F365" s="8"/>
      <c r="G365" s="8"/>
      <c r="H365" s="8"/>
      <c r="I365" s="7"/>
      <c r="J365" s="7"/>
      <c r="K365" s="7"/>
      <c r="L365" s="7"/>
      <c r="M365" s="7"/>
      <c r="N365" s="7"/>
    </row>
    <row r="366" spans="1:14" hidden="1" outlineLevel="1">
      <c r="A366" s="2"/>
      <c r="B366" s="8"/>
      <c r="C366" s="8"/>
      <c r="D366" s="8"/>
      <c r="E366" s="8"/>
      <c r="F366" s="8"/>
      <c r="G366" s="8"/>
      <c r="H366" s="8"/>
      <c r="I366" s="7"/>
      <c r="J366" s="7"/>
      <c r="K366" s="7"/>
      <c r="L366" s="7"/>
      <c r="M366" s="7"/>
      <c r="N366" s="7"/>
    </row>
    <row r="367" spans="1:14" hidden="1" outlineLevel="1">
      <c r="A367" s="2"/>
      <c r="B367" s="8"/>
      <c r="C367" s="8"/>
      <c r="D367" s="8"/>
      <c r="E367" s="8"/>
      <c r="F367" s="8"/>
      <c r="G367" s="8"/>
      <c r="H367" s="8"/>
      <c r="I367" s="7"/>
      <c r="J367" s="7"/>
      <c r="K367" s="7"/>
      <c r="L367" s="7"/>
      <c r="M367" s="7"/>
      <c r="N367" s="7"/>
    </row>
    <row r="368" spans="1:14" hidden="1" outlineLevel="1">
      <c r="A368" s="2"/>
      <c r="B368" s="8"/>
      <c r="C368" s="8"/>
      <c r="D368" s="8"/>
      <c r="E368" s="8"/>
      <c r="F368" s="8"/>
      <c r="G368" s="8"/>
      <c r="H368" s="8"/>
      <c r="I368" s="7"/>
      <c r="J368" s="7"/>
      <c r="K368" s="7"/>
      <c r="L368" s="7"/>
      <c r="M368" s="7"/>
      <c r="N368" s="7"/>
    </row>
    <row r="369" spans="1:14" hidden="1" outlineLevel="1">
      <c r="A369" s="2"/>
      <c r="B369" s="8"/>
      <c r="C369" s="8"/>
      <c r="D369" s="8"/>
      <c r="E369" s="8"/>
      <c r="F369" s="8"/>
      <c r="G369" s="8"/>
      <c r="H369" s="8"/>
      <c r="I369" s="7"/>
      <c r="J369" s="7"/>
      <c r="K369" s="7"/>
      <c r="L369" s="7"/>
      <c r="M369" s="7"/>
      <c r="N369" s="7"/>
    </row>
    <row r="370" spans="1:14" hidden="1" outlineLevel="1">
      <c r="A370" s="2"/>
      <c r="B370" s="8"/>
      <c r="C370" s="8"/>
      <c r="D370" s="8"/>
      <c r="E370" s="8"/>
      <c r="F370" s="8"/>
      <c r="G370" s="8"/>
      <c r="H370" s="8"/>
      <c r="I370" s="7"/>
      <c r="J370" s="7"/>
      <c r="K370" s="7"/>
      <c r="L370" s="7"/>
      <c r="M370" s="7"/>
      <c r="N370" s="7"/>
    </row>
    <row r="371" spans="1:14" hidden="1" outlineLevel="1">
      <c r="A371" s="2"/>
      <c r="B371" s="8"/>
      <c r="C371" s="8"/>
      <c r="D371" s="8"/>
      <c r="E371" s="8"/>
      <c r="F371" s="8"/>
      <c r="G371" s="8"/>
      <c r="H371" s="8"/>
      <c r="I371" s="7"/>
      <c r="J371" s="7"/>
      <c r="K371" s="7"/>
      <c r="L371" s="7"/>
      <c r="M371" s="7"/>
      <c r="N371" s="7"/>
    </row>
    <row r="372" spans="1:14" hidden="1" outlineLevel="1">
      <c r="A372" s="2"/>
      <c r="B372" s="8"/>
      <c r="C372" s="8"/>
      <c r="D372" s="8"/>
      <c r="E372" s="8"/>
      <c r="F372" s="8"/>
      <c r="G372" s="8"/>
      <c r="H372" s="8"/>
      <c r="I372" s="7"/>
      <c r="J372" s="7"/>
      <c r="K372" s="7"/>
      <c r="L372" s="7"/>
      <c r="M372" s="7"/>
      <c r="N372" s="7"/>
    </row>
    <row r="373" spans="1:14" hidden="1" outlineLevel="1">
      <c r="A373" s="2"/>
      <c r="B373" s="8"/>
      <c r="C373" s="8"/>
      <c r="D373" s="8"/>
      <c r="E373" s="8"/>
      <c r="F373" s="8"/>
      <c r="G373" s="8"/>
      <c r="H373" s="8"/>
      <c r="I373" s="7"/>
      <c r="J373" s="7"/>
      <c r="K373" s="7"/>
      <c r="L373" s="7"/>
      <c r="M373" s="7"/>
      <c r="N373" s="7"/>
    </row>
    <row r="374" spans="1:14" hidden="1" outlineLevel="1">
      <c r="A374" s="2"/>
      <c r="B374" s="8"/>
      <c r="C374" s="8"/>
      <c r="D374" s="8"/>
      <c r="E374" s="8"/>
      <c r="F374" s="8"/>
      <c r="G374" s="8"/>
      <c r="H374" s="8"/>
      <c r="I374" s="7"/>
      <c r="J374" s="7"/>
      <c r="K374" s="7"/>
      <c r="L374" s="7"/>
      <c r="M374" s="7"/>
      <c r="N374" s="7"/>
    </row>
    <row r="375" spans="1:14" hidden="1" outlineLevel="1">
      <c r="A375" s="2"/>
      <c r="B375" s="8"/>
      <c r="C375" s="8"/>
      <c r="D375" s="8"/>
      <c r="E375" s="8"/>
      <c r="F375" s="8"/>
      <c r="G375" s="8"/>
      <c r="H375" s="8"/>
      <c r="I375" s="7"/>
      <c r="J375" s="7"/>
      <c r="K375" s="7"/>
      <c r="L375" s="7"/>
      <c r="M375" s="7"/>
      <c r="N375" s="7"/>
    </row>
    <row r="376" spans="1:14" hidden="1" outlineLevel="1">
      <c r="A376" s="2"/>
      <c r="B376" s="8"/>
      <c r="C376" s="8"/>
      <c r="D376" s="8"/>
      <c r="E376" s="8"/>
      <c r="F376" s="8"/>
      <c r="G376" s="8"/>
      <c r="H376" s="8"/>
      <c r="I376" s="7"/>
      <c r="J376" s="7"/>
      <c r="K376" s="7"/>
      <c r="L376" s="7"/>
      <c r="M376" s="7"/>
      <c r="N376" s="7"/>
    </row>
    <row r="377" spans="1:14" hidden="1" outlineLevel="1">
      <c r="A377" s="2"/>
      <c r="B377" s="8"/>
      <c r="C377" s="8"/>
      <c r="D377" s="8"/>
      <c r="E377" s="8"/>
      <c r="F377" s="8"/>
      <c r="G377" s="8"/>
      <c r="H377" s="8"/>
      <c r="I377" s="7"/>
      <c r="J377" s="7"/>
      <c r="K377" s="7"/>
      <c r="L377" s="7"/>
      <c r="M377" s="7"/>
      <c r="N377" s="7"/>
    </row>
    <row r="378" spans="1:14" hidden="1" outlineLevel="1">
      <c r="A378" s="2"/>
      <c r="B378" s="8"/>
      <c r="C378" s="8"/>
      <c r="D378" s="8"/>
      <c r="E378" s="8"/>
      <c r="F378" s="8"/>
      <c r="G378" s="8"/>
      <c r="H378" s="8"/>
      <c r="I378" s="7"/>
      <c r="J378" s="7"/>
      <c r="K378" s="7"/>
      <c r="L378" s="7"/>
      <c r="M378" s="7"/>
      <c r="N378" s="7"/>
    </row>
    <row r="379" spans="1:14" hidden="1" outlineLevel="1">
      <c r="A379" s="2"/>
      <c r="B379" s="8"/>
      <c r="C379" s="8"/>
      <c r="D379" s="8"/>
      <c r="E379" s="8"/>
      <c r="F379" s="8"/>
      <c r="G379" s="8"/>
      <c r="H379" s="8"/>
      <c r="I379" s="7"/>
      <c r="J379" s="7"/>
      <c r="K379" s="7"/>
      <c r="L379" s="7"/>
      <c r="M379" s="7"/>
      <c r="N379" s="7"/>
    </row>
    <row r="380" spans="1:14" hidden="1" outlineLevel="1">
      <c r="A380" s="2"/>
      <c r="B380" s="8"/>
      <c r="C380" s="8"/>
      <c r="D380" s="8"/>
      <c r="E380" s="8"/>
      <c r="F380" s="8"/>
      <c r="G380" s="8"/>
      <c r="H380" s="8"/>
      <c r="I380" s="7"/>
      <c r="J380" s="7"/>
      <c r="K380" s="7"/>
      <c r="L380" s="7"/>
      <c r="M380" s="7"/>
      <c r="N380" s="7"/>
    </row>
    <row r="381" spans="1:14" hidden="1" outlineLevel="1">
      <c r="A381" s="2"/>
      <c r="B381" s="8"/>
      <c r="C381" s="8"/>
      <c r="D381" s="8"/>
      <c r="E381" s="8"/>
      <c r="F381" s="8"/>
      <c r="G381" s="8"/>
      <c r="H381" s="8"/>
      <c r="I381" s="7"/>
      <c r="J381" s="7"/>
      <c r="K381" s="7"/>
      <c r="L381" s="7"/>
      <c r="M381" s="7"/>
      <c r="N381" s="7"/>
    </row>
    <row r="382" spans="1:14" hidden="1" outlineLevel="1">
      <c r="A382" s="2"/>
      <c r="B382" s="8"/>
      <c r="C382" s="8"/>
      <c r="D382" s="8"/>
      <c r="E382" s="8"/>
      <c r="F382" s="8"/>
      <c r="G382" s="8"/>
      <c r="H382" s="8"/>
      <c r="I382" s="7"/>
      <c r="J382" s="7"/>
      <c r="K382" s="7"/>
      <c r="L382" s="7"/>
      <c r="M382" s="7"/>
      <c r="N382" s="7"/>
    </row>
    <row r="383" spans="1:14" hidden="1" outlineLevel="1">
      <c r="A383" s="2"/>
      <c r="B383" s="8"/>
      <c r="C383" s="8"/>
      <c r="D383" s="8"/>
      <c r="E383" s="8"/>
      <c r="F383" s="8"/>
      <c r="G383" s="8"/>
      <c r="H383" s="8"/>
      <c r="I383" s="7"/>
      <c r="J383" s="7"/>
      <c r="K383" s="7"/>
      <c r="L383" s="7"/>
      <c r="M383" s="7"/>
      <c r="N383" s="7"/>
    </row>
    <row r="384" spans="1:14" hidden="1" outlineLevel="1">
      <c r="A384" s="2"/>
      <c r="B384" s="8"/>
      <c r="C384" s="8"/>
      <c r="D384" s="8"/>
      <c r="E384" s="8"/>
      <c r="F384" s="8"/>
      <c r="G384" s="8"/>
      <c r="H384" s="8"/>
      <c r="I384" s="7"/>
      <c r="J384" s="7"/>
      <c r="K384" s="7"/>
      <c r="L384" s="7"/>
      <c r="M384" s="7"/>
      <c r="N384" s="7"/>
    </row>
    <row r="385" spans="1:14" hidden="1" outlineLevel="1">
      <c r="A385" s="2"/>
      <c r="B385" s="8"/>
      <c r="C385" s="8"/>
      <c r="D385" s="8"/>
      <c r="E385" s="8"/>
      <c r="F385" s="8"/>
      <c r="G385" s="8"/>
      <c r="H385" s="8"/>
      <c r="I385" s="7"/>
      <c r="J385" s="7"/>
      <c r="K385" s="7"/>
      <c r="L385" s="7"/>
      <c r="M385" s="7"/>
      <c r="N385" s="7"/>
    </row>
    <row r="386" spans="1:14" hidden="1" outlineLevel="1">
      <c r="A386" s="2"/>
      <c r="B386" s="8"/>
      <c r="C386" s="8"/>
      <c r="D386" s="8"/>
      <c r="E386" s="8"/>
      <c r="F386" s="8"/>
      <c r="G386" s="8"/>
      <c r="H386" s="8"/>
      <c r="I386" s="7"/>
      <c r="J386" s="7"/>
      <c r="K386" s="7"/>
      <c r="L386" s="7"/>
      <c r="M386" s="7"/>
      <c r="N386" s="7"/>
    </row>
    <row r="387" spans="1:14" hidden="1" outlineLevel="1">
      <c r="A387" s="2"/>
      <c r="B387" s="8"/>
      <c r="C387" s="8"/>
      <c r="D387" s="8"/>
      <c r="E387" s="8"/>
      <c r="F387" s="8"/>
      <c r="G387" s="8"/>
      <c r="H387" s="8"/>
      <c r="I387" s="7"/>
      <c r="J387" s="7"/>
      <c r="K387" s="7"/>
      <c r="L387" s="7"/>
      <c r="M387" s="7"/>
      <c r="N387" s="7"/>
    </row>
    <row r="388" spans="1:14" hidden="1" outlineLevel="1">
      <c r="A388" s="2"/>
      <c r="B388" s="8"/>
      <c r="C388" s="8"/>
      <c r="D388" s="8"/>
      <c r="E388" s="8"/>
      <c r="F388" s="8"/>
      <c r="G388" s="8"/>
      <c r="H388" s="8"/>
      <c r="I388" s="7"/>
      <c r="J388" s="7"/>
      <c r="K388" s="7"/>
      <c r="L388" s="7"/>
      <c r="M388" s="7"/>
      <c r="N388" s="7"/>
    </row>
    <row r="389" spans="1:14" hidden="1" outlineLevel="1">
      <c r="A389" s="2"/>
      <c r="B389" s="8"/>
      <c r="C389" s="8"/>
      <c r="D389" s="8"/>
      <c r="E389" s="8"/>
      <c r="F389" s="8"/>
      <c r="G389" s="8"/>
      <c r="H389" s="8"/>
      <c r="I389" s="7"/>
      <c r="J389" s="7"/>
      <c r="K389" s="7"/>
      <c r="L389" s="7"/>
      <c r="M389" s="7"/>
      <c r="N389" s="7"/>
    </row>
    <row r="390" spans="1:14" hidden="1" outlineLevel="1">
      <c r="A390" s="2"/>
      <c r="B390" s="8"/>
      <c r="C390" s="8"/>
      <c r="D390" s="8"/>
      <c r="E390" s="8"/>
      <c r="F390" s="8"/>
      <c r="G390" s="8"/>
      <c r="H390" s="8"/>
      <c r="I390" s="7"/>
      <c r="J390" s="7"/>
      <c r="K390" s="7"/>
      <c r="L390" s="7"/>
      <c r="M390" s="7"/>
      <c r="N390" s="7"/>
    </row>
    <row r="391" spans="1:14" hidden="1" outlineLevel="1">
      <c r="A391" s="2"/>
      <c r="B391" s="8"/>
      <c r="C391" s="8"/>
      <c r="D391" s="8"/>
      <c r="E391" s="8"/>
      <c r="F391" s="8"/>
      <c r="G391" s="8"/>
      <c r="H391" s="8"/>
      <c r="I391" s="7"/>
      <c r="J391" s="7"/>
      <c r="K391" s="7"/>
      <c r="L391" s="7"/>
      <c r="M391" s="7"/>
      <c r="N391" s="7"/>
    </row>
    <row r="392" spans="1:14" hidden="1" outlineLevel="1">
      <c r="A392" s="2"/>
      <c r="B392" s="8"/>
      <c r="C392" s="8"/>
      <c r="D392" s="8"/>
      <c r="E392" s="8"/>
      <c r="F392" s="8"/>
      <c r="G392" s="8"/>
      <c r="H392" s="8"/>
      <c r="I392" s="7"/>
      <c r="J392" s="7"/>
      <c r="K392" s="7"/>
      <c r="L392" s="7"/>
      <c r="M392" s="7"/>
      <c r="N392" s="7"/>
    </row>
    <row r="393" spans="1:14" hidden="1" outlineLevel="1">
      <c r="A393" s="2"/>
      <c r="B393" s="8"/>
      <c r="C393" s="8"/>
      <c r="D393" s="8"/>
      <c r="E393" s="8"/>
      <c r="F393" s="8"/>
      <c r="G393" s="8"/>
      <c r="H393" s="8"/>
      <c r="I393" s="7"/>
      <c r="J393" s="7"/>
      <c r="K393" s="7"/>
      <c r="L393" s="7"/>
      <c r="M393" s="7"/>
      <c r="N393" s="7"/>
    </row>
    <row r="394" spans="1:14" hidden="1" outlineLevel="1">
      <c r="A394" s="2"/>
      <c r="B394" s="8"/>
      <c r="C394" s="8"/>
      <c r="D394" s="8"/>
      <c r="E394" s="8"/>
      <c r="F394" s="8"/>
      <c r="G394" s="8"/>
      <c r="H394" s="8"/>
      <c r="I394" s="7"/>
      <c r="J394" s="7"/>
      <c r="K394" s="7"/>
      <c r="L394" s="7"/>
      <c r="M394" s="7"/>
      <c r="N394" s="7"/>
    </row>
    <row r="395" spans="1:14" hidden="1" outlineLevel="1">
      <c r="A395" s="2"/>
      <c r="B395" s="8"/>
      <c r="C395" s="8"/>
      <c r="D395" s="8"/>
      <c r="E395" s="8"/>
      <c r="F395" s="8"/>
      <c r="G395" s="8"/>
      <c r="H395" s="8"/>
      <c r="I395" s="7"/>
      <c r="J395" s="7"/>
      <c r="K395" s="7"/>
      <c r="L395" s="7"/>
      <c r="M395" s="7"/>
      <c r="N395" s="7"/>
    </row>
    <row r="396" spans="1:14" hidden="1" outlineLevel="1">
      <c r="A396" s="2"/>
      <c r="B396" s="8"/>
      <c r="C396" s="8"/>
      <c r="D396" s="8"/>
      <c r="E396" s="8"/>
      <c r="F396" s="8"/>
      <c r="G396" s="8"/>
      <c r="H396" s="8"/>
      <c r="I396" s="7"/>
      <c r="J396" s="7"/>
      <c r="K396" s="7"/>
      <c r="L396" s="7"/>
      <c r="M396" s="7"/>
      <c r="N396" s="7"/>
    </row>
    <row r="397" spans="1:14" hidden="1" outlineLevel="1">
      <c r="A397" s="2"/>
      <c r="B397" s="8"/>
      <c r="C397" s="8"/>
      <c r="D397" s="8"/>
      <c r="E397" s="8"/>
      <c r="F397" s="8"/>
      <c r="G397" s="8"/>
      <c r="H397" s="8"/>
      <c r="I397" s="7"/>
      <c r="J397" s="7"/>
      <c r="K397" s="7"/>
      <c r="L397" s="7"/>
      <c r="M397" s="7"/>
      <c r="N397" s="7"/>
    </row>
    <row r="398" spans="1:14" hidden="1" outlineLevel="1">
      <c r="A398" s="2"/>
      <c r="B398" s="8"/>
      <c r="C398" s="8"/>
      <c r="D398" s="8"/>
      <c r="E398" s="8"/>
      <c r="F398" s="8"/>
      <c r="G398" s="8"/>
      <c r="H398" s="8"/>
      <c r="I398" s="7"/>
      <c r="J398" s="7"/>
      <c r="K398" s="7"/>
      <c r="L398" s="7"/>
      <c r="M398" s="7"/>
      <c r="N398" s="7"/>
    </row>
    <row r="399" spans="1:14" hidden="1" outlineLevel="1">
      <c r="A399" s="2"/>
      <c r="B399" s="8"/>
      <c r="C399" s="8"/>
      <c r="D399" s="8"/>
      <c r="E399" s="8"/>
      <c r="F399" s="8"/>
      <c r="G399" s="8"/>
      <c r="H399" s="8"/>
      <c r="I399" s="7"/>
      <c r="J399" s="7"/>
      <c r="K399" s="7"/>
      <c r="L399" s="7"/>
      <c r="M399" s="7"/>
      <c r="N399" s="7"/>
    </row>
    <row r="400" spans="1:14" hidden="1" outlineLevel="1">
      <c r="A400" s="2"/>
      <c r="B400" s="8"/>
      <c r="C400" s="8"/>
      <c r="D400" s="8"/>
      <c r="E400" s="8"/>
      <c r="F400" s="8"/>
      <c r="G400" s="8"/>
      <c r="H400" s="8"/>
      <c r="I400" s="7"/>
      <c r="J400" s="7"/>
      <c r="K400" s="7"/>
      <c r="L400" s="7"/>
      <c r="M400" s="7"/>
      <c r="N400" s="7"/>
    </row>
    <row r="401" spans="1:32" hidden="1" outlineLevel="1">
      <c r="A401" s="2"/>
      <c r="B401" s="8"/>
      <c r="C401" s="8"/>
      <c r="D401" s="8"/>
      <c r="E401" s="8"/>
      <c r="F401" s="8"/>
      <c r="G401" s="8"/>
      <c r="H401" s="8"/>
      <c r="I401" s="7"/>
      <c r="J401" s="7"/>
      <c r="K401" s="7"/>
      <c r="L401" s="7"/>
      <c r="M401" s="7"/>
      <c r="N401" s="7"/>
    </row>
    <row r="402" spans="1:32" hidden="1" outlineLevel="1">
      <c r="A402" s="2"/>
      <c r="B402" s="8"/>
      <c r="C402" s="8"/>
      <c r="D402" s="8"/>
      <c r="E402" s="8"/>
      <c r="F402" s="8"/>
      <c r="G402" s="8"/>
      <c r="H402" s="8"/>
      <c r="I402" s="7"/>
      <c r="J402" s="7"/>
      <c r="K402" s="7"/>
      <c r="L402" s="7"/>
      <c r="M402" s="7"/>
      <c r="N402" s="7"/>
    </row>
    <row r="403" spans="1:32" hidden="1" outlineLevel="1">
      <c r="A403" s="2"/>
      <c r="B403" s="8"/>
      <c r="C403" s="8"/>
      <c r="D403" s="8"/>
      <c r="E403" s="8"/>
      <c r="F403" s="8"/>
      <c r="G403" s="8"/>
      <c r="H403" s="8"/>
      <c r="I403" s="7"/>
      <c r="J403" s="7"/>
      <c r="K403" s="7"/>
      <c r="L403" s="7"/>
      <c r="M403" s="7"/>
      <c r="N403" s="7"/>
    </row>
    <row r="404" spans="1:32" hidden="1" outlineLevel="1">
      <c r="I404" s="7"/>
      <c r="J404" s="7"/>
      <c r="K404" s="7"/>
      <c r="L404" s="7"/>
      <c r="M404" s="7"/>
      <c r="N404" s="7"/>
    </row>
    <row r="405" spans="1:32" collapsed="1"/>
    <row r="407" spans="1:32">
      <c r="A407" s="1" t="s">
        <v>88</v>
      </c>
      <c r="B407" t="s">
        <v>90</v>
      </c>
    </row>
    <row r="408" spans="1:32">
      <c r="A408" s="1" t="s">
        <v>89</v>
      </c>
      <c r="B408" t="s">
        <v>70</v>
      </c>
    </row>
    <row r="409" spans="1:32">
      <c r="A409" s="1" t="s">
        <v>68</v>
      </c>
      <c r="B409" t="s">
        <v>70</v>
      </c>
    </row>
    <row r="410" spans="1:32">
      <c r="A410" s="1" t="s">
        <v>128</v>
      </c>
      <c r="B410" t="s">
        <v>129</v>
      </c>
    </row>
    <row r="412" spans="1:32">
      <c r="B412" s="1" t="s">
        <v>7</v>
      </c>
      <c r="I412" s="12" t="s">
        <v>27</v>
      </c>
      <c r="J412" s="12"/>
      <c r="K412" s="12"/>
      <c r="L412" s="12"/>
      <c r="M412" s="12"/>
      <c r="N412" s="12"/>
      <c r="O412" s="12"/>
      <c r="P412" s="12"/>
      <c r="Q412" s="13" t="s">
        <v>40</v>
      </c>
      <c r="R412" s="13"/>
      <c r="S412" s="13"/>
      <c r="T412" s="13"/>
      <c r="U412" s="13"/>
      <c r="V412" s="13"/>
      <c r="W412" s="13"/>
      <c r="X412" s="13"/>
      <c r="Y412" s="15" t="s">
        <v>102</v>
      </c>
      <c r="Z412" s="15"/>
      <c r="AA412" s="15"/>
      <c r="AB412" s="15"/>
      <c r="AC412" s="15"/>
      <c r="AD412" s="15"/>
      <c r="AE412" s="15"/>
      <c r="AF412" s="15"/>
    </row>
    <row r="413" spans="1:32">
      <c r="A413" s="1" t="s">
        <v>6</v>
      </c>
      <c r="B413" t="s">
        <v>8</v>
      </c>
      <c r="C413" t="s">
        <v>111</v>
      </c>
      <c r="D413" t="s">
        <v>69</v>
      </c>
      <c r="E413" t="s">
        <v>10</v>
      </c>
      <c r="F413" t="s">
        <v>17</v>
      </c>
      <c r="G413" t="s">
        <v>115</v>
      </c>
      <c r="H413" t="s">
        <v>18</v>
      </c>
      <c r="I413" s="4" t="s">
        <v>2</v>
      </c>
      <c r="J413" s="4" t="s">
        <v>19</v>
      </c>
      <c r="K413" s="4" t="s">
        <v>20</v>
      </c>
      <c r="L413" s="4" t="s">
        <v>21</v>
      </c>
      <c r="M413" s="4" t="s">
        <v>45</v>
      </c>
      <c r="N413" s="4" t="s">
        <v>46</v>
      </c>
      <c r="O413" s="4" t="s">
        <v>22</v>
      </c>
      <c r="P413" s="9" t="s">
        <v>54</v>
      </c>
      <c r="Q413" s="4" t="s">
        <v>3</v>
      </c>
      <c r="R413" s="4" t="s">
        <v>32</v>
      </c>
      <c r="S413" s="4" t="s">
        <v>33</v>
      </c>
      <c r="T413" s="4" t="s">
        <v>34</v>
      </c>
      <c r="U413" s="4" t="s">
        <v>47</v>
      </c>
      <c r="V413" s="4" t="s">
        <v>48</v>
      </c>
      <c r="W413" s="4" t="s">
        <v>35</v>
      </c>
      <c r="X413" s="4" t="s">
        <v>57</v>
      </c>
      <c r="Y413" s="4" t="s">
        <v>143</v>
      </c>
      <c r="Z413" s="4" t="s">
        <v>144</v>
      </c>
      <c r="AA413" s="4" t="s">
        <v>145</v>
      </c>
      <c r="AB413" s="4" t="s">
        <v>146</v>
      </c>
      <c r="AC413" s="4" t="s">
        <v>147</v>
      </c>
      <c r="AD413" s="4" t="s">
        <v>148</v>
      </c>
      <c r="AE413" s="4" t="s">
        <v>149</v>
      </c>
      <c r="AF413" s="4" t="s">
        <v>150</v>
      </c>
    </row>
    <row r="414" spans="1:32">
      <c r="A414" s="2" t="s">
        <v>94</v>
      </c>
      <c r="B414" s="8">
        <v>334543</v>
      </c>
      <c r="C414" s="8">
        <v>414933</v>
      </c>
      <c r="D414" s="8">
        <v>437313</v>
      </c>
      <c r="E414" s="8">
        <v>1089162</v>
      </c>
      <c r="F414" s="8">
        <v>4867788</v>
      </c>
      <c r="G414" s="8">
        <v>5664124</v>
      </c>
      <c r="H414" s="8">
        <v>9102104</v>
      </c>
      <c r="I414" s="5">
        <f>E414/D414</f>
        <v>2.4905776869198948</v>
      </c>
      <c r="J414" s="5">
        <f>(I414-$I$414)/$I$414</f>
        <v>0</v>
      </c>
      <c r="K414" s="3">
        <f>(F414/D414)-((E414/D414)^2)</f>
        <v>4.928153119982607</v>
      </c>
      <c r="L414" s="3">
        <f>SQRT(K414/D414)</f>
        <v>3.3569579610680015E-3</v>
      </c>
      <c r="M414" s="5">
        <f>J414-1.96*L414</f>
        <v>-6.579637603693283E-3</v>
      </c>
      <c r="N414" s="5">
        <f>J414+1.96*L414</f>
        <v>6.579637603693283E-3</v>
      </c>
      <c r="O414" s="10">
        <f>(J414-$J$414)/SQRT((K414/D414)+($K$414/$D$414))</f>
        <v>0</v>
      </c>
      <c r="P414" s="17">
        <f>1-(2*(1-_xlfn.T.DIST(ABS(O414),MIN(D414,D415)-1,TRUE)))</f>
        <v>0</v>
      </c>
      <c r="Q414" s="5">
        <f>E414/B414</f>
        <v>3.2556711693265141</v>
      </c>
      <c r="R414" s="5">
        <f>(Q414-$Q$414)/$Q$414</f>
        <v>0</v>
      </c>
      <c r="S414" s="16">
        <f>(H414/B414)-((E414/B414)^2)</f>
        <v>16.60818094497268</v>
      </c>
      <c r="T414" s="16">
        <f>SQRT(S414/B414)</f>
        <v>7.0458770474424786E-3</v>
      </c>
      <c r="U414" s="5">
        <f>R414-1.96*T414</f>
        <v>-1.3809919012987257E-2</v>
      </c>
      <c r="V414" s="5">
        <f>R414+1.96*T414</f>
        <v>1.3809919012987257E-2</v>
      </c>
      <c r="W414" s="3">
        <f>(R414-$R$414)/SQRT((S414/B414)+($S$414/$B$414))</f>
        <v>0</v>
      </c>
      <c r="X414" s="17">
        <f>1-(2*(1-_xlfn.T.DIST(ABS(W414),MIN(B414,B415)-1,TRUE)))</f>
        <v>0</v>
      </c>
      <c r="Y414" s="11">
        <f>E414/C414</f>
        <v>2.624910527723753</v>
      </c>
      <c r="Z414" s="5">
        <f>(Y414-$Y$414)/$Y$414</f>
        <v>0</v>
      </c>
      <c r="AA414" s="16">
        <f>(G414/C414)-((E414/C414)^2)</f>
        <v>6.7605401349214018</v>
      </c>
      <c r="AB414" s="16">
        <f>SQRT(AA414/C414)</f>
        <v>4.0364698198905062E-3</v>
      </c>
      <c r="AC414" s="5">
        <f>Z414-1.96*AB414</f>
        <v>-7.9114808469853918E-3</v>
      </c>
      <c r="AD414" s="5">
        <f>Z414+1.96*AB414</f>
        <v>7.9114808469853918E-3</v>
      </c>
      <c r="AE414" s="10">
        <f>(Z414-$Z$414)/SQRT((AA414/C414)+($AA$414/$C$414))</f>
        <v>0</v>
      </c>
      <c r="AF414" s="17">
        <f>1-(2*(1-_xlfn.T.DIST(ABS(AE414),MIN(C414,C415)-1,TRUE)))</f>
        <v>0</v>
      </c>
    </row>
    <row r="415" spans="1:32">
      <c r="A415" s="2" t="s">
        <v>91</v>
      </c>
      <c r="B415" s="8">
        <v>334497</v>
      </c>
      <c r="C415" s="8">
        <v>414638</v>
      </c>
      <c r="D415" s="8">
        <v>436983</v>
      </c>
      <c r="E415" s="8">
        <v>1088902</v>
      </c>
      <c r="F415" s="8">
        <v>4852670</v>
      </c>
      <c r="G415" s="8">
        <v>5576914</v>
      </c>
      <c r="H415" s="8">
        <v>8940190</v>
      </c>
      <c r="I415" s="5">
        <f t="shared" ref="I415:I418" si="57">E415/D415</f>
        <v>2.4918635278717938</v>
      </c>
      <c r="J415" s="5">
        <f>(I415-$I$414)/$I$414</f>
        <v>5.1628220980699064E-4</v>
      </c>
      <c r="K415" s="3">
        <f t="shared" ref="K415:K418" si="58">(F415/D415)-((E415/D415)^2)</f>
        <v>4.8955561675702448</v>
      </c>
      <c r="L415" s="3">
        <f t="shared" ref="L415:L418" si="59">SQRT(K415/D415)</f>
        <v>3.3471004631167867E-3</v>
      </c>
      <c r="M415" s="5">
        <f t="shared" ref="M415" si="60">J415-1.96*L415</f>
        <v>-6.0440346979019118E-3</v>
      </c>
      <c r="N415" s="5">
        <f t="shared" ref="N415" si="61">J415+1.96*L415</f>
        <v>7.0765991175158922E-3</v>
      </c>
      <c r="O415" s="10">
        <f t="shared" ref="O415:O418" si="62">(J415-$J$414)/SQRT((K415/D415)+($K$414/$D$414))</f>
        <v>0.10890903205890649</v>
      </c>
      <c r="P415" s="17">
        <f t="shared" ref="P415:P418" si="63">1-(2*(1-_xlfn.T.DIST(ABS(O415),MIN(D415,D416)-1,TRUE)))</f>
        <v>8.6725307279145625E-2</v>
      </c>
      <c r="Q415" s="5">
        <f t="shared" ref="Q415:Q418" si="64">E415/B415</f>
        <v>3.255341602465792</v>
      </c>
      <c r="R415" s="5">
        <f>(Q415-$Q$414)/$Q$414</f>
        <v>-1.0122854661342827E-4</v>
      </c>
      <c r="S415" s="16">
        <f t="shared" ref="S415:S418" si="65">(H415/B415)-((E415/B415)^2)</f>
        <v>16.130016168730346</v>
      </c>
      <c r="T415" s="16">
        <f t="shared" ref="T415" si="66">SQRT(S415/B415)</f>
        <v>6.9441850874454192E-3</v>
      </c>
      <c r="U415" s="5">
        <f t="shared" ref="U415" si="67">R415-1.96*T415</f>
        <v>-1.371183131800645E-2</v>
      </c>
      <c r="V415" s="5">
        <f t="shared" ref="V415" si="68">R415+1.96*T415</f>
        <v>1.3509374224779594E-2</v>
      </c>
      <c r="W415" s="3">
        <f>(R415-$R$414)/SQRT((S415/B415)+($S$414/$B$414))</f>
        <v>-1.0232620862288131E-2</v>
      </c>
      <c r="X415" s="17">
        <f t="shared" ref="X415:X418" si="69">1-(2*(1-_xlfn.T.DIST(ABS(W415),MIN(B415,B416)-1,TRUE)))</f>
        <v>8.1643016238945876E-3</v>
      </c>
      <c r="Y415" s="11">
        <f t="shared" ref="Y415:Y418" si="70">E415/C415</f>
        <v>2.6261510040083156</v>
      </c>
      <c r="Z415" s="5">
        <f t="shared" ref="Z415:Z418" si="71">(Y415-$Y$414)/$Y$414</f>
        <v>4.725785018045135E-4</v>
      </c>
      <c r="AA415" s="16">
        <f t="shared" ref="AA415:AA418" si="72">(G415/C415)-((E415/C415)^2)</f>
        <v>6.5534102504674863</v>
      </c>
      <c r="AB415" s="16">
        <f t="shared" ref="AB415:AB418" si="73">SQRT(AA415/C415)</f>
        <v>3.9755674626958167E-3</v>
      </c>
      <c r="AC415" s="5">
        <f t="shared" ref="AC415" si="74">Z415-1.96*AB415</f>
        <v>-7.319533725079287E-3</v>
      </c>
      <c r="AD415" s="5">
        <f t="shared" ref="AD415" si="75">Z415+1.96*AB415</f>
        <v>8.2646907286883144E-3</v>
      </c>
      <c r="AE415" s="10">
        <f t="shared" ref="AE415:AE418" si="76">(Z415-$Z$414)/SQRT((AA415/C415)+($AA$414/$C$414))</f>
        <v>8.3412944252183374E-2</v>
      </c>
      <c r="AF415" s="17">
        <f t="shared" ref="AF415:AF418" si="77">1-(2*(1-_xlfn.T.DIST(ABS(AE415),MIN(C415,C416)-1,TRUE)))</f>
        <v>6.6476763377345982E-2</v>
      </c>
    </row>
    <row r="416" spans="1:32">
      <c r="I416" s="5" t="e">
        <f t="shared" si="57"/>
        <v>#DIV/0!</v>
      </c>
      <c r="J416" s="5" t="e">
        <f t="shared" ref="J416:J418" si="78">(I416-$I$414)/$I$414</f>
        <v>#DIV/0!</v>
      </c>
      <c r="K416" s="3" t="e">
        <f t="shared" si="58"/>
        <v>#DIV/0!</v>
      </c>
      <c r="L416" s="3" t="e">
        <f t="shared" si="59"/>
        <v>#DIV/0!</v>
      </c>
      <c r="M416" s="5" t="e">
        <f t="shared" ref="M416:M418" si="79">J416-1.96*L416</f>
        <v>#DIV/0!</v>
      </c>
      <c r="N416" s="5" t="e">
        <f t="shared" ref="N416:N418" si="80">J416+1.96*L416</f>
        <v>#DIV/0!</v>
      </c>
      <c r="O416" s="10" t="e">
        <f t="shared" si="62"/>
        <v>#DIV/0!</v>
      </c>
      <c r="P416" s="17" t="e">
        <f t="shared" si="63"/>
        <v>#DIV/0!</v>
      </c>
      <c r="Q416" s="5" t="e">
        <f t="shared" si="64"/>
        <v>#DIV/0!</v>
      </c>
      <c r="R416" s="5" t="e">
        <f t="shared" ref="R416:R418" si="81">(Q416-$Q$414)/$Q$414</f>
        <v>#DIV/0!</v>
      </c>
      <c r="S416" s="16" t="e">
        <f t="shared" si="65"/>
        <v>#DIV/0!</v>
      </c>
      <c r="T416" s="16" t="e">
        <f t="shared" ref="T416:T418" si="82">SQRT(S416/B416)</f>
        <v>#DIV/0!</v>
      </c>
      <c r="U416" s="5" t="e">
        <f t="shared" ref="U416:U418" si="83">R416-1.96*T416</f>
        <v>#DIV/0!</v>
      </c>
      <c r="V416" s="5" t="e">
        <f t="shared" ref="V416:V418" si="84">R416+1.96*T416</f>
        <v>#DIV/0!</v>
      </c>
      <c r="W416" s="3" t="e">
        <f t="shared" ref="W416:W418" si="85">(R416-$R$414)/SQRT((S416/B416)+($S$414/$B$414))</f>
        <v>#DIV/0!</v>
      </c>
      <c r="X416" s="17" t="e">
        <f t="shared" si="69"/>
        <v>#DIV/0!</v>
      </c>
      <c r="Y416" s="11" t="e">
        <f t="shared" si="70"/>
        <v>#DIV/0!</v>
      </c>
      <c r="Z416" s="5" t="e">
        <f t="shared" si="71"/>
        <v>#DIV/0!</v>
      </c>
      <c r="AA416" s="16" t="e">
        <f t="shared" si="72"/>
        <v>#DIV/0!</v>
      </c>
      <c r="AB416" s="16" t="e">
        <f t="shared" si="73"/>
        <v>#DIV/0!</v>
      </c>
      <c r="AC416" s="5" t="e">
        <f t="shared" ref="AC416:AC418" si="86">Z416-1.96*AB416</f>
        <v>#DIV/0!</v>
      </c>
      <c r="AD416" s="5" t="e">
        <f t="shared" ref="AD416:AD418" si="87">Z416+1.96*AB416</f>
        <v>#DIV/0!</v>
      </c>
      <c r="AE416" s="10" t="e">
        <f t="shared" si="76"/>
        <v>#DIV/0!</v>
      </c>
      <c r="AF416" s="17" t="e">
        <f t="shared" si="77"/>
        <v>#DIV/0!</v>
      </c>
    </row>
    <row r="417" spans="9:32">
      <c r="I417" s="5" t="e">
        <f t="shared" si="57"/>
        <v>#DIV/0!</v>
      </c>
      <c r="J417" s="5" t="e">
        <f t="shared" si="78"/>
        <v>#DIV/0!</v>
      </c>
      <c r="K417" s="3" t="e">
        <f t="shared" si="58"/>
        <v>#DIV/0!</v>
      </c>
      <c r="L417" s="3" t="e">
        <f t="shared" si="59"/>
        <v>#DIV/0!</v>
      </c>
      <c r="M417" s="5" t="e">
        <f t="shared" si="79"/>
        <v>#DIV/0!</v>
      </c>
      <c r="N417" s="5" t="e">
        <f t="shared" si="80"/>
        <v>#DIV/0!</v>
      </c>
      <c r="O417" s="10" t="e">
        <f t="shared" si="62"/>
        <v>#DIV/0!</v>
      </c>
      <c r="P417" s="17" t="e">
        <f t="shared" si="63"/>
        <v>#DIV/0!</v>
      </c>
      <c r="Q417" s="5" t="e">
        <f t="shared" si="64"/>
        <v>#DIV/0!</v>
      </c>
      <c r="R417" s="5" t="e">
        <f t="shared" si="81"/>
        <v>#DIV/0!</v>
      </c>
      <c r="S417" s="16" t="e">
        <f t="shared" si="65"/>
        <v>#DIV/0!</v>
      </c>
      <c r="T417" s="16" t="e">
        <f t="shared" si="82"/>
        <v>#DIV/0!</v>
      </c>
      <c r="U417" s="5" t="e">
        <f t="shared" si="83"/>
        <v>#DIV/0!</v>
      </c>
      <c r="V417" s="5" t="e">
        <f t="shared" si="84"/>
        <v>#DIV/0!</v>
      </c>
      <c r="W417" s="3" t="e">
        <f t="shared" si="85"/>
        <v>#DIV/0!</v>
      </c>
      <c r="X417" s="17" t="e">
        <f t="shared" si="69"/>
        <v>#DIV/0!</v>
      </c>
      <c r="Y417" s="11" t="e">
        <f t="shared" si="70"/>
        <v>#DIV/0!</v>
      </c>
      <c r="Z417" s="5" t="e">
        <f t="shared" si="71"/>
        <v>#DIV/0!</v>
      </c>
      <c r="AA417" s="16" t="e">
        <f t="shared" si="72"/>
        <v>#DIV/0!</v>
      </c>
      <c r="AB417" s="16" t="e">
        <f t="shared" si="73"/>
        <v>#DIV/0!</v>
      </c>
      <c r="AC417" s="5" t="e">
        <f t="shared" si="86"/>
        <v>#DIV/0!</v>
      </c>
      <c r="AD417" s="5" t="e">
        <f t="shared" si="87"/>
        <v>#DIV/0!</v>
      </c>
      <c r="AE417" s="10" t="e">
        <f t="shared" si="76"/>
        <v>#DIV/0!</v>
      </c>
      <c r="AF417" s="17" t="e">
        <f t="shared" si="77"/>
        <v>#DIV/0!</v>
      </c>
    </row>
    <row r="418" spans="9:32">
      <c r="I418" s="5" t="e">
        <f t="shared" si="57"/>
        <v>#DIV/0!</v>
      </c>
      <c r="J418" s="5" t="e">
        <f t="shared" si="78"/>
        <v>#DIV/0!</v>
      </c>
      <c r="K418" s="3" t="e">
        <f t="shared" si="58"/>
        <v>#DIV/0!</v>
      </c>
      <c r="L418" s="3" t="e">
        <f t="shared" si="59"/>
        <v>#DIV/0!</v>
      </c>
      <c r="M418" s="5" t="e">
        <f t="shared" si="79"/>
        <v>#DIV/0!</v>
      </c>
      <c r="N418" s="5" t="e">
        <f t="shared" si="80"/>
        <v>#DIV/0!</v>
      </c>
      <c r="O418" s="10" t="e">
        <f t="shared" si="62"/>
        <v>#DIV/0!</v>
      </c>
      <c r="P418" s="17" t="e">
        <f t="shared" si="63"/>
        <v>#DIV/0!</v>
      </c>
      <c r="Q418" s="5" t="e">
        <f t="shared" si="64"/>
        <v>#DIV/0!</v>
      </c>
      <c r="R418" s="5" t="e">
        <f t="shared" si="81"/>
        <v>#DIV/0!</v>
      </c>
      <c r="S418" s="16" t="e">
        <f t="shared" si="65"/>
        <v>#DIV/0!</v>
      </c>
      <c r="T418" s="16" t="e">
        <f t="shared" si="82"/>
        <v>#DIV/0!</v>
      </c>
      <c r="U418" s="5" t="e">
        <f t="shared" si="83"/>
        <v>#DIV/0!</v>
      </c>
      <c r="V418" s="5" t="e">
        <f t="shared" si="84"/>
        <v>#DIV/0!</v>
      </c>
      <c r="W418" s="3" t="e">
        <f t="shared" si="85"/>
        <v>#DIV/0!</v>
      </c>
      <c r="X418" s="17" t="e">
        <f t="shared" si="69"/>
        <v>#DIV/0!</v>
      </c>
      <c r="Y418" s="11" t="e">
        <f t="shared" si="70"/>
        <v>#DIV/0!</v>
      </c>
      <c r="Z418" s="5" t="e">
        <f t="shared" si="71"/>
        <v>#DIV/0!</v>
      </c>
      <c r="AA418" s="16" t="e">
        <f t="shared" si="72"/>
        <v>#DIV/0!</v>
      </c>
      <c r="AB418" s="16" t="e">
        <f t="shared" si="73"/>
        <v>#DIV/0!</v>
      </c>
      <c r="AC418" s="5" t="e">
        <f t="shared" si="86"/>
        <v>#DIV/0!</v>
      </c>
      <c r="AD418" s="5" t="e">
        <f t="shared" si="87"/>
        <v>#DIV/0!</v>
      </c>
      <c r="AE418" s="10" t="e">
        <f t="shared" si="76"/>
        <v>#DIV/0!</v>
      </c>
      <c r="AF418" s="17" t="e">
        <f t="shared" si="77"/>
        <v>#DIV/0!</v>
      </c>
    </row>
    <row r="419" spans="9:32">
      <c r="I419" s="5"/>
      <c r="J419" s="5"/>
      <c r="K419" s="3"/>
      <c r="L419" s="3"/>
      <c r="M419" s="5"/>
      <c r="N419" s="5"/>
      <c r="O419" s="3"/>
      <c r="Q419" s="5"/>
      <c r="R419" s="5"/>
      <c r="S419" s="5"/>
      <c r="T419" s="5"/>
      <c r="U419" s="5"/>
      <c r="V419" s="5"/>
      <c r="W419" s="3"/>
      <c r="X419" s="3"/>
    </row>
    <row r="420" spans="9:32">
      <c r="I420" s="7"/>
      <c r="J420" s="7"/>
      <c r="K420" s="7"/>
      <c r="L420" s="7"/>
      <c r="M420" s="7"/>
      <c r="N420" s="7"/>
    </row>
    <row r="421" spans="9:32" hidden="1" outlineLevel="1">
      <c r="I421" s="7"/>
      <c r="J421" s="7"/>
      <c r="K421" s="7"/>
      <c r="L421" s="7"/>
      <c r="M421" s="7"/>
      <c r="N421" s="7"/>
    </row>
    <row r="422" spans="9:32" hidden="1" outlineLevel="1">
      <c r="I422" s="7"/>
      <c r="J422" s="7"/>
      <c r="K422" s="7"/>
      <c r="L422" s="7"/>
      <c r="M422" s="7"/>
      <c r="N422" s="7"/>
    </row>
    <row r="423" spans="9:32" hidden="1" outlineLevel="1">
      <c r="I423" s="7"/>
      <c r="J423" s="7"/>
      <c r="K423" s="7"/>
      <c r="L423" s="7"/>
      <c r="M423" s="7"/>
      <c r="N423" s="7"/>
    </row>
    <row r="424" spans="9:32" hidden="1" outlineLevel="1">
      <c r="I424" s="7"/>
      <c r="J424" s="7"/>
      <c r="K424" s="7"/>
      <c r="L424" s="7"/>
      <c r="M424" s="7"/>
      <c r="N424" s="7"/>
    </row>
    <row r="425" spans="9:32" hidden="1" outlineLevel="1">
      <c r="I425" s="7"/>
      <c r="J425" s="7"/>
      <c r="K425" s="7"/>
      <c r="L425" s="7"/>
      <c r="M425" s="7"/>
      <c r="N425" s="7"/>
    </row>
    <row r="426" spans="9:32" hidden="1" outlineLevel="1">
      <c r="I426" s="7"/>
      <c r="J426" s="7"/>
      <c r="K426" s="7"/>
      <c r="L426" s="7"/>
      <c r="M426" s="7"/>
      <c r="N426" s="7"/>
    </row>
    <row r="427" spans="9:32" hidden="1" outlineLevel="1">
      <c r="I427" s="7"/>
      <c r="J427" s="7"/>
      <c r="K427" s="7"/>
      <c r="L427" s="7"/>
      <c r="M427" s="7"/>
      <c r="N427" s="7"/>
    </row>
    <row r="428" spans="9:32" hidden="1" outlineLevel="1">
      <c r="I428" s="7"/>
      <c r="J428" s="7"/>
      <c r="K428" s="7"/>
      <c r="L428" s="7"/>
      <c r="M428" s="7"/>
      <c r="N428" s="7"/>
    </row>
    <row r="429" spans="9:32" hidden="1" outlineLevel="1">
      <c r="I429" s="7"/>
      <c r="J429" s="7"/>
      <c r="K429" s="7"/>
      <c r="L429" s="7"/>
      <c r="M429" s="7"/>
      <c r="N429" s="7"/>
    </row>
    <row r="430" spans="9:32" hidden="1" outlineLevel="1">
      <c r="I430" s="7"/>
      <c r="J430" s="7"/>
      <c r="K430" s="7"/>
      <c r="L430" s="7"/>
      <c r="M430" s="7"/>
      <c r="N430" s="7"/>
    </row>
    <row r="431" spans="9:32" hidden="1" outlineLevel="1">
      <c r="I431" s="7"/>
      <c r="J431" s="7"/>
      <c r="K431" s="7"/>
      <c r="L431" s="7"/>
      <c r="M431" s="7"/>
      <c r="N431" s="7"/>
    </row>
    <row r="432" spans="9:32" hidden="1" outlineLevel="1">
      <c r="I432" s="7"/>
      <c r="J432" s="7"/>
      <c r="K432" s="7"/>
      <c r="L432" s="7"/>
      <c r="M432" s="7"/>
      <c r="N432" s="7"/>
    </row>
    <row r="433" spans="9:14" hidden="1" outlineLevel="1">
      <c r="I433" s="7"/>
      <c r="J433" s="7"/>
      <c r="K433" s="7"/>
      <c r="L433" s="7"/>
      <c r="M433" s="7"/>
      <c r="N433" s="7"/>
    </row>
    <row r="434" spans="9:14" hidden="1" outlineLevel="1">
      <c r="I434" s="7"/>
      <c r="J434" s="7"/>
      <c r="K434" s="7"/>
      <c r="L434" s="7"/>
      <c r="M434" s="7"/>
      <c r="N434" s="7"/>
    </row>
    <row r="435" spans="9:14" hidden="1" outlineLevel="1">
      <c r="I435" s="7"/>
      <c r="J435" s="7"/>
      <c r="K435" s="7"/>
      <c r="L435" s="7"/>
      <c r="M435" s="7"/>
      <c r="N435" s="7"/>
    </row>
    <row r="436" spans="9:14" hidden="1" outlineLevel="1">
      <c r="I436" s="7"/>
      <c r="J436" s="7"/>
      <c r="K436" s="7"/>
      <c r="L436" s="7"/>
      <c r="M436" s="7"/>
      <c r="N436" s="7"/>
    </row>
    <row r="437" spans="9:14" hidden="1" outlineLevel="1">
      <c r="I437" s="7"/>
      <c r="J437" s="7"/>
      <c r="K437" s="7"/>
      <c r="L437" s="7"/>
      <c r="M437" s="7"/>
      <c r="N437" s="7"/>
    </row>
    <row r="438" spans="9:14" hidden="1" outlineLevel="1">
      <c r="I438" s="7"/>
      <c r="J438" s="7"/>
      <c r="K438" s="7"/>
      <c r="L438" s="7"/>
      <c r="M438" s="7"/>
      <c r="N438" s="7"/>
    </row>
    <row r="439" spans="9:14" hidden="1" outlineLevel="1">
      <c r="I439" s="7"/>
      <c r="J439" s="7"/>
      <c r="K439" s="7"/>
      <c r="L439" s="7"/>
      <c r="M439" s="7"/>
      <c r="N439" s="7"/>
    </row>
    <row r="440" spans="9:14" hidden="1" outlineLevel="1">
      <c r="I440" s="7"/>
      <c r="J440" s="7"/>
      <c r="K440" s="7"/>
      <c r="L440" s="7"/>
      <c r="M440" s="7"/>
      <c r="N440" s="7"/>
    </row>
    <row r="441" spans="9:14" hidden="1" outlineLevel="1">
      <c r="I441" s="7"/>
      <c r="J441" s="7"/>
      <c r="K441" s="7"/>
      <c r="L441" s="7"/>
      <c r="M441" s="7"/>
      <c r="N441" s="7"/>
    </row>
    <row r="442" spans="9:14" hidden="1" outlineLevel="1">
      <c r="I442" s="7"/>
      <c r="J442" s="7"/>
      <c r="K442" s="7"/>
      <c r="L442" s="7"/>
      <c r="M442" s="7"/>
      <c r="N442" s="7"/>
    </row>
    <row r="443" spans="9:14" hidden="1" outlineLevel="1">
      <c r="I443" s="7"/>
      <c r="J443" s="7"/>
      <c r="K443" s="7"/>
      <c r="L443" s="7"/>
      <c r="M443" s="7"/>
      <c r="N443" s="7"/>
    </row>
    <row r="444" spans="9:14" hidden="1" outlineLevel="1">
      <c r="I444" s="7"/>
      <c r="J444" s="7"/>
      <c r="K444" s="7"/>
      <c r="L444" s="7"/>
      <c r="M444" s="7"/>
      <c r="N444" s="7"/>
    </row>
    <row r="445" spans="9:14" hidden="1" outlineLevel="1">
      <c r="I445" s="7"/>
      <c r="J445" s="7"/>
      <c r="K445" s="7"/>
      <c r="L445" s="7"/>
      <c r="M445" s="7"/>
      <c r="N445" s="7"/>
    </row>
    <row r="446" spans="9:14" hidden="1" outlineLevel="1">
      <c r="I446" s="7"/>
      <c r="J446" s="7"/>
      <c r="K446" s="7"/>
      <c r="L446" s="7"/>
      <c r="M446" s="7"/>
      <c r="N446" s="7"/>
    </row>
    <row r="447" spans="9:14" hidden="1" outlineLevel="1">
      <c r="I447" s="7"/>
      <c r="J447" s="7"/>
      <c r="K447" s="7"/>
      <c r="L447" s="7"/>
      <c r="M447" s="7"/>
      <c r="N447" s="7"/>
    </row>
    <row r="448" spans="9:14" hidden="1" outlineLevel="1">
      <c r="I448" s="7"/>
      <c r="J448" s="7"/>
      <c r="K448" s="7"/>
      <c r="L448" s="7"/>
      <c r="M448" s="7"/>
      <c r="N448" s="7"/>
    </row>
    <row r="449" spans="9:14" hidden="1" outlineLevel="1">
      <c r="I449" s="7"/>
      <c r="J449" s="7"/>
      <c r="K449" s="7"/>
      <c r="L449" s="7"/>
      <c r="M449" s="7"/>
      <c r="N449" s="7"/>
    </row>
    <row r="450" spans="9:14" hidden="1" outlineLevel="1">
      <c r="I450" s="7"/>
      <c r="J450" s="7"/>
      <c r="K450" s="7"/>
      <c r="L450" s="7"/>
      <c r="M450" s="7"/>
      <c r="N450" s="7"/>
    </row>
    <row r="451" spans="9:14" hidden="1" outlineLevel="1">
      <c r="I451" s="7"/>
      <c r="J451" s="7"/>
      <c r="K451" s="7"/>
      <c r="L451" s="7"/>
      <c r="M451" s="7"/>
      <c r="N451" s="7"/>
    </row>
    <row r="452" spans="9:14" hidden="1" outlineLevel="1">
      <c r="I452" s="7"/>
      <c r="J452" s="7"/>
      <c r="K452" s="7"/>
      <c r="L452" s="7"/>
      <c r="M452" s="7"/>
      <c r="N452" s="7"/>
    </row>
    <row r="453" spans="9:14" hidden="1" outlineLevel="1">
      <c r="I453" s="7"/>
      <c r="J453" s="7"/>
      <c r="K453" s="7"/>
      <c r="L453" s="7"/>
      <c r="M453" s="7"/>
      <c r="N453" s="7"/>
    </row>
    <row r="454" spans="9:14" hidden="1" outlineLevel="1">
      <c r="I454" s="7"/>
      <c r="J454" s="7"/>
      <c r="K454" s="7"/>
      <c r="L454" s="7"/>
      <c r="M454" s="7"/>
      <c r="N454" s="7"/>
    </row>
    <row r="455" spans="9:14" hidden="1" outlineLevel="1">
      <c r="I455" s="7"/>
      <c r="J455" s="7"/>
      <c r="K455" s="7"/>
      <c r="L455" s="7"/>
      <c r="M455" s="7"/>
      <c r="N455" s="7"/>
    </row>
    <row r="456" spans="9:14" hidden="1" outlineLevel="1">
      <c r="I456" s="7"/>
      <c r="J456" s="7"/>
      <c r="K456" s="7"/>
      <c r="L456" s="7"/>
      <c r="M456" s="7"/>
      <c r="N456" s="7"/>
    </row>
    <row r="457" spans="9:14" hidden="1" outlineLevel="1">
      <c r="I457" s="7"/>
      <c r="J457" s="7"/>
      <c r="K457" s="7"/>
      <c r="L457" s="7"/>
      <c r="M457" s="7"/>
      <c r="N457" s="7"/>
    </row>
    <row r="458" spans="9:14" hidden="1" outlineLevel="1">
      <c r="I458" s="7"/>
      <c r="J458" s="7"/>
      <c r="K458" s="7"/>
      <c r="L458" s="7"/>
      <c r="M458" s="7"/>
      <c r="N458" s="7"/>
    </row>
    <row r="459" spans="9:14" hidden="1" outlineLevel="1">
      <c r="I459" s="7"/>
      <c r="J459" s="7"/>
      <c r="K459" s="7"/>
      <c r="L459" s="7"/>
      <c r="M459" s="7"/>
      <c r="N459" s="7"/>
    </row>
    <row r="460" spans="9:14" hidden="1" outlineLevel="1">
      <c r="I460" s="7"/>
      <c r="J460" s="7"/>
      <c r="K460" s="7"/>
      <c r="L460" s="7"/>
      <c r="M460" s="7"/>
      <c r="N460" s="7"/>
    </row>
    <row r="461" spans="9:14" hidden="1" outlineLevel="1">
      <c r="I461" s="7"/>
      <c r="J461" s="7"/>
      <c r="K461" s="7"/>
      <c r="L461" s="7"/>
      <c r="M461" s="7"/>
      <c r="N461" s="7"/>
    </row>
    <row r="462" spans="9:14" hidden="1" outlineLevel="1">
      <c r="I462" s="7"/>
      <c r="J462" s="7"/>
      <c r="K462" s="7"/>
      <c r="L462" s="7"/>
      <c r="M462" s="7"/>
      <c r="N462" s="7"/>
    </row>
    <row r="463" spans="9:14" hidden="1" outlineLevel="1">
      <c r="I463" s="7"/>
      <c r="J463" s="7"/>
      <c r="K463" s="7"/>
      <c r="L463" s="7"/>
      <c r="M463" s="7"/>
      <c r="N463" s="7"/>
    </row>
    <row r="464" spans="9:14" hidden="1" outlineLevel="1">
      <c r="I464" s="7"/>
      <c r="J464" s="7"/>
      <c r="K464" s="7"/>
      <c r="L464" s="7"/>
      <c r="M464" s="7"/>
      <c r="N464" s="7"/>
    </row>
    <row r="465" spans="9:14" hidden="1" outlineLevel="1">
      <c r="I465" s="7"/>
      <c r="J465" s="7"/>
      <c r="K465" s="7"/>
      <c r="L465" s="7"/>
      <c r="M465" s="7"/>
      <c r="N465" s="7"/>
    </row>
    <row r="466" spans="9:14" hidden="1" outlineLevel="1">
      <c r="I466" s="7"/>
      <c r="J466" s="7"/>
      <c r="K466" s="7"/>
      <c r="L466" s="7"/>
      <c r="M466" s="7"/>
      <c r="N466" s="7"/>
    </row>
    <row r="467" spans="9:14" hidden="1" outlineLevel="1">
      <c r="I467" s="7"/>
      <c r="J467" s="7"/>
      <c r="K467" s="7"/>
      <c r="L467" s="7"/>
      <c r="M467" s="7"/>
      <c r="N467" s="7"/>
    </row>
    <row r="468" spans="9:14" hidden="1" outlineLevel="1">
      <c r="I468" s="7"/>
      <c r="J468" s="7"/>
      <c r="K468" s="7"/>
      <c r="L468" s="7"/>
      <c r="M468" s="7"/>
      <c r="N468" s="7"/>
    </row>
    <row r="469" spans="9:14" hidden="1" outlineLevel="1">
      <c r="I469" s="7"/>
      <c r="J469" s="7"/>
      <c r="K469" s="7"/>
      <c r="L469" s="7"/>
      <c r="M469" s="7"/>
      <c r="N469" s="7"/>
    </row>
    <row r="470" spans="9:14" hidden="1" outlineLevel="1">
      <c r="I470" s="7"/>
      <c r="J470" s="7"/>
      <c r="K470" s="7"/>
      <c r="L470" s="7"/>
      <c r="M470" s="7"/>
      <c r="N470" s="7"/>
    </row>
    <row r="471" spans="9:14" hidden="1" outlineLevel="1">
      <c r="I471" s="7"/>
      <c r="J471" s="7"/>
      <c r="K471" s="7"/>
      <c r="L471" s="7"/>
      <c r="M471" s="7"/>
      <c r="N471" s="7"/>
    </row>
    <row r="472" spans="9:14" hidden="1" outlineLevel="1">
      <c r="I472" s="7"/>
      <c r="J472" s="7"/>
      <c r="K472" s="7"/>
      <c r="L472" s="7"/>
      <c r="M472" s="7"/>
      <c r="N472" s="7"/>
    </row>
    <row r="473" spans="9:14" hidden="1" outlineLevel="1">
      <c r="I473" s="7"/>
      <c r="J473" s="7"/>
      <c r="K473" s="7"/>
      <c r="L473" s="7"/>
      <c r="M473" s="7"/>
      <c r="N473" s="7"/>
    </row>
    <row r="474" spans="9:14" hidden="1" outlineLevel="1">
      <c r="I474" s="7"/>
      <c r="J474" s="7"/>
      <c r="K474" s="7"/>
      <c r="L474" s="7"/>
      <c r="M474" s="7"/>
      <c r="N474" s="7"/>
    </row>
    <row r="475" spans="9:14" hidden="1" outlineLevel="1">
      <c r="I475" s="7"/>
      <c r="J475" s="7"/>
      <c r="K475" s="7"/>
      <c r="L475" s="7"/>
      <c r="M475" s="7"/>
      <c r="N475" s="7"/>
    </row>
    <row r="476" spans="9:14" hidden="1" outlineLevel="1">
      <c r="I476" s="7"/>
      <c r="J476" s="7"/>
      <c r="K476" s="7"/>
      <c r="L476" s="7"/>
      <c r="M476" s="7"/>
      <c r="N476" s="7"/>
    </row>
    <row r="477" spans="9:14" hidden="1" outlineLevel="1">
      <c r="I477" s="7"/>
      <c r="J477" s="7"/>
      <c r="K477" s="7"/>
      <c r="L477" s="7"/>
      <c r="M477" s="7"/>
      <c r="N477" s="7"/>
    </row>
    <row r="478" spans="9:14" hidden="1" outlineLevel="1">
      <c r="I478" s="7"/>
      <c r="J478" s="7"/>
      <c r="K478" s="7"/>
      <c r="L478" s="7"/>
      <c r="M478" s="7"/>
      <c r="N478" s="7"/>
    </row>
    <row r="479" spans="9:14" hidden="1" outlineLevel="1">
      <c r="I479" s="7"/>
      <c r="J479" s="7"/>
      <c r="K479" s="7"/>
      <c r="L479" s="7"/>
      <c r="M479" s="7"/>
      <c r="N479" s="7"/>
    </row>
    <row r="480" spans="9:14" hidden="1" outlineLevel="1">
      <c r="I480" s="7"/>
      <c r="J480" s="7"/>
      <c r="K480" s="7"/>
      <c r="L480" s="7"/>
      <c r="M480" s="7"/>
      <c r="N480" s="7"/>
    </row>
    <row r="481" spans="9:14" hidden="1" outlineLevel="1">
      <c r="I481" s="7"/>
      <c r="J481" s="7"/>
      <c r="K481" s="7"/>
      <c r="L481" s="7"/>
      <c r="M481" s="7"/>
      <c r="N481" s="7"/>
    </row>
    <row r="482" spans="9:14" hidden="1" outlineLevel="1">
      <c r="I482" s="7"/>
      <c r="J482" s="7"/>
      <c r="K482" s="7"/>
      <c r="L482" s="7"/>
      <c r="M482" s="7"/>
      <c r="N482" s="7"/>
    </row>
    <row r="483" spans="9:14" hidden="1" outlineLevel="1">
      <c r="I483" s="7"/>
      <c r="J483" s="7"/>
      <c r="K483" s="7"/>
      <c r="L483" s="7"/>
      <c r="M483" s="7"/>
      <c r="N483" s="7"/>
    </row>
    <row r="484" spans="9:14" hidden="1" outlineLevel="1">
      <c r="I484" s="7"/>
      <c r="J484" s="7"/>
      <c r="K484" s="7"/>
      <c r="L484" s="7"/>
      <c r="M484" s="7"/>
      <c r="N484" s="7"/>
    </row>
    <row r="485" spans="9:14" hidden="1" outlineLevel="1">
      <c r="I485" s="7"/>
      <c r="J485" s="7"/>
      <c r="K485" s="7"/>
      <c r="L485" s="7"/>
      <c r="M485" s="7"/>
      <c r="N485" s="7"/>
    </row>
    <row r="486" spans="9:14" hidden="1" outlineLevel="1">
      <c r="I486" s="7"/>
      <c r="J486" s="7"/>
      <c r="K486" s="7"/>
      <c r="L486" s="7"/>
      <c r="M486" s="7"/>
      <c r="N486" s="7"/>
    </row>
    <row r="487" spans="9:14" hidden="1" outlineLevel="1">
      <c r="I487" s="7"/>
      <c r="J487" s="7"/>
      <c r="K487" s="7"/>
      <c r="L487" s="7"/>
      <c r="M487" s="7"/>
      <c r="N487" s="7"/>
    </row>
    <row r="488" spans="9:14" hidden="1" outlineLevel="1">
      <c r="I488" s="7"/>
      <c r="J488" s="7"/>
      <c r="K488" s="7"/>
      <c r="L488" s="7"/>
      <c r="M488" s="7"/>
      <c r="N488" s="7"/>
    </row>
    <row r="489" spans="9:14" hidden="1" outlineLevel="1">
      <c r="I489" s="7"/>
      <c r="J489" s="7"/>
      <c r="K489" s="7"/>
      <c r="L489" s="7"/>
      <c r="M489" s="7"/>
      <c r="N489" s="7"/>
    </row>
    <row r="490" spans="9:14" hidden="1" outlineLevel="1">
      <c r="I490" s="7"/>
      <c r="J490" s="7"/>
      <c r="K490" s="7"/>
      <c r="L490" s="7"/>
      <c r="M490" s="7"/>
      <c r="N490" s="7"/>
    </row>
    <row r="491" spans="9:14" hidden="1" outlineLevel="1">
      <c r="I491" s="7"/>
      <c r="J491" s="7"/>
      <c r="K491" s="7"/>
      <c r="L491" s="7"/>
      <c r="M491" s="7"/>
      <c r="N491" s="7"/>
    </row>
    <row r="492" spans="9:14" hidden="1" outlineLevel="1">
      <c r="I492" s="7"/>
      <c r="J492" s="7"/>
      <c r="K492" s="7"/>
      <c r="L492" s="7"/>
      <c r="M492" s="7"/>
      <c r="N492" s="7"/>
    </row>
    <row r="493" spans="9:14" hidden="1" outlineLevel="1">
      <c r="I493" s="7"/>
      <c r="J493" s="7"/>
      <c r="K493" s="7"/>
      <c r="L493" s="7"/>
      <c r="M493" s="7"/>
      <c r="N493" s="7"/>
    </row>
    <row r="494" spans="9:14" hidden="1" outlineLevel="1">
      <c r="I494" s="7"/>
      <c r="J494" s="7"/>
      <c r="K494" s="7"/>
      <c r="L494" s="7"/>
      <c r="M494" s="7"/>
      <c r="N494" s="7"/>
    </row>
    <row r="495" spans="9:14" hidden="1" outlineLevel="1">
      <c r="I495" s="7"/>
      <c r="J495" s="7"/>
      <c r="K495" s="7"/>
      <c r="L495" s="7"/>
      <c r="M495" s="7"/>
      <c r="N495" s="7"/>
    </row>
    <row r="496" spans="9:14" hidden="1" outlineLevel="1">
      <c r="I496" s="7"/>
      <c r="J496" s="7"/>
      <c r="K496" s="7"/>
      <c r="L496" s="7"/>
      <c r="M496" s="7"/>
      <c r="N496" s="7"/>
    </row>
    <row r="497" spans="9:14" hidden="1" outlineLevel="1">
      <c r="I497" s="7"/>
      <c r="J497" s="7"/>
      <c r="K497" s="7"/>
      <c r="L497" s="7"/>
      <c r="M497" s="7"/>
      <c r="N497" s="7"/>
    </row>
    <row r="498" spans="9:14" hidden="1" outlineLevel="1">
      <c r="I498" s="7"/>
      <c r="J498" s="7"/>
      <c r="K498" s="7"/>
      <c r="L498" s="7"/>
      <c r="M498" s="7"/>
      <c r="N498" s="7"/>
    </row>
    <row r="499" spans="9:14" hidden="1" outlineLevel="1">
      <c r="I499" s="7"/>
      <c r="J499" s="7"/>
      <c r="K499" s="7"/>
      <c r="L499" s="7"/>
      <c r="M499" s="7"/>
      <c r="N499" s="7"/>
    </row>
    <row r="500" spans="9:14" hidden="1" outlineLevel="1">
      <c r="I500" s="7"/>
      <c r="J500" s="7"/>
      <c r="K500" s="7"/>
      <c r="L500" s="7"/>
      <c r="M500" s="7"/>
      <c r="N500" s="7"/>
    </row>
    <row r="501" spans="9:14" hidden="1" outlineLevel="1">
      <c r="I501" s="7"/>
      <c r="J501" s="7"/>
      <c r="K501" s="7"/>
      <c r="L501" s="7"/>
      <c r="M501" s="7"/>
      <c r="N501" s="7"/>
    </row>
    <row r="502" spans="9:14" hidden="1" outlineLevel="1">
      <c r="I502" s="7"/>
      <c r="J502" s="7"/>
      <c r="K502" s="7"/>
      <c r="L502" s="7"/>
      <c r="M502" s="7"/>
      <c r="N502" s="7"/>
    </row>
    <row r="503" spans="9:14" hidden="1" outlineLevel="1">
      <c r="I503" s="7"/>
      <c r="J503" s="7"/>
      <c r="K503" s="7"/>
      <c r="L503" s="7"/>
      <c r="M503" s="7"/>
      <c r="N503" s="7"/>
    </row>
    <row r="504" spans="9:14" hidden="1" outlineLevel="1">
      <c r="I504" s="7"/>
      <c r="J504" s="7"/>
      <c r="K504" s="7"/>
      <c r="L504" s="7"/>
      <c r="M504" s="7"/>
      <c r="N504" s="7"/>
    </row>
    <row r="505" spans="9:14" hidden="1" outlineLevel="1">
      <c r="I505" s="7"/>
      <c r="J505" s="7"/>
      <c r="K505" s="7"/>
      <c r="L505" s="7"/>
      <c r="M505" s="7"/>
      <c r="N505" s="7"/>
    </row>
    <row r="506" spans="9:14" hidden="1" outlineLevel="1">
      <c r="I506" s="7"/>
      <c r="J506" s="7"/>
      <c r="K506" s="7"/>
      <c r="L506" s="7"/>
      <c r="M506" s="7"/>
      <c r="N506" s="7"/>
    </row>
    <row r="507" spans="9:14" hidden="1" outlineLevel="1">
      <c r="I507" s="7"/>
      <c r="J507" s="7"/>
      <c r="K507" s="7"/>
      <c r="L507" s="7"/>
      <c r="M507" s="7"/>
      <c r="N507" s="7"/>
    </row>
    <row r="508" spans="9:14" hidden="1" outlineLevel="1">
      <c r="I508" s="7"/>
      <c r="J508" s="7"/>
      <c r="K508" s="7"/>
      <c r="L508" s="7"/>
      <c r="M508" s="7"/>
      <c r="N508" s="7"/>
    </row>
    <row r="509" spans="9:14" hidden="1" outlineLevel="1">
      <c r="I509" s="7"/>
      <c r="J509" s="7"/>
      <c r="K509" s="7"/>
      <c r="L509" s="7"/>
      <c r="M509" s="7"/>
      <c r="N509" s="7"/>
    </row>
    <row r="510" spans="9:14" hidden="1" outlineLevel="1">
      <c r="I510" s="7"/>
      <c r="J510" s="7"/>
      <c r="K510" s="7"/>
      <c r="L510" s="7"/>
      <c r="M510" s="7"/>
      <c r="N510" s="7"/>
    </row>
    <row r="511" spans="9:14" hidden="1" outlineLevel="1">
      <c r="I511" s="7"/>
      <c r="J511" s="7"/>
      <c r="K511" s="7"/>
      <c r="L511" s="7"/>
      <c r="M511" s="7"/>
      <c r="N511" s="7"/>
    </row>
    <row r="512" spans="9:14" hidden="1" outlineLevel="1">
      <c r="I512" s="7"/>
      <c r="J512" s="7"/>
      <c r="K512" s="7"/>
      <c r="L512" s="7"/>
      <c r="M512" s="7"/>
      <c r="N512" s="7"/>
    </row>
    <row r="513" spans="1:14" hidden="1" outlineLevel="1">
      <c r="I513" s="7"/>
      <c r="J513" s="7"/>
      <c r="K513" s="7"/>
      <c r="L513" s="7"/>
      <c r="M513" s="7"/>
      <c r="N513" s="7"/>
    </row>
    <row r="514" spans="1:14" hidden="1" outlineLevel="1">
      <c r="I514" s="7"/>
      <c r="J514" s="7"/>
      <c r="K514" s="7"/>
      <c r="L514" s="7"/>
      <c r="M514" s="7"/>
      <c r="N514" s="7"/>
    </row>
    <row r="515" spans="1:14" hidden="1" outlineLevel="1">
      <c r="I515" s="7"/>
      <c r="J515" s="7"/>
      <c r="K515" s="7"/>
      <c r="L515" s="7"/>
      <c r="M515" s="7"/>
      <c r="N515" s="7"/>
    </row>
    <row r="516" spans="1:14" hidden="1" outlineLevel="1">
      <c r="I516" s="7"/>
      <c r="J516" s="7"/>
      <c r="K516" s="7"/>
      <c r="L516" s="7"/>
      <c r="M516" s="7"/>
      <c r="N516" s="7"/>
    </row>
    <row r="517" spans="1:14" hidden="1" outlineLevel="1">
      <c r="I517" s="7"/>
      <c r="J517" s="7"/>
      <c r="K517" s="7"/>
      <c r="L517" s="7"/>
      <c r="M517" s="7"/>
      <c r="N517" s="7"/>
    </row>
    <row r="518" spans="1:14" hidden="1" outlineLevel="1">
      <c r="I518" s="7"/>
      <c r="J518" s="7"/>
      <c r="K518" s="7"/>
      <c r="L518" s="7"/>
      <c r="M518" s="7"/>
      <c r="N518" s="7"/>
    </row>
    <row r="519" spans="1:14" hidden="1" outlineLevel="1">
      <c r="I519" s="7"/>
      <c r="J519" s="7"/>
      <c r="K519" s="7"/>
      <c r="L519" s="7"/>
      <c r="M519" s="7"/>
      <c r="N519" s="7"/>
    </row>
    <row r="520" spans="1:14" hidden="1" outlineLevel="1">
      <c r="I520" s="7"/>
      <c r="J520" s="7"/>
      <c r="K520" s="7"/>
      <c r="L520" s="7"/>
      <c r="M520" s="7"/>
      <c r="N520" s="7"/>
    </row>
    <row r="521" spans="1:14" hidden="1" outlineLevel="1">
      <c r="I521" s="7"/>
      <c r="J521" s="7"/>
      <c r="K521" s="7"/>
      <c r="L521" s="7"/>
      <c r="M521" s="7"/>
      <c r="N521" s="7"/>
    </row>
    <row r="522" spans="1:14" hidden="1" outlineLevel="1">
      <c r="I522" s="7"/>
      <c r="J522" s="7"/>
      <c r="K522" s="7"/>
      <c r="L522" s="7"/>
      <c r="M522" s="7"/>
      <c r="N522" s="7"/>
    </row>
    <row r="523" spans="1:14" hidden="1" outlineLevel="1">
      <c r="A523" s="2"/>
      <c r="B523" s="8"/>
      <c r="C523" s="8"/>
      <c r="D523" s="8"/>
      <c r="E523" s="8"/>
      <c r="F523" s="8"/>
      <c r="G523" s="8"/>
      <c r="H523" s="8"/>
      <c r="I523" s="7"/>
      <c r="J523" s="7"/>
      <c r="K523" s="7"/>
      <c r="L523" s="7"/>
      <c r="M523" s="7"/>
      <c r="N523" s="7"/>
    </row>
    <row r="524" spans="1:14" hidden="1" outlineLevel="1">
      <c r="A524" s="2"/>
      <c r="B524" s="8"/>
      <c r="C524" s="8"/>
      <c r="D524" s="8"/>
      <c r="E524" s="8"/>
      <c r="F524" s="8"/>
      <c r="G524" s="8"/>
      <c r="H524" s="8"/>
      <c r="I524" s="7"/>
      <c r="J524" s="7"/>
      <c r="K524" s="7"/>
      <c r="L524" s="7"/>
      <c r="M524" s="7"/>
      <c r="N524" s="7"/>
    </row>
    <row r="525" spans="1:14" hidden="1" outlineLevel="1">
      <c r="A525" s="2"/>
      <c r="B525" s="8"/>
      <c r="C525" s="8"/>
      <c r="D525" s="8"/>
      <c r="E525" s="8"/>
      <c r="F525" s="8"/>
      <c r="G525" s="8"/>
      <c r="H525" s="8"/>
      <c r="I525" s="7"/>
      <c r="J525" s="7"/>
      <c r="K525" s="7"/>
      <c r="L525" s="7"/>
      <c r="M525" s="7"/>
      <c r="N525" s="7"/>
    </row>
    <row r="526" spans="1:14" hidden="1" outlineLevel="1">
      <c r="A526" s="2"/>
      <c r="B526" s="8"/>
      <c r="C526" s="8"/>
      <c r="D526" s="8"/>
      <c r="E526" s="8"/>
      <c r="F526" s="8"/>
      <c r="G526" s="8"/>
      <c r="H526" s="8"/>
      <c r="I526" s="7"/>
      <c r="J526" s="7"/>
      <c r="K526" s="7"/>
      <c r="L526" s="7"/>
      <c r="M526" s="7"/>
      <c r="N526" s="7"/>
    </row>
    <row r="527" spans="1:14" hidden="1" outlineLevel="1">
      <c r="A527" s="2"/>
      <c r="B527" s="8"/>
      <c r="C527" s="8"/>
      <c r="D527" s="8"/>
      <c r="E527" s="8"/>
      <c r="F527" s="8"/>
      <c r="G527" s="8"/>
      <c r="H527" s="8"/>
      <c r="I527" s="7"/>
      <c r="J527" s="7"/>
      <c r="K527" s="7"/>
      <c r="L527" s="7"/>
      <c r="M527" s="7"/>
      <c r="N527" s="7"/>
    </row>
    <row r="528" spans="1:14" hidden="1" outlineLevel="1">
      <c r="A528" s="2"/>
      <c r="B528" s="8"/>
      <c r="C528" s="8"/>
      <c r="D528" s="8"/>
      <c r="E528" s="8"/>
      <c r="F528" s="8"/>
      <c r="G528" s="8"/>
      <c r="H528" s="8"/>
      <c r="I528" s="7"/>
      <c r="J528" s="7"/>
      <c r="K528" s="7"/>
      <c r="L528" s="7"/>
      <c r="M528" s="7"/>
      <c r="N528" s="7"/>
    </row>
    <row r="529" spans="1:14" hidden="1" outlineLevel="1">
      <c r="A529" s="2"/>
      <c r="B529" s="8"/>
      <c r="C529" s="8"/>
      <c r="D529" s="8"/>
      <c r="E529" s="8"/>
      <c r="F529" s="8"/>
      <c r="G529" s="8"/>
      <c r="H529" s="8"/>
      <c r="I529" s="7"/>
      <c r="J529" s="7"/>
      <c r="K529" s="7"/>
      <c r="L529" s="7"/>
      <c r="M529" s="7"/>
      <c r="N529" s="7"/>
    </row>
    <row r="530" spans="1:14" hidden="1" outlineLevel="1">
      <c r="A530" s="2"/>
      <c r="B530" s="8"/>
      <c r="C530" s="8"/>
      <c r="D530" s="8"/>
      <c r="E530" s="8"/>
      <c r="F530" s="8"/>
      <c r="G530" s="8"/>
      <c r="H530" s="8"/>
      <c r="I530" s="7"/>
      <c r="J530" s="7"/>
      <c r="K530" s="7"/>
      <c r="L530" s="7"/>
      <c r="M530" s="7"/>
      <c r="N530" s="7"/>
    </row>
    <row r="531" spans="1:14" hidden="1" outlineLevel="1">
      <c r="A531" s="2"/>
      <c r="B531" s="8"/>
      <c r="C531" s="8"/>
      <c r="D531" s="8"/>
      <c r="E531" s="8"/>
      <c r="F531" s="8"/>
      <c r="G531" s="8"/>
      <c r="H531" s="8"/>
      <c r="I531" s="7"/>
      <c r="J531" s="7"/>
      <c r="K531" s="7"/>
      <c r="L531" s="7"/>
      <c r="M531" s="7"/>
      <c r="N531" s="7"/>
    </row>
    <row r="532" spans="1:14" hidden="1" outlineLevel="1">
      <c r="A532" s="2"/>
      <c r="B532" s="8"/>
      <c r="C532" s="8"/>
      <c r="D532" s="8"/>
      <c r="E532" s="8"/>
      <c r="F532" s="8"/>
      <c r="G532" s="8"/>
      <c r="H532" s="8"/>
      <c r="I532" s="7"/>
      <c r="J532" s="7"/>
      <c r="K532" s="7"/>
      <c r="L532" s="7"/>
      <c r="M532" s="7"/>
      <c r="N532" s="7"/>
    </row>
    <row r="533" spans="1:14" hidden="1" outlineLevel="1">
      <c r="A533" s="2"/>
      <c r="B533" s="8"/>
      <c r="C533" s="8"/>
      <c r="D533" s="8"/>
      <c r="E533" s="8"/>
      <c r="F533" s="8"/>
      <c r="G533" s="8"/>
      <c r="H533" s="8"/>
      <c r="I533" s="7"/>
      <c r="J533" s="7"/>
      <c r="K533" s="7"/>
      <c r="L533" s="7"/>
      <c r="M533" s="7"/>
      <c r="N533" s="7"/>
    </row>
    <row r="534" spans="1:14" hidden="1" outlineLevel="1">
      <c r="A534" s="2"/>
      <c r="B534" s="8"/>
      <c r="C534" s="8"/>
      <c r="D534" s="8"/>
      <c r="E534" s="8"/>
      <c r="F534" s="8"/>
      <c r="G534" s="8"/>
      <c r="H534" s="8"/>
      <c r="I534" s="7"/>
      <c r="J534" s="7"/>
      <c r="K534" s="7"/>
      <c r="L534" s="7"/>
      <c r="M534" s="7"/>
      <c r="N534" s="7"/>
    </row>
    <row r="535" spans="1:14" hidden="1" outlineLevel="1">
      <c r="A535" s="2"/>
      <c r="B535" s="8"/>
      <c r="C535" s="8"/>
      <c r="D535" s="8"/>
      <c r="E535" s="8"/>
      <c r="F535" s="8"/>
      <c r="G535" s="8"/>
      <c r="H535" s="8"/>
      <c r="I535" s="7"/>
      <c r="J535" s="7"/>
      <c r="K535" s="7"/>
      <c r="L535" s="7"/>
      <c r="M535" s="7"/>
      <c r="N535" s="7"/>
    </row>
    <row r="536" spans="1:14" hidden="1" outlineLevel="1">
      <c r="A536" s="2"/>
      <c r="B536" s="8"/>
      <c r="C536" s="8"/>
      <c r="D536" s="8"/>
      <c r="E536" s="8"/>
      <c r="F536" s="8"/>
      <c r="G536" s="8"/>
      <c r="H536" s="8"/>
      <c r="I536" s="7"/>
      <c r="J536" s="7"/>
      <c r="K536" s="7"/>
      <c r="L536" s="7"/>
      <c r="M536" s="7"/>
      <c r="N536" s="7"/>
    </row>
    <row r="537" spans="1:14" hidden="1" outlineLevel="1">
      <c r="A537" s="2"/>
      <c r="B537" s="8"/>
      <c r="C537" s="8"/>
      <c r="D537" s="8"/>
      <c r="E537" s="8"/>
      <c r="F537" s="8"/>
      <c r="G537" s="8"/>
      <c r="H537" s="8"/>
      <c r="I537" s="7"/>
      <c r="J537" s="7"/>
      <c r="K537" s="7"/>
      <c r="L537" s="7"/>
      <c r="M537" s="7"/>
      <c r="N537" s="7"/>
    </row>
    <row r="538" spans="1:14" hidden="1" outlineLevel="1">
      <c r="A538" s="2"/>
      <c r="B538" s="8"/>
      <c r="C538" s="8"/>
      <c r="D538" s="8"/>
      <c r="E538" s="8"/>
      <c r="F538" s="8"/>
      <c r="G538" s="8"/>
      <c r="H538" s="8"/>
      <c r="I538" s="7"/>
      <c r="J538" s="7"/>
      <c r="K538" s="7"/>
      <c r="L538" s="7"/>
      <c r="M538" s="7"/>
      <c r="N538" s="7"/>
    </row>
    <row r="539" spans="1:14" hidden="1" outlineLevel="1">
      <c r="A539" s="2"/>
      <c r="B539" s="8"/>
      <c r="C539" s="8"/>
      <c r="D539" s="8"/>
      <c r="E539" s="8"/>
      <c r="F539" s="8"/>
      <c r="G539" s="8"/>
      <c r="H539" s="8"/>
      <c r="I539" s="7"/>
      <c r="J539" s="7"/>
      <c r="K539" s="7"/>
      <c r="L539" s="7"/>
      <c r="M539" s="7"/>
      <c r="N539" s="7"/>
    </row>
    <row r="540" spans="1:14" hidden="1" outlineLevel="1">
      <c r="A540" s="2"/>
      <c r="B540" s="8"/>
      <c r="C540" s="8"/>
      <c r="D540" s="8"/>
      <c r="E540" s="8"/>
      <c r="F540" s="8"/>
      <c r="G540" s="8"/>
      <c r="H540" s="8"/>
      <c r="I540" s="7"/>
      <c r="J540" s="7"/>
      <c r="K540" s="7"/>
      <c r="L540" s="7"/>
      <c r="M540" s="7"/>
      <c r="N540" s="7"/>
    </row>
    <row r="541" spans="1:14" hidden="1" outlineLevel="1">
      <c r="A541" s="2"/>
      <c r="B541" s="8"/>
      <c r="C541" s="8"/>
      <c r="D541" s="8"/>
      <c r="E541" s="8"/>
      <c r="F541" s="8"/>
      <c r="G541" s="8"/>
      <c r="H541" s="8"/>
      <c r="I541" s="7"/>
      <c r="J541" s="7"/>
      <c r="K541" s="7"/>
      <c r="L541" s="7"/>
      <c r="M541" s="7"/>
      <c r="N541" s="7"/>
    </row>
    <row r="542" spans="1:14" hidden="1" outlineLevel="1">
      <c r="A542" s="2"/>
      <c r="B542" s="8"/>
      <c r="C542" s="8"/>
      <c r="D542" s="8"/>
      <c r="E542" s="8"/>
      <c r="F542" s="8"/>
      <c r="G542" s="8"/>
      <c r="H542" s="8"/>
      <c r="I542" s="7"/>
      <c r="J542" s="7"/>
      <c r="K542" s="7"/>
      <c r="L542" s="7"/>
      <c r="M542" s="7"/>
      <c r="N542" s="7"/>
    </row>
    <row r="543" spans="1:14" hidden="1" outlineLevel="1">
      <c r="A543" s="2"/>
      <c r="B543" s="8"/>
      <c r="C543" s="8"/>
      <c r="D543" s="8"/>
      <c r="E543" s="8"/>
      <c r="F543" s="8"/>
      <c r="G543" s="8"/>
      <c r="H543" s="8"/>
      <c r="I543" s="7"/>
      <c r="J543" s="7"/>
      <c r="K543" s="7"/>
      <c r="L543" s="7"/>
      <c r="M543" s="7"/>
      <c r="N543" s="7"/>
    </row>
    <row r="544" spans="1:14" hidden="1" outlineLevel="1">
      <c r="A544" s="2"/>
      <c r="B544" s="8"/>
      <c r="C544" s="8"/>
      <c r="D544" s="8"/>
      <c r="E544" s="8"/>
      <c r="F544" s="8"/>
      <c r="G544" s="8"/>
      <c r="H544" s="8"/>
      <c r="I544" s="7"/>
      <c r="J544" s="7"/>
      <c r="K544" s="7"/>
      <c r="L544" s="7"/>
      <c r="M544" s="7"/>
      <c r="N544" s="7"/>
    </row>
    <row r="545" spans="1:14" hidden="1" outlineLevel="1">
      <c r="A545" s="2"/>
      <c r="B545" s="8"/>
      <c r="C545" s="8"/>
      <c r="D545" s="8"/>
      <c r="E545" s="8"/>
      <c r="F545" s="8"/>
      <c r="G545" s="8"/>
      <c r="H545" s="8"/>
      <c r="I545" s="7"/>
      <c r="J545" s="7"/>
      <c r="K545" s="7"/>
      <c r="L545" s="7"/>
      <c r="M545" s="7"/>
      <c r="N545" s="7"/>
    </row>
    <row r="546" spans="1:14" hidden="1" outlineLevel="1">
      <c r="A546" s="2"/>
      <c r="B546" s="8"/>
      <c r="C546" s="8"/>
      <c r="D546" s="8"/>
      <c r="E546" s="8"/>
      <c r="F546" s="8"/>
      <c r="G546" s="8"/>
      <c r="H546" s="8"/>
      <c r="I546" s="7"/>
      <c r="J546" s="7"/>
      <c r="K546" s="7"/>
      <c r="L546" s="7"/>
      <c r="M546" s="7"/>
      <c r="N546" s="7"/>
    </row>
    <row r="547" spans="1:14" hidden="1" outlineLevel="1">
      <c r="A547" s="2"/>
      <c r="B547" s="8"/>
      <c r="C547" s="8"/>
      <c r="D547" s="8"/>
      <c r="E547" s="8"/>
      <c r="F547" s="8"/>
      <c r="G547" s="8"/>
      <c r="H547" s="8"/>
      <c r="I547" s="7"/>
      <c r="J547" s="7"/>
      <c r="K547" s="7"/>
      <c r="L547" s="7"/>
      <c r="M547" s="7"/>
      <c r="N547" s="7"/>
    </row>
    <row r="548" spans="1:14" hidden="1" outlineLevel="1">
      <c r="A548" s="2"/>
      <c r="B548" s="8"/>
      <c r="C548" s="8"/>
      <c r="D548" s="8"/>
      <c r="E548" s="8"/>
      <c r="F548" s="8"/>
      <c r="G548" s="8"/>
      <c r="H548" s="8"/>
      <c r="I548" s="7"/>
      <c r="J548" s="7"/>
      <c r="K548" s="7"/>
      <c r="L548" s="7"/>
      <c r="M548" s="7"/>
      <c r="N548" s="7"/>
    </row>
    <row r="549" spans="1:14" hidden="1" outlineLevel="1">
      <c r="A549" s="2"/>
      <c r="B549" s="8"/>
      <c r="C549" s="8"/>
      <c r="D549" s="8"/>
      <c r="E549" s="8"/>
      <c r="F549" s="8"/>
      <c r="G549" s="8"/>
      <c r="H549" s="8"/>
      <c r="I549" s="7"/>
      <c r="J549" s="7"/>
      <c r="K549" s="7"/>
      <c r="L549" s="7"/>
      <c r="M549" s="7"/>
      <c r="N549" s="7"/>
    </row>
    <row r="550" spans="1:14" hidden="1" outlineLevel="1">
      <c r="A550" s="2"/>
      <c r="B550" s="8"/>
      <c r="C550" s="8"/>
      <c r="D550" s="8"/>
      <c r="E550" s="8"/>
      <c r="F550" s="8"/>
      <c r="G550" s="8"/>
      <c r="H550" s="8"/>
      <c r="I550" s="7"/>
      <c r="J550" s="7"/>
      <c r="K550" s="7"/>
      <c r="L550" s="7"/>
      <c r="M550" s="7"/>
      <c r="N550" s="7"/>
    </row>
    <row r="551" spans="1:14" hidden="1" outlineLevel="1">
      <c r="A551" s="2"/>
      <c r="B551" s="8"/>
      <c r="C551" s="8"/>
      <c r="D551" s="8"/>
      <c r="E551" s="8"/>
      <c r="F551" s="8"/>
      <c r="G551" s="8"/>
      <c r="H551" s="8"/>
      <c r="I551" s="7"/>
      <c r="J551" s="7"/>
      <c r="K551" s="7"/>
      <c r="L551" s="7"/>
      <c r="M551" s="7"/>
      <c r="N551" s="7"/>
    </row>
    <row r="552" spans="1:14" hidden="1" outlineLevel="1">
      <c r="A552" s="2"/>
      <c r="B552" s="8"/>
      <c r="C552" s="8"/>
      <c r="D552" s="8"/>
      <c r="E552" s="8"/>
      <c r="F552" s="8"/>
      <c r="G552" s="8"/>
      <c r="H552" s="8"/>
      <c r="I552" s="7"/>
      <c r="J552" s="7"/>
      <c r="K552" s="7"/>
      <c r="L552" s="7"/>
      <c r="M552" s="7"/>
      <c r="N552" s="7"/>
    </row>
    <row r="553" spans="1:14" hidden="1" outlineLevel="1">
      <c r="A553" s="2"/>
      <c r="B553" s="8"/>
      <c r="C553" s="8"/>
      <c r="D553" s="8"/>
      <c r="E553" s="8"/>
      <c r="F553" s="8"/>
      <c r="G553" s="8"/>
      <c r="H553" s="8"/>
      <c r="I553" s="7"/>
      <c r="J553" s="7"/>
      <c r="K553" s="7"/>
      <c r="L553" s="7"/>
      <c r="M553" s="7"/>
      <c r="N553" s="7"/>
    </row>
    <row r="554" spans="1:14" hidden="1" outlineLevel="1">
      <c r="A554" s="2"/>
      <c r="B554" s="8"/>
      <c r="C554" s="8"/>
      <c r="D554" s="8"/>
      <c r="E554" s="8"/>
      <c r="F554" s="8"/>
      <c r="G554" s="8"/>
      <c r="H554" s="8"/>
      <c r="I554" s="7"/>
      <c r="J554" s="7"/>
      <c r="K554" s="7"/>
      <c r="L554" s="7"/>
      <c r="M554" s="7"/>
      <c r="N554" s="7"/>
    </row>
    <row r="555" spans="1:14" hidden="1" outlineLevel="1">
      <c r="A555" s="2"/>
      <c r="B555" s="8"/>
      <c r="C555" s="8"/>
      <c r="D555" s="8"/>
      <c r="E555" s="8"/>
      <c r="F555" s="8"/>
      <c r="G555" s="8"/>
      <c r="H555" s="8"/>
      <c r="I555" s="7"/>
      <c r="J555" s="7"/>
      <c r="K555" s="7"/>
      <c r="L555" s="7"/>
      <c r="M555" s="7"/>
      <c r="N555" s="7"/>
    </row>
    <row r="556" spans="1:14" hidden="1" outlineLevel="1">
      <c r="A556" s="2"/>
      <c r="B556" s="8"/>
      <c r="C556" s="8"/>
      <c r="D556" s="8"/>
      <c r="E556" s="8"/>
      <c r="F556" s="8"/>
      <c r="G556" s="8"/>
      <c r="H556" s="8"/>
      <c r="I556" s="7"/>
      <c r="J556" s="7"/>
      <c r="K556" s="7"/>
      <c r="L556" s="7"/>
      <c r="M556" s="7"/>
      <c r="N556" s="7"/>
    </row>
    <row r="557" spans="1:14" hidden="1" outlineLevel="1">
      <c r="A557" s="2"/>
      <c r="B557" s="8"/>
      <c r="C557" s="8"/>
      <c r="D557" s="8"/>
      <c r="E557" s="8"/>
      <c r="F557" s="8"/>
      <c r="G557" s="8"/>
      <c r="H557" s="8"/>
      <c r="I557" s="7"/>
      <c r="J557" s="7"/>
      <c r="K557" s="7"/>
      <c r="L557" s="7"/>
      <c r="M557" s="7"/>
      <c r="N557" s="7"/>
    </row>
    <row r="558" spans="1:14" hidden="1" outlineLevel="1">
      <c r="A558" s="2"/>
      <c r="B558" s="8"/>
      <c r="C558" s="8"/>
      <c r="D558" s="8"/>
      <c r="E558" s="8"/>
      <c r="F558" s="8"/>
      <c r="G558" s="8"/>
      <c r="H558" s="8"/>
      <c r="I558" s="7"/>
      <c r="J558" s="7"/>
      <c r="K558" s="7"/>
      <c r="L558" s="7"/>
      <c r="M558" s="7"/>
      <c r="N558" s="7"/>
    </row>
    <row r="559" spans="1:14" hidden="1" outlineLevel="1">
      <c r="A559" s="2"/>
      <c r="B559" s="8"/>
      <c r="C559" s="8"/>
      <c r="D559" s="8"/>
      <c r="E559" s="8"/>
      <c r="F559" s="8"/>
      <c r="G559" s="8"/>
      <c r="H559" s="8"/>
      <c r="I559" s="7"/>
      <c r="J559" s="7"/>
      <c r="K559" s="7"/>
      <c r="L559" s="7"/>
      <c r="M559" s="7"/>
      <c r="N559" s="7"/>
    </row>
    <row r="560" spans="1:14" hidden="1" outlineLevel="1">
      <c r="A560" s="2"/>
      <c r="B560" s="8"/>
      <c r="C560" s="8"/>
      <c r="D560" s="8"/>
      <c r="E560" s="8"/>
      <c r="F560" s="8"/>
      <c r="G560" s="8"/>
      <c r="H560" s="8"/>
      <c r="I560" s="7"/>
      <c r="J560" s="7"/>
      <c r="K560" s="7"/>
      <c r="L560" s="7"/>
      <c r="M560" s="7"/>
      <c r="N560" s="7"/>
    </row>
    <row r="561" spans="1:14" hidden="1" outlineLevel="1">
      <c r="A561" s="2"/>
      <c r="B561" s="8"/>
      <c r="C561" s="8"/>
      <c r="D561" s="8"/>
      <c r="E561" s="8"/>
      <c r="F561" s="8"/>
      <c r="G561" s="8"/>
      <c r="H561" s="8"/>
      <c r="I561" s="7"/>
      <c r="J561" s="7"/>
      <c r="K561" s="7"/>
      <c r="L561" s="7"/>
      <c r="M561" s="7"/>
      <c r="N561" s="7"/>
    </row>
    <row r="562" spans="1:14" hidden="1" outlineLevel="1">
      <c r="A562" s="2"/>
      <c r="B562" s="8"/>
      <c r="C562" s="8"/>
      <c r="D562" s="8"/>
      <c r="E562" s="8"/>
      <c r="F562" s="8"/>
      <c r="G562" s="8"/>
      <c r="H562" s="8"/>
      <c r="I562" s="7"/>
      <c r="J562" s="7"/>
      <c r="K562" s="7"/>
      <c r="L562" s="7"/>
      <c r="M562" s="7"/>
      <c r="N562" s="7"/>
    </row>
    <row r="563" spans="1:14" hidden="1" outlineLevel="1">
      <c r="A563" s="2"/>
      <c r="B563" s="8"/>
      <c r="C563" s="8"/>
      <c r="D563" s="8"/>
      <c r="E563" s="8"/>
      <c r="F563" s="8"/>
      <c r="G563" s="8"/>
      <c r="H563" s="8"/>
      <c r="I563" s="7"/>
      <c r="J563" s="7"/>
      <c r="K563" s="7"/>
      <c r="L563" s="7"/>
      <c r="M563" s="7"/>
      <c r="N563" s="7"/>
    </row>
    <row r="564" spans="1:14" hidden="1" outlineLevel="1">
      <c r="A564" s="2"/>
      <c r="B564" s="8"/>
      <c r="C564" s="8"/>
      <c r="D564" s="8"/>
      <c r="E564" s="8"/>
      <c r="F564" s="8"/>
      <c r="G564" s="8"/>
      <c r="H564" s="8"/>
      <c r="I564" s="7"/>
      <c r="J564" s="7"/>
      <c r="K564" s="7"/>
      <c r="L564" s="7"/>
      <c r="M564" s="7"/>
      <c r="N564" s="7"/>
    </row>
    <row r="565" spans="1:14" hidden="1" outlineLevel="1">
      <c r="A565" s="2"/>
      <c r="B565" s="8"/>
      <c r="C565" s="8"/>
      <c r="D565" s="8"/>
      <c r="E565" s="8"/>
      <c r="F565" s="8"/>
      <c r="G565" s="8"/>
      <c r="H565" s="8"/>
      <c r="I565" s="7"/>
      <c r="J565" s="7"/>
      <c r="K565" s="7"/>
      <c r="L565" s="7"/>
      <c r="M565" s="7"/>
      <c r="N565" s="7"/>
    </row>
    <row r="566" spans="1:14" hidden="1" outlineLevel="1">
      <c r="A566" s="2"/>
      <c r="B566" s="8"/>
      <c r="C566" s="8"/>
      <c r="D566" s="8"/>
      <c r="E566" s="8"/>
      <c r="F566" s="8"/>
      <c r="G566" s="8"/>
      <c r="H566" s="8"/>
      <c r="I566" s="7"/>
      <c r="J566" s="7"/>
      <c r="K566" s="7"/>
      <c r="L566" s="7"/>
      <c r="M566" s="7"/>
      <c r="N566" s="7"/>
    </row>
    <row r="567" spans="1:14" hidden="1" outlineLevel="1">
      <c r="A567" s="2"/>
      <c r="B567" s="8"/>
      <c r="C567" s="8"/>
      <c r="D567" s="8"/>
      <c r="E567" s="8"/>
      <c r="F567" s="8"/>
      <c r="G567" s="8"/>
      <c r="H567" s="8"/>
      <c r="I567" s="7"/>
      <c r="J567" s="7"/>
      <c r="K567" s="7"/>
      <c r="L567" s="7"/>
      <c r="M567" s="7"/>
      <c r="N567" s="7"/>
    </row>
    <row r="568" spans="1:14" hidden="1" outlineLevel="1">
      <c r="A568" s="2"/>
      <c r="B568" s="8"/>
      <c r="C568" s="8"/>
      <c r="D568" s="8"/>
      <c r="E568" s="8"/>
      <c r="F568" s="8"/>
      <c r="G568" s="8"/>
      <c r="H568" s="8"/>
      <c r="I568" s="7"/>
      <c r="J568" s="7"/>
      <c r="K568" s="7"/>
      <c r="L568" s="7"/>
      <c r="M568" s="7"/>
      <c r="N568" s="7"/>
    </row>
    <row r="569" spans="1:14" hidden="1" outlineLevel="1">
      <c r="A569" s="2"/>
      <c r="B569" s="8"/>
      <c r="C569" s="8"/>
      <c r="D569" s="8"/>
      <c r="E569" s="8"/>
      <c r="F569" s="8"/>
      <c r="G569" s="8"/>
      <c r="H569" s="8"/>
      <c r="I569" s="7"/>
      <c r="J569" s="7"/>
      <c r="K569" s="7"/>
      <c r="L569" s="7"/>
      <c r="M569" s="7"/>
      <c r="N569" s="7"/>
    </row>
    <row r="570" spans="1:14" hidden="1" outlineLevel="1">
      <c r="A570" s="2"/>
      <c r="B570" s="8"/>
      <c r="C570" s="8"/>
      <c r="D570" s="8"/>
      <c r="E570" s="8"/>
      <c r="F570" s="8"/>
      <c r="G570" s="8"/>
      <c r="H570" s="8"/>
      <c r="I570" s="7"/>
      <c r="J570" s="7"/>
      <c r="K570" s="7"/>
      <c r="L570" s="7"/>
      <c r="M570" s="7"/>
      <c r="N570" s="7"/>
    </row>
    <row r="571" spans="1:14" hidden="1" outlineLevel="1">
      <c r="A571" s="2"/>
      <c r="B571" s="8"/>
      <c r="C571" s="8"/>
      <c r="D571" s="8"/>
      <c r="E571" s="8"/>
      <c r="F571" s="8"/>
      <c r="G571" s="8"/>
      <c r="H571" s="8"/>
      <c r="I571" s="7"/>
      <c r="J571" s="7"/>
      <c r="K571" s="7"/>
      <c r="L571" s="7"/>
      <c r="M571" s="7"/>
      <c r="N571" s="7"/>
    </row>
    <row r="572" spans="1:14" hidden="1" outlineLevel="1">
      <c r="A572" s="2"/>
      <c r="B572" s="8"/>
      <c r="C572" s="8"/>
      <c r="D572" s="8"/>
      <c r="E572" s="8"/>
      <c r="F572" s="8"/>
      <c r="G572" s="8"/>
      <c r="H572" s="8"/>
      <c r="I572" s="7"/>
      <c r="J572" s="7"/>
      <c r="K572" s="7"/>
      <c r="L572" s="7"/>
      <c r="M572" s="7"/>
      <c r="N572" s="7"/>
    </row>
    <row r="573" spans="1:14" hidden="1" outlineLevel="1">
      <c r="A573" s="2"/>
      <c r="B573" s="8"/>
      <c r="C573" s="8"/>
      <c r="D573" s="8"/>
      <c r="E573" s="8"/>
      <c r="F573" s="8"/>
      <c r="G573" s="8"/>
      <c r="H573" s="8"/>
      <c r="I573" s="7"/>
      <c r="J573" s="7"/>
      <c r="K573" s="7"/>
      <c r="L573" s="7"/>
      <c r="M573" s="7"/>
      <c r="N573" s="7"/>
    </row>
    <row r="574" spans="1:14" hidden="1" outlineLevel="1">
      <c r="A574" s="2"/>
      <c r="B574" s="8"/>
      <c r="C574" s="8"/>
      <c r="D574" s="8"/>
      <c r="E574" s="8"/>
      <c r="F574" s="8"/>
      <c r="G574" s="8"/>
      <c r="H574" s="8"/>
      <c r="I574" s="7"/>
      <c r="J574" s="7"/>
      <c r="K574" s="7"/>
      <c r="L574" s="7"/>
      <c r="M574" s="7"/>
      <c r="N574" s="7"/>
    </row>
    <row r="575" spans="1:14" hidden="1" outlineLevel="1">
      <c r="A575" s="2"/>
      <c r="B575" s="8"/>
      <c r="C575" s="8"/>
      <c r="D575" s="8"/>
      <c r="E575" s="8"/>
      <c r="F575" s="8"/>
      <c r="G575" s="8"/>
      <c r="H575" s="8"/>
      <c r="I575" s="7"/>
      <c r="J575" s="7"/>
      <c r="K575" s="7"/>
      <c r="L575" s="7"/>
      <c r="M575" s="7"/>
      <c r="N575" s="7"/>
    </row>
    <row r="576" spans="1:14" hidden="1" outlineLevel="1">
      <c r="A576" s="2"/>
      <c r="B576" s="8"/>
      <c r="C576" s="8"/>
      <c r="D576" s="8"/>
      <c r="E576" s="8"/>
      <c r="F576" s="8"/>
      <c r="G576" s="8"/>
      <c r="H576" s="8"/>
      <c r="I576" s="7"/>
      <c r="J576" s="7"/>
      <c r="K576" s="7"/>
      <c r="L576" s="7"/>
      <c r="M576" s="7"/>
      <c r="N576" s="7"/>
    </row>
    <row r="577" spans="1:14" hidden="1" outlineLevel="1">
      <c r="A577" s="2"/>
      <c r="B577" s="8"/>
      <c r="C577" s="8"/>
      <c r="D577" s="8"/>
      <c r="E577" s="8"/>
      <c r="F577" s="8"/>
      <c r="G577" s="8"/>
      <c r="H577" s="8"/>
      <c r="I577" s="7"/>
      <c r="J577" s="7"/>
      <c r="K577" s="7"/>
      <c r="L577" s="7"/>
      <c r="M577" s="7"/>
      <c r="N577" s="7"/>
    </row>
    <row r="578" spans="1:14" hidden="1" outlineLevel="1">
      <c r="A578" s="2"/>
      <c r="B578" s="8"/>
      <c r="C578" s="8"/>
      <c r="D578" s="8"/>
      <c r="E578" s="8"/>
      <c r="F578" s="8"/>
      <c r="G578" s="8"/>
      <c r="H578" s="8"/>
      <c r="I578" s="7"/>
      <c r="J578" s="7"/>
      <c r="K578" s="7"/>
      <c r="L578" s="7"/>
      <c r="M578" s="7"/>
      <c r="N578" s="7"/>
    </row>
    <row r="579" spans="1:14" hidden="1" outlineLevel="1">
      <c r="A579" s="2"/>
      <c r="B579" s="8"/>
      <c r="C579" s="8"/>
      <c r="D579" s="8"/>
      <c r="E579" s="8"/>
      <c r="F579" s="8"/>
      <c r="G579" s="8"/>
      <c r="H579" s="8"/>
      <c r="I579" s="7"/>
      <c r="J579" s="7"/>
      <c r="K579" s="7"/>
      <c r="L579" s="7"/>
      <c r="M579" s="7"/>
      <c r="N579" s="7"/>
    </row>
    <row r="580" spans="1:14" hidden="1" outlineLevel="1">
      <c r="A580" s="2"/>
      <c r="B580" s="8"/>
      <c r="C580" s="8"/>
      <c r="D580" s="8"/>
      <c r="E580" s="8"/>
      <c r="F580" s="8"/>
      <c r="G580" s="8"/>
      <c r="H580" s="8"/>
      <c r="I580" s="7"/>
      <c r="J580" s="7"/>
      <c r="K580" s="7"/>
      <c r="L580" s="7"/>
      <c r="M580" s="7"/>
      <c r="N580" s="7"/>
    </row>
    <row r="581" spans="1:14" hidden="1" outlineLevel="1">
      <c r="A581" s="2"/>
      <c r="B581" s="8"/>
      <c r="C581" s="8"/>
      <c r="D581" s="8"/>
      <c r="E581" s="8"/>
      <c r="F581" s="8"/>
      <c r="G581" s="8"/>
      <c r="H581" s="8"/>
      <c r="I581" s="7"/>
      <c r="J581" s="7"/>
      <c r="K581" s="7"/>
      <c r="L581" s="7"/>
      <c r="M581" s="7"/>
      <c r="N581" s="7"/>
    </row>
    <row r="582" spans="1:14" hidden="1" outlineLevel="1">
      <c r="A582" s="2"/>
      <c r="B582" s="8"/>
      <c r="C582" s="8"/>
      <c r="D582" s="8"/>
      <c r="E582" s="8"/>
      <c r="F582" s="8"/>
      <c r="G582" s="8"/>
      <c r="H582" s="8"/>
      <c r="I582" s="7"/>
      <c r="J582" s="7"/>
      <c r="K582" s="7"/>
      <c r="L582" s="7"/>
      <c r="M582" s="7"/>
      <c r="N582" s="7"/>
    </row>
    <row r="583" spans="1:14" hidden="1" outlineLevel="1">
      <c r="A583" s="2"/>
      <c r="B583" s="8"/>
      <c r="C583" s="8"/>
      <c r="D583" s="8"/>
      <c r="E583" s="8"/>
      <c r="F583" s="8"/>
      <c r="G583" s="8"/>
      <c r="H583" s="8"/>
      <c r="I583" s="7"/>
      <c r="J583" s="7"/>
      <c r="K583" s="7"/>
      <c r="L583" s="7"/>
      <c r="M583" s="7"/>
      <c r="N583" s="7"/>
    </row>
    <row r="584" spans="1:14" hidden="1" outlineLevel="1">
      <c r="A584" s="2"/>
      <c r="B584" s="8"/>
      <c r="C584" s="8"/>
      <c r="D584" s="8"/>
      <c r="E584" s="8"/>
      <c r="F584" s="8"/>
      <c r="G584" s="8"/>
      <c r="H584" s="8"/>
      <c r="I584" s="7"/>
      <c r="J584" s="7"/>
      <c r="K584" s="7"/>
      <c r="L584" s="7"/>
      <c r="M584" s="7"/>
      <c r="N584" s="7"/>
    </row>
    <row r="585" spans="1:14" hidden="1" outlineLevel="1">
      <c r="A585" s="2"/>
      <c r="B585" s="8"/>
      <c r="C585" s="8"/>
      <c r="D585" s="8"/>
      <c r="E585" s="8"/>
      <c r="F585" s="8"/>
      <c r="G585" s="8"/>
      <c r="H585" s="8"/>
      <c r="I585" s="7"/>
      <c r="J585" s="7"/>
      <c r="K585" s="7"/>
      <c r="L585" s="7"/>
      <c r="M585" s="7"/>
      <c r="N585" s="7"/>
    </row>
    <row r="586" spans="1:14" hidden="1" outlineLevel="1">
      <c r="A586" s="2"/>
      <c r="B586" s="8"/>
      <c r="C586" s="8"/>
      <c r="D586" s="8"/>
      <c r="E586" s="8"/>
      <c r="F586" s="8"/>
      <c r="G586" s="8"/>
      <c r="H586" s="8"/>
      <c r="I586" s="7"/>
      <c r="J586" s="7"/>
      <c r="K586" s="7"/>
      <c r="L586" s="7"/>
      <c r="M586" s="7"/>
      <c r="N586" s="7"/>
    </row>
    <row r="587" spans="1:14" hidden="1" outlineLevel="1">
      <c r="A587" s="2"/>
      <c r="B587" s="8"/>
      <c r="C587" s="8"/>
      <c r="D587" s="8"/>
      <c r="E587" s="8"/>
      <c r="F587" s="8"/>
      <c r="G587" s="8"/>
      <c r="H587" s="8"/>
      <c r="I587" s="7"/>
      <c r="J587" s="7"/>
      <c r="K587" s="7"/>
      <c r="L587" s="7"/>
      <c r="M587" s="7"/>
      <c r="N587" s="7"/>
    </row>
    <row r="588" spans="1:14" hidden="1" outlineLevel="1">
      <c r="A588" s="2"/>
      <c r="B588" s="8"/>
      <c r="C588" s="8"/>
      <c r="D588" s="8"/>
      <c r="E588" s="8"/>
      <c r="F588" s="8"/>
      <c r="G588" s="8"/>
      <c r="H588" s="8"/>
      <c r="I588" s="7"/>
      <c r="J588" s="7"/>
      <c r="K588" s="7"/>
      <c r="L588" s="7"/>
      <c r="M588" s="7"/>
      <c r="N588" s="7"/>
    </row>
    <row r="589" spans="1:14" hidden="1" outlineLevel="1">
      <c r="A589" s="2"/>
      <c r="B589" s="8"/>
      <c r="C589" s="8"/>
      <c r="D589" s="8"/>
      <c r="E589" s="8"/>
      <c r="F589" s="8"/>
      <c r="G589" s="8"/>
      <c r="H589" s="8"/>
      <c r="I589" s="7"/>
      <c r="J589" s="7"/>
      <c r="K589" s="7"/>
      <c r="L589" s="7"/>
      <c r="M589" s="7"/>
      <c r="N589" s="7"/>
    </row>
    <row r="590" spans="1:14" hidden="1" outlineLevel="1">
      <c r="A590" s="2"/>
      <c r="B590" s="8"/>
      <c r="C590" s="8"/>
      <c r="D590" s="8"/>
      <c r="E590" s="8"/>
      <c r="F590" s="8"/>
      <c r="G590" s="8"/>
      <c r="H590" s="8"/>
      <c r="I590" s="7"/>
      <c r="J590" s="7"/>
      <c r="K590" s="7"/>
      <c r="L590" s="7"/>
      <c r="M590" s="7"/>
      <c r="N590" s="7"/>
    </row>
    <row r="591" spans="1:14" hidden="1" outlineLevel="1">
      <c r="A591" s="2"/>
      <c r="B591" s="8"/>
      <c r="C591" s="8"/>
      <c r="D591" s="8"/>
      <c r="E591" s="8"/>
      <c r="F591" s="8"/>
      <c r="G591" s="8"/>
      <c r="H591" s="8"/>
      <c r="I591" s="7"/>
      <c r="J591" s="7"/>
      <c r="K591" s="7"/>
      <c r="L591" s="7"/>
      <c r="M591" s="7"/>
      <c r="N591" s="7"/>
    </row>
    <row r="592" spans="1:14" hidden="1" outlineLevel="1">
      <c r="A592" s="2"/>
      <c r="B592" s="8"/>
      <c r="C592" s="8"/>
      <c r="D592" s="8"/>
      <c r="E592" s="8"/>
      <c r="F592" s="8"/>
      <c r="G592" s="8"/>
      <c r="H592" s="8"/>
      <c r="I592" s="7"/>
      <c r="J592" s="7"/>
      <c r="K592" s="7"/>
      <c r="L592" s="7"/>
      <c r="M592" s="7"/>
      <c r="N592" s="7"/>
    </row>
    <row r="593" spans="1:14" hidden="1" outlineLevel="1">
      <c r="A593" s="2"/>
      <c r="B593" s="8"/>
      <c r="C593" s="8"/>
      <c r="D593" s="8"/>
      <c r="E593" s="8"/>
      <c r="F593" s="8"/>
      <c r="G593" s="8"/>
      <c r="H593" s="8"/>
      <c r="I593" s="7"/>
      <c r="J593" s="7"/>
      <c r="K593" s="7"/>
      <c r="L593" s="7"/>
      <c r="M593" s="7"/>
      <c r="N593" s="7"/>
    </row>
    <row r="594" spans="1:14" hidden="1" outlineLevel="1">
      <c r="A594" s="2"/>
      <c r="B594" s="8"/>
      <c r="C594" s="8"/>
      <c r="D594" s="8"/>
      <c r="E594" s="8"/>
      <c r="F594" s="8"/>
      <c r="G594" s="8"/>
      <c r="H594" s="8"/>
      <c r="I594" s="7"/>
      <c r="J594" s="7"/>
      <c r="K594" s="7"/>
      <c r="L594" s="7"/>
      <c r="M594" s="7"/>
      <c r="N594" s="7"/>
    </row>
    <row r="595" spans="1:14" hidden="1" outlineLevel="1">
      <c r="A595" s="2"/>
      <c r="B595" s="8"/>
      <c r="C595" s="8"/>
      <c r="D595" s="8"/>
      <c r="E595" s="8"/>
      <c r="F595" s="8"/>
      <c r="G595" s="8"/>
      <c r="H595" s="8"/>
      <c r="I595" s="7"/>
      <c r="J595" s="7"/>
      <c r="K595" s="7"/>
      <c r="L595" s="7"/>
      <c r="M595" s="7"/>
      <c r="N595" s="7"/>
    </row>
    <row r="596" spans="1:14" hidden="1" outlineLevel="1">
      <c r="A596" s="2"/>
      <c r="B596" s="8"/>
      <c r="C596" s="8"/>
      <c r="D596" s="8"/>
      <c r="E596" s="8"/>
      <c r="F596" s="8"/>
      <c r="G596" s="8"/>
      <c r="H596" s="8"/>
      <c r="I596" s="7"/>
      <c r="J596" s="7"/>
      <c r="K596" s="7"/>
      <c r="L596" s="7"/>
      <c r="M596" s="7"/>
      <c r="N596" s="7"/>
    </row>
    <row r="597" spans="1:14" hidden="1" outlineLevel="1">
      <c r="A597" s="2"/>
      <c r="B597" s="8"/>
      <c r="C597" s="8"/>
      <c r="D597" s="8"/>
      <c r="E597" s="8"/>
      <c r="F597" s="8"/>
      <c r="G597" s="8"/>
      <c r="H597" s="8"/>
      <c r="I597" s="7"/>
      <c r="J597" s="7"/>
      <c r="K597" s="7"/>
      <c r="L597" s="7"/>
      <c r="M597" s="7"/>
      <c r="N597" s="7"/>
    </row>
    <row r="598" spans="1:14" hidden="1" outlineLevel="1">
      <c r="A598" s="2"/>
      <c r="B598" s="8"/>
      <c r="C598" s="8"/>
      <c r="D598" s="8"/>
      <c r="E598" s="8"/>
      <c r="F598" s="8"/>
      <c r="G598" s="8"/>
      <c r="H598" s="8"/>
      <c r="I598" s="7"/>
      <c r="J598" s="7"/>
      <c r="K598" s="7"/>
      <c r="L598" s="7"/>
      <c r="M598" s="7"/>
      <c r="N598" s="7"/>
    </row>
    <row r="599" spans="1:14" hidden="1" outlineLevel="1">
      <c r="A599" s="2"/>
      <c r="B599" s="8"/>
      <c r="C599" s="8"/>
      <c r="D599" s="8"/>
      <c r="E599" s="8"/>
      <c r="F599" s="8"/>
      <c r="G599" s="8"/>
      <c r="H599" s="8"/>
      <c r="I599" s="7"/>
      <c r="J599" s="7"/>
      <c r="K599" s="7"/>
      <c r="L599" s="7"/>
      <c r="M599" s="7"/>
      <c r="N599" s="7"/>
    </row>
    <row r="600" spans="1:14" hidden="1" outlineLevel="1">
      <c r="A600" s="2"/>
      <c r="B600" s="8"/>
      <c r="C600" s="8"/>
      <c r="D600" s="8"/>
      <c r="E600" s="8"/>
      <c r="F600" s="8"/>
      <c r="G600" s="8"/>
      <c r="H600" s="8"/>
      <c r="I600" s="7"/>
      <c r="J600" s="7"/>
      <c r="K600" s="7"/>
      <c r="L600" s="7"/>
      <c r="M600" s="7"/>
      <c r="N600" s="7"/>
    </row>
    <row r="601" spans="1:14" hidden="1" outlineLevel="1">
      <c r="A601" s="2"/>
      <c r="B601" s="8"/>
      <c r="C601" s="8"/>
      <c r="D601" s="8"/>
      <c r="E601" s="8"/>
      <c r="F601" s="8"/>
      <c r="G601" s="8"/>
      <c r="H601" s="8"/>
      <c r="I601" s="7"/>
      <c r="J601" s="7"/>
      <c r="K601" s="7"/>
      <c r="L601" s="7"/>
      <c r="M601" s="7"/>
      <c r="N601" s="7"/>
    </row>
    <row r="602" spans="1:14" hidden="1" outlineLevel="1">
      <c r="A602" s="2"/>
      <c r="B602" s="8"/>
      <c r="C602" s="8"/>
      <c r="D602" s="8"/>
      <c r="E602" s="8"/>
      <c r="F602" s="8"/>
      <c r="G602" s="8"/>
      <c r="H602" s="8"/>
      <c r="I602" s="7"/>
      <c r="J602" s="7"/>
      <c r="K602" s="7"/>
      <c r="L602" s="7"/>
      <c r="M602" s="7"/>
      <c r="N602" s="7"/>
    </row>
    <row r="603" spans="1:14" hidden="1" outlineLevel="1">
      <c r="A603" s="2"/>
      <c r="B603" s="8"/>
      <c r="C603" s="8"/>
      <c r="D603" s="8"/>
      <c r="E603" s="8"/>
      <c r="F603" s="8"/>
      <c r="G603" s="8"/>
      <c r="H603" s="8"/>
      <c r="I603" s="7"/>
      <c r="J603" s="7"/>
      <c r="K603" s="7"/>
      <c r="L603" s="7"/>
      <c r="M603" s="7"/>
      <c r="N603" s="7"/>
    </row>
    <row r="604" spans="1:14" hidden="1" outlineLevel="1">
      <c r="A604" s="2"/>
      <c r="B604" s="8"/>
      <c r="C604" s="8"/>
      <c r="D604" s="8"/>
      <c r="E604" s="8"/>
      <c r="F604" s="8"/>
      <c r="G604" s="8"/>
      <c r="H604" s="8"/>
      <c r="I604" s="7"/>
      <c r="J604" s="7"/>
      <c r="K604" s="7"/>
      <c r="L604" s="7"/>
      <c r="M604" s="7"/>
      <c r="N604" s="7"/>
    </row>
    <row r="605" spans="1:14" hidden="1" outlineLevel="1">
      <c r="A605" s="2"/>
      <c r="B605" s="8"/>
      <c r="C605" s="8"/>
      <c r="D605" s="8"/>
      <c r="E605" s="8"/>
      <c r="F605" s="8"/>
      <c r="G605" s="8"/>
      <c r="H605" s="8"/>
      <c r="I605" s="7"/>
      <c r="J605" s="7"/>
      <c r="K605" s="7"/>
      <c r="L605" s="7"/>
      <c r="M605" s="7"/>
      <c r="N605" s="7"/>
    </row>
    <row r="606" spans="1:14" hidden="1" outlineLevel="1">
      <c r="A606" s="2"/>
      <c r="B606" s="8"/>
      <c r="C606" s="8"/>
      <c r="D606" s="8"/>
      <c r="E606" s="8"/>
      <c r="F606" s="8"/>
      <c r="G606" s="8"/>
      <c r="H606" s="8"/>
      <c r="I606" s="7"/>
      <c r="J606" s="7"/>
      <c r="K606" s="7"/>
      <c r="L606" s="7"/>
      <c r="M606" s="7"/>
      <c r="N606" s="7"/>
    </row>
    <row r="607" spans="1:14" hidden="1" outlineLevel="1">
      <c r="A607" s="2"/>
      <c r="B607" s="8"/>
      <c r="C607" s="8"/>
      <c r="D607" s="8"/>
      <c r="E607" s="8"/>
      <c r="F607" s="8"/>
      <c r="G607" s="8"/>
      <c r="H607" s="8"/>
      <c r="I607" s="7"/>
      <c r="J607" s="7"/>
      <c r="K607" s="7"/>
      <c r="L607" s="7"/>
      <c r="M607" s="7"/>
      <c r="N607" s="7"/>
    </row>
    <row r="608" spans="1:14" hidden="1" outlineLevel="1">
      <c r="I608" s="7"/>
      <c r="J608" s="7"/>
      <c r="K608" s="7"/>
      <c r="L608" s="7"/>
      <c r="M608" s="7"/>
      <c r="N608" s="7"/>
    </row>
    <row r="609" spans="1:32" collapsed="1"/>
    <row r="610" spans="1:32">
      <c r="A610" s="1" t="s">
        <v>88</v>
      </c>
      <c r="B610" t="s">
        <v>90</v>
      </c>
    </row>
    <row r="611" spans="1:32">
      <c r="A611" s="1" t="s">
        <v>89</v>
      </c>
      <c r="B611" t="s">
        <v>70</v>
      </c>
    </row>
    <row r="612" spans="1:32">
      <c r="A612" s="1" t="s">
        <v>68</v>
      </c>
      <c r="B612" t="s">
        <v>70</v>
      </c>
    </row>
    <row r="613" spans="1:32">
      <c r="A613" s="1" t="s">
        <v>128</v>
      </c>
      <c r="B613" t="s">
        <v>129</v>
      </c>
    </row>
    <row r="615" spans="1:32">
      <c r="B615" s="1" t="s">
        <v>7</v>
      </c>
      <c r="I615" s="12" t="s">
        <v>27</v>
      </c>
      <c r="J615" s="12"/>
      <c r="K615" s="12"/>
      <c r="L615" s="12"/>
      <c r="M615" s="12"/>
      <c r="N615" s="12"/>
      <c r="O615" s="12"/>
      <c r="P615" s="12"/>
      <c r="Q615" s="13" t="s">
        <v>40</v>
      </c>
      <c r="R615" s="13"/>
      <c r="S615" s="13"/>
      <c r="T615" s="13"/>
      <c r="U615" s="13"/>
      <c r="V615" s="13"/>
      <c r="W615" s="13"/>
      <c r="X615" s="13"/>
      <c r="Y615" s="15" t="s">
        <v>102</v>
      </c>
      <c r="Z615" s="15"/>
      <c r="AA615" s="15"/>
      <c r="AB615" s="15"/>
      <c r="AC615" s="15"/>
      <c r="AD615" s="15"/>
      <c r="AE615" s="15"/>
      <c r="AF615" s="15"/>
    </row>
    <row r="616" spans="1:32">
      <c r="A616" s="1" t="s">
        <v>6</v>
      </c>
      <c r="B616" t="s">
        <v>8</v>
      </c>
      <c r="C616" t="s">
        <v>111</v>
      </c>
      <c r="D616" t="s">
        <v>69</v>
      </c>
      <c r="E616" t="s">
        <v>11</v>
      </c>
      <c r="F616" t="s">
        <v>71</v>
      </c>
      <c r="G616" t="s">
        <v>116</v>
      </c>
      <c r="H616" t="s">
        <v>72</v>
      </c>
      <c r="I616" s="4" t="s">
        <v>4</v>
      </c>
      <c r="J616" s="4" t="s">
        <v>23</v>
      </c>
      <c r="K616" s="4" t="s">
        <v>24</v>
      </c>
      <c r="L616" s="4" t="s">
        <v>25</v>
      </c>
      <c r="M616" s="4" t="s">
        <v>49</v>
      </c>
      <c r="N616" s="4" t="s">
        <v>50</v>
      </c>
      <c r="O616" s="4" t="s">
        <v>26</v>
      </c>
      <c r="P616" s="9" t="s">
        <v>55</v>
      </c>
      <c r="Q616" s="4" t="s">
        <v>5</v>
      </c>
      <c r="R616" s="4" t="s">
        <v>36</v>
      </c>
      <c r="S616" s="4" t="s">
        <v>37</v>
      </c>
      <c r="T616" s="4" t="s">
        <v>38</v>
      </c>
      <c r="U616" s="4" t="s">
        <v>52</v>
      </c>
      <c r="V616" s="4" t="s">
        <v>51</v>
      </c>
      <c r="W616" s="4" t="s">
        <v>39</v>
      </c>
      <c r="X616" s="4" t="s">
        <v>58</v>
      </c>
      <c r="Y616" s="4" t="s">
        <v>103</v>
      </c>
      <c r="Z616" s="4" t="s">
        <v>104</v>
      </c>
      <c r="AA616" s="4" t="s">
        <v>105</v>
      </c>
      <c r="AB616" s="4" t="s">
        <v>38</v>
      </c>
      <c r="AC616" s="4" t="s">
        <v>52</v>
      </c>
      <c r="AD616" s="4" t="s">
        <v>51</v>
      </c>
      <c r="AE616" s="4" t="s">
        <v>39</v>
      </c>
      <c r="AF616" s="4" t="s">
        <v>58</v>
      </c>
    </row>
    <row r="617" spans="1:32">
      <c r="A617" s="2" t="s">
        <v>94</v>
      </c>
      <c r="B617" s="8">
        <v>334543</v>
      </c>
      <c r="C617" s="8">
        <v>414933</v>
      </c>
      <c r="D617" s="8">
        <v>437313</v>
      </c>
      <c r="E617" s="8">
        <v>367284.04000000004</v>
      </c>
      <c r="F617" s="8">
        <v>601599.3727999999</v>
      </c>
      <c r="G617" s="8">
        <v>697674.40819999995</v>
      </c>
      <c r="H617" s="8">
        <v>1139168.6229999999</v>
      </c>
      <c r="I617" s="6">
        <f>E617/D617</f>
        <v>0.83986535959370068</v>
      </c>
      <c r="J617" s="5">
        <f>(I617-$I$617)/$I$617</f>
        <v>0</v>
      </c>
      <c r="K617" s="3">
        <f>(F617/D617)-((E617/D617)^2)</f>
        <v>0.67029846007864546</v>
      </c>
      <c r="L617" s="3">
        <f>SQRT(K617/D617)</f>
        <v>1.2380492372433874E-3</v>
      </c>
      <c r="M617" s="5">
        <f>J617-1.96*L617</f>
        <v>-2.4265765049970391E-3</v>
      </c>
      <c r="N617" s="5">
        <f>J617+1.96*L617</f>
        <v>2.4265765049970391E-3</v>
      </c>
      <c r="O617" s="10">
        <f>(J617-$J$617)/SQRT((K617/D617)+($K$617/$D$617))</f>
        <v>0</v>
      </c>
      <c r="P617" s="17">
        <f>1-(2*(1-_xlfn.T.DIST(ABS(O617),MIN(D617,D618)-1,TRUE)))</f>
        <v>0</v>
      </c>
      <c r="Q617" s="18">
        <f>E617/B617</f>
        <v>1.0978679571833816</v>
      </c>
      <c r="R617" s="5">
        <f>(Q617-$Q$617)/$Q$617</f>
        <v>0</v>
      </c>
      <c r="S617" s="16">
        <f>(H617/B617)-((E617/B617)^2)</f>
        <v>2.1998345333758005</v>
      </c>
      <c r="T617" s="16">
        <f>SQRT(S617/B617)</f>
        <v>2.5643011914337579E-3</v>
      </c>
      <c r="U617" s="5">
        <f>R617-1.96*T617</f>
        <v>-5.0260303352101651E-3</v>
      </c>
      <c r="V617" s="5">
        <f>R617+1.96*T617</f>
        <v>5.0260303352101651E-3</v>
      </c>
      <c r="W617" s="3">
        <f>(R617-$R$617)/SQRT((S617/B617)+($S$617/$B$617))</f>
        <v>0</v>
      </c>
      <c r="X617" s="17">
        <f>1-(2*(1-_xlfn.T.DIST(ABS(W617),MIN(B617,B618)-1,TRUE)))</f>
        <v>0</v>
      </c>
      <c r="Y617" s="11">
        <f>E617/C617</f>
        <v>0.88516468923898561</v>
      </c>
      <c r="Z617" s="5">
        <f>(Y617-$Y$617)/$Y$617</f>
        <v>0</v>
      </c>
      <c r="AA617" s="16">
        <f>(G617/C617)-((E617/C617)^2)</f>
        <v>0.89789808251202197</v>
      </c>
      <c r="AB617" s="16">
        <f>SQRT(AA617/C617)</f>
        <v>1.4710401760203529E-3</v>
      </c>
      <c r="AC617" s="5">
        <f>Z617-1.96*AB617</f>
        <v>-2.8832387449998914E-3</v>
      </c>
      <c r="AD617" s="5">
        <f>Z617+1.96*AB617</f>
        <v>2.8832387449998914E-3</v>
      </c>
      <c r="AE617" s="10">
        <f>(Z617-$Z$617)/SQRT((AA617/C617)+($AA$617/$C$617))</f>
        <v>0</v>
      </c>
      <c r="AF617" s="17">
        <f>1-(2*(1-_xlfn.T.DIST(ABS(AE617),MIN(C617,C618)-1,TRUE)))</f>
        <v>0</v>
      </c>
    </row>
    <row r="618" spans="1:32">
      <c r="A618" s="2" t="s">
        <v>91</v>
      </c>
      <c r="B618" s="8">
        <v>334497</v>
      </c>
      <c r="C618" s="8">
        <v>414638</v>
      </c>
      <c r="D618" s="8">
        <v>436983</v>
      </c>
      <c r="E618" s="8">
        <v>367352.8</v>
      </c>
      <c r="F618" s="8">
        <v>599466.01599999995</v>
      </c>
      <c r="G618" s="8">
        <v>684292.20059999998</v>
      </c>
      <c r="H618" s="8">
        <v>1114846.676</v>
      </c>
      <c r="I618" s="6">
        <f t="shared" ref="I618:I621" si="88">E618/D618</f>
        <v>0.84065695919520889</v>
      </c>
      <c r="J618" s="5">
        <f>(I618-$I$617)/$I$617</f>
        <v>9.4253155278503002E-4</v>
      </c>
      <c r="K618" s="3">
        <f t="shared" ref="K618:K621" si="89">(F618/D618)-((E618/D618)^2)</f>
        <v>0.66512502362827441</v>
      </c>
      <c r="L618" s="3">
        <f t="shared" ref="L618:L621" si="90">SQRT(K618/D618)</f>
        <v>1.2337278618952889E-3</v>
      </c>
      <c r="M618" s="5">
        <f t="shared" ref="M618" si="91">J618-1.96*L618</f>
        <v>-1.4755750565297364E-3</v>
      </c>
      <c r="N618" s="5">
        <f t="shared" ref="N618" si="92">J618+1.96*L618</f>
        <v>3.3606381620997963E-3</v>
      </c>
      <c r="O618" s="10">
        <f t="shared" ref="O618:O621" si="93">(J618-$J$617)/SQRT((K618/D618)+($K$617/$D$617))</f>
        <v>0.53926337787934708</v>
      </c>
      <c r="P618" s="17">
        <f t="shared" ref="P618:P621" si="94">1-(2*(1-_xlfn.T.DIST(ABS(O618),MIN(D618,D619)-1,TRUE)))</f>
        <v>0.41029459068552931</v>
      </c>
      <c r="Q618" s="18">
        <f t="shared" ref="Q618:Q621" si="95">E618/B618</f>
        <v>1.0982244982765166</v>
      </c>
      <c r="R618" s="5">
        <f>(Q618-$Q$617)/$Q$617</f>
        <v>3.2475771863285478E-4</v>
      </c>
      <c r="S618" s="16">
        <f t="shared" ref="S618:S621" si="96">(H618/B618)-((E618/B618)^2)</f>
        <v>2.1268078085290045</v>
      </c>
      <c r="T618" s="16">
        <f t="shared" ref="T618" si="97">SQRT(S618/B618)</f>
        <v>2.5215524693398697E-3</v>
      </c>
      <c r="U618" s="5">
        <f t="shared" ref="U618" si="98">R618-1.96*T618</f>
        <v>-4.6174851212732902E-3</v>
      </c>
      <c r="V618" s="5">
        <f t="shared" ref="V618" si="99">R618+1.96*T618</f>
        <v>5.2670005585389998E-3</v>
      </c>
      <c r="W618" s="3">
        <f>(R618-$R$617)/SQRT((S618/B618)+($S$617/$B$617))</f>
        <v>9.0301565376769796E-2</v>
      </c>
      <c r="X618" s="17">
        <f t="shared" ref="X618:X621" si="100">1-(2*(1-_xlfn.T.DIST(ABS(W618),MIN(B618,B619)-1,TRUE)))</f>
        <v>7.1952369687383388E-2</v>
      </c>
      <c r="Y618" s="11">
        <f t="shared" ref="Y618:Y621" si="101">E618/C618</f>
        <v>0.88596028342795397</v>
      </c>
      <c r="Z618" s="5">
        <f t="shared" ref="Z618:Z621" si="102">(Y618-$Y$617)/$Y$617</f>
        <v>8.9880922571861544E-4</v>
      </c>
      <c r="AA618" s="16">
        <f t="shared" ref="AA618:AA621" si="103">(G618/C618)-((E618/C618)^2)</f>
        <v>0.86541081568488065</v>
      </c>
      <c r="AB618" s="16">
        <f t="shared" ref="AB618:AB621" si="104">SQRT(AA618/C618)</f>
        <v>1.4446964605618255E-3</v>
      </c>
      <c r="AC618" s="5">
        <f t="shared" ref="AC618:AC619" si="105">Z618-1.96*AB618</f>
        <v>-1.9327958369825626E-3</v>
      </c>
      <c r="AD618" s="5">
        <f t="shared" ref="AD618:AD619" si="106">Z618+1.96*AB618</f>
        <v>3.7304142884197937E-3</v>
      </c>
      <c r="AE618" s="10">
        <f t="shared" ref="AE618:AE621" si="107">(Z618-$Z$617)/SQRT((AA618/C618)+($AA$617/$C$617))</f>
        <v>0.43592974174311228</v>
      </c>
      <c r="AF618" s="17">
        <f t="shared" ref="AF618:AF621" si="108">1-(2*(1-_xlfn.T.DIST(ABS(AE618),MIN(C618,C619)-1,TRUE)))</f>
        <v>0.33711206754116341</v>
      </c>
    </row>
    <row r="619" spans="1:32">
      <c r="I619" s="6" t="e">
        <f t="shared" si="88"/>
        <v>#DIV/0!</v>
      </c>
      <c r="J619" s="5" t="e">
        <f t="shared" ref="J619:J621" si="109">(I619-$I$617)/$I$617</f>
        <v>#DIV/0!</v>
      </c>
      <c r="K619" s="3" t="e">
        <f t="shared" si="89"/>
        <v>#DIV/0!</v>
      </c>
      <c r="L619" s="3" t="e">
        <f t="shared" si="90"/>
        <v>#DIV/0!</v>
      </c>
      <c r="M619" s="5" t="e">
        <f t="shared" ref="M619:M621" si="110">J619-1.96*L619</f>
        <v>#DIV/0!</v>
      </c>
      <c r="N619" s="5" t="e">
        <f t="shared" ref="N619:N621" si="111">J619+1.96*L619</f>
        <v>#DIV/0!</v>
      </c>
      <c r="O619" s="10" t="e">
        <f t="shared" si="93"/>
        <v>#DIV/0!</v>
      </c>
      <c r="P619" s="17" t="e">
        <f t="shared" si="94"/>
        <v>#DIV/0!</v>
      </c>
      <c r="Q619" s="18" t="e">
        <f t="shared" si="95"/>
        <v>#DIV/0!</v>
      </c>
      <c r="R619" s="5" t="e">
        <f t="shared" ref="R619:R621" si="112">(Q619-$Q$617)/$Q$617</f>
        <v>#DIV/0!</v>
      </c>
      <c r="S619" s="16" t="e">
        <f t="shared" si="96"/>
        <v>#DIV/0!</v>
      </c>
      <c r="T619" s="16" t="e">
        <f t="shared" ref="T619:T621" si="113">SQRT(S619/B619)</f>
        <v>#DIV/0!</v>
      </c>
      <c r="U619" s="5" t="e">
        <f t="shared" ref="U619:U621" si="114">R619-1.96*T619</f>
        <v>#DIV/0!</v>
      </c>
      <c r="V619" s="5" t="e">
        <f t="shared" ref="V619:V621" si="115">R619+1.96*T619</f>
        <v>#DIV/0!</v>
      </c>
      <c r="W619" s="3" t="e">
        <f t="shared" ref="W619:W621" si="116">(R619-$R$617)/SQRT((S619/B619)+($S$617/$B$617))</f>
        <v>#DIV/0!</v>
      </c>
      <c r="X619" s="17" t="e">
        <f t="shared" si="100"/>
        <v>#DIV/0!</v>
      </c>
      <c r="Y619" s="11" t="e">
        <f t="shared" si="101"/>
        <v>#DIV/0!</v>
      </c>
      <c r="Z619" s="5" t="e">
        <f t="shared" si="102"/>
        <v>#DIV/0!</v>
      </c>
      <c r="AA619" s="16" t="e">
        <f t="shared" si="103"/>
        <v>#DIV/0!</v>
      </c>
      <c r="AB619" s="16" t="e">
        <f t="shared" si="104"/>
        <v>#DIV/0!</v>
      </c>
      <c r="AC619" s="5" t="e">
        <f t="shared" ref="AC619:AC621" si="117">Z619-1.96*AB619</f>
        <v>#DIV/0!</v>
      </c>
      <c r="AD619" s="5" t="e">
        <f t="shared" ref="AD619:AD621" si="118">Z619+1.96*AB619</f>
        <v>#DIV/0!</v>
      </c>
      <c r="AE619" s="10" t="e">
        <f t="shared" si="107"/>
        <v>#DIV/0!</v>
      </c>
      <c r="AF619" s="17" t="e">
        <f t="shared" si="108"/>
        <v>#DIV/0!</v>
      </c>
    </row>
    <row r="620" spans="1:32">
      <c r="I620" s="6" t="e">
        <f t="shared" si="88"/>
        <v>#DIV/0!</v>
      </c>
      <c r="J620" s="5" t="e">
        <f t="shared" si="109"/>
        <v>#DIV/0!</v>
      </c>
      <c r="K620" s="3" t="e">
        <f t="shared" si="89"/>
        <v>#DIV/0!</v>
      </c>
      <c r="L620" s="3" t="e">
        <f t="shared" si="90"/>
        <v>#DIV/0!</v>
      </c>
      <c r="M620" s="5" t="e">
        <f t="shared" si="110"/>
        <v>#DIV/0!</v>
      </c>
      <c r="N620" s="5" t="e">
        <f t="shared" si="111"/>
        <v>#DIV/0!</v>
      </c>
      <c r="O620" s="10" t="e">
        <f t="shared" si="93"/>
        <v>#DIV/0!</v>
      </c>
      <c r="P620" s="17" t="e">
        <f t="shared" si="94"/>
        <v>#DIV/0!</v>
      </c>
      <c r="Q620" s="18" t="e">
        <f t="shared" si="95"/>
        <v>#DIV/0!</v>
      </c>
      <c r="R620" s="5" t="e">
        <f t="shared" si="112"/>
        <v>#DIV/0!</v>
      </c>
      <c r="S620" s="16" t="e">
        <f t="shared" si="96"/>
        <v>#DIV/0!</v>
      </c>
      <c r="T620" s="16" t="e">
        <f t="shared" si="113"/>
        <v>#DIV/0!</v>
      </c>
      <c r="U620" s="5" t="e">
        <f t="shared" si="114"/>
        <v>#DIV/0!</v>
      </c>
      <c r="V620" s="5" t="e">
        <f t="shared" si="115"/>
        <v>#DIV/0!</v>
      </c>
      <c r="W620" s="3" t="e">
        <f t="shared" si="116"/>
        <v>#DIV/0!</v>
      </c>
      <c r="X620" s="17" t="e">
        <f t="shared" si="100"/>
        <v>#DIV/0!</v>
      </c>
      <c r="Y620" s="11" t="e">
        <f t="shared" si="101"/>
        <v>#DIV/0!</v>
      </c>
      <c r="Z620" s="5" t="e">
        <f t="shared" si="102"/>
        <v>#DIV/0!</v>
      </c>
      <c r="AA620" s="16" t="e">
        <f t="shared" si="103"/>
        <v>#DIV/0!</v>
      </c>
      <c r="AB620" s="16" t="e">
        <f t="shared" si="104"/>
        <v>#DIV/0!</v>
      </c>
      <c r="AC620" s="5" t="e">
        <f t="shared" si="117"/>
        <v>#DIV/0!</v>
      </c>
      <c r="AD620" s="5" t="e">
        <f t="shared" si="118"/>
        <v>#DIV/0!</v>
      </c>
      <c r="AE620" s="10" t="e">
        <f t="shared" si="107"/>
        <v>#DIV/0!</v>
      </c>
      <c r="AF620" s="17" t="e">
        <f t="shared" si="108"/>
        <v>#DIV/0!</v>
      </c>
    </row>
    <row r="621" spans="1:32">
      <c r="I621" s="6" t="e">
        <f t="shared" si="88"/>
        <v>#DIV/0!</v>
      </c>
      <c r="J621" s="5" t="e">
        <f t="shared" si="109"/>
        <v>#DIV/0!</v>
      </c>
      <c r="K621" s="3" t="e">
        <f t="shared" si="89"/>
        <v>#DIV/0!</v>
      </c>
      <c r="L621" s="3" t="e">
        <f t="shared" si="90"/>
        <v>#DIV/0!</v>
      </c>
      <c r="M621" s="5" t="e">
        <f t="shared" si="110"/>
        <v>#DIV/0!</v>
      </c>
      <c r="N621" s="5" t="e">
        <f t="shared" si="111"/>
        <v>#DIV/0!</v>
      </c>
      <c r="O621" s="10" t="e">
        <f t="shared" si="93"/>
        <v>#DIV/0!</v>
      </c>
      <c r="P621" s="17" t="e">
        <f t="shared" si="94"/>
        <v>#DIV/0!</v>
      </c>
      <c r="Q621" s="18" t="e">
        <f t="shared" si="95"/>
        <v>#DIV/0!</v>
      </c>
      <c r="R621" s="5" t="e">
        <f t="shared" si="112"/>
        <v>#DIV/0!</v>
      </c>
      <c r="S621" s="16" t="e">
        <f t="shared" si="96"/>
        <v>#DIV/0!</v>
      </c>
      <c r="T621" s="16" t="e">
        <f t="shared" si="113"/>
        <v>#DIV/0!</v>
      </c>
      <c r="U621" s="5" t="e">
        <f t="shared" si="114"/>
        <v>#DIV/0!</v>
      </c>
      <c r="V621" s="5" t="e">
        <f t="shared" si="115"/>
        <v>#DIV/0!</v>
      </c>
      <c r="W621" s="3" t="e">
        <f t="shared" si="116"/>
        <v>#DIV/0!</v>
      </c>
      <c r="X621" s="17" t="e">
        <f t="shared" si="100"/>
        <v>#DIV/0!</v>
      </c>
      <c r="Y621" s="11" t="e">
        <f t="shared" si="101"/>
        <v>#DIV/0!</v>
      </c>
      <c r="Z621" s="5" t="e">
        <f t="shared" si="102"/>
        <v>#DIV/0!</v>
      </c>
      <c r="AA621" s="16" t="e">
        <f t="shared" si="103"/>
        <v>#DIV/0!</v>
      </c>
      <c r="AB621" s="16" t="e">
        <f t="shared" si="104"/>
        <v>#DIV/0!</v>
      </c>
      <c r="AC621" s="5" t="e">
        <f t="shared" si="117"/>
        <v>#DIV/0!</v>
      </c>
      <c r="AD621" s="5" t="e">
        <f t="shared" si="118"/>
        <v>#DIV/0!</v>
      </c>
      <c r="AE621" s="10" t="e">
        <f t="shared" si="107"/>
        <v>#DIV/0!</v>
      </c>
      <c r="AF621" s="17" t="e">
        <f t="shared" si="108"/>
        <v>#DIV/0!</v>
      </c>
    </row>
    <row r="622" spans="1:32">
      <c r="I622" s="6"/>
      <c r="J622" s="5"/>
      <c r="K622" s="3"/>
      <c r="L622" s="3"/>
      <c r="M622" s="5"/>
      <c r="N622" s="5"/>
      <c r="O622" s="3"/>
      <c r="Q622" s="6"/>
      <c r="R622" s="5"/>
      <c r="S622" s="5"/>
      <c r="T622" s="5"/>
      <c r="U622" s="5"/>
      <c r="V622" s="5"/>
      <c r="W622" s="3"/>
      <c r="X622" s="3"/>
    </row>
    <row r="623" spans="1:32">
      <c r="I623" s="6"/>
      <c r="J623" s="5"/>
      <c r="K623" s="3"/>
      <c r="L623" s="3"/>
      <c r="M623" s="5"/>
      <c r="N623" s="5"/>
      <c r="O623" s="3"/>
      <c r="Q623" s="6"/>
      <c r="R623" s="5"/>
      <c r="S623" s="5"/>
      <c r="T623" s="5"/>
      <c r="U623" s="5"/>
      <c r="V623" s="5"/>
      <c r="W623" s="3"/>
      <c r="X623" s="3"/>
    </row>
  </sheetData>
  <mergeCells count="12">
    <mergeCell ref="I208:P208"/>
    <mergeCell ref="I412:P412"/>
    <mergeCell ref="I615:P615"/>
    <mergeCell ref="Q208:X208"/>
    <mergeCell ref="Q412:X412"/>
    <mergeCell ref="Q615:X615"/>
    <mergeCell ref="I6:P6"/>
    <mergeCell ref="Y615:AF615"/>
    <mergeCell ref="Y208:AF208"/>
    <mergeCell ref="Y412:AF412"/>
    <mergeCell ref="Q6:X6"/>
    <mergeCell ref="Y6:AF6"/>
  </mergeCells>
  <conditionalFormatting sqref="P210:P215">
    <cfRule type="containsText" dxfId="46" priority="50" operator="containsText" text="99%">
      <formula>NOT(ISERROR(SEARCH("99%",P210)))</formula>
    </cfRule>
    <cfRule type="cellIs" dxfId="45" priority="51" operator="equal">
      <formula>0.99</formula>
    </cfRule>
  </conditionalFormatting>
  <conditionalFormatting sqref="P415:P419">
    <cfRule type="containsText" dxfId="44" priority="49" operator="containsText" text="99%">
      <formula>NOT(ISERROR(SEARCH("99%",P415)))</formula>
    </cfRule>
  </conditionalFormatting>
  <conditionalFormatting sqref="P618:P623">
    <cfRule type="containsText" dxfId="43" priority="48" operator="containsText" text="99%">
      <formula>NOT(ISERROR(SEARCH("99%",P618)))</formula>
    </cfRule>
  </conditionalFormatting>
  <conditionalFormatting sqref="X211:X215 X415:X419 X618:X623">
    <cfRule type="containsText" dxfId="42" priority="47" operator="containsText" text="99%">
      <formula>NOT(ISERROR(SEARCH("99%",X211)))</formula>
    </cfRule>
  </conditionalFormatting>
  <conditionalFormatting sqref="P9:P12">
    <cfRule type="cellIs" dxfId="41" priority="45" operator="equal">
      <formula>0.99</formula>
    </cfRule>
    <cfRule type="cellIs" dxfId="40" priority="46" operator="equal">
      <formula>0.99</formula>
    </cfRule>
  </conditionalFormatting>
  <conditionalFormatting sqref="P9:P201">
    <cfRule type="containsText" dxfId="39" priority="44" operator="containsText" text="99%">
      <formula>NOT(ISERROR(SEARCH("99%",P9)))</formula>
    </cfRule>
  </conditionalFormatting>
  <conditionalFormatting sqref="P216:P404">
    <cfRule type="containsText" dxfId="38" priority="43" operator="containsText" text="99%">
      <formula>NOT(ISERROR(SEARCH("99%",P216)))</formula>
    </cfRule>
  </conditionalFormatting>
  <conditionalFormatting sqref="P420:P608">
    <cfRule type="containsText" dxfId="37" priority="42" operator="containsText" text="99%">
      <formula>NOT(ISERROR(SEARCH("99%",P420)))</formula>
    </cfRule>
  </conditionalFormatting>
  <conditionalFormatting sqref="AF618:AF621">
    <cfRule type="containsText" dxfId="36" priority="41" operator="containsText" text="99%">
      <formula>NOT(ISERROR(SEARCH("99%",AF618)))</formula>
    </cfRule>
  </conditionalFormatting>
  <conditionalFormatting sqref="AF415:AF418">
    <cfRule type="containsText" dxfId="35" priority="39" operator="containsText" text="99%">
      <formula>NOT(ISERROR(SEARCH("99%",AF415)))</formula>
    </cfRule>
  </conditionalFormatting>
  <conditionalFormatting sqref="AF211:AF214">
    <cfRule type="containsText" dxfId="34" priority="40" operator="containsText" text="99%">
      <formula>NOT(ISERROR(SEARCH("99%",AF211)))</formula>
    </cfRule>
  </conditionalFormatting>
  <conditionalFormatting sqref="X9:X12">
    <cfRule type="cellIs" dxfId="33" priority="37" operator="equal">
      <formula>0.99</formula>
    </cfRule>
    <cfRule type="cellIs" dxfId="32" priority="38" operator="equal">
      <formula>0.99</formula>
    </cfRule>
  </conditionalFormatting>
  <conditionalFormatting sqref="X9:X12">
    <cfRule type="containsText" dxfId="31" priority="36" operator="containsText" text="99%">
      <formula>NOT(ISERROR(SEARCH("99%",X9)))</formula>
    </cfRule>
  </conditionalFormatting>
  <conditionalFormatting sqref="AF9:AF12">
    <cfRule type="cellIs" dxfId="30" priority="34" operator="equal">
      <formula>0.99</formula>
    </cfRule>
    <cfRule type="cellIs" dxfId="29" priority="35" operator="equal">
      <formula>0.99</formula>
    </cfRule>
  </conditionalFormatting>
  <conditionalFormatting sqref="AF9:AF12">
    <cfRule type="containsText" dxfId="28" priority="33" operator="containsText" text="99%">
      <formula>NOT(ISERROR(SEARCH("99%",AF9)))</formula>
    </cfRule>
  </conditionalFormatting>
  <conditionalFormatting sqref="P8:P12">
    <cfRule type="cellIs" dxfId="27" priority="32" operator="greaterThan">
      <formula>0.99</formula>
    </cfRule>
  </conditionalFormatting>
  <conditionalFormatting sqref="P212:P213">
    <cfRule type="containsText" dxfId="26" priority="30" operator="containsText" text="99%">
      <formula>NOT(ISERROR(SEARCH("99%",P212)))</formula>
    </cfRule>
    <cfRule type="cellIs" dxfId="25" priority="31" operator="equal">
      <formula>0.99</formula>
    </cfRule>
  </conditionalFormatting>
  <conditionalFormatting sqref="P210:P214">
    <cfRule type="cellIs" dxfId="24" priority="29" operator="greaterThan">
      <formula>0.99</formula>
    </cfRule>
  </conditionalFormatting>
  <conditionalFormatting sqref="X210:X214">
    <cfRule type="containsText" dxfId="23" priority="27" operator="containsText" text="99%">
      <formula>NOT(ISERROR(SEARCH("99%",X210)))</formula>
    </cfRule>
    <cfRule type="cellIs" dxfId="22" priority="28" operator="equal">
      <formula>0.99</formula>
    </cfRule>
  </conditionalFormatting>
  <conditionalFormatting sqref="X210:X214">
    <cfRule type="cellIs" dxfId="21" priority="26" operator="greaterThan">
      <formula>0.99</formula>
    </cfRule>
  </conditionalFormatting>
  <conditionalFormatting sqref="AF210:AF214">
    <cfRule type="containsText" dxfId="20" priority="24" operator="containsText" text="99%">
      <formula>NOT(ISERROR(SEARCH("99%",AF210)))</formula>
    </cfRule>
    <cfRule type="cellIs" dxfId="19" priority="25" operator="equal">
      <formula>0.99</formula>
    </cfRule>
  </conditionalFormatting>
  <conditionalFormatting sqref="AF210:AF214">
    <cfRule type="cellIs" dxfId="18" priority="23" operator="greaterThan">
      <formula>0.99</formula>
    </cfRule>
  </conditionalFormatting>
  <conditionalFormatting sqref="P414:P418">
    <cfRule type="containsText" dxfId="17" priority="21" operator="containsText" text="99%">
      <formula>NOT(ISERROR(SEARCH("99%",P414)))</formula>
    </cfRule>
    <cfRule type="cellIs" dxfId="16" priority="22" operator="equal">
      <formula>0.99</formula>
    </cfRule>
  </conditionalFormatting>
  <conditionalFormatting sqref="P414:P418">
    <cfRule type="cellIs" dxfId="15" priority="20" operator="greaterThan">
      <formula>0.99</formula>
    </cfRule>
  </conditionalFormatting>
  <conditionalFormatting sqref="X414:X418">
    <cfRule type="containsText" dxfId="14" priority="18" operator="containsText" text="99%">
      <formula>NOT(ISERROR(SEARCH("99%",X414)))</formula>
    </cfRule>
    <cfRule type="cellIs" dxfId="13" priority="19" operator="equal">
      <formula>0.99</formula>
    </cfRule>
  </conditionalFormatting>
  <conditionalFormatting sqref="X414:X418">
    <cfRule type="cellIs" dxfId="12" priority="17" operator="greaterThan">
      <formula>0.99</formula>
    </cfRule>
  </conditionalFormatting>
  <conditionalFormatting sqref="AF414:AF418">
    <cfRule type="containsText" dxfId="11" priority="15" operator="containsText" text="99%">
      <formula>NOT(ISERROR(SEARCH("99%",AF414)))</formula>
    </cfRule>
    <cfRule type="cellIs" dxfId="10" priority="16" operator="equal">
      <formula>0.99</formula>
    </cfRule>
  </conditionalFormatting>
  <conditionalFormatting sqref="AF414:AF418">
    <cfRule type="cellIs" dxfId="9" priority="14" operator="greaterThan">
      <formula>0.99</formula>
    </cfRule>
  </conditionalFormatting>
  <conditionalFormatting sqref="P617:P621">
    <cfRule type="containsText" dxfId="8" priority="12" operator="containsText" text="99%">
      <formula>NOT(ISERROR(SEARCH("99%",P617)))</formula>
    </cfRule>
    <cfRule type="cellIs" dxfId="7" priority="13" operator="equal">
      <formula>0.99</formula>
    </cfRule>
  </conditionalFormatting>
  <conditionalFormatting sqref="P617:P621">
    <cfRule type="cellIs" dxfId="6" priority="11" operator="greaterThan">
      <formula>0.99</formula>
    </cfRule>
  </conditionalFormatting>
  <conditionalFormatting sqref="X617:X621">
    <cfRule type="containsText" dxfId="5" priority="9" operator="containsText" text="99%">
      <formula>NOT(ISERROR(SEARCH("99%",X617)))</formula>
    </cfRule>
    <cfRule type="cellIs" dxfId="4" priority="10" operator="equal">
      <formula>0.99</formula>
    </cfRule>
  </conditionalFormatting>
  <conditionalFormatting sqref="X617:X621">
    <cfRule type="cellIs" dxfId="3" priority="8" operator="greaterThan">
      <formula>0.99</formula>
    </cfRule>
  </conditionalFormatting>
  <conditionalFormatting sqref="AF617:AF621">
    <cfRule type="containsText" dxfId="2" priority="6" operator="containsText" text="99%">
      <formula>NOT(ISERROR(SEARCH("99%",AF617)))</formula>
    </cfRule>
    <cfRule type="cellIs" dxfId="1" priority="7" operator="equal">
      <formula>0.99</formula>
    </cfRule>
  </conditionalFormatting>
  <conditionalFormatting sqref="AF617:AF621">
    <cfRule type="cellIs" dxfId="0" priority="5" operator="greaterThan">
      <formula>0.99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selection activeCell="F48" sqref="F48"/>
    </sheetView>
  </sheetViews>
  <sheetFormatPr baseColWidth="10" defaultRowHeight="15" x14ac:dyDescent="0"/>
  <cols>
    <col min="2" max="2" width="12.1640625" bestFit="1" customWidth="1"/>
    <col min="3" max="3" width="14.6640625" bestFit="1" customWidth="1"/>
    <col min="4" max="4" width="14.5" bestFit="1" customWidth="1"/>
    <col min="5" max="5" width="15.5" bestFit="1" customWidth="1"/>
  </cols>
  <sheetData>
    <row r="1" spans="1:23">
      <c r="A1" s="14" t="s">
        <v>73</v>
      </c>
      <c r="B1" s="14" t="s">
        <v>88</v>
      </c>
      <c r="C1" s="14" t="s">
        <v>89</v>
      </c>
      <c r="D1" s="14" t="s">
        <v>68</v>
      </c>
      <c r="E1" s="14" t="s">
        <v>74</v>
      </c>
      <c r="F1" s="14" t="s">
        <v>128</v>
      </c>
      <c r="G1" s="14" t="s">
        <v>75</v>
      </c>
      <c r="H1" s="14" t="s">
        <v>106</v>
      </c>
      <c r="I1" s="14" t="s">
        <v>126</v>
      </c>
      <c r="J1" s="14" t="s">
        <v>76</v>
      </c>
      <c r="K1" s="14" t="s">
        <v>112</v>
      </c>
      <c r="L1" s="14" t="s">
        <v>127</v>
      </c>
      <c r="M1" s="14" t="s">
        <v>77</v>
      </c>
      <c r="N1" s="14" t="s">
        <v>107</v>
      </c>
      <c r="O1" s="14" t="s">
        <v>78</v>
      </c>
      <c r="P1" s="14" t="s">
        <v>79</v>
      </c>
      <c r="Q1" s="14" t="s">
        <v>80</v>
      </c>
      <c r="R1" s="14" t="s">
        <v>108</v>
      </c>
      <c r="S1" s="14" t="s">
        <v>81</v>
      </c>
      <c r="T1" s="14" t="s">
        <v>82</v>
      </c>
      <c r="U1" s="14" t="s">
        <v>83</v>
      </c>
      <c r="V1" s="14" t="s">
        <v>109</v>
      </c>
      <c r="W1" s="14" t="s">
        <v>84</v>
      </c>
    </row>
    <row r="2" spans="1:23">
      <c r="A2" s="14">
        <v>1</v>
      </c>
      <c r="B2" s="14" t="s">
        <v>90</v>
      </c>
      <c r="C2" s="14" t="s">
        <v>93</v>
      </c>
      <c r="D2" s="14" t="s">
        <v>85</v>
      </c>
      <c r="E2" s="14" t="s">
        <v>94</v>
      </c>
      <c r="F2" s="14" t="s">
        <v>129</v>
      </c>
      <c r="G2" s="14">
        <v>372</v>
      </c>
      <c r="H2" s="14">
        <v>470</v>
      </c>
      <c r="I2" s="14">
        <v>800</v>
      </c>
      <c r="J2" s="14">
        <v>470</v>
      </c>
      <c r="K2" s="14">
        <v>470</v>
      </c>
      <c r="L2" s="14">
        <v>800</v>
      </c>
      <c r="M2" s="14">
        <v>470</v>
      </c>
      <c r="N2" s="14">
        <v>470</v>
      </c>
      <c r="O2" s="14">
        <v>800</v>
      </c>
      <c r="P2" s="14">
        <v>970</v>
      </c>
      <c r="Q2" s="14">
        <v>2682</v>
      </c>
      <c r="R2" s="14">
        <v>2682</v>
      </c>
      <c r="S2" s="14">
        <v>4154</v>
      </c>
      <c r="T2" s="14">
        <v>344.03</v>
      </c>
      <c r="U2" s="14">
        <v>348.53649999999999</v>
      </c>
      <c r="V2" s="14">
        <v>348.53649999999999</v>
      </c>
      <c r="W2" s="14">
        <v>550.1345</v>
      </c>
    </row>
    <row r="3" spans="1:23">
      <c r="A3" s="14">
        <v>2</v>
      </c>
      <c r="B3" s="14" t="s">
        <v>90</v>
      </c>
      <c r="C3" s="14" t="s">
        <v>86</v>
      </c>
      <c r="D3" s="14" t="s">
        <v>85</v>
      </c>
      <c r="E3" s="14" t="s">
        <v>94</v>
      </c>
      <c r="F3" s="14" t="s">
        <v>129</v>
      </c>
      <c r="G3" s="14">
        <v>91208</v>
      </c>
      <c r="H3" s="14">
        <v>110270</v>
      </c>
      <c r="I3" s="14">
        <v>187678</v>
      </c>
      <c r="J3" s="14">
        <v>118617</v>
      </c>
      <c r="K3" s="14">
        <v>145159</v>
      </c>
      <c r="L3" s="14">
        <v>222567</v>
      </c>
      <c r="M3" s="14">
        <v>118617</v>
      </c>
      <c r="N3" s="14">
        <v>145159</v>
      </c>
      <c r="O3" s="14">
        <v>222567</v>
      </c>
      <c r="P3" s="14">
        <v>219441</v>
      </c>
      <c r="Q3" s="14">
        <v>606349</v>
      </c>
      <c r="R3" s="14">
        <v>709753</v>
      </c>
      <c r="S3" s="14">
        <v>1108543</v>
      </c>
      <c r="T3" s="14">
        <v>74400.740000000005</v>
      </c>
      <c r="U3" s="14">
        <v>76733.869600000005</v>
      </c>
      <c r="V3" s="14">
        <v>89178.100600000005</v>
      </c>
      <c r="W3" s="14">
        <v>143455.60079999999</v>
      </c>
    </row>
    <row r="4" spans="1:23">
      <c r="A4" s="14">
        <v>3</v>
      </c>
      <c r="B4" s="14" t="s">
        <v>90</v>
      </c>
      <c r="C4" s="14" t="s">
        <v>93</v>
      </c>
      <c r="D4" s="14" t="s">
        <v>87</v>
      </c>
      <c r="E4" s="14" t="s">
        <v>94</v>
      </c>
      <c r="F4" s="14" t="s">
        <v>129</v>
      </c>
      <c r="G4" s="14">
        <v>141</v>
      </c>
      <c r="H4" s="14">
        <v>175</v>
      </c>
      <c r="I4" s="14">
        <v>273</v>
      </c>
      <c r="J4" s="14">
        <v>179</v>
      </c>
      <c r="K4" s="14">
        <v>187</v>
      </c>
      <c r="L4" s="14">
        <v>285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 t="s">
        <v>87</v>
      </c>
      <c r="U4" s="14" t="s">
        <v>87</v>
      </c>
      <c r="V4" s="14" t="s">
        <v>87</v>
      </c>
      <c r="W4" s="14" t="s">
        <v>87</v>
      </c>
    </row>
    <row r="5" spans="1:23">
      <c r="A5" s="14">
        <v>4</v>
      </c>
      <c r="B5" s="14" t="s">
        <v>90</v>
      </c>
      <c r="C5" s="14" t="s">
        <v>98</v>
      </c>
      <c r="D5" s="14" t="s">
        <v>85</v>
      </c>
      <c r="E5" s="14" t="s">
        <v>91</v>
      </c>
      <c r="F5" s="14" t="s">
        <v>129</v>
      </c>
      <c r="G5" s="14">
        <v>2</v>
      </c>
      <c r="H5" s="14">
        <v>2</v>
      </c>
      <c r="I5" s="14">
        <v>2</v>
      </c>
      <c r="J5" s="14">
        <v>2</v>
      </c>
      <c r="K5" s="14">
        <v>2</v>
      </c>
      <c r="L5" s="14">
        <v>2</v>
      </c>
      <c r="M5" s="14">
        <v>2</v>
      </c>
      <c r="N5" s="14">
        <v>2</v>
      </c>
      <c r="O5" s="14">
        <v>2</v>
      </c>
      <c r="P5" s="14">
        <v>34</v>
      </c>
      <c r="Q5" s="14">
        <v>866</v>
      </c>
      <c r="R5" s="14">
        <v>866</v>
      </c>
      <c r="S5" s="14">
        <v>866</v>
      </c>
      <c r="T5" s="14">
        <v>9.2899999999999991</v>
      </c>
      <c r="U5" s="14">
        <v>63.696100000000001</v>
      </c>
      <c r="V5" s="14">
        <v>63.696100000000001</v>
      </c>
      <c r="W5" s="14">
        <v>63.696100000000001</v>
      </c>
    </row>
    <row r="6" spans="1:23">
      <c r="A6" s="14">
        <v>5</v>
      </c>
      <c r="B6" s="14" t="s">
        <v>90</v>
      </c>
      <c r="C6" s="14" t="s">
        <v>92</v>
      </c>
      <c r="D6" s="14" t="s">
        <v>87</v>
      </c>
      <c r="E6" s="14" t="s">
        <v>91</v>
      </c>
      <c r="F6" s="14" t="s">
        <v>129</v>
      </c>
      <c r="G6" s="14">
        <v>22164</v>
      </c>
      <c r="H6" s="14">
        <v>28056</v>
      </c>
      <c r="I6" s="14">
        <v>50566</v>
      </c>
      <c r="J6" s="14">
        <v>28791</v>
      </c>
      <c r="K6" s="14">
        <v>30743</v>
      </c>
      <c r="L6" s="14">
        <v>53379</v>
      </c>
      <c r="M6" s="14">
        <v>2</v>
      </c>
      <c r="N6" s="14">
        <v>2</v>
      </c>
      <c r="O6" s="14">
        <v>2</v>
      </c>
      <c r="P6" s="14">
        <v>2</v>
      </c>
      <c r="Q6" s="14">
        <v>2</v>
      </c>
      <c r="R6" s="14">
        <v>2</v>
      </c>
      <c r="S6" s="14">
        <v>2</v>
      </c>
      <c r="T6" s="14">
        <v>0.61</v>
      </c>
      <c r="U6" s="14">
        <v>0.18729999999999999</v>
      </c>
      <c r="V6" s="14">
        <v>0.18729999999999999</v>
      </c>
      <c r="W6" s="14">
        <v>0.18729999999999999</v>
      </c>
    </row>
    <row r="7" spans="1:23">
      <c r="A7" s="14">
        <v>6</v>
      </c>
      <c r="B7" s="14" t="s">
        <v>90</v>
      </c>
      <c r="C7" s="14" t="s">
        <v>110</v>
      </c>
      <c r="D7" s="14" t="s">
        <v>87</v>
      </c>
      <c r="E7" s="14" t="s">
        <v>94</v>
      </c>
      <c r="F7" s="14" t="s">
        <v>129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 t="s">
        <v>87</v>
      </c>
      <c r="U7" s="14" t="s">
        <v>87</v>
      </c>
      <c r="V7" s="14" t="s">
        <v>87</v>
      </c>
      <c r="W7" s="14" t="s">
        <v>87</v>
      </c>
    </row>
    <row r="8" spans="1:23">
      <c r="A8" s="14">
        <v>7</v>
      </c>
      <c r="B8" s="14" t="s">
        <v>90</v>
      </c>
      <c r="C8" s="14" t="s">
        <v>95</v>
      </c>
      <c r="D8" s="14" t="s">
        <v>87</v>
      </c>
      <c r="E8" s="14" t="s">
        <v>94</v>
      </c>
      <c r="F8" s="14" t="s">
        <v>129</v>
      </c>
      <c r="G8" s="14">
        <v>1</v>
      </c>
      <c r="H8" s="14">
        <v>2</v>
      </c>
      <c r="I8" s="14">
        <v>4</v>
      </c>
      <c r="J8" s="14">
        <v>2</v>
      </c>
      <c r="K8" s="14">
        <v>2</v>
      </c>
      <c r="L8" s="14">
        <v>4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 t="s">
        <v>87</v>
      </c>
      <c r="U8" s="14" t="s">
        <v>87</v>
      </c>
      <c r="V8" s="14" t="s">
        <v>87</v>
      </c>
      <c r="W8" s="14" t="s">
        <v>87</v>
      </c>
    </row>
    <row r="9" spans="1:23">
      <c r="A9" s="14">
        <v>8</v>
      </c>
      <c r="B9" s="14" t="s">
        <v>90</v>
      </c>
      <c r="C9" s="14" t="s">
        <v>96</v>
      </c>
      <c r="D9" s="14" t="s">
        <v>85</v>
      </c>
      <c r="E9" s="14" t="s">
        <v>94</v>
      </c>
      <c r="F9" s="14" t="s">
        <v>129</v>
      </c>
      <c r="G9" s="14">
        <v>6</v>
      </c>
      <c r="H9" s="14">
        <v>6</v>
      </c>
      <c r="I9" s="14">
        <v>6</v>
      </c>
      <c r="J9" s="14">
        <v>7</v>
      </c>
      <c r="K9" s="14">
        <v>9</v>
      </c>
      <c r="L9" s="14">
        <v>9</v>
      </c>
      <c r="M9" s="14">
        <v>7</v>
      </c>
      <c r="N9" s="14">
        <v>9</v>
      </c>
      <c r="O9" s="14">
        <v>9</v>
      </c>
      <c r="P9" s="14">
        <v>35</v>
      </c>
      <c r="Q9" s="14">
        <v>213</v>
      </c>
      <c r="R9" s="14">
        <v>273</v>
      </c>
      <c r="S9" s="14">
        <v>273</v>
      </c>
      <c r="T9" s="14">
        <v>10.050000000000001</v>
      </c>
      <c r="U9" s="14">
        <v>17.5779</v>
      </c>
      <c r="V9" s="14">
        <v>20.828700000000001</v>
      </c>
      <c r="W9" s="14">
        <v>20.828700000000001</v>
      </c>
    </row>
    <row r="10" spans="1:23">
      <c r="A10" s="14">
        <v>9</v>
      </c>
      <c r="B10" s="14" t="s">
        <v>90</v>
      </c>
      <c r="C10" s="14" t="s">
        <v>92</v>
      </c>
      <c r="D10" s="14" t="s">
        <v>87</v>
      </c>
      <c r="E10" s="14" t="s">
        <v>91</v>
      </c>
      <c r="F10" s="14" t="s">
        <v>130</v>
      </c>
      <c r="G10" s="14">
        <v>28592</v>
      </c>
      <c r="H10" s="14">
        <v>34054</v>
      </c>
      <c r="I10" s="14">
        <v>52900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 t="s">
        <v>87</v>
      </c>
      <c r="U10" s="14" t="s">
        <v>87</v>
      </c>
      <c r="V10" s="14" t="s">
        <v>87</v>
      </c>
      <c r="W10" s="14" t="s">
        <v>87</v>
      </c>
    </row>
    <row r="11" spans="1:23">
      <c r="A11" s="14">
        <v>10</v>
      </c>
      <c r="B11" s="14" t="s">
        <v>90</v>
      </c>
      <c r="C11" s="14" t="s">
        <v>101</v>
      </c>
      <c r="D11" s="14" t="s">
        <v>87</v>
      </c>
      <c r="E11" s="14" t="s">
        <v>91</v>
      </c>
      <c r="F11" s="14" t="s">
        <v>129</v>
      </c>
      <c r="G11" s="14">
        <v>6758</v>
      </c>
      <c r="H11" s="14">
        <v>7885</v>
      </c>
      <c r="I11" s="14">
        <v>11217</v>
      </c>
      <c r="J11" s="14">
        <v>8057</v>
      </c>
      <c r="K11" s="14">
        <v>8451</v>
      </c>
      <c r="L11" s="14">
        <v>11795</v>
      </c>
      <c r="M11" s="14">
        <v>8</v>
      </c>
      <c r="N11" s="14">
        <v>8</v>
      </c>
      <c r="O11" s="14">
        <v>16</v>
      </c>
      <c r="P11" s="14">
        <v>11</v>
      </c>
      <c r="Q11" s="14">
        <v>17</v>
      </c>
      <c r="R11" s="14">
        <v>17</v>
      </c>
      <c r="S11" s="14">
        <v>43</v>
      </c>
      <c r="T11" s="14">
        <v>3.25</v>
      </c>
      <c r="U11" s="14">
        <v>1.5121</v>
      </c>
      <c r="V11" s="14">
        <v>1.5121</v>
      </c>
      <c r="W11" s="14">
        <v>3.7873000000000001</v>
      </c>
    </row>
    <row r="12" spans="1:23">
      <c r="A12" s="14">
        <v>11</v>
      </c>
      <c r="B12" s="14" t="s">
        <v>90</v>
      </c>
      <c r="C12" s="14" t="s">
        <v>101</v>
      </c>
      <c r="D12" s="14" t="s">
        <v>87</v>
      </c>
      <c r="E12" s="14" t="s">
        <v>94</v>
      </c>
      <c r="F12" s="14" t="s">
        <v>129</v>
      </c>
      <c r="G12" s="14">
        <v>6740</v>
      </c>
      <c r="H12" s="14">
        <v>7958</v>
      </c>
      <c r="I12" s="14">
        <v>11636</v>
      </c>
      <c r="J12" s="14">
        <v>8133</v>
      </c>
      <c r="K12" s="14">
        <v>8519</v>
      </c>
      <c r="L12" s="14">
        <v>12225</v>
      </c>
      <c r="M12" s="14">
        <v>5</v>
      </c>
      <c r="N12" s="14">
        <v>5</v>
      </c>
      <c r="O12" s="14">
        <v>7</v>
      </c>
      <c r="P12" s="14">
        <v>8</v>
      </c>
      <c r="Q12" s="14">
        <v>14</v>
      </c>
      <c r="R12" s="14">
        <v>14</v>
      </c>
      <c r="S12" s="14">
        <v>22</v>
      </c>
      <c r="T12" s="14">
        <v>3.42</v>
      </c>
      <c r="U12" s="14">
        <v>2.871</v>
      </c>
      <c r="V12" s="14">
        <v>2.871</v>
      </c>
      <c r="W12" s="14">
        <v>4.7141999999999999</v>
      </c>
    </row>
    <row r="13" spans="1:23">
      <c r="A13" s="14">
        <v>12</v>
      </c>
      <c r="B13" s="14" t="s">
        <v>90</v>
      </c>
      <c r="C13" s="14" t="s">
        <v>101</v>
      </c>
      <c r="D13" s="14" t="s">
        <v>87</v>
      </c>
      <c r="E13" s="14" t="s">
        <v>94</v>
      </c>
      <c r="F13" s="14" t="s">
        <v>130</v>
      </c>
      <c r="G13" s="14">
        <v>11838</v>
      </c>
      <c r="H13" s="14">
        <v>13639</v>
      </c>
      <c r="I13" s="14">
        <v>20633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 t="s">
        <v>87</v>
      </c>
      <c r="U13" s="14" t="s">
        <v>87</v>
      </c>
      <c r="V13" s="14" t="s">
        <v>87</v>
      </c>
      <c r="W13" s="14" t="s">
        <v>87</v>
      </c>
    </row>
    <row r="14" spans="1:23">
      <c r="A14" s="14">
        <v>13</v>
      </c>
      <c r="B14" s="14" t="s">
        <v>90</v>
      </c>
      <c r="C14" s="14" t="s">
        <v>101</v>
      </c>
      <c r="D14" s="14" t="s">
        <v>87</v>
      </c>
      <c r="E14" s="14" t="s">
        <v>91</v>
      </c>
      <c r="F14" s="14" t="s">
        <v>130</v>
      </c>
      <c r="G14" s="14">
        <v>11815</v>
      </c>
      <c r="H14" s="14">
        <v>13479</v>
      </c>
      <c r="I14" s="14">
        <v>18045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 t="s">
        <v>87</v>
      </c>
      <c r="U14" s="14" t="s">
        <v>87</v>
      </c>
      <c r="V14" s="14" t="s">
        <v>87</v>
      </c>
      <c r="W14" s="14" t="s">
        <v>87</v>
      </c>
    </row>
    <row r="15" spans="1:23">
      <c r="A15" s="14">
        <v>14</v>
      </c>
      <c r="B15" s="14" t="s">
        <v>90</v>
      </c>
      <c r="C15" s="14" t="s">
        <v>86</v>
      </c>
      <c r="D15" s="14" t="s">
        <v>87</v>
      </c>
      <c r="E15" s="14" t="s">
        <v>94</v>
      </c>
      <c r="F15" s="14" t="s">
        <v>129</v>
      </c>
      <c r="G15" s="14">
        <v>31489</v>
      </c>
      <c r="H15" s="14">
        <v>37238</v>
      </c>
      <c r="I15" s="14">
        <v>54442</v>
      </c>
      <c r="J15" s="14">
        <v>38055</v>
      </c>
      <c r="K15" s="14">
        <v>40029</v>
      </c>
      <c r="L15" s="14">
        <v>57277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  <c r="S15" s="14">
        <v>1</v>
      </c>
      <c r="T15" s="14">
        <v>0.28999999999999998</v>
      </c>
      <c r="U15" s="14">
        <v>8.4099999999999994E-2</v>
      </c>
      <c r="V15" s="14">
        <v>8.4099999999999994E-2</v>
      </c>
      <c r="W15" s="14">
        <v>8.4099999999999994E-2</v>
      </c>
    </row>
    <row r="16" spans="1:23">
      <c r="A16" s="14">
        <v>15</v>
      </c>
      <c r="B16" s="14" t="s">
        <v>90</v>
      </c>
      <c r="C16" s="14" t="s">
        <v>99</v>
      </c>
      <c r="D16" s="14" t="s">
        <v>87</v>
      </c>
      <c r="E16" s="14" t="s">
        <v>91</v>
      </c>
      <c r="F16" s="14" t="s">
        <v>130</v>
      </c>
      <c r="G16" s="14">
        <v>37614</v>
      </c>
      <c r="H16" s="14">
        <v>47359</v>
      </c>
      <c r="I16" s="14">
        <v>277823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 t="s">
        <v>87</v>
      </c>
      <c r="U16" s="14" t="s">
        <v>87</v>
      </c>
      <c r="V16" s="14" t="s">
        <v>87</v>
      </c>
      <c r="W16" s="14" t="s">
        <v>87</v>
      </c>
    </row>
    <row r="17" spans="1:23">
      <c r="A17" s="14">
        <v>16</v>
      </c>
      <c r="B17" s="14" t="s">
        <v>90</v>
      </c>
      <c r="C17" s="14" t="s">
        <v>99</v>
      </c>
      <c r="D17" s="14" t="s">
        <v>85</v>
      </c>
      <c r="E17" s="14" t="s">
        <v>94</v>
      </c>
      <c r="F17" s="14" t="s">
        <v>129</v>
      </c>
      <c r="G17" s="14">
        <v>71778</v>
      </c>
      <c r="H17" s="14">
        <v>92445</v>
      </c>
      <c r="I17" s="14">
        <v>187655</v>
      </c>
      <c r="J17" s="14">
        <v>95833</v>
      </c>
      <c r="K17" s="14">
        <v>105585</v>
      </c>
      <c r="L17" s="14">
        <v>200795</v>
      </c>
      <c r="M17" s="14">
        <v>95833</v>
      </c>
      <c r="N17" s="14">
        <v>105585</v>
      </c>
      <c r="O17" s="14">
        <v>200795</v>
      </c>
      <c r="P17" s="14">
        <v>381276</v>
      </c>
      <c r="Q17" s="14">
        <v>1889926</v>
      </c>
      <c r="R17" s="14">
        <v>2076926</v>
      </c>
      <c r="S17" s="14">
        <v>3683748</v>
      </c>
      <c r="T17" s="14">
        <v>129323.51</v>
      </c>
      <c r="U17" s="14">
        <v>237710.85370000001</v>
      </c>
      <c r="V17" s="14">
        <v>260551.0723</v>
      </c>
      <c r="W17" s="14">
        <v>473817.09950000001</v>
      </c>
    </row>
    <row r="18" spans="1:23">
      <c r="A18" s="14">
        <v>17</v>
      </c>
      <c r="B18" s="14" t="s">
        <v>90</v>
      </c>
      <c r="C18" s="14" t="s">
        <v>86</v>
      </c>
      <c r="D18" s="14" t="s">
        <v>85</v>
      </c>
      <c r="E18" s="14" t="s">
        <v>91</v>
      </c>
      <c r="F18" s="14" t="s">
        <v>129</v>
      </c>
      <c r="G18" s="14">
        <v>90988</v>
      </c>
      <c r="H18" s="14">
        <v>109839</v>
      </c>
      <c r="I18" s="14">
        <v>178717</v>
      </c>
      <c r="J18" s="14">
        <v>118301</v>
      </c>
      <c r="K18" s="14">
        <v>144855</v>
      </c>
      <c r="L18" s="14">
        <v>213739</v>
      </c>
      <c r="M18" s="14">
        <v>118301</v>
      </c>
      <c r="N18" s="14">
        <v>144855</v>
      </c>
      <c r="O18" s="14">
        <v>213739</v>
      </c>
      <c r="P18" s="14">
        <v>217896</v>
      </c>
      <c r="Q18" s="14">
        <v>599118</v>
      </c>
      <c r="R18" s="14">
        <v>702476</v>
      </c>
      <c r="S18" s="14">
        <v>1024474</v>
      </c>
      <c r="T18" s="14">
        <v>73738.149999999994</v>
      </c>
      <c r="U18" s="14">
        <v>75294.731299999999</v>
      </c>
      <c r="V18" s="14">
        <v>87722.880300000004</v>
      </c>
      <c r="W18" s="14">
        <v>127813.3287</v>
      </c>
    </row>
    <row r="19" spans="1:23">
      <c r="A19" s="14">
        <v>18</v>
      </c>
      <c r="B19" s="14" t="s">
        <v>90</v>
      </c>
      <c r="C19" s="14" t="s">
        <v>100</v>
      </c>
      <c r="D19" s="14" t="s">
        <v>87</v>
      </c>
      <c r="E19" s="14" t="s">
        <v>94</v>
      </c>
      <c r="F19" s="14" t="s">
        <v>130</v>
      </c>
      <c r="G19" s="14">
        <v>208</v>
      </c>
      <c r="H19" s="14">
        <v>279</v>
      </c>
      <c r="I19" s="14">
        <v>527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 t="s">
        <v>87</v>
      </c>
      <c r="U19" s="14" t="s">
        <v>87</v>
      </c>
      <c r="V19" s="14" t="s">
        <v>87</v>
      </c>
      <c r="W19" s="14" t="s">
        <v>87</v>
      </c>
    </row>
    <row r="20" spans="1:23">
      <c r="A20" s="14">
        <v>19</v>
      </c>
      <c r="B20" s="14" t="s">
        <v>90</v>
      </c>
      <c r="C20" s="14" t="s">
        <v>86</v>
      </c>
      <c r="D20" s="14" t="s">
        <v>87</v>
      </c>
      <c r="E20" s="14" t="s">
        <v>91</v>
      </c>
      <c r="F20" s="14" t="s">
        <v>129</v>
      </c>
      <c r="G20" s="14">
        <v>30978</v>
      </c>
      <c r="H20" s="14">
        <v>36429</v>
      </c>
      <c r="I20" s="14">
        <v>53729</v>
      </c>
      <c r="J20" s="14">
        <v>37205</v>
      </c>
      <c r="K20" s="14">
        <v>38971</v>
      </c>
      <c r="L20" s="14">
        <v>56375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 t="s">
        <v>87</v>
      </c>
      <c r="U20" s="14" t="s">
        <v>87</v>
      </c>
      <c r="V20" s="14" t="s">
        <v>87</v>
      </c>
      <c r="W20" s="14" t="s">
        <v>87</v>
      </c>
    </row>
    <row r="21" spans="1:23">
      <c r="A21" s="14">
        <v>20</v>
      </c>
      <c r="B21" s="14" t="s">
        <v>90</v>
      </c>
      <c r="C21" s="14" t="s">
        <v>100</v>
      </c>
      <c r="D21" s="14" t="s">
        <v>85</v>
      </c>
      <c r="E21" s="14" t="s">
        <v>94</v>
      </c>
      <c r="F21" s="14" t="s">
        <v>129</v>
      </c>
      <c r="G21" s="14">
        <v>209</v>
      </c>
      <c r="H21" s="14">
        <v>262</v>
      </c>
      <c r="I21" s="14">
        <v>470</v>
      </c>
      <c r="J21" s="14">
        <v>279</v>
      </c>
      <c r="K21" s="14">
        <v>323</v>
      </c>
      <c r="L21" s="14">
        <v>531</v>
      </c>
      <c r="M21" s="14">
        <v>279</v>
      </c>
      <c r="N21" s="14">
        <v>323</v>
      </c>
      <c r="O21" s="14">
        <v>531</v>
      </c>
      <c r="P21" s="14">
        <v>988</v>
      </c>
      <c r="Q21" s="14">
        <v>4218</v>
      </c>
      <c r="R21" s="14">
        <v>4556</v>
      </c>
      <c r="S21" s="14">
        <v>7244</v>
      </c>
      <c r="T21" s="14">
        <v>323.77999999999997</v>
      </c>
      <c r="U21" s="14">
        <v>473.00940000000003</v>
      </c>
      <c r="V21" s="14">
        <v>513.80880000000002</v>
      </c>
      <c r="W21" s="14">
        <v>858.01679999999999</v>
      </c>
    </row>
    <row r="22" spans="1:23">
      <c r="A22" s="14">
        <v>21</v>
      </c>
      <c r="B22" s="14" t="s">
        <v>90</v>
      </c>
      <c r="C22" s="14" t="s">
        <v>96</v>
      </c>
      <c r="D22" s="14" t="s">
        <v>87</v>
      </c>
      <c r="E22" s="14" t="s">
        <v>91</v>
      </c>
      <c r="F22" s="14" t="s">
        <v>130</v>
      </c>
      <c r="G22" s="14">
        <v>6</v>
      </c>
      <c r="H22" s="14">
        <v>6</v>
      </c>
      <c r="I22" s="14">
        <v>6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 t="s">
        <v>87</v>
      </c>
      <c r="U22" s="14" t="s">
        <v>87</v>
      </c>
      <c r="V22" s="14" t="s">
        <v>87</v>
      </c>
      <c r="W22" s="14" t="s">
        <v>87</v>
      </c>
    </row>
    <row r="23" spans="1:23">
      <c r="A23" s="14">
        <v>22</v>
      </c>
      <c r="B23" s="14" t="s">
        <v>90</v>
      </c>
      <c r="C23" s="14" t="s">
        <v>95</v>
      </c>
      <c r="D23" s="14" t="s">
        <v>87</v>
      </c>
      <c r="E23" s="14" t="s">
        <v>94</v>
      </c>
      <c r="F23" s="14" t="s">
        <v>130</v>
      </c>
      <c r="G23" s="14">
        <v>21</v>
      </c>
      <c r="H23" s="14">
        <v>29</v>
      </c>
      <c r="I23" s="14">
        <v>57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 t="s">
        <v>87</v>
      </c>
      <c r="U23" s="14" t="s">
        <v>87</v>
      </c>
      <c r="V23" s="14" t="s">
        <v>87</v>
      </c>
      <c r="W23" s="14" t="s">
        <v>87</v>
      </c>
    </row>
    <row r="24" spans="1:23">
      <c r="A24" s="14">
        <v>23</v>
      </c>
      <c r="B24" s="14" t="s">
        <v>90</v>
      </c>
      <c r="C24" s="14" t="s">
        <v>98</v>
      </c>
      <c r="D24" s="14" t="s">
        <v>87</v>
      </c>
      <c r="E24" s="14" t="s">
        <v>91</v>
      </c>
      <c r="F24" s="14" t="s">
        <v>130</v>
      </c>
      <c r="G24" s="14">
        <v>1</v>
      </c>
      <c r="H24" s="14">
        <v>1</v>
      </c>
      <c r="I24" s="14">
        <v>1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 t="s">
        <v>87</v>
      </c>
      <c r="U24" s="14" t="s">
        <v>87</v>
      </c>
      <c r="V24" s="14" t="s">
        <v>87</v>
      </c>
      <c r="W24" s="14" t="s">
        <v>87</v>
      </c>
    </row>
    <row r="25" spans="1:23">
      <c r="A25" s="14">
        <v>24</v>
      </c>
      <c r="B25" s="14" t="s">
        <v>90</v>
      </c>
      <c r="C25" s="14" t="s">
        <v>96</v>
      </c>
      <c r="D25" s="14" t="s">
        <v>87</v>
      </c>
      <c r="E25" s="14" t="s">
        <v>94</v>
      </c>
      <c r="F25" s="14" t="s">
        <v>129</v>
      </c>
      <c r="G25" s="14">
        <v>1</v>
      </c>
      <c r="H25" s="14">
        <v>2</v>
      </c>
      <c r="I25" s="14">
        <v>4</v>
      </c>
      <c r="J25" s="14">
        <v>2</v>
      </c>
      <c r="K25" s="14">
        <v>2</v>
      </c>
      <c r="L25" s="14">
        <v>4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 t="s">
        <v>87</v>
      </c>
      <c r="U25" s="14" t="s">
        <v>87</v>
      </c>
      <c r="V25" s="14" t="s">
        <v>87</v>
      </c>
      <c r="W25" s="14" t="s">
        <v>87</v>
      </c>
    </row>
    <row r="26" spans="1:23">
      <c r="A26" s="14">
        <v>25</v>
      </c>
      <c r="B26" s="14" t="s">
        <v>90</v>
      </c>
      <c r="C26" s="14" t="s">
        <v>96</v>
      </c>
      <c r="D26" s="14" t="s">
        <v>87</v>
      </c>
      <c r="E26" s="14" t="s">
        <v>94</v>
      </c>
      <c r="F26" s="14" t="s">
        <v>130</v>
      </c>
      <c r="G26" s="14">
        <v>9</v>
      </c>
      <c r="H26" s="14">
        <v>9</v>
      </c>
      <c r="I26" s="14">
        <v>9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 t="s">
        <v>87</v>
      </c>
      <c r="U26" s="14" t="s">
        <v>87</v>
      </c>
      <c r="V26" s="14" t="s">
        <v>87</v>
      </c>
      <c r="W26" s="14" t="s">
        <v>87</v>
      </c>
    </row>
    <row r="27" spans="1:23">
      <c r="A27" s="14">
        <v>26</v>
      </c>
      <c r="B27" s="14" t="s">
        <v>90</v>
      </c>
      <c r="C27" s="14" t="s">
        <v>95</v>
      </c>
      <c r="D27" s="14" t="s">
        <v>87</v>
      </c>
      <c r="E27" s="14" t="s">
        <v>91</v>
      </c>
      <c r="F27" s="14" t="s">
        <v>129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 t="s">
        <v>87</v>
      </c>
      <c r="U27" s="14" t="s">
        <v>87</v>
      </c>
      <c r="V27" s="14" t="s">
        <v>87</v>
      </c>
      <c r="W27" s="14" t="s">
        <v>87</v>
      </c>
    </row>
    <row r="28" spans="1:23">
      <c r="A28" s="14">
        <v>27</v>
      </c>
      <c r="B28" s="14" t="s">
        <v>90</v>
      </c>
      <c r="C28" s="14" t="s">
        <v>92</v>
      </c>
      <c r="D28" s="14" t="s">
        <v>87</v>
      </c>
      <c r="E28" s="14" t="s">
        <v>94</v>
      </c>
      <c r="F28" s="14" t="s">
        <v>130</v>
      </c>
      <c r="G28" s="14">
        <v>28494</v>
      </c>
      <c r="H28" s="14">
        <v>33775</v>
      </c>
      <c r="I28" s="14">
        <v>52089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 t="s">
        <v>87</v>
      </c>
      <c r="U28" s="14" t="s">
        <v>87</v>
      </c>
      <c r="V28" s="14" t="s">
        <v>87</v>
      </c>
      <c r="W28" s="14" t="s">
        <v>87</v>
      </c>
    </row>
    <row r="29" spans="1:23">
      <c r="A29" s="14">
        <v>28</v>
      </c>
      <c r="B29" s="14" t="s">
        <v>90</v>
      </c>
      <c r="C29" s="14" t="s">
        <v>100</v>
      </c>
      <c r="D29" s="14" t="s">
        <v>87</v>
      </c>
      <c r="E29" s="14" t="s">
        <v>91</v>
      </c>
      <c r="F29" s="14" t="s">
        <v>130</v>
      </c>
      <c r="G29" s="14">
        <v>210</v>
      </c>
      <c r="H29" s="14">
        <v>304</v>
      </c>
      <c r="I29" s="14">
        <v>644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 t="s">
        <v>87</v>
      </c>
      <c r="U29" s="14" t="s">
        <v>87</v>
      </c>
      <c r="V29" s="14" t="s">
        <v>87</v>
      </c>
      <c r="W29" s="14" t="s">
        <v>87</v>
      </c>
    </row>
    <row r="30" spans="1:23">
      <c r="A30" s="14">
        <v>29</v>
      </c>
      <c r="B30" s="14" t="s">
        <v>90</v>
      </c>
      <c r="C30" s="14" t="s">
        <v>99</v>
      </c>
      <c r="D30" s="14" t="s">
        <v>87</v>
      </c>
      <c r="E30" s="14" t="s">
        <v>94</v>
      </c>
      <c r="F30" s="14" t="s">
        <v>129</v>
      </c>
      <c r="G30" s="14">
        <v>17061</v>
      </c>
      <c r="H30" s="14">
        <v>21555</v>
      </c>
      <c r="I30" s="14">
        <v>48141</v>
      </c>
      <c r="J30" s="14">
        <v>21954</v>
      </c>
      <c r="K30" s="14">
        <v>22858</v>
      </c>
      <c r="L30" s="14">
        <v>49542</v>
      </c>
      <c r="M30" s="14">
        <v>3</v>
      </c>
      <c r="N30" s="14">
        <v>3</v>
      </c>
      <c r="O30" s="14">
        <v>3</v>
      </c>
      <c r="P30" s="14">
        <v>5</v>
      </c>
      <c r="Q30" s="14">
        <v>9</v>
      </c>
      <c r="R30" s="14">
        <v>9</v>
      </c>
      <c r="S30" s="14">
        <v>9</v>
      </c>
      <c r="T30" s="14">
        <v>2.16</v>
      </c>
      <c r="U30" s="14">
        <v>1.8593999999999999</v>
      </c>
      <c r="V30" s="14">
        <v>1.8593999999999999</v>
      </c>
      <c r="W30" s="14">
        <v>1.8593999999999999</v>
      </c>
    </row>
    <row r="31" spans="1:23">
      <c r="A31" s="14">
        <v>30</v>
      </c>
      <c r="B31" s="14" t="s">
        <v>90</v>
      </c>
      <c r="C31" s="14" t="s">
        <v>96</v>
      </c>
      <c r="D31" s="14" t="s">
        <v>85</v>
      </c>
      <c r="E31" s="14" t="s">
        <v>91</v>
      </c>
      <c r="F31" s="14" t="s">
        <v>129</v>
      </c>
      <c r="G31" s="14">
        <v>3</v>
      </c>
      <c r="H31" s="14">
        <v>4</v>
      </c>
      <c r="I31" s="14">
        <v>6</v>
      </c>
      <c r="J31" s="14">
        <v>4</v>
      </c>
      <c r="K31" s="14">
        <v>4</v>
      </c>
      <c r="L31" s="14">
        <v>6</v>
      </c>
      <c r="M31" s="14">
        <v>4</v>
      </c>
      <c r="N31" s="14">
        <v>4</v>
      </c>
      <c r="O31" s="14">
        <v>6</v>
      </c>
      <c r="P31" s="14">
        <v>8</v>
      </c>
      <c r="Q31" s="14">
        <v>28</v>
      </c>
      <c r="R31" s="14">
        <v>28</v>
      </c>
      <c r="S31" s="14">
        <v>30</v>
      </c>
      <c r="T31" s="14">
        <v>2.34</v>
      </c>
      <c r="U31" s="14">
        <v>2.3094000000000001</v>
      </c>
      <c r="V31" s="14">
        <v>2.3094000000000001</v>
      </c>
      <c r="W31" s="14">
        <v>2.4493999999999998</v>
      </c>
    </row>
    <row r="32" spans="1:23">
      <c r="A32" s="14">
        <v>31</v>
      </c>
      <c r="B32" s="14" t="s">
        <v>90</v>
      </c>
      <c r="C32" s="14" t="s">
        <v>100</v>
      </c>
      <c r="D32" s="14" t="s">
        <v>85</v>
      </c>
      <c r="E32" s="14" t="s">
        <v>91</v>
      </c>
      <c r="F32" s="14" t="s">
        <v>129</v>
      </c>
      <c r="G32" s="14">
        <v>204</v>
      </c>
      <c r="H32" s="14">
        <v>262</v>
      </c>
      <c r="I32" s="14">
        <v>686</v>
      </c>
      <c r="J32" s="14">
        <v>279</v>
      </c>
      <c r="K32" s="14">
        <v>323</v>
      </c>
      <c r="L32" s="14">
        <v>747</v>
      </c>
      <c r="M32" s="14">
        <v>279</v>
      </c>
      <c r="N32" s="14">
        <v>323</v>
      </c>
      <c r="O32" s="14">
        <v>747</v>
      </c>
      <c r="P32" s="14">
        <v>929</v>
      </c>
      <c r="Q32" s="14">
        <v>4029</v>
      </c>
      <c r="R32" s="14">
        <v>4603</v>
      </c>
      <c r="S32" s="14">
        <v>7685</v>
      </c>
      <c r="T32" s="14">
        <v>304.93</v>
      </c>
      <c r="U32" s="14">
        <v>444.32330000000002</v>
      </c>
      <c r="V32" s="14">
        <v>504.87130000000002</v>
      </c>
      <c r="W32" s="14">
        <v>973.13670000000002</v>
      </c>
    </row>
    <row r="33" spans="1:23">
      <c r="A33" s="14">
        <v>32</v>
      </c>
      <c r="B33" s="14" t="s">
        <v>90</v>
      </c>
      <c r="C33" s="14" t="s">
        <v>93</v>
      </c>
      <c r="D33" s="14" t="s">
        <v>87</v>
      </c>
      <c r="E33" s="14" t="s">
        <v>94</v>
      </c>
      <c r="F33" s="14" t="s">
        <v>130</v>
      </c>
      <c r="G33" s="14">
        <v>424</v>
      </c>
      <c r="H33" s="14">
        <v>501</v>
      </c>
      <c r="I33" s="14">
        <v>729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 t="s">
        <v>87</v>
      </c>
      <c r="U33" s="14" t="s">
        <v>87</v>
      </c>
      <c r="V33" s="14" t="s">
        <v>87</v>
      </c>
      <c r="W33" s="14" t="s">
        <v>87</v>
      </c>
    </row>
    <row r="34" spans="1:23">
      <c r="A34" s="14">
        <v>33</v>
      </c>
      <c r="B34" s="14" t="s">
        <v>90</v>
      </c>
      <c r="C34" s="14" t="s">
        <v>99</v>
      </c>
      <c r="D34" s="14" t="s">
        <v>87</v>
      </c>
      <c r="E34" s="14" t="s">
        <v>91</v>
      </c>
      <c r="F34" s="14" t="s">
        <v>129</v>
      </c>
      <c r="G34" s="14">
        <v>17085</v>
      </c>
      <c r="H34" s="14">
        <v>21485</v>
      </c>
      <c r="I34" s="14">
        <v>39703</v>
      </c>
      <c r="J34" s="14">
        <v>21874</v>
      </c>
      <c r="K34" s="14">
        <v>22770</v>
      </c>
      <c r="L34" s="14">
        <v>41126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 t="s">
        <v>87</v>
      </c>
      <c r="U34" s="14" t="s">
        <v>87</v>
      </c>
      <c r="V34" s="14" t="s">
        <v>87</v>
      </c>
      <c r="W34" s="14" t="s">
        <v>87</v>
      </c>
    </row>
    <row r="35" spans="1:23">
      <c r="A35" s="14">
        <v>34</v>
      </c>
      <c r="B35" s="14" t="s">
        <v>90</v>
      </c>
      <c r="C35" s="14" t="s">
        <v>95</v>
      </c>
      <c r="D35" s="14" t="s">
        <v>87</v>
      </c>
      <c r="E35" s="14" t="s">
        <v>91</v>
      </c>
      <c r="F35" s="14" t="s">
        <v>130</v>
      </c>
      <c r="G35" s="14">
        <v>28</v>
      </c>
      <c r="H35" s="14">
        <v>29</v>
      </c>
      <c r="I35" s="14">
        <v>31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 t="s">
        <v>87</v>
      </c>
      <c r="U35" s="14" t="s">
        <v>87</v>
      </c>
      <c r="V35" s="14" t="s">
        <v>87</v>
      </c>
      <c r="W35" s="14" t="s">
        <v>87</v>
      </c>
    </row>
    <row r="36" spans="1:23">
      <c r="A36" s="14">
        <v>35</v>
      </c>
      <c r="B36" s="14" t="s">
        <v>90</v>
      </c>
      <c r="C36" s="14" t="s">
        <v>93</v>
      </c>
      <c r="D36" s="14" t="s">
        <v>85</v>
      </c>
      <c r="E36" s="14" t="s">
        <v>91</v>
      </c>
      <c r="F36" s="14" t="s">
        <v>129</v>
      </c>
      <c r="G36" s="14">
        <v>349</v>
      </c>
      <c r="H36" s="14">
        <v>498</v>
      </c>
      <c r="I36" s="14">
        <v>1238</v>
      </c>
      <c r="J36" s="14">
        <v>498</v>
      </c>
      <c r="K36" s="14">
        <v>498</v>
      </c>
      <c r="L36" s="14">
        <v>1238</v>
      </c>
      <c r="M36" s="14">
        <v>498</v>
      </c>
      <c r="N36" s="14">
        <v>498</v>
      </c>
      <c r="O36" s="14">
        <v>1238</v>
      </c>
      <c r="P36" s="14">
        <v>1013</v>
      </c>
      <c r="Q36" s="14">
        <v>2867</v>
      </c>
      <c r="R36" s="14">
        <v>2867</v>
      </c>
      <c r="S36" s="14">
        <v>7171</v>
      </c>
      <c r="T36" s="14">
        <v>375.92</v>
      </c>
      <c r="U36" s="14">
        <v>402.80340000000001</v>
      </c>
      <c r="V36" s="14">
        <v>402.80340000000001</v>
      </c>
      <c r="W36" s="14">
        <v>1276.7550000000001</v>
      </c>
    </row>
    <row r="37" spans="1:23">
      <c r="A37" s="14">
        <v>36</v>
      </c>
      <c r="B37" s="14" t="s">
        <v>90</v>
      </c>
      <c r="C37" s="14" t="s">
        <v>100</v>
      </c>
      <c r="D37" s="14" t="s">
        <v>87</v>
      </c>
      <c r="E37" s="14" t="s">
        <v>91</v>
      </c>
      <c r="F37" s="14" t="s">
        <v>129</v>
      </c>
      <c r="G37" s="14">
        <v>61</v>
      </c>
      <c r="H37" s="14">
        <v>91</v>
      </c>
      <c r="I37" s="14">
        <v>211</v>
      </c>
      <c r="J37" s="14">
        <v>91</v>
      </c>
      <c r="K37" s="14">
        <v>91</v>
      </c>
      <c r="L37" s="14">
        <v>211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 t="s">
        <v>87</v>
      </c>
      <c r="U37" s="14" t="s">
        <v>87</v>
      </c>
      <c r="V37" s="14" t="s">
        <v>87</v>
      </c>
      <c r="W37" s="14" t="s">
        <v>87</v>
      </c>
    </row>
    <row r="38" spans="1:23">
      <c r="A38" s="14">
        <v>37</v>
      </c>
      <c r="B38" s="14" t="s">
        <v>90</v>
      </c>
      <c r="C38" s="14" t="s">
        <v>99</v>
      </c>
      <c r="D38" s="14" t="s">
        <v>85</v>
      </c>
      <c r="E38" s="14" t="s">
        <v>91</v>
      </c>
      <c r="F38" s="14" t="s">
        <v>129</v>
      </c>
      <c r="G38" s="14">
        <v>71642</v>
      </c>
      <c r="H38" s="14">
        <v>92596</v>
      </c>
      <c r="I38" s="14">
        <v>189746</v>
      </c>
      <c r="J38" s="14">
        <v>95706</v>
      </c>
      <c r="K38" s="14">
        <v>104740</v>
      </c>
      <c r="L38" s="14">
        <v>201890</v>
      </c>
      <c r="M38" s="14">
        <v>95706</v>
      </c>
      <c r="N38" s="14">
        <v>104740</v>
      </c>
      <c r="O38" s="14">
        <v>201890</v>
      </c>
      <c r="P38" s="14">
        <v>381210</v>
      </c>
      <c r="Q38" s="14">
        <v>1878904</v>
      </c>
      <c r="R38" s="14">
        <v>2033660</v>
      </c>
      <c r="S38" s="14">
        <v>3619164</v>
      </c>
      <c r="T38" s="14">
        <v>129120.45</v>
      </c>
      <c r="U38" s="14">
        <v>235271.6685</v>
      </c>
      <c r="V38" s="14">
        <v>253678.88149999999</v>
      </c>
      <c r="W38" s="14">
        <v>459137.47730000003</v>
      </c>
    </row>
    <row r="39" spans="1:23">
      <c r="A39" s="14">
        <v>38</v>
      </c>
      <c r="B39" s="14" t="s">
        <v>90</v>
      </c>
      <c r="C39" s="14" t="s">
        <v>92</v>
      </c>
      <c r="D39" s="14" t="s">
        <v>87</v>
      </c>
      <c r="E39" s="14" t="s">
        <v>94</v>
      </c>
      <c r="F39" s="14" t="s">
        <v>129</v>
      </c>
      <c r="G39" s="14">
        <v>21982</v>
      </c>
      <c r="H39" s="14">
        <v>27987</v>
      </c>
      <c r="I39" s="14">
        <v>50441</v>
      </c>
      <c r="J39" s="14">
        <v>28659</v>
      </c>
      <c r="K39" s="14">
        <v>30397</v>
      </c>
      <c r="L39" s="14">
        <v>52871</v>
      </c>
      <c r="M39" s="14">
        <v>3</v>
      </c>
      <c r="N39" s="14">
        <v>3</v>
      </c>
      <c r="O39" s="14">
        <v>3</v>
      </c>
      <c r="P39" s="14">
        <v>4</v>
      </c>
      <c r="Q39" s="14">
        <v>6</v>
      </c>
      <c r="R39" s="14">
        <v>6</v>
      </c>
      <c r="S39" s="14">
        <v>6</v>
      </c>
      <c r="T39" s="14">
        <v>1.0900000000000001</v>
      </c>
      <c r="U39" s="14">
        <v>0.45650000000000002</v>
      </c>
      <c r="V39" s="14">
        <v>0.45650000000000002</v>
      </c>
      <c r="W39" s="14">
        <v>0.45650000000000002</v>
      </c>
    </row>
    <row r="40" spans="1:23">
      <c r="A40" s="14">
        <v>39</v>
      </c>
      <c r="B40" s="14" t="s">
        <v>90</v>
      </c>
      <c r="C40" s="14" t="s">
        <v>95</v>
      </c>
      <c r="D40" s="14" t="s">
        <v>85</v>
      </c>
      <c r="E40" s="14" t="s">
        <v>94</v>
      </c>
      <c r="F40" s="14" t="s">
        <v>129</v>
      </c>
      <c r="G40" s="14">
        <v>4</v>
      </c>
      <c r="H40" s="14">
        <v>5</v>
      </c>
      <c r="I40" s="14">
        <v>7</v>
      </c>
      <c r="J40" s="14">
        <v>6</v>
      </c>
      <c r="K40" s="14">
        <v>8</v>
      </c>
      <c r="L40" s="14">
        <v>10</v>
      </c>
      <c r="M40" s="14">
        <v>6</v>
      </c>
      <c r="N40" s="14">
        <v>8</v>
      </c>
      <c r="O40" s="14">
        <v>10</v>
      </c>
      <c r="P40" s="14">
        <v>68</v>
      </c>
      <c r="Q40" s="14">
        <v>1230</v>
      </c>
      <c r="R40" s="14">
        <v>1430</v>
      </c>
      <c r="S40" s="14">
        <v>2230</v>
      </c>
      <c r="T40" s="14">
        <v>32.119999999999997</v>
      </c>
      <c r="U40" s="14">
        <v>321.93779999999998</v>
      </c>
      <c r="V40" s="14">
        <v>339.57940000000002</v>
      </c>
      <c r="W40" s="14">
        <v>623.75220000000002</v>
      </c>
    </row>
    <row r="41" spans="1:23">
      <c r="A41" s="14">
        <v>40</v>
      </c>
      <c r="B41" s="14" t="s">
        <v>90</v>
      </c>
      <c r="C41" s="14" t="s">
        <v>97</v>
      </c>
      <c r="D41" s="14" t="s">
        <v>87</v>
      </c>
      <c r="E41" s="14" t="s">
        <v>91</v>
      </c>
      <c r="F41" s="14" t="s">
        <v>130</v>
      </c>
      <c r="G41" s="14">
        <v>8</v>
      </c>
      <c r="H41" s="14">
        <v>1295</v>
      </c>
      <c r="I41" s="14">
        <v>1546999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 t="s">
        <v>87</v>
      </c>
      <c r="U41" s="14" t="s">
        <v>87</v>
      </c>
      <c r="V41" s="14" t="s">
        <v>87</v>
      </c>
      <c r="W41" s="14" t="s">
        <v>87</v>
      </c>
    </row>
    <row r="42" spans="1:23">
      <c r="A42" s="14">
        <v>41</v>
      </c>
      <c r="B42" s="14" t="s">
        <v>90</v>
      </c>
      <c r="C42" s="14" t="s">
        <v>97</v>
      </c>
      <c r="D42" s="14" t="s">
        <v>87</v>
      </c>
      <c r="E42" s="14" t="s">
        <v>94</v>
      </c>
      <c r="F42" s="14" t="s">
        <v>130</v>
      </c>
      <c r="G42" s="14">
        <v>5</v>
      </c>
      <c r="H42" s="14">
        <v>10125</v>
      </c>
      <c r="I42" s="14">
        <v>101668141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 t="s">
        <v>87</v>
      </c>
      <c r="U42" s="14" t="s">
        <v>87</v>
      </c>
      <c r="V42" s="14" t="s">
        <v>87</v>
      </c>
      <c r="W42" s="14" t="s">
        <v>87</v>
      </c>
    </row>
    <row r="43" spans="1:23">
      <c r="A43" s="14">
        <v>42</v>
      </c>
      <c r="B43" s="14" t="s">
        <v>90</v>
      </c>
      <c r="C43" s="14" t="s">
        <v>86</v>
      </c>
      <c r="D43" s="14" t="s">
        <v>87</v>
      </c>
      <c r="E43" s="14" t="s">
        <v>91</v>
      </c>
      <c r="F43" s="14" t="s">
        <v>130</v>
      </c>
      <c r="G43" s="14">
        <v>36001</v>
      </c>
      <c r="H43" s="14">
        <v>41665</v>
      </c>
      <c r="I43" s="14">
        <v>58965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 t="s">
        <v>87</v>
      </c>
      <c r="U43" s="14" t="s">
        <v>87</v>
      </c>
      <c r="V43" s="14" t="s">
        <v>87</v>
      </c>
      <c r="W43" s="14" t="s">
        <v>87</v>
      </c>
    </row>
    <row r="44" spans="1:23">
      <c r="A44" s="14">
        <v>43</v>
      </c>
      <c r="B44" s="14" t="s">
        <v>90</v>
      </c>
      <c r="C44" s="14" t="s">
        <v>93</v>
      </c>
      <c r="D44" s="14" t="s">
        <v>87</v>
      </c>
      <c r="E44" s="14" t="s">
        <v>91</v>
      </c>
      <c r="F44" s="14" t="s">
        <v>130</v>
      </c>
      <c r="G44" s="14">
        <v>422</v>
      </c>
      <c r="H44" s="14">
        <v>487</v>
      </c>
      <c r="I44" s="14">
        <v>657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 t="s">
        <v>87</v>
      </c>
      <c r="U44" s="14" t="s">
        <v>87</v>
      </c>
      <c r="V44" s="14" t="s">
        <v>87</v>
      </c>
      <c r="W44" s="14" t="s">
        <v>87</v>
      </c>
    </row>
    <row r="45" spans="1:23">
      <c r="A45" s="14">
        <v>44</v>
      </c>
      <c r="B45" s="14" t="s">
        <v>90</v>
      </c>
      <c r="C45" s="14" t="s">
        <v>96</v>
      </c>
      <c r="D45" s="14" t="s">
        <v>87</v>
      </c>
      <c r="E45" s="14" t="s">
        <v>91</v>
      </c>
      <c r="F45" s="14" t="s">
        <v>129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 t="s">
        <v>87</v>
      </c>
      <c r="U45" s="14" t="s">
        <v>87</v>
      </c>
      <c r="V45" s="14" t="s">
        <v>87</v>
      </c>
      <c r="W45" s="14" t="s">
        <v>87</v>
      </c>
    </row>
    <row r="46" spans="1:23">
      <c r="A46" s="14">
        <v>45</v>
      </c>
      <c r="B46" s="14" t="s">
        <v>90</v>
      </c>
      <c r="C46" s="14" t="s">
        <v>95</v>
      </c>
      <c r="D46" s="14" t="s">
        <v>85</v>
      </c>
      <c r="E46" s="14" t="s">
        <v>91</v>
      </c>
      <c r="F46" s="14" t="s">
        <v>129</v>
      </c>
      <c r="G46" s="14">
        <v>1</v>
      </c>
      <c r="H46" s="14">
        <v>1</v>
      </c>
      <c r="I46" s="14">
        <v>1</v>
      </c>
      <c r="J46" s="14">
        <v>1</v>
      </c>
      <c r="K46" s="14">
        <v>1</v>
      </c>
      <c r="L46" s="14">
        <v>1</v>
      </c>
      <c r="M46" s="14">
        <v>1</v>
      </c>
      <c r="N46" s="14">
        <v>1</v>
      </c>
      <c r="O46" s="14">
        <v>1</v>
      </c>
      <c r="P46" s="14">
        <v>3</v>
      </c>
      <c r="Q46" s="14">
        <v>9</v>
      </c>
      <c r="R46" s="14">
        <v>9</v>
      </c>
      <c r="S46" s="14">
        <v>9</v>
      </c>
      <c r="T46" s="14">
        <v>1.59</v>
      </c>
      <c r="U46" s="14">
        <v>2.5280999999999998</v>
      </c>
      <c r="V46" s="14">
        <v>2.5280999999999998</v>
      </c>
      <c r="W46" s="14">
        <v>2.5280999999999998</v>
      </c>
    </row>
    <row r="47" spans="1:23">
      <c r="A47" s="14">
        <v>46</v>
      </c>
      <c r="B47" s="14" t="s">
        <v>90</v>
      </c>
      <c r="C47" s="14" t="s">
        <v>99</v>
      </c>
      <c r="D47" s="14" t="s">
        <v>87</v>
      </c>
      <c r="E47" s="14" t="s">
        <v>94</v>
      </c>
      <c r="F47" s="14" t="s">
        <v>130</v>
      </c>
      <c r="G47" s="14">
        <v>37526</v>
      </c>
      <c r="H47" s="14">
        <v>50744</v>
      </c>
      <c r="I47" s="14">
        <v>15471772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 t="s">
        <v>87</v>
      </c>
      <c r="U47" s="14" t="s">
        <v>87</v>
      </c>
      <c r="V47" s="14" t="s">
        <v>87</v>
      </c>
      <c r="W47" s="14" t="s">
        <v>87</v>
      </c>
    </row>
    <row r="48" spans="1:23">
      <c r="A48" s="14">
        <v>47</v>
      </c>
      <c r="B48" s="14" t="s">
        <v>90</v>
      </c>
      <c r="C48" s="14" t="s">
        <v>86</v>
      </c>
      <c r="D48" s="14" t="s">
        <v>87</v>
      </c>
      <c r="E48" s="14" t="s">
        <v>94</v>
      </c>
      <c r="F48" s="14" t="s">
        <v>130</v>
      </c>
      <c r="G48" s="14">
        <v>36023</v>
      </c>
      <c r="H48" s="14">
        <v>41907</v>
      </c>
      <c r="I48" s="14">
        <v>65579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 t="s">
        <v>87</v>
      </c>
      <c r="U48" s="14" t="s">
        <v>87</v>
      </c>
      <c r="V48" s="14" t="s">
        <v>87</v>
      </c>
      <c r="W48" s="14" t="s">
        <v>87</v>
      </c>
    </row>
    <row r="49" spans="1:23">
      <c r="A49" s="14">
        <v>48</v>
      </c>
      <c r="B49" s="14" t="s">
        <v>90</v>
      </c>
      <c r="C49" s="14" t="s">
        <v>101</v>
      </c>
      <c r="D49" s="14" t="s">
        <v>85</v>
      </c>
      <c r="E49" s="14" t="s">
        <v>91</v>
      </c>
      <c r="F49" s="14" t="s">
        <v>129</v>
      </c>
      <c r="G49" s="14">
        <v>29663</v>
      </c>
      <c r="H49" s="14">
        <v>36000</v>
      </c>
      <c r="I49" s="14">
        <v>60180</v>
      </c>
      <c r="J49" s="14">
        <v>38803</v>
      </c>
      <c r="K49" s="14">
        <v>47057</v>
      </c>
      <c r="L49" s="14">
        <v>71237</v>
      </c>
      <c r="M49" s="14">
        <v>38803</v>
      </c>
      <c r="N49" s="14">
        <v>47057</v>
      </c>
      <c r="O49" s="14">
        <v>71237</v>
      </c>
      <c r="P49" s="14">
        <v>175930</v>
      </c>
      <c r="Q49" s="14">
        <v>1057056</v>
      </c>
      <c r="R49" s="14">
        <v>1253768</v>
      </c>
      <c r="S49" s="14">
        <v>1850594</v>
      </c>
      <c r="T49" s="14">
        <v>59013.69</v>
      </c>
      <c r="U49" s="14">
        <v>127652.7819</v>
      </c>
      <c r="V49" s="14">
        <v>150842.8763</v>
      </c>
      <c r="W49" s="14">
        <v>227102.7599</v>
      </c>
    </row>
    <row r="50" spans="1:23">
      <c r="A50" s="14">
        <v>49</v>
      </c>
      <c r="B50" s="14" t="s">
        <v>90</v>
      </c>
      <c r="C50" s="14" t="s">
        <v>101</v>
      </c>
      <c r="D50" s="14" t="s">
        <v>85</v>
      </c>
      <c r="E50" s="14" t="s">
        <v>94</v>
      </c>
      <c r="F50" s="14" t="s">
        <v>129</v>
      </c>
      <c r="G50" s="14">
        <v>29567</v>
      </c>
      <c r="H50" s="14">
        <v>35823</v>
      </c>
      <c r="I50" s="14">
        <v>58217</v>
      </c>
      <c r="J50" s="14">
        <v>38706</v>
      </c>
      <c r="K50" s="14">
        <v>48694</v>
      </c>
      <c r="L50" s="14">
        <v>71088</v>
      </c>
      <c r="M50" s="14">
        <v>38706</v>
      </c>
      <c r="N50" s="14">
        <v>48694</v>
      </c>
      <c r="O50" s="14">
        <v>71088</v>
      </c>
      <c r="P50" s="14">
        <v>177135</v>
      </c>
      <c r="Q50" s="14">
        <v>1063331</v>
      </c>
      <c r="R50" s="14">
        <v>1308431</v>
      </c>
      <c r="S50" s="14">
        <v>1871359</v>
      </c>
      <c r="T50" s="14">
        <v>59168.65</v>
      </c>
      <c r="U50" s="14">
        <v>127800.6701</v>
      </c>
      <c r="V50" s="14">
        <v>157771.7187</v>
      </c>
      <c r="W50" s="14">
        <v>226387.05110000001</v>
      </c>
    </row>
    <row r="51" spans="1:23">
      <c r="A51" s="14">
        <v>50</v>
      </c>
      <c r="B51" s="14" t="s">
        <v>90</v>
      </c>
      <c r="C51" s="14" t="s">
        <v>92</v>
      </c>
      <c r="D51" s="14" t="s">
        <v>85</v>
      </c>
      <c r="E51" s="14" t="s">
        <v>94</v>
      </c>
      <c r="F51" s="14" t="s">
        <v>129</v>
      </c>
      <c r="G51" s="14">
        <v>63920</v>
      </c>
      <c r="H51" s="14">
        <v>80656</v>
      </c>
      <c r="I51" s="14">
        <v>145070</v>
      </c>
      <c r="J51" s="14">
        <v>86328</v>
      </c>
      <c r="K51" s="14">
        <v>104954</v>
      </c>
      <c r="L51" s="14">
        <v>169368</v>
      </c>
      <c r="M51" s="14">
        <v>86328</v>
      </c>
      <c r="N51" s="14">
        <v>104954</v>
      </c>
      <c r="O51" s="14">
        <v>169368</v>
      </c>
      <c r="P51" s="14">
        <v>309224</v>
      </c>
      <c r="Q51" s="14">
        <v>1299784</v>
      </c>
      <c r="R51" s="14">
        <v>1560018</v>
      </c>
      <c r="S51" s="14">
        <v>2424490</v>
      </c>
      <c r="T51" s="14">
        <v>103672.44</v>
      </c>
      <c r="U51" s="14">
        <v>158186.0692</v>
      </c>
      <c r="V51" s="14">
        <v>188943.91459999999</v>
      </c>
      <c r="W51" s="14">
        <v>293447.44760000001</v>
      </c>
    </row>
    <row r="52" spans="1:23">
      <c r="A52" s="14">
        <v>51</v>
      </c>
      <c r="B52" s="14" t="s">
        <v>90</v>
      </c>
      <c r="C52" s="14" t="s">
        <v>92</v>
      </c>
      <c r="D52" s="14" t="s">
        <v>85</v>
      </c>
      <c r="E52" s="14" t="s">
        <v>91</v>
      </c>
      <c r="F52" s="14" t="s">
        <v>129</v>
      </c>
      <c r="G52" s="14">
        <v>64464</v>
      </c>
      <c r="H52" s="14">
        <v>81324</v>
      </c>
      <c r="I52" s="14">
        <v>147742</v>
      </c>
      <c r="J52" s="14">
        <v>87203</v>
      </c>
      <c r="K52" s="14">
        <v>106849</v>
      </c>
      <c r="L52" s="14">
        <v>173267</v>
      </c>
      <c r="M52" s="14">
        <v>87203</v>
      </c>
      <c r="N52" s="14">
        <v>106849</v>
      </c>
      <c r="O52" s="14">
        <v>173267</v>
      </c>
      <c r="P52" s="14">
        <v>311866</v>
      </c>
      <c r="Q52" s="14">
        <v>1309774</v>
      </c>
      <c r="R52" s="14">
        <v>1578618</v>
      </c>
      <c r="S52" s="14">
        <v>2430152</v>
      </c>
      <c r="T52" s="14">
        <v>104782.58</v>
      </c>
      <c r="U52" s="14">
        <v>160329.47459999999</v>
      </c>
      <c r="V52" s="14">
        <v>191069.65479999999</v>
      </c>
      <c r="W52" s="14">
        <v>298470.57020000002</v>
      </c>
    </row>
    <row r="53" spans="1:23">
      <c r="A53" s="14">
        <v>52</v>
      </c>
      <c r="B53" s="14" t="s">
        <v>90</v>
      </c>
      <c r="C53" s="14" t="s">
        <v>125</v>
      </c>
      <c r="D53" s="14" t="s">
        <v>85</v>
      </c>
      <c r="E53" s="14" t="s">
        <v>94</v>
      </c>
      <c r="F53" s="14" t="s">
        <v>129</v>
      </c>
      <c r="G53" s="14">
        <v>2</v>
      </c>
      <c r="H53" s="14">
        <v>2</v>
      </c>
      <c r="I53" s="14">
        <v>2</v>
      </c>
      <c r="J53" s="14">
        <v>2</v>
      </c>
      <c r="K53" s="14">
        <v>2</v>
      </c>
      <c r="L53" s="14">
        <v>2</v>
      </c>
      <c r="M53" s="14">
        <v>2</v>
      </c>
      <c r="N53" s="14">
        <v>2</v>
      </c>
      <c r="O53" s="14">
        <v>2</v>
      </c>
      <c r="P53" s="14">
        <v>7</v>
      </c>
      <c r="Q53" s="14">
        <v>25</v>
      </c>
      <c r="R53" s="14">
        <v>25</v>
      </c>
      <c r="S53" s="14">
        <v>25</v>
      </c>
      <c r="T53" s="14">
        <v>1.76</v>
      </c>
      <c r="U53" s="14">
        <v>1.5775999999999999</v>
      </c>
      <c r="V53" s="14">
        <v>1.5775999999999999</v>
      </c>
      <c r="W53" s="14">
        <v>1.5775999999999999</v>
      </c>
    </row>
    <row r="54" spans="1:23">
      <c r="A54" s="14">
        <v>53</v>
      </c>
      <c r="B54" s="14" t="s">
        <v>90</v>
      </c>
      <c r="C54" s="14" t="s">
        <v>93</v>
      </c>
      <c r="D54" s="14" t="s">
        <v>87</v>
      </c>
      <c r="E54" s="14" t="s">
        <v>91</v>
      </c>
      <c r="F54" s="14" t="s">
        <v>129</v>
      </c>
      <c r="G54" s="14">
        <v>133</v>
      </c>
      <c r="H54" s="14">
        <v>164</v>
      </c>
      <c r="I54" s="14">
        <v>256</v>
      </c>
      <c r="J54" s="14">
        <v>166</v>
      </c>
      <c r="K54" s="14">
        <v>170</v>
      </c>
      <c r="L54" s="14">
        <v>262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 t="s">
        <v>87</v>
      </c>
      <c r="U54" s="14" t="s">
        <v>87</v>
      </c>
      <c r="V54" s="14" t="s">
        <v>87</v>
      </c>
      <c r="W54" s="14" t="s">
        <v>87</v>
      </c>
    </row>
    <row r="55" spans="1:23">
      <c r="A55" s="14">
        <v>54</v>
      </c>
      <c r="B55" s="14" t="s">
        <v>90</v>
      </c>
      <c r="C55" s="14" t="s">
        <v>100</v>
      </c>
      <c r="D55" s="14" t="s">
        <v>87</v>
      </c>
      <c r="E55" s="14" t="s">
        <v>94</v>
      </c>
      <c r="F55" s="14" t="s">
        <v>129</v>
      </c>
      <c r="G55" s="14">
        <v>61</v>
      </c>
      <c r="H55" s="14">
        <v>76</v>
      </c>
      <c r="I55" s="14">
        <v>116</v>
      </c>
      <c r="J55" s="14">
        <v>80</v>
      </c>
      <c r="K55" s="14">
        <v>88</v>
      </c>
      <c r="L55" s="14">
        <v>134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 t="s">
        <v>87</v>
      </c>
      <c r="U55" s="14" t="s">
        <v>87</v>
      </c>
      <c r="V55" s="14" t="s">
        <v>87</v>
      </c>
      <c r="W55" s="14" t="s">
        <v>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Intent Media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Yoojong Bang</dc:creator>
  <cp:lastModifiedBy>Yoojong Bang</cp:lastModifiedBy>
  <dcterms:created xsi:type="dcterms:W3CDTF">2014-08-04T01:02:52Z</dcterms:created>
  <dcterms:modified xsi:type="dcterms:W3CDTF">2015-02-03T21:45:14Z</dcterms:modified>
</cp:coreProperties>
</file>