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as\Desktop\"/>
    </mc:Choice>
  </mc:AlternateContent>
  <bookViews>
    <workbookView xWindow="0" yWindow="0" windowWidth="28800" windowHeight="12330" activeTab="2"/>
  </bookViews>
  <sheets>
    <sheet name="1 seminaras " sheetId="1" r:id="rId1"/>
    <sheet name="2 seminaras" sheetId="2" r:id="rId2"/>
    <sheet name="3 seminaras" sheetId="3" r:id="rId3"/>
  </sheets>
  <definedNames>
    <definedName name="solver_adj" localSheetId="0" hidden="1">'1 seminaras '!$I$2:$L$2</definedName>
    <definedName name="solver_adj" localSheetId="1" hidden="1">'2 seminaras'!$C$67:$F$67</definedName>
    <definedName name="solver_adj" localSheetId="2" hidden="1">'3 seminaras'!$B$42:$G$42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'1 seminaras '!$M$11</definedName>
    <definedName name="solver_lhs1" localSheetId="1" hidden="1">'2 seminaras'!$C$67:$F$67</definedName>
    <definedName name="solver_lhs1" localSheetId="2" hidden="1">'3 seminaras'!$B$44:$G$44</definedName>
    <definedName name="solver_lhs2" localSheetId="0" hidden="1">'1 seminaras '!$M$12</definedName>
    <definedName name="solver_lhs2" localSheetId="1" hidden="1">'2 seminaras'!$H$56:$H$59</definedName>
    <definedName name="solver_lhs2" localSheetId="2" hidden="1">'3 seminaras'!$G$31</definedName>
    <definedName name="solver_lhs3" localSheetId="0" hidden="1">'1 seminaras '!$M$13</definedName>
    <definedName name="solver_lhs3" localSheetId="1" hidden="1">'2 seminaras'!$E$48</definedName>
    <definedName name="solver_lhs3" localSheetId="2" hidden="1">'3 seminaras'!$G$32</definedName>
    <definedName name="solver_lhs4" localSheetId="2" hidden="1">'3 seminaras'!$G$33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2</definedName>
    <definedName name="solver_num" localSheetId="2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'1 seminaras '!$M$5</definedName>
    <definedName name="solver_opt" localSheetId="1" hidden="1">'2 seminaras'!$G$70</definedName>
    <definedName name="solver_opt" localSheetId="2" hidden="1">'3 seminaras'!$H$46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3</definedName>
    <definedName name="solver_rel2" localSheetId="0" hidden="1">1</definedName>
    <definedName name="solver_rel2" localSheetId="1" hidden="1">1</definedName>
    <definedName name="solver_rel2" localSheetId="2" hidden="1">3</definedName>
    <definedName name="solver_rel3" localSheetId="0" hidden="1">1</definedName>
    <definedName name="solver_rel3" localSheetId="1" hidden="1">1</definedName>
    <definedName name="solver_rel3" localSheetId="2" hidden="1">2</definedName>
    <definedName name="solver_rel4" localSheetId="2" hidden="1">1</definedName>
    <definedName name="solver_rhs1" localSheetId="0" hidden="1">'1 seminaras '!$M$7</definedName>
    <definedName name="solver_rhs1" localSheetId="1" hidden="1">'2 seminaras'!$C$60:$F$60</definedName>
    <definedName name="solver_rhs1" localSheetId="2" hidden="1">0</definedName>
    <definedName name="solver_rhs2" localSheetId="0" hidden="1">'1 seminaras '!$M$8</definedName>
    <definedName name="solver_rhs2" localSheetId="1" hidden="1">1000</definedName>
    <definedName name="solver_rhs2" localSheetId="2" hidden="1">'3 seminaras'!$H$31</definedName>
    <definedName name="solver_rhs3" localSheetId="0" hidden="1">'1 seminaras '!$M$9</definedName>
    <definedName name="solver_rhs3" localSheetId="1" hidden="1">8</definedName>
    <definedName name="solver_rhs3" localSheetId="2" hidden="1">'3 seminaras'!$H$32</definedName>
    <definedName name="solver_rhs4" localSheetId="2" hidden="1">'3 seminaras'!$H$33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3" l="1"/>
  <c r="B45" i="3" s="1"/>
  <c r="C41" i="3"/>
  <c r="D41" i="3"/>
  <c r="E41" i="3"/>
  <c r="F41" i="3"/>
  <c r="G41" i="3"/>
  <c r="B41" i="3"/>
  <c r="H32" i="3"/>
  <c r="H33" i="3"/>
  <c r="G32" i="3"/>
  <c r="H31" i="3"/>
  <c r="G31" i="3"/>
  <c r="G30" i="3"/>
  <c r="F24" i="3"/>
  <c r="F25" i="3"/>
  <c r="F26" i="3"/>
  <c r="F27" i="3"/>
  <c r="E24" i="3"/>
  <c r="K24" i="3" s="1"/>
  <c r="E25" i="3"/>
  <c r="E26" i="3"/>
  <c r="E27" i="3"/>
  <c r="F23" i="3"/>
  <c r="E23" i="3"/>
  <c r="K23" i="3" s="1"/>
  <c r="C44" i="3" l="1"/>
  <c r="D44" i="3" s="1"/>
  <c r="E44" i="3" s="1"/>
  <c r="F44" i="3" s="1"/>
  <c r="G44" i="3" s="1"/>
  <c r="H41" i="3"/>
  <c r="G33" i="3"/>
  <c r="K27" i="3"/>
  <c r="K26" i="3"/>
  <c r="K28" i="3" s="1"/>
  <c r="K25" i="3"/>
  <c r="D17" i="3"/>
  <c r="E17" i="3"/>
  <c r="F17" i="3"/>
  <c r="C17" i="3"/>
  <c r="H7" i="3"/>
  <c r="H8" i="3"/>
  <c r="H6" i="3"/>
  <c r="H57" i="2"/>
  <c r="H58" i="2"/>
  <c r="H59" i="2"/>
  <c r="H56" i="2"/>
  <c r="D70" i="2"/>
  <c r="E70" i="2"/>
  <c r="F70" i="2"/>
  <c r="C70" i="2"/>
  <c r="C45" i="3" l="1"/>
  <c r="D45" i="3"/>
  <c r="G17" i="3"/>
  <c r="G70" i="2"/>
  <c r="D47" i="2"/>
  <c r="D48" i="2"/>
  <c r="D46" i="2"/>
  <c r="C47" i="2"/>
  <c r="C48" i="2"/>
  <c r="C46" i="2"/>
  <c r="E46" i="2" s="1"/>
  <c r="P23" i="2"/>
  <c r="P24" i="2"/>
  <c r="P20" i="2"/>
  <c r="P25" i="2"/>
  <c r="D40" i="2"/>
  <c r="C40" i="2"/>
  <c r="I32" i="2"/>
  <c r="E32" i="2"/>
  <c r="F32" i="2"/>
  <c r="D32" i="2"/>
  <c r="E16" i="2"/>
  <c r="F16" i="2"/>
  <c r="G16" i="2"/>
  <c r="D16" i="2"/>
  <c r="H13" i="2"/>
  <c r="H14" i="2"/>
  <c r="H15" i="2"/>
  <c r="H12" i="2"/>
  <c r="G19" i="2"/>
  <c r="G20" i="2"/>
  <c r="G21" i="2"/>
  <c r="F19" i="2"/>
  <c r="F20" i="2"/>
  <c r="F21" i="2"/>
  <c r="E19" i="2"/>
  <c r="E20" i="2"/>
  <c r="E21" i="2"/>
  <c r="D19" i="2"/>
  <c r="D20" i="2"/>
  <c r="D21" i="2"/>
  <c r="E18" i="2"/>
  <c r="F18" i="2"/>
  <c r="G18" i="2"/>
  <c r="D18" i="2"/>
  <c r="E45" i="3" l="1"/>
  <c r="E40" i="2"/>
  <c r="E48" i="2"/>
  <c r="E47" i="2"/>
  <c r="K15" i="2"/>
  <c r="J5" i="1"/>
  <c r="K5" i="1"/>
  <c r="L5" i="1"/>
  <c r="I5" i="1"/>
  <c r="L12" i="1"/>
  <c r="L13" i="1"/>
  <c r="L11" i="1"/>
  <c r="K12" i="1"/>
  <c r="K13" i="1"/>
  <c r="K11" i="1"/>
  <c r="J12" i="1"/>
  <c r="J13" i="1"/>
  <c r="J11" i="1"/>
  <c r="I12" i="1"/>
  <c r="I13" i="1"/>
  <c r="I11" i="1"/>
  <c r="E12" i="1"/>
  <c r="E13" i="1"/>
  <c r="D12" i="1"/>
  <c r="D13" i="1"/>
  <c r="C12" i="1"/>
  <c r="C13" i="1"/>
  <c r="B12" i="1"/>
  <c r="B13" i="1"/>
  <c r="E11" i="1"/>
  <c r="D11" i="1"/>
  <c r="C11" i="1"/>
  <c r="B11" i="1"/>
  <c r="D5" i="1"/>
  <c r="C5" i="1"/>
  <c r="E5" i="1"/>
  <c r="B5" i="1"/>
  <c r="G45" i="3" l="1"/>
  <c r="F45" i="3"/>
  <c r="M5" i="1"/>
  <c r="M12" i="1"/>
  <c r="M11" i="1"/>
  <c r="M13" i="1"/>
  <c r="F11" i="1"/>
  <c r="F12" i="1"/>
  <c r="F13" i="1"/>
  <c r="F5" i="1"/>
  <c r="H45" i="3" l="1"/>
  <c r="H46" i="3" s="1"/>
</calcChain>
</file>

<file path=xl/sharedStrings.xml><?xml version="1.0" encoding="utf-8"?>
<sst xmlns="http://schemas.openxmlformats.org/spreadsheetml/2006/main" count="131" uniqueCount="75">
  <si>
    <t>Xa</t>
  </si>
  <si>
    <t>Xb</t>
  </si>
  <si>
    <t>Xc</t>
  </si>
  <si>
    <t>Xd</t>
  </si>
  <si>
    <t xml:space="preserve">Tikslo funkcija </t>
  </si>
  <si>
    <t>Darbo val</t>
  </si>
  <si>
    <t>H20</t>
  </si>
  <si>
    <t>Krosnis</t>
  </si>
  <si>
    <t>Tikslo f</t>
  </si>
  <si>
    <t>Zaliavos</t>
  </si>
  <si>
    <t>Irengimu v</t>
  </si>
  <si>
    <t>4 užduotis</t>
  </si>
  <si>
    <t>Tikslo f-cija</t>
  </si>
  <si>
    <t>Kadidat</t>
  </si>
  <si>
    <t>T</t>
  </si>
  <si>
    <t>R</t>
  </si>
  <si>
    <t>D</t>
  </si>
  <si>
    <t>W</t>
  </si>
  <si>
    <t>A</t>
  </si>
  <si>
    <t>M</t>
  </si>
  <si>
    <t>L</t>
  </si>
  <si>
    <t>7 UŽDUOTIS</t>
  </si>
  <si>
    <t>Komp</t>
  </si>
  <si>
    <t>K</t>
  </si>
  <si>
    <t>F</t>
  </si>
  <si>
    <t>B</t>
  </si>
  <si>
    <t>C</t>
  </si>
  <si>
    <t>XA</t>
  </si>
  <si>
    <t>XB</t>
  </si>
  <si>
    <t>XC</t>
  </si>
  <si>
    <t>XD</t>
  </si>
  <si>
    <t>3 uždavinys</t>
  </si>
  <si>
    <t>x1</t>
  </si>
  <si>
    <t>x2</t>
  </si>
  <si>
    <t>2 uždavinys</t>
  </si>
  <si>
    <t>Kaina</t>
  </si>
  <si>
    <t>Filmai</t>
  </si>
  <si>
    <t>Laidos</t>
  </si>
  <si>
    <t>Karpymas</t>
  </si>
  <si>
    <t>Vyniojimas</t>
  </si>
  <si>
    <t>10 uždavinys</t>
  </si>
  <si>
    <t>Š</t>
  </si>
  <si>
    <t>P</t>
  </si>
  <si>
    <t>T.P</t>
  </si>
  <si>
    <t>S</t>
  </si>
  <si>
    <t>B.U.N</t>
  </si>
  <si>
    <t>cntrl f rašyti tarpas h</t>
  </si>
  <si>
    <t>x3</t>
  </si>
  <si>
    <t>x4</t>
  </si>
  <si>
    <t>6 uždavinys</t>
  </si>
  <si>
    <t>Išteklių sąnaudos produkto vienetui</t>
  </si>
  <si>
    <t>Turimas kiekis</t>
  </si>
  <si>
    <t>pirmojo</t>
  </si>
  <si>
    <t>antrojo</t>
  </si>
  <si>
    <t>trečiojo</t>
  </si>
  <si>
    <t>Žaliavų(kg.)</t>
  </si>
  <si>
    <t>Darbo valandų (val.)</t>
  </si>
  <si>
    <t>Įrengimų valandų(val.)</t>
  </si>
  <si>
    <t>Pajamos(tūkst.Eur)</t>
  </si>
  <si>
    <t>Sąnaudos(tūkstEur)</t>
  </si>
  <si>
    <t>ketvirtojo</t>
  </si>
  <si>
    <t>sumprodukt</t>
  </si>
  <si>
    <t>8 uždavinys.</t>
  </si>
  <si>
    <t>Blogu paskolu dalis</t>
  </si>
  <si>
    <t>Palukanos</t>
  </si>
  <si>
    <t>Vartojimas</t>
  </si>
  <si>
    <t>Automobili7</t>
  </si>
  <si>
    <t>Nekilnojamo turto</t>
  </si>
  <si>
    <t xml:space="preserve">Zemes ukio </t>
  </si>
  <si>
    <t>Verslo</t>
  </si>
  <si>
    <t>Kapitalas</t>
  </si>
  <si>
    <t>Tikslo</t>
  </si>
  <si>
    <t>x5</t>
  </si>
  <si>
    <t>Apribojimai</t>
  </si>
  <si>
    <t>9 uzdavinys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</si>
</sst>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NumberFormat="1"/>
    <xf numFmtId="0" fontId="0" fillId="2" borderId="0" xfId="0" applyFill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0" borderId="1" xfId="0" applyFill="1" applyBorder="1"/>
    <xf numFmtId="0" fontId="0" fillId="0" borderId="2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D37" sqref="D37"/>
    </sheetView>
  </sheetViews>
  <sheetFormatPr defaultRowHeight="15" x14ac:dyDescent="0.25"/>
  <cols>
    <col min="2" max="2" width="12" customWidth="1"/>
    <col min="3" max="3" width="9.140625" customWidth="1"/>
    <col min="4" max="4" width="12" bestFit="1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I1" t="s">
        <v>0</v>
      </c>
      <c r="J1" t="s">
        <v>1</v>
      </c>
      <c r="K1" t="s">
        <v>2</v>
      </c>
      <c r="L1" t="s">
        <v>3</v>
      </c>
    </row>
    <row r="2" spans="1:13" x14ac:dyDescent="0.25">
      <c r="B2" s="1">
        <v>200</v>
      </c>
      <c r="C2" s="1">
        <v>0</v>
      </c>
      <c r="D2" s="1">
        <v>95</v>
      </c>
      <c r="E2" s="1">
        <v>0</v>
      </c>
      <c r="I2">
        <v>29.99999542176597</v>
      </c>
      <c r="J2">
        <v>0</v>
      </c>
      <c r="K2">
        <v>20.000002670636508</v>
      </c>
      <c r="L2">
        <v>0</v>
      </c>
    </row>
    <row r="3" spans="1:13" x14ac:dyDescent="0.25">
      <c r="B3" s="1">
        <v>50</v>
      </c>
      <c r="C3" s="1">
        <v>60</v>
      </c>
      <c r="D3" s="1">
        <v>70</v>
      </c>
      <c r="E3" s="1">
        <v>40</v>
      </c>
      <c r="I3">
        <v>102</v>
      </c>
      <c r="J3">
        <v>130</v>
      </c>
      <c r="K3">
        <v>192</v>
      </c>
      <c r="L3">
        <v>100</v>
      </c>
    </row>
    <row r="5" spans="1:13" x14ac:dyDescent="0.25">
      <c r="A5" t="s">
        <v>4</v>
      </c>
      <c r="B5">
        <f>B2*B3</f>
        <v>10000</v>
      </c>
      <c r="C5">
        <f t="shared" ref="C5:E5" si="0">C2*C3</f>
        <v>0</v>
      </c>
      <c r="D5">
        <f>D2*D3</f>
        <v>6650</v>
      </c>
      <c r="E5">
        <f t="shared" si="0"/>
        <v>0</v>
      </c>
      <c r="F5">
        <f>SUM(B5:E5)</f>
        <v>16650</v>
      </c>
      <c r="H5" t="s">
        <v>8</v>
      </c>
      <c r="I5">
        <f>I2*I3</f>
        <v>3059.9995330201291</v>
      </c>
      <c r="J5">
        <f t="shared" ref="J5:L5" si="1">J2*J3</f>
        <v>0</v>
      </c>
      <c r="K5">
        <f t="shared" si="1"/>
        <v>3840.0005127622098</v>
      </c>
      <c r="L5">
        <f t="shared" si="1"/>
        <v>0</v>
      </c>
      <c r="M5">
        <f>SUM(I5:L5)</f>
        <v>6900.0000457823389</v>
      </c>
    </row>
    <row r="7" spans="1:13" x14ac:dyDescent="0.25">
      <c r="A7" t="s">
        <v>5</v>
      </c>
      <c r="B7">
        <v>2</v>
      </c>
      <c r="C7">
        <v>3</v>
      </c>
      <c r="D7">
        <v>4</v>
      </c>
      <c r="E7">
        <v>3</v>
      </c>
      <c r="F7">
        <v>780</v>
      </c>
      <c r="H7" t="s">
        <v>9</v>
      </c>
      <c r="I7">
        <v>7</v>
      </c>
      <c r="J7">
        <v>9</v>
      </c>
      <c r="K7">
        <v>12</v>
      </c>
      <c r="L7">
        <v>4</v>
      </c>
      <c r="M7">
        <v>450</v>
      </c>
    </row>
    <row r="8" spans="1:13" x14ac:dyDescent="0.25">
      <c r="A8" t="s">
        <v>6</v>
      </c>
      <c r="B8">
        <v>1</v>
      </c>
      <c r="C8">
        <v>4</v>
      </c>
      <c r="D8">
        <v>5</v>
      </c>
      <c r="E8">
        <v>1</v>
      </c>
      <c r="F8">
        <v>850</v>
      </c>
      <c r="H8" t="s">
        <v>5</v>
      </c>
      <c r="I8">
        <v>8</v>
      </c>
      <c r="J8">
        <v>3</v>
      </c>
      <c r="K8">
        <v>2</v>
      </c>
      <c r="L8">
        <v>5</v>
      </c>
      <c r="M8">
        <v>300</v>
      </c>
    </row>
    <row r="9" spans="1:13" x14ac:dyDescent="0.25">
      <c r="A9" t="s">
        <v>7</v>
      </c>
      <c r="B9">
        <v>3</v>
      </c>
      <c r="C9">
        <v>4</v>
      </c>
      <c r="D9">
        <v>2</v>
      </c>
      <c r="E9">
        <v>2</v>
      </c>
      <c r="F9">
        <v>790</v>
      </c>
      <c r="H9" t="s">
        <v>10</v>
      </c>
      <c r="I9">
        <v>4</v>
      </c>
      <c r="J9">
        <v>6</v>
      </c>
      <c r="K9">
        <v>9</v>
      </c>
      <c r="L9">
        <v>10</v>
      </c>
      <c r="M9">
        <v>300</v>
      </c>
    </row>
    <row r="11" spans="1:13" x14ac:dyDescent="0.25">
      <c r="A11" t="s">
        <v>5</v>
      </c>
      <c r="B11">
        <f>B7*$B$2</f>
        <v>400</v>
      </c>
      <c r="C11">
        <f>C7*$C$2</f>
        <v>0</v>
      </c>
      <c r="D11">
        <f>D7*$D$2</f>
        <v>380</v>
      </c>
      <c r="E11">
        <f>E7*$E$2</f>
        <v>0</v>
      </c>
      <c r="F11">
        <f>SUM(B11:E11)</f>
        <v>780</v>
      </c>
      <c r="H11" t="s">
        <v>9</v>
      </c>
      <c r="I11">
        <f>I7*$I$2</f>
        <v>209.9999679523618</v>
      </c>
      <c r="J11">
        <f>J7*$J$2</f>
        <v>0</v>
      </c>
      <c r="K11">
        <f>K7*$K$2</f>
        <v>240.00003204763811</v>
      </c>
      <c r="L11">
        <f>L7*$L$2</f>
        <v>0</v>
      </c>
      <c r="M11">
        <f>SUM(I11:L11)</f>
        <v>449.99999999999989</v>
      </c>
    </row>
    <row r="12" spans="1:13" x14ac:dyDescent="0.25">
      <c r="A12" t="s">
        <v>6</v>
      </c>
      <c r="B12">
        <f t="shared" ref="B12:B13" si="2">B8*$B$2</f>
        <v>200</v>
      </c>
      <c r="C12">
        <f t="shared" ref="C12:C13" si="3">C8*$C$2</f>
        <v>0</v>
      </c>
      <c r="D12">
        <f t="shared" ref="D12:D13" si="4">D8*$D$2</f>
        <v>475</v>
      </c>
      <c r="E12">
        <f t="shared" ref="E12:E13" si="5">E8*$E$2</f>
        <v>0</v>
      </c>
      <c r="F12">
        <f>SUM(B12:E12)</f>
        <v>675</v>
      </c>
      <c r="H12" t="s">
        <v>5</v>
      </c>
      <c r="I12">
        <f t="shared" ref="I12:I13" si="6">I8*$I$2</f>
        <v>239.99996337412776</v>
      </c>
      <c r="J12">
        <f t="shared" ref="J12:J13" si="7">J8*$J$2</f>
        <v>0</v>
      </c>
      <c r="K12">
        <f t="shared" ref="K12:K13" si="8">K8*$K$2</f>
        <v>40.000005341273017</v>
      </c>
      <c r="L12">
        <f t="shared" ref="L12:L13" si="9">L8*$L$2</f>
        <v>0</v>
      </c>
      <c r="M12">
        <f>SUM(I12:L12)</f>
        <v>279.99996871540077</v>
      </c>
    </row>
    <row r="13" spans="1:13" x14ac:dyDescent="0.25">
      <c r="A13" t="s">
        <v>7</v>
      </c>
      <c r="B13">
        <f t="shared" si="2"/>
        <v>600</v>
      </c>
      <c r="C13">
        <f t="shared" si="3"/>
        <v>0</v>
      </c>
      <c r="D13">
        <f t="shared" si="4"/>
        <v>190</v>
      </c>
      <c r="E13">
        <f t="shared" si="5"/>
        <v>0</v>
      </c>
      <c r="F13">
        <f>SUM(B13:E13)</f>
        <v>790</v>
      </c>
      <c r="H13" t="s">
        <v>10</v>
      </c>
      <c r="I13">
        <f t="shared" si="6"/>
        <v>119.99998168706388</v>
      </c>
      <c r="J13">
        <f t="shared" si="7"/>
        <v>0</v>
      </c>
      <c r="K13">
        <f t="shared" si="8"/>
        <v>180.00002403572859</v>
      </c>
      <c r="L13">
        <f t="shared" si="9"/>
        <v>0</v>
      </c>
      <c r="M13">
        <f>SUM(I13:L13)</f>
        <v>300.00000572279248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opLeftCell="A43" workbookViewId="0">
      <selection activeCell="H56" sqref="H56"/>
    </sheetView>
  </sheetViews>
  <sheetFormatPr defaultRowHeight="15" x14ac:dyDescent="0.25"/>
  <cols>
    <col min="2" max="2" width="15.140625" customWidth="1"/>
    <col min="10" max="10" width="16.28515625" customWidth="1"/>
    <col min="11" max="11" width="9.42578125" customWidth="1"/>
  </cols>
  <sheetData>
    <row r="1" spans="1:11" x14ac:dyDescent="0.25">
      <c r="A1" s="11" t="s">
        <v>11</v>
      </c>
      <c r="B1" s="11"/>
    </row>
    <row r="3" spans="1:11" x14ac:dyDescent="0.25">
      <c r="B3" t="s">
        <v>12</v>
      </c>
    </row>
    <row r="5" spans="1:11" x14ac:dyDescent="0.25"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</row>
    <row r="6" spans="1:11" x14ac:dyDescent="0.25">
      <c r="C6" s="2" t="s">
        <v>18</v>
      </c>
      <c r="D6" s="2">
        <v>3</v>
      </c>
      <c r="E6" s="2">
        <v>10</v>
      </c>
      <c r="F6" s="2">
        <v>9</v>
      </c>
      <c r="G6" s="2">
        <v>3</v>
      </c>
    </row>
    <row r="7" spans="1:11" x14ac:dyDescent="0.25">
      <c r="C7" s="2" t="s">
        <v>19</v>
      </c>
      <c r="D7" s="2">
        <v>2</v>
      </c>
      <c r="E7" s="2">
        <v>9</v>
      </c>
      <c r="F7" s="2">
        <v>5</v>
      </c>
      <c r="G7" s="2">
        <v>2</v>
      </c>
    </row>
    <row r="8" spans="1:11" x14ac:dyDescent="0.25">
      <c r="C8" s="2" t="s">
        <v>13</v>
      </c>
      <c r="D8" s="2">
        <v>7</v>
      </c>
      <c r="E8" s="2">
        <v>8</v>
      </c>
      <c r="F8" s="2">
        <v>7</v>
      </c>
      <c r="G8" s="2">
        <v>6</v>
      </c>
    </row>
    <row r="9" spans="1:11" x14ac:dyDescent="0.25">
      <c r="C9" s="2" t="s">
        <v>20</v>
      </c>
      <c r="D9" s="2">
        <v>4</v>
      </c>
      <c r="E9" s="2">
        <v>2</v>
      </c>
      <c r="F9" s="2">
        <v>7</v>
      </c>
      <c r="G9" s="2">
        <v>10</v>
      </c>
    </row>
    <row r="11" spans="1:11" x14ac:dyDescent="0.25">
      <c r="C11" s="2" t="s">
        <v>13</v>
      </c>
      <c r="D11" s="2" t="s">
        <v>14</v>
      </c>
      <c r="E11" s="2" t="s">
        <v>15</v>
      </c>
      <c r="F11" s="2" t="s">
        <v>16</v>
      </c>
      <c r="G11" s="2" t="s">
        <v>17</v>
      </c>
    </row>
    <row r="12" spans="1:11" x14ac:dyDescent="0.25">
      <c r="C12" s="2" t="s">
        <v>18</v>
      </c>
      <c r="D12" s="2">
        <v>0</v>
      </c>
      <c r="E12" s="2">
        <v>0</v>
      </c>
      <c r="F12" s="2">
        <v>1</v>
      </c>
      <c r="G12" s="2">
        <v>0</v>
      </c>
      <c r="H12">
        <f>SUM(D12:G12)</f>
        <v>1</v>
      </c>
    </row>
    <row r="13" spans="1:11" x14ac:dyDescent="0.25">
      <c r="C13" s="2" t="s">
        <v>19</v>
      </c>
      <c r="D13" s="2">
        <v>0</v>
      </c>
      <c r="E13" s="2">
        <v>1</v>
      </c>
      <c r="F13" s="2">
        <v>0</v>
      </c>
      <c r="G13" s="2">
        <v>0</v>
      </c>
      <c r="H13">
        <f t="shared" ref="H13:H15" si="0">SUM(D13:G13)</f>
        <v>1</v>
      </c>
    </row>
    <row r="14" spans="1:11" x14ac:dyDescent="0.25">
      <c r="C14" s="2" t="s">
        <v>13</v>
      </c>
      <c r="D14" s="2">
        <v>1</v>
      </c>
      <c r="E14" s="2">
        <v>0</v>
      </c>
      <c r="F14" s="2">
        <v>0</v>
      </c>
      <c r="G14" s="2">
        <v>0</v>
      </c>
      <c r="H14">
        <f t="shared" si="0"/>
        <v>1</v>
      </c>
    </row>
    <row r="15" spans="1:11" x14ac:dyDescent="0.25">
      <c r="C15" s="2" t="s">
        <v>20</v>
      </c>
      <c r="D15" s="2">
        <v>0</v>
      </c>
      <c r="E15" s="2">
        <v>0</v>
      </c>
      <c r="F15" s="2">
        <v>0</v>
      </c>
      <c r="G15" s="2">
        <v>1</v>
      </c>
      <c r="H15">
        <f t="shared" si="0"/>
        <v>1</v>
      </c>
      <c r="J15" t="s">
        <v>12</v>
      </c>
      <c r="K15" s="3">
        <f>SUM(D18:G21)</f>
        <v>35</v>
      </c>
    </row>
    <row r="16" spans="1:11" x14ac:dyDescent="0.25">
      <c r="D16">
        <f>SUM(D12:D15)</f>
        <v>1</v>
      </c>
      <c r="E16">
        <f t="shared" ref="E16:G16" si="1">SUM(E12:E15)</f>
        <v>1</v>
      </c>
      <c r="F16">
        <f t="shared" si="1"/>
        <v>1</v>
      </c>
      <c r="G16">
        <f t="shared" si="1"/>
        <v>1</v>
      </c>
    </row>
    <row r="17" spans="1:16" x14ac:dyDescent="0.25">
      <c r="C17" s="2" t="s">
        <v>13</v>
      </c>
      <c r="D17" s="2" t="s">
        <v>14</v>
      </c>
      <c r="E17" s="2" t="s">
        <v>15</v>
      </c>
      <c r="F17" s="2" t="s">
        <v>16</v>
      </c>
      <c r="G17" s="2" t="s">
        <v>17</v>
      </c>
      <c r="N17" s="11" t="s">
        <v>34</v>
      </c>
      <c r="O17" s="11"/>
    </row>
    <row r="18" spans="1:16" x14ac:dyDescent="0.25">
      <c r="C18" s="2" t="s">
        <v>18</v>
      </c>
      <c r="D18" s="2">
        <f>D6*D12</f>
        <v>0</v>
      </c>
      <c r="E18" s="2">
        <f t="shared" ref="E18:G18" si="2">E6*E12</f>
        <v>0</v>
      </c>
      <c r="F18" s="2">
        <f t="shared" si="2"/>
        <v>9</v>
      </c>
      <c r="G18" s="2">
        <f t="shared" si="2"/>
        <v>0</v>
      </c>
    </row>
    <row r="19" spans="1:16" x14ac:dyDescent="0.25">
      <c r="C19" s="2" t="s">
        <v>19</v>
      </c>
      <c r="D19" s="2">
        <f t="shared" ref="D19:G21" si="3">D7*D13</f>
        <v>0</v>
      </c>
      <c r="E19" s="2">
        <f t="shared" si="3"/>
        <v>9</v>
      </c>
      <c r="F19" s="2">
        <f t="shared" si="3"/>
        <v>0</v>
      </c>
      <c r="G19" s="2">
        <f t="shared" si="3"/>
        <v>0</v>
      </c>
      <c r="M19" s="2"/>
      <c r="N19" s="2">
        <v>42</v>
      </c>
      <c r="O19" s="2">
        <v>14</v>
      </c>
      <c r="P19" s="2"/>
    </row>
    <row r="20" spans="1:16" x14ac:dyDescent="0.25">
      <c r="C20" s="2" t="s">
        <v>13</v>
      </c>
      <c r="D20" s="2">
        <f t="shared" si="3"/>
        <v>7</v>
      </c>
      <c r="E20" s="2">
        <f t="shared" si="3"/>
        <v>0</v>
      </c>
      <c r="F20" s="2">
        <f t="shared" si="3"/>
        <v>0</v>
      </c>
      <c r="G20" s="2">
        <f t="shared" si="3"/>
        <v>0</v>
      </c>
      <c r="M20" s="2" t="s">
        <v>35</v>
      </c>
      <c r="N20" s="2">
        <v>500</v>
      </c>
      <c r="O20" s="2">
        <v>1500</v>
      </c>
      <c r="P20" s="2">
        <f>SUMPRODUCT(N20:O20,$N$19:$O$19)</f>
        <v>42000</v>
      </c>
    </row>
    <row r="21" spans="1:16" x14ac:dyDescent="0.25">
      <c r="C21" s="2" t="s">
        <v>20</v>
      </c>
      <c r="D21" s="2">
        <f t="shared" si="3"/>
        <v>0</v>
      </c>
      <c r="E21" s="2">
        <f t="shared" si="3"/>
        <v>0</v>
      </c>
      <c r="F21" s="2">
        <f t="shared" si="3"/>
        <v>0</v>
      </c>
      <c r="G21" s="2">
        <f t="shared" si="3"/>
        <v>10</v>
      </c>
      <c r="M21" s="2"/>
      <c r="N21" s="2"/>
      <c r="O21" s="2"/>
      <c r="P21" s="2"/>
    </row>
    <row r="22" spans="1:16" x14ac:dyDescent="0.25">
      <c r="M22" s="2"/>
      <c r="N22" s="2"/>
      <c r="O22" s="2"/>
      <c r="P22" s="2"/>
    </row>
    <row r="23" spans="1:16" x14ac:dyDescent="0.25">
      <c r="M23" s="2" t="s">
        <v>36</v>
      </c>
      <c r="N23" s="2">
        <v>5</v>
      </c>
      <c r="O23" s="2">
        <v>5</v>
      </c>
      <c r="P23" s="2">
        <f t="shared" ref="P23:P24" si="4">SUMPRODUCT(N23:O23,$N$19:$O$19)</f>
        <v>280</v>
      </c>
    </row>
    <row r="24" spans="1:16" x14ac:dyDescent="0.25">
      <c r="M24" s="2" t="s">
        <v>37</v>
      </c>
      <c r="N24" s="2">
        <v>5</v>
      </c>
      <c r="O24" s="2">
        <v>10</v>
      </c>
      <c r="P24" s="2">
        <f t="shared" si="4"/>
        <v>350</v>
      </c>
    </row>
    <row r="25" spans="1:16" x14ac:dyDescent="0.25">
      <c r="A25" s="11" t="s">
        <v>21</v>
      </c>
      <c r="B25" s="11"/>
      <c r="M25" s="2"/>
      <c r="N25" s="2"/>
      <c r="O25" s="2"/>
      <c r="P25" s="2">
        <f>(0.25*(N19+O19))</f>
        <v>14</v>
      </c>
    </row>
    <row r="27" spans="1:16" x14ac:dyDescent="0.25">
      <c r="C27" s="2" t="s">
        <v>22</v>
      </c>
      <c r="D27" s="2" t="s">
        <v>23</v>
      </c>
      <c r="E27" s="2" t="s">
        <v>24</v>
      </c>
      <c r="F27" s="2" t="s">
        <v>18</v>
      </c>
    </row>
    <row r="28" spans="1:16" x14ac:dyDescent="0.25">
      <c r="C28" s="2" t="s">
        <v>18</v>
      </c>
      <c r="D28" s="2">
        <v>50</v>
      </c>
      <c r="E28" s="2">
        <v>40</v>
      </c>
      <c r="F28" s="2">
        <v>50</v>
      </c>
      <c r="G28" t="s">
        <v>27</v>
      </c>
      <c r="H28">
        <v>0.87499999999999989</v>
      </c>
      <c r="I28">
        <v>3.5</v>
      </c>
    </row>
    <row r="29" spans="1:16" x14ac:dyDescent="0.25">
      <c r="C29" s="2" t="s">
        <v>25</v>
      </c>
      <c r="D29" s="2">
        <v>30</v>
      </c>
      <c r="E29" s="2">
        <v>10</v>
      </c>
      <c r="F29" s="2">
        <v>40</v>
      </c>
      <c r="G29" t="s">
        <v>28</v>
      </c>
      <c r="H29">
        <v>0</v>
      </c>
      <c r="I29">
        <v>1</v>
      </c>
    </row>
    <row r="30" spans="1:16" x14ac:dyDescent="0.25">
      <c r="C30" s="2" t="s">
        <v>26</v>
      </c>
      <c r="D30" s="2">
        <v>80</v>
      </c>
      <c r="E30" s="2">
        <v>20</v>
      </c>
      <c r="F30" s="2">
        <v>50</v>
      </c>
      <c r="G30" t="s">
        <v>29</v>
      </c>
      <c r="H30">
        <v>0</v>
      </c>
      <c r="I30">
        <v>2.6</v>
      </c>
    </row>
    <row r="31" spans="1:16" x14ac:dyDescent="0.25">
      <c r="C31" s="2" t="s">
        <v>16</v>
      </c>
      <c r="D31" s="2">
        <v>10</v>
      </c>
      <c r="E31" s="2">
        <v>20</v>
      </c>
      <c r="F31" s="2">
        <v>30</v>
      </c>
      <c r="G31" t="s">
        <v>30</v>
      </c>
      <c r="H31">
        <v>0</v>
      </c>
      <c r="I31">
        <v>1.8</v>
      </c>
    </row>
    <row r="32" spans="1:16" x14ac:dyDescent="0.25">
      <c r="D32">
        <f>SUMPRODUCT(D28:D31,$H$28:$H$31)</f>
        <v>43.749999999999993</v>
      </c>
      <c r="E32">
        <f t="shared" ref="E32:F32" si="5">SUMPRODUCT(E28:E31,$H$28:$H$31)</f>
        <v>34.999999999999993</v>
      </c>
      <c r="F32">
        <f t="shared" si="5"/>
        <v>43.749999999999993</v>
      </c>
      <c r="I32">
        <f>SUMPRODUCT(H28:H31,I28:I31)</f>
        <v>3.0624999999999996</v>
      </c>
    </row>
    <row r="33" spans="1:9" x14ac:dyDescent="0.25">
      <c r="I33" s="4"/>
    </row>
    <row r="34" spans="1:9" x14ac:dyDescent="0.25">
      <c r="C34" s="5"/>
      <c r="D34" s="5"/>
      <c r="E34" s="5"/>
      <c r="F34" s="5"/>
    </row>
    <row r="35" spans="1:9" x14ac:dyDescent="0.25">
      <c r="A35" s="11" t="s">
        <v>31</v>
      </c>
      <c r="B35" s="11"/>
      <c r="C35" s="5"/>
      <c r="D35" s="5"/>
      <c r="E35" s="5"/>
      <c r="F35" s="5"/>
    </row>
    <row r="36" spans="1:9" x14ac:dyDescent="0.25">
      <c r="C36" s="5"/>
      <c r="D36" s="5"/>
      <c r="E36" s="5"/>
      <c r="F36" s="5"/>
    </row>
    <row r="37" spans="1:9" x14ac:dyDescent="0.25">
      <c r="B37" s="2"/>
      <c r="C37" s="2" t="s">
        <v>32</v>
      </c>
      <c r="D37" s="2" t="s">
        <v>33</v>
      </c>
      <c r="E37" s="2"/>
      <c r="F37" s="5"/>
    </row>
    <row r="38" spans="1:9" x14ac:dyDescent="0.25">
      <c r="B38" s="2"/>
      <c r="C38" s="2">
        <v>16</v>
      </c>
      <c r="D38" s="2">
        <v>3.9880596609043479</v>
      </c>
      <c r="E38" s="2"/>
      <c r="F38" s="5"/>
    </row>
    <row r="39" spans="1:9" x14ac:dyDescent="0.25">
      <c r="B39" s="2"/>
      <c r="C39" s="2">
        <v>40</v>
      </c>
      <c r="D39" s="2">
        <v>30</v>
      </c>
      <c r="E39" s="2"/>
      <c r="F39" s="5"/>
    </row>
    <row r="40" spans="1:9" x14ac:dyDescent="0.25">
      <c r="B40" s="2"/>
      <c r="C40" s="2">
        <f>C38*C39</f>
        <v>640</v>
      </c>
      <c r="D40" s="2">
        <f>D38*D39</f>
        <v>119.64178982713044</v>
      </c>
      <c r="E40" s="2">
        <f>SUM(C40:D40)</f>
        <v>759.64178982713042</v>
      </c>
      <c r="F40" s="5"/>
    </row>
    <row r="41" spans="1:9" x14ac:dyDescent="0.25">
      <c r="B41" s="2"/>
      <c r="C41" s="2"/>
      <c r="D41" s="2"/>
      <c r="E41" s="2"/>
      <c r="F41" s="5"/>
    </row>
    <row r="42" spans="1:9" x14ac:dyDescent="0.25">
      <c r="B42" s="2" t="s">
        <v>38</v>
      </c>
      <c r="C42" s="2">
        <v>0.5</v>
      </c>
      <c r="D42" s="2">
        <v>0</v>
      </c>
      <c r="E42" s="2">
        <v>8</v>
      </c>
      <c r="F42" s="5"/>
    </row>
    <row r="43" spans="1:9" x14ac:dyDescent="0.25">
      <c r="B43" s="2" t="s">
        <v>39</v>
      </c>
      <c r="C43" s="8">
        <v>0.33300000000000002</v>
      </c>
      <c r="D43" s="8">
        <v>0.67</v>
      </c>
      <c r="E43" s="2"/>
      <c r="F43" s="5"/>
    </row>
    <row r="44" spans="1:9" x14ac:dyDescent="0.25">
      <c r="B44" s="2"/>
      <c r="C44" s="8">
        <v>0</v>
      </c>
      <c r="D44" s="8">
        <v>1</v>
      </c>
      <c r="E44" s="2"/>
      <c r="F44" s="5"/>
    </row>
    <row r="45" spans="1:9" x14ac:dyDescent="0.25">
      <c r="B45" s="2"/>
      <c r="C45" s="2"/>
      <c r="D45" s="2"/>
      <c r="E45" s="2"/>
      <c r="F45" s="5"/>
    </row>
    <row r="46" spans="1:9" x14ac:dyDescent="0.25">
      <c r="B46" s="2"/>
      <c r="C46" s="2">
        <f>$C$38*C42</f>
        <v>8</v>
      </c>
      <c r="D46" s="2">
        <f>$D$38*D42</f>
        <v>0</v>
      </c>
      <c r="E46" s="2">
        <f>SUM(C46:D46)</f>
        <v>8</v>
      </c>
    </row>
    <row r="47" spans="1:9" x14ac:dyDescent="0.25">
      <c r="B47" s="2"/>
      <c r="C47" s="2">
        <f t="shared" ref="C47:C48" si="6">$C$38*C43</f>
        <v>5.3280000000000003</v>
      </c>
      <c r="D47" s="2">
        <f t="shared" ref="D47:D48" si="7">$D$38*D43</f>
        <v>2.6719999728059132</v>
      </c>
      <c r="E47" s="2">
        <f t="shared" ref="E47:E48" si="8">SUM(C47:D47)</f>
        <v>7.999999972805913</v>
      </c>
    </row>
    <row r="48" spans="1:9" x14ac:dyDescent="0.25">
      <c r="B48" s="2"/>
      <c r="C48" s="2">
        <f t="shared" si="6"/>
        <v>0</v>
      </c>
      <c r="D48" s="2">
        <f t="shared" si="7"/>
        <v>3.9880596609043479</v>
      </c>
      <c r="E48" s="2">
        <f t="shared" si="8"/>
        <v>3.9880596609043479</v>
      </c>
    </row>
    <row r="52" spans="2:8" x14ac:dyDescent="0.25">
      <c r="B52" s="11" t="s">
        <v>40</v>
      </c>
      <c r="C52" s="11"/>
    </row>
    <row r="55" spans="2:8" x14ac:dyDescent="0.25">
      <c r="B55" s="2"/>
      <c r="C55" s="2" t="s">
        <v>41</v>
      </c>
      <c r="D55" s="2" t="s">
        <v>42</v>
      </c>
      <c r="E55" s="2" t="s">
        <v>23</v>
      </c>
      <c r="F55" s="2" t="s">
        <v>42</v>
      </c>
      <c r="G55" s="2" t="s">
        <v>43</v>
      </c>
    </row>
    <row r="56" spans="2:8" x14ac:dyDescent="0.25">
      <c r="B56" s="2" t="s">
        <v>44</v>
      </c>
      <c r="C56" s="2">
        <v>0.3</v>
      </c>
      <c r="D56" s="2">
        <v>0.3</v>
      </c>
      <c r="E56" s="2">
        <v>0.25</v>
      </c>
      <c r="F56" s="2">
        <v>0.15</v>
      </c>
      <c r="G56" s="2">
        <v>1000</v>
      </c>
      <c r="H56">
        <f>SUMPRODUCT(C56:F56,$C$67:$F$67)</f>
        <v>636.87500034522827</v>
      </c>
    </row>
    <row r="57" spans="2:8" x14ac:dyDescent="0.25">
      <c r="B57" s="2" t="s">
        <v>18</v>
      </c>
      <c r="C57" s="2">
        <v>0.25</v>
      </c>
      <c r="D57" s="2">
        <v>0.35</v>
      </c>
      <c r="E57" s="2">
        <v>0.3</v>
      </c>
      <c r="F57" s="2">
        <v>0.1</v>
      </c>
      <c r="G57" s="2">
        <v>1000</v>
      </c>
      <c r="H57">
        <f t="shared" ref="H57:H59" si="9">SUMPRODUCT(C57:F57,$C$67:$F$67)</f>
        <v>628.75000041427393</v>
      </c>
    </row>
    <row r="58" spans="2:8" x14ac:dyDescent="0.25">
      <c r="B58" s="2" t="s">
        <v>44</v>
      </c>
      <c r="C58" s="2">
        <v>0.45</v>
      </c>
      <c r="D58" s="2">
        <v>0.5</v>
      </c>
      <c r="E58" s="2">
        <v>0.4</v>
      </c>
      <c r="F58" s="2">
        <v>0.22</v>
      </c>
      <c r="G58" s="2">
        <v>1000</v>
      </c>
      <c r="H58">
        <f t="shared" si="9"/>
        <v>1000.0000005523653</v>
      </c>
    </row>
    <row r="59" spans="2:8" x14ac:dyDescent="0.25">
      <c r="B59" s="2" t="s">
        <v>42</v>
      </c>
      <c r="C59" s="2">
        <v>0.15</v>
      </c>
      <c r="D59" s="2">
        <v>0.15</v>
      </c>
      <c r="E59" s="2">
        <v>0.1</v>
      </c>
      <c r="F59" s="2">
        <v>0.05</v>
      </c>
      <c r="G59" s="2">
        <v>1000</v>
      </c>
      <c r="H59">
        <f t="shared" si="9"/>
        <v>296.25000013809131</v>
      </c>
    </row>
    <row r="60" spans="2:8" x14ac:dyDescent="0.25">
      <c r="B60" s="2" t="s">
        <v>42</v>
      </c>
      <c r="C60" s="2">
        <v>800</v>
      </c>
      <c r="D60" s="2">
        <v>750</v>
      </c>
      <c r="E60" s="2">
        <v>600</v>
      </c>
      <c r="F60" s="2">
        <v>500</v>
      </c>
      <c r="G60" s="2"/>
    </row>
    <row r="61" spans="2:8" x14ac:dyDescent="0.25">
      <c r="B61" s="2" t="s">
        <v>42</v>
      </c>
      <c r="C61" s="2">
        <v>30</v>
      </c>
      <c r="D61" s="2">
        <v>40</v>
      </c>
      <c r="E61" s="2">
        <v>20</v>
      </c>
      <c r="F61" s="2">
        <v>10</v>
      </c>
      <c r="G61" s="2"/>
    </row>
    <row r="62" spans="2:8" x14ac:dyDescent="0.25">
      <c r="B62" s="2" t="s">
        <v>45</v>
      </c>
      <c r="C62" s="2">
        <v>15</v>
      </c>
      <c r="D62" s="2">
        <v>20</v>
      </c>
      <c r="E62" s="2">
        <v>10</v>
      </c>
      <c r="F62" s="2">
        <v>8</v>
      </c>
      <c r="G62" s="2"/>
    </row>
    <row r="64" spans="2:8" x14ac:dyDescent="0.25">
      <c r="B64" t="s">
        <v>46</v>
      </c>
    </row>
    <row r="66" spans="2:7" x14ac:dyDescent="0.25">
      <c r="C66" s="6" t="s">
        <v>32</v>
      </c>
      <c r="D66" s="6" t="s">
        <v>33</v>
      </c>
      <c r="E66" s="6" t="s">
        <v>47</v>
      </c>
      <c r="F66" s="6" t="s">
        <v>48</v>
      </c>
    </row>
    <row r="67" spans="2:7" x14ac:dyDescent="0.25">
      <c r="C67" s="6">
        <v>800</v>
      </c>
      <c r="D67" s="6">
        <v>750</v>
      </c>
      <c r="E67" s="6">
        <v>387.50000138091332</v>
      </c>
      <c r="F67" s="6">
        <v>500</v>
      </c>
    </row>
    <row r="70" spans="2:7" x14ac:dyDescent="0.25">
      <c r="B70" t="s">
        <v>12</v>
      </c>
      <c r="C70">
        <f>C61*C67-(C60-C67)*C62</f>
        <v>24000</v>
      </c>
      <c r="D70">
        <f t="shared" ref="D70:F70" si="10">D61*D67-(D60-D67)*D62</f>
        <v>30000</v>
      </c>
      <c r="E70">
        <f t="shared" si="10"/>
        <v>5625.0000414274</v>
      </c>
      <c r="F70">
        <f t="shared" si="10"/>
        <v>5000</v>
      </c>
      <c r="G70" s="7">
        <f>SUM(C70:F70)</f>
        <v>64625.000041427396</v>
      </c>
    </row>
  </sheetData>
  <mergeCells count="5">
    <mergeCell ref="A1:B1"/>
    <mergeCell ref="A25:B25"/>
    <mergeCell ref="A35:B35"/>
    <mergeCell ref="N17:O17"/>
    <mergeCell ref="B52:C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8"/>
  <sheetViews>
    <sheetView tabSelected="1" topLeftCell="A13" workbookViewId="0">
      <selection activeCell="K47" sqref="K47"/>
    </sheetView>
  </sheetViews>
  <sheetFormatPr defaultRowHeight="15" x14ac:dyDescent="0.25"/>
  <cols>
    <col min="2" max="2" width="21.42578125" customWidth="1"/>
    <col min="3" max="3" width="10.5703125" customWidth="1"/>
    <col min="4" max="4" width="18.140625" bestFit="1" customWidth="1"/>
    <col min="5" max="5" width="12.85546875" customWidth="1"/>
    <col min="6" max="6" width="20.140625" customWidth="1"/>
  </cols>
  <sheetData>
    <row r="2" spans="2:8" x14ac:dyDescent="0.25">
      <c r="B2" s="2" t="s">
        <v>49</v>
      </c>
    </row>
    <row r="4" spans="2:8" x14ac:dyDescent="0.25">
      <c r="B4" s="2"/>
      <c r="C4" s="13" t="s">
        <v>51</v>
      </c>
      <c r="D4" s="12" t="s">
        <v>50</v>
      </c>
      <c r="E4" s="12"/>
      <c r="F4" s="12"/>
      <c r="G4" s="12"/>
    </row>
    <row r="5" spans="2:8" x14ac:dyDescent="0.25">
      <c r="B5" s="2"/>
      <c r="C5" s="13"/>
      <c r="D5" s="2" t="s">
        <v>52</v>
      </c>
      <c r="E5" s="2" t="s">
        <v>53</v>
      </c>
      <c r="F5" s="2" t="s">
        <v>54</v>
      </c>
      <c r="G5" s="2" t="s">
        <v>60</v>
      </c>
      <c r="H5" s="9" t="s">
        <v>61</v>
      </c>
    </row>
    <row r="6" spans="2:8" x14ac:dyDescent="0.25">
      <c r="B6" s="2" t="s">
        <v>55</v>
      </c>
      <c r="C6" s="2">
        <v>1700</v>
      </c>
      <c r="D6" s="2">
        <v>6</v>
      </c>
      <c r="E6" s="2">
        <v>4</v>
      </c>
      <c r="F6" s="2">
        <v>5</v>
      </c>
      <c r="G6" s="2">
        <v>2</v>
      </c>
      <c r="H6">
        <f>SUMPRODUCT(D6:G6,$C$14:$F$14)</f>
        <v>1700.0000010012327</v>
      </c>
    </row>
    <row r="7" spans="2:8" x14ac:dyDescent="0.25">
      <c r="B7" s="2" t="s">
        <v>56</v>
      </c>
      <c r="C7" s="2">
        <v>2700</v>
      </c>
      <c r="D7" s="2">
        <v>8</v>
      </c>
      <c r="E7" s="2">
        <v>3</v>
      </c>
      <c r="F7" s="2">
        <v>6</v>
      </c>
      <c r="G7" s="2">
        <v>7</v>
      </c>
      <c r="H7">
        <f t="shared" ref="H7:H8" si="0">SUMPRODUCT(D7:G7,$C$14:$F$14)</f>
        <v>2699.9999968196157</v>
      </c>
    </row>
    <row r="8" spans="2:8" x14ac:dyDescent="0.25">
      <c r="B8" s="2" t="s">
        <v>57</v>
      </c>
      <c r="C8" s="2">
        <v>3000</v>
      </c>
      <c r="D8" s="2">
        <v>9</v>
      </c>
      <c r="E8" s="2">
        <v>1</v>
      </c>
      <c r="F8" s="2">
        <v>5</v>
      </c>
      <c r="G8" s="2">
        <v>6</v>
      </c>
      <c r="H8">
        <f t="shared" si="0"/>
        <v>2849.9999983758298</v>
      </c>
    </row>
    <row r="9" spans="2:8" x14ac:dyDescent="0.25">
      <c r="B9" s="2" t="s">
        <v>58</v>
      </c>
      <c r="C9" s="2"/>
      <c r="D9" s="2">
        <v>100</v>
      </c>
      <c r="E9" s="2">
        <v>50</v>
      </c>
      <c r="F9" s="2">
        <v>70</v>
      </c>
      <c r="G9" s="2">
        <v>60</v>
      </c>
    </row>
    <row r="10" spans="2:8" x14ac:dyDescent="0.25">
      <c r="B10" s="2" t="s">
        <v>59</v>
      </c>
      <c r="C10" s="2"/>
      <c r="D10" s="2">
        <v>46</v>
      </c>
      <c r="E10" s="2">
        <v>25</v>
      </c>
      <c r="F10" s="2">
        <v>30</v>
      </c>
      <c r="G10" s="2">
        <v>29</v>
      </c>
    </row>
    <row r="13" spans="2:8" x14ac:dyDescent="0.25">
      <c r="C13" s="6" t="s">
        <v>32</v>
      </c>
      <c r="D13" s="6" t="s">
        <v>33</v>
      </c>
      <c r="E13" s="6" t="s">
        <v>47</v>
      </c>
      <c r="F13" s="6" t="s">
        <v>48</v>
      </c>
    </row>
    <row r="14" spans="2:8" x14ac:dyDescent="0.25">
      <c r="C14" s="6">
        <v>250.00000051420761</v>
      </c>
      <c r="D14" s="6">
        <v>0</v>
      </c>
      <c r="E14" s="6">
        <v>0</v>
      </c>
      <c r="F14" s="6">
        <v>99.99999895799354</v>
      </c>
    </row>
    <row r="17" spans="2:11" x14ac:dyDescent="0.25">
      <c r="B17" s="2" t="s">
        <v>12</v>
      </c>
      <c r="C17" s="2">
        <f>(D9-D10)*C14</f>
        <v>13500.000027767212</v>
      </c>
      <c r="D17" s="2">
        <f t="shared" ref="D17:F17" si="1">(E9-E10)*D14</f>
        <v>0</v>
      </c>
      <c r="E17" s="2">
        <f t="shared" si="1"/>
        <v>0</v>
      </c>
      <c r="F17" s="2">
        <f t="shared" si="1"/>
        <v>3099.9999676977995</v>
      </c>
      <c r="G17" s="10">
        <f>SUM(C17:F17)</f>
        <v>16599.999995465012</v>
      </c>
    </row>
    <row r="20" spans="2:11" x14ac:dyDescent="0.25">
      <c r="B20" t="s">
        <v>62</v>
      </c>
    </row>
    <row r="22" spans="2:11" x14ac:dyDescent="0.25">
      <c r="B22" s="2"/>
      <c r="C22" s="2" t="s">
        <v>64</v>
      </c>
      <c r="D22" s="2" t="s">
        <v>63</v>
      </c>
      <c r="E22" s="2" t="s">
        <v>64</v>
      </c>
      <c r="F22" s="14" t="s">
        <v>63</v>
      </c>
      <c r="G22" s="2"/>
      <c r="H22" s="2" t="s">
        <v>70</v>
      </c>
      <c r="K22" s="2" t="s">
        <v>71</v>
      </c>
    </row>
    <row r="23" spans="2:11" x14ac:dyDescent="0.25">
      <c r="B23" s="2" t="s">
        <v>65</v>
      </c>
      <c r="C23" s="2">
        <v>14</v>
      </c>
      <c r="D23" s="2">
        <v>10</v>
      </c>
      <c r="E23">
        <f>C23/100</f>
        <v>0.14000000000000001</v>
      </c>
      <c r="F23">
        <f>D23/100</f>
        <v>0.1</v>
      </c>
      <c r="G23" s="2" t="s">
        <v>32</v>
      </c>
      <c r="H23" s="2">
        <v>0</v>
      </c>
      <c r="K23" s="2">
        <f>E23*(H23-F23*H23)-F23*H23</f>
        <v>0</v>
      </c>
    </row>
    <row r="24" spans="2:11" x14ac:dyDescent="0.25">
      <c r="B24" s="2" t="s">
        <v>66</v>
      </c>
      <c r="C24" s="2">
        <v>13</v>
      </c>
      <c r="D24" s="2">
        <v>7</v>
      </c>
      <c r="E24">
        <f t="shared" ref="E24:E27" si="2">C24/100</f>
        <v>0.13</v>
      </c>
      <c r="F24">
        <f t="shared" ref="F24:F27" si="3">D24/100</f>
        <v>7.0000000000000007E-2</v>
      </c>
      <c r="G24" s="2" t="s">
        <v>33</v>
      </c>
      <c r="H24" s="2">
        <v>0</v>
      </c>
      <c r="K24" s="2">
        <f t="shared" ref="K24:K27" si="4">E24*(H24-F24*H24)-F24*H24</f>
        <v>0</v>
      </c>
    </row>
    <row r="25" spans="2:11" x14ac:dyDescent="0.25">
      <c r="B25" s="2" t="s">
        <v>67</v>
      </c>
      <c r="C25" s="2">
        <v>12</v>
      </c>
      <c r="D25" s="2">
        <v>3</v>
      </c>
      <c r="E25">
        <f t="shared" si="2"/>
        <v>0.12</v>
      </c>
      <c r="F25">
        <f t="shared" si="3"/>
        <v>0.03</v>
      </c>
      <c r="G25" s="2" t="s">
        <v>47</v>
      </c>
      <c r="H25" s="2">
        <v>0</v>
      </c>
      <c r="K25" s="2">
        <f t="shared" si="4"/>
        <v>0</v>
      </c>
    </row>
    <row r="26" spans="2:11" x14ac:dyDescent="0.25">
      <c r="B26" s="2" t="s">
        <v>68</v>
      </c>
      <c r="C26" s="2">
        <v>12.5</v>
      </c>
      <c r="D26" s="2">
        <v>5</v>
      </c>
      <c r="E26">
        <f t="shared" si="2"/>
        <v>0.125</v>
      </c>
      <c r="F26">
        <f t="shared" si="3"/>
        <v>0.05</v>
      </c>
      <c r="G26" s="2" t="s">
        <v>48</v>
      </c>
      <c r="H26" s="2">
        <v>0</v>
      </c>
      <c r="K26" s="2">
        <f t="shared" si="4"/>
        <v>0</v>
      </c>
    </row>
    <row r="27" spans="2:11" x14ac:dyDescent="0.25">
      <c r="B27" s="2" t="s">
        <v>69</v>
      </c>
      <c r="C27" s="2">
        <v>10</v>
      </c>
      <c r="D27" s="2">
        <v>2</v>
      </c>
      <c r="E27">
        <f t="shared" si="2"/>
        <v>0.1</v>
      </c>
      <c r="F27">
        <f t="shared" si="3"/>
        <v>0.02</v>
      </c>
      <c r="G27" s="2" t="s">
        <v>72</v>
      </c>
      <c r="H27" s="2">
        <v>12</v>
      </c>
      <c r="K27" s="2">
        <f t="shared" si="4"/>
        <v>0.93599999999999994</v>
      </c>
    </row>
    <row r="28" spans="2:11" x14ac:dyDescent="0.25">
      <c r="K28" s="10">
        <f>SUM(K23:K27)</f>
        <v>0.93599999999999994</v>
      </c>
    </row>
    <row r="29" spans="2:11" x14ac:dyDescent="0.25">
      <c r="B29" t="s">
        <v>12</v>
      </c>
      <c r="F29" s="2" t="s">
        <v>73</v>
      </c>
      <c r="G29" s="2"/>
      <c r="H29" s="2"/>
    </row>
    <row r="30" spans="2:11" x14ac:dyDescent="0.25">
      <c r="F30" s="2">
        <v>1</v>
      </c>
      <c r="G30" s="2">
        <f>SUM(H23:H27)</f>
        <v>12</v>
      </c>
      <c r="H30" s="2">
        <v>12</v>
      </c>
    </row>
    <row r="31" spans="2:11" x14ac:dyDescent="0.25">
      <c r="F31" s="2">
        <v>2</v>
      </c>
      <c r="G31" s="2">
        <f>SUM(H26:H27)</f>
        <v>12</v>
      </c>
      <c r="H31" s="2">
        <f>0.4*SUM(H23:H27)</f>
        <v>4.8000000000000007</v>
      </c>
    </row>
    <row r="32" spans="2:11" x14ac:dyDescent="0.25">
      <c r="F32" s="2">
        <v>3</v>
      </c>
      <c r="G32" s="2">
        <f>H25</f>
        <v>0</v>
      </c>
      <c r="H32" s="2">
        <f>0.5*(SUM(H23:H25))</f>
        <v>0</v>
      </c>
    </row>
    <row r="33" spans="1:8" x14ac:dyDescent="0.25">
      <c r="F33" s="2">
        <v>4</v>
      </c>
      <c r="G33" s="2">
        <f>F23*H23+F24*H24+F25*H25+F26*H26+F27*H27</f>
        <v>0.24</v>
      </c>
      <c r="H33" s="2">
        <f>0.04*(SUM(H23:H27))</f>
        <v>0.48</v>
      </c>
    </row>
    <row r="37" spans="1:8" x14ac:dyDescent="0.25">
      <c r="B37" t="s">
        <v>74</v>
      </c>
    </row>
    <row r="39" spans="1:8" x14ac:dyDescent="0.25">
      <c r="B39" s="2">
        <v>100</v>
      </c>
      <c r="C39" s="2">
        <v>250</v>
      </c>
      <c r="D39" s="2">
        <v>190</v>
      </c>
      <c r="E39" s="2">
        <v>140</v>
      </c>
      <c r="F39" s="2">
        <v>220</v>
      </c>
      <c r="G39" s="2">
        <v>110</v>
      </c>
    </row>
    <row r="40" spans="1:8" x14ac:dyDescent="0.25">
      <c r="B40" s="2">
        <v>50</v>
      </c>
      <c r="C40" s="2">
        <v>45</v>
      </c>
      <c r="D40" s="2">
        <v>55</v>
      </c>
      <c r="E40" s="2">
        <v>48</v>
      </c>
      <c r="F40" s="2">
        <v>52</v>
      </c>
      <c r="G40" s="2">
        <v>50</v>
      </c>
    </row>
    <row r="41" spans="1:8" x14ac:dyDescent="0.25">
      <c r="B41" s="5">
        <f>B40*B42</f>
        <v>5000</v>
      </c>
      <c r="C41" s="5">
        <f t="shared" ref="C41:G41" si="5">C40*C42</f>
        <v>19799.999999999996</v>
      </c>
      <c r="D41" s="5">
        <f t="shared" si="5"/>
        <v>0</v>
      </c>
      <c r="E41" s="5">
        <f t="shared" si="5"/>
        <v>6720</v>
      </c>
      <c r="F41" s="5">
        <f t="shared" si="5"/>
        <v>11439.999999999998</v>
      </c>
      <c r="G41" s="5">
        <f t="shared" si="5"/>
        <v>5499.9999999999982</v>
      </c>
      <c r="H41" s="15">
        <f>SUM(B41:G41)</f>
        <v>48459.999999999993</v>
      </c>
    </row>
    <row r="42" spans="1:8" x14ac:dyDescent="0.25">
      <c r="B42">
        <v>100</v>
      </c>
      <c r="C42">
        <v>439.99999999999994</v>
      </c>
      <c r="D42">
        <v>0</v>
      </c>
      <c r="E42">
        <v>140</v>
      </c>
      <c r="F42">
        <v>219.99999999999997</v>
      </c>
      <c r="G42">
        <v>109.99999999999996</v>
      </c>
    </row>
    <row r="43" spans="1:8" x14ac:dyDescent="0.25">
      <c r="A43" s="5"/>
      <c r="B43" s="5"/>
      <c r="C43" s="5"/>
      <c r="D43" s="5"/>
      <c r="E43" s="5"/>
      <c r="F43" s="5"/>
    </row>
    <row r="44" spans="1:8" x14ac:dyDescent="0.25">
      <c r="A44" s="5">
        <v>1</v>
      </c>
      <c r="B44" s="5">
        <f>B42-B39</f>
        <v>0</v>
      </c>
      <c r="C44" s="5">
        <f>B44+C42-C39</f>
        <v>189.99999999999994</v>
      </c>
      <c r="D44" s="5">
        <f t="shared" ref="D44:G44" si="6">C44+D42-D39</f>
        <v>0</v>
      </c>
      <c r="E44" s="5">
        <f t="shared" si="6"/>
        <v>0</v>
      </c>
      <c r="F44" s="5">
        <f t="shared" si="6"/>
        <v>0</v>
      </c>
      <c r="G44" s="5">
        <f t="shared" si="6"/>
        <v>0</v>
      </c>
    </row>
    <row r="45" spans="1:8" x14ac:dyDescent="0.25">
      <c r="A45" s="5">
        <v>2</v>
      </c>
      <c r="B45" s="5">
        <f>8*B44</f>
        <v>0</v>
      </c>
      <c r="C45" s="5">
        <f t="shared" ref="C45:G45" si="7">8*C44</f>
        <v>1519.9999999999995</v>
      </c>
      <c r="D45" s="5">
        <f t="shared" si="7"/>
        <v>0</v>
      </c>
      <c r="E45" s="5">
        <f t="shared" si="7"/>
        <v>0</v>
      </c>
      <c r="F45" s="5">
        <f t="shared" si="7"/>
        <v>0</v>
      </c>
      <c r="G45" s="5">
        <f t="shared" si="7"/>
        <v>0</v>
      </c>
      <c r="H45" s="15">
        <f>SUM(B45:G45)</f>
        <v>1519.9999999999995</v>
      </c>
    </row>
    <row r="46" spans="1:8" x14ac:dyDescent="0.25">
      <c r="A46" s="5"/>
      <c r="B46" s="5"/>
      <c r="C46" s="5"/>
      <c r="D46" s="5"/>
      <c r="E46" s="5"/>
      <c r="F46" s="5"/>
      <c r="H46">
        <f>SUM(H41+H45)</f>
        <v>49979.999999999993</v>
      </c>
    </row>
    <row r="47" spans="1:8" x14ac:dyDescent="0.25">
      <c r="A47" s="5"/>
      <c r="B47" s="5"/>
      <c r="C47" s="5"/>
      <c r="D47" s="5"/>
      <c r="E47" s="5"/>
      <c r="F47" s="5"/>
    </row>
    <row r="48" spans="1:8" x14ac:dyDescent="0.25">
      <c r="A48" s="5"/>
      <c r="B48" s="5"/>
      <c r="C48" s="5"/>
      <c r="D48" s="5"/>
      <c r="E48" s="5"/>
      <c r="F48" s="5"/>
    </row>
  </sheetData>
  <mergeCells count="2">
    <mergeCell ref="D4:G4"/>
    <mergeCell ref="C4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seminaras </vt:lpstr>
      <vt:lpstr>2 seminaras</vt:lpstr>
      <vt:lpstr>3 seminaras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Studentas</dc:creator>
  <cp:lastModifiedBy>Studentas</cp:lastModifiedBy>
  <dcterms:created xsi:type="dcterms:W3CDTF">2019-02-13T14:16:47Z</dcterms:created>
  <dcterms:modified xsi:type="dcterms:W3CDTF">2019-03-27T15:24:23Z</dcterms:modified>
</cp:coreProperties>
</file>