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18ccd871a292b09/Documents/Dissertation-Adams_Surface/first_paper_sci_robotics/Static Holding Torque/"/>
    </mc:Choice>
  </mc:AlternateContent>
  <xr:revisionPtr revIDLastSave="344" documentId="8_{96E499D3-9E40-42F7-A3DA-E5E8C5D037C1}" xr6:coauthVersionLast="47" xr6:coauthVersionMax="47" xr10:uidLastSave="{48795953-995D-4E20-8A7D-85F122E0C20A}"/>
  <bookViews>
    <workbookView xWindow="-98" yWindow="-98" windowWidth="21795" windowHeight="13875" activeTab="1" xr2:uid="{10782E6E-F6F0-4EC0-A403-D5577CA2C232}"/>
  </bookViews>
  <sheets>
    <sheet name="Sheet1" sheetId="1" r:id="rId1"/>
    <sheet name="Sheet5" sheetId="5" r:id="rId2"/>
    <sheet name="Sheet2" sheetId="2" r:id="rId3"/>
    <sheet name="Sheet3" sheetId="3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5" l="1"/>
  <c r="C9" i="5" s="1"/>
  <c r="D9" i="5" s="1"/>
  <c r="E9" i="5" s="1"/>
  <c r="C8" i="5"/>
  <c r="D8" i="5" s="1"/>
  <c r="E8" i="5" s="1"/>
  <c r="B8" i="5"/>
  <c r="B7" i="5"/>
  <c r="C7" i="5" s="1"/>
  <c r="D7" i="5" s="1"/>
  <c r="E7" i="5" s="1"/>
  <c r="B6" i="5"/>
  <c r="C6" i="5" s="1"/>
  <c r="D6" i="5" s="1"/>
  <c r="E6" i="5" s="1"/>
  <c r="B5" i="5"/>
  <c r="C5" i="5" s="1"/>
  <c r="D5" i="5" s="1"/>
  <c r="E5" i="5" s="1"/>
  <c r="B4" i="5"/>
  <c r="C4" i="5" s="1"/>
  <c r="D4" i="5" s="1"/>
  <c r="E4" i="5" s="1"/>
  <c r="B3" i="5"/>
  <c r="C3" i="5" s="1"/>
  <c r="D3" i="5" s="1"/>
  <c r="E3" i="5" s="1"/>
  <c r="B2" i="5"/>
  <c r="C2" i="5" s="1"/>
  <c r="D2" i="5" s="1"/>
  <c r="E2" i="5" s="1"/>
  <c r="E3" i="1"/>
  <c r="E4" i="1"/>
  <c r="E5" i="1"/>
  <c r="E6" i="1"/>
  <c r="E7" i="1"/>
  <c r="E8" i="1"/>
  <c r="E9" i="1"/>
  <c r="E2" i="1"/>
  <c r="D3" i="2"/>
  <c r="C3" i="1"/>
  <c r="E2" i="2"/>
  <c r="E4" i="2"/>
  <c r="E5" i="2"/>
  <c r="E6" i="2"/>
  <c r="E7" i="2"/>
  <c r="E8" i="2"/>
  <c r="E9" i="2"/>
  <c r="E10" i="2"/>
  <c r="E11" i="2"/>
  <c r="E12" i="2"/>
  <c r="E13" i="2"/>
  <c r="D2" i="2"/>
  <c r="D4" i="2"/>
  <c r="D5" i="2"/>
  <c r="D6" i="2"/>
  <c r="D7" i="2"/>
  <c r="D8" i="2"/>
  <c r="D9" i="2"/>
  <c r="D10" i="2"/>
  <c r="D11" i="2"/>
  <c r="D12" i="2"/>
  <c r="D13" i="2"/>
  <c r="C2" i="2"/>
  <c r="C4" i="2"/>
  <c r="C5" i="2"/>
  <c r="C6" i="2"/>
  <c r="C7" i="2"/>
  <c r="C8" i="2"/>
  <c r="C9" i="2"/>
  <c r="C10" i="2"/>
  <c r="C11" i="2"/>
  <c r="C12" i="2"/>
  <c r="C13" i="2"/>
  <c r="B3" i="2"/>
  <c r="B4" i="2"/>
  <c r="B5" i="2"/>
  <c r="B6" i="2"/>
  <c r="B7" i="2"/>
  <c r="B8" i="2"/>
  <c r="B9" i="2"/>
  <c r="B10" i="2"/>
  <c r="B11" i="2"/>
  <c r="B12" i="2"/>
  <c r="B13" i="2"/>
  <c r="B2" i="2"/>
  <c r="C3" i="2"/>
  <c r="E3" i="2" s="1"/>
  <c r="B3" i="1"/>
  <c r="D3" i="1" s="1"/>
  <c r="B4" i="1"/>
  <c r="C4" i="1" s="1"/>
  <c r="D4" i="1" s="1"/>
  <c r="B5" i="1"/>
  <c r="C5" i="1" s="1"/>
  <c r="D5" i="1" s="1"/>
  <c r="B6" i="1"/>
  <c r="C6" i="1" s="1"/>
  <c r="D6" i="1" s="1"/>
  <c r="B7" i="1"/>
  <c r="C7" i="1" s="1"/>
  <c r="D7" i="1" s="1"/>
  <c r="B8" i="1"/>
  <c r="C8" i="1" s="1"/>
  <c r="D8" i="1" s="1"/>
  <c r="B9" i="1"/>
  <c r="C9" i="1" s="1"/>
  <c r="D9" i="1" s="1"/>
  <c r="B2" i="1"/>
  <c r="C2" i="1" s="1"/>
  <c r="D2" i="1" s="1"/>
</calcChain>
</file>

<file path=xl/sharedStrings.xml><?xml version="1.0" encoding="utf-8"?>
<sst xmlns="http://schemas.openxmlformats.org/spreadsheetml/2006/main" count="35" uniqueCount="23">
  <si>
    <t>weight</t>
  </si>
  <si>
    <t>weight on block</t>
  </si>
  <si>
    <t>total mass</t>
  </si>
  <si>
    <t>torque</t>
  </si>
  <si>
    <t>%cogging torque</t>
  </si>
  <si>
    <t>Free weight mass</t>
  </si>
  <si>
    <t>C1 Angle 1</t>
  </si>
  <si>
    <t>C2 Angle 2</t>
  </si>
  <si>
    <t>C1 Angle 2</t>
  </si>
  <si>
    <t>C2 Angle 3</t>
  </si>
  <si>
    <t>C2 Angle 4</t>
  </si>
  <si>
    <t>C2 Angle 5</t>
  </si>
  <si>
    <t>C2 Angle 1</t>
  </si>
  <si>
    <t>C1 Angle 3</t>
  </si>
  <si>
    <t>C1 Angle 4</t>
  </si>
  <si>
    <t>C1 Angle 5</t>
  </si>
  <si>
    <t>C3 Angle 1</t>
  </si>
  <si>
    <t>C3 Angle 2</t>
  </si>
  <si>
    <t>C3 Angle 3</t>
  </si>
  <si>
    <t>C3 Angle 4</t>
  </si>
  <si>
    <t>C3 Angle 5</t>
  </si>
  <si>
    <t>here</t>
  </si>
  <si>
    <t>and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</si>
</sst>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3">
    <xf numFmtId="0" fontId="0" fillId="0" borderId="0" xfId="0"/>
    <xf numFmtId="0" fontId="0" fillId="2" borderId="0" xfId="0" applyFill="1"/>
    <xf numFmtId="0" fontId="1" fillId="3" borderId="0" xfId="1"/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D82CD-DA58-4360-B322-3124740AEC69}">
  <dimension ref="A1:E9"/>
  <sheetViews>
    <sheetView workbookViewId="0">
      <selection activeCell="D9" sqref="A1:E9"/>
    </sheetView>
  </sheetViews>
  <sheetFormatPr defaultRowHeight="14.25" x14ac:dyDescent="0.45"/>
  <cols>
    <col min="1" max="1" width="20.59765625" customWidth="1"/>
    <col min="2" max="2" width="16.59765625" customWidth="1"/>
    <col min="3" max="3" width="23.46484375" customWidth="1"/>
    <col min="5" max="5" width="18.06640625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1.25</v>
      </c>
      <c r="B2">
        <f>A2+0.979</f>
        <v>2.2290000000000001</v>
      </c>
      <c r="C2">
        <f>B2*0.453592</f>
        <v>1.0110565680000001</v>
      </c>
      <c r="D2">
        <f>C2*9.81*0.0485</f>
        <v>0.48104554920588005</v>
      </c>
      <c r="E2">
        <f>D2/1.98*100</f>
        <v>24.295229757872729</v>
      </c>
    </row>
    <row r="3" spans="1:5" s="1" customFormat="1" x14ac:dyDescent="0.45">
      <c r="A3" s="1">
        <v>2.5</v>
      </c>
      <c r="B3" s="1">
        <f t="shared" ref="B3:B9" si="0">A3+0.979</f>
        <v>3.4790000000000001</v>
      </c>
      <c r="C3" s="1">
        <f>B3*0.453592</f>
        <v>1.578046568</v>
      </c>
      <c r="D3" s="1">
        <f t="shared" ref="D3:D9" si="1">C3*9.81*0.0485</f>
        <v>0.75081088635588</v>
      </c>
      <c r="E3" s="1">
        <f t="shared" ref="E3:E9" si="2">D3/1.98*100</f>
        <v>37.919741735145458</v>
      </c>
    </row>
    <row r="4" spans="1:5" x14ac:dyDescent="0.45">
      <c r="A4">
        <v>3.75</v>
      </c>
      <c r="B4">
        <f t="shared" si="0"/>
        <v>4.7290000000000001</v>
      </c>
      <c r="C4">
        <f t="shared" ref="C4:C9" si="3">B4*0.453592</f>
        <v>2.1450365680000001</v>
      </c>
      <c r="D4">
        <f t="shared" si="1"/>
        <v>1.0205762235058802</v>
      </c>
      <c r="E4">
        <f t="shared" si="2"/>
        <v>51.54425371241819</v>
      </c>
    </row>
    <row r="5" spans="1:5" s="1" customFormat="1" x14ac:dyDescent="0.45">
      <c r="A5" s="1">
        <v>5</v>
      </c>
      <c r="B5" s="1">
        <f t="shared" si="0"/>
        <v>5.9790000000000001</v>
      </c>
      <c r="C5" s="1">
        <f t="shared" si="3"/>
        <v>2.7120265680000002</v>
      </c>
      <c r="D5" s="1">
        <f t="shared" si="1"/>
        <v>1.2903415606558801</v>
      </c>
      <c r="E5" s="1">
        <f t="shared" si="2"/>
        <v>65.168765689690915</v>
      </c>
    </row>
    <row r="6" spans="1:5" x14ac:dyDescent="0.45">
      <c r="A6">
        <v>6.25</v>
      </c>
      <c r="B6">
        <f t="shared" si="0"/>
        <v>7.2290000000000001</v>
      </c>
      <c r="C6">
        <f t="shared" si="3"/>
        <v>3.2790165679999999</v>
      </c>
      <c r="D6">
        <f t="shared" si="1"/>
        <v>1.5601068978058801</v>
      </c>
      <c r="E6">
        <f t="shared" si="2"/>
        <v>78.793277666963647</v>
      </c>
    </row>
    <row r="7" spans="1:5" s="1" customFormat="1" x14ac:dyDescent="0.45">
      <c r="A7" s="1">
        <v>7.5</v>
      </c>
      <c r="B7" s="1">
        <f t="shared" si="0"/>
        <v>8.4789999999999992</v>
      </c>
      <c r="C7" s="1">
        <f t="shared" si="3"/>
        <v>3.8460065679999995</v>
      </c>
      <c r="D7" s="1">
        <f t="shared" si="1"/>
        <v>1.82987223495588</v>
      </c>
      <c r="E7" s="1">
        <f t="shared" si="2"/>
        <v>92.417789644236365</v>
      </c>
    </row>
    <row r="8" spans="1:5" x14ac:dyDescent="0.45">
      <c r="A8">
        <v>8.75</v>
      </c>
      <c r="B8">
        <f t="shared" si="0"/>
        <v>9.7289999999999992</v>
      </c>
      <c r="C8">
        <f t="shared" si="3"/>
        <v>4.4129965679999996</v>
      </c>
      <c r="D8">
        <f t="shared" si="1"/>
        <v>2.09963757210588</v>
      </c>
      <c r="E8">
        <f t="shared" si="2"/>
        <v>106.0423016215091</v>
      </c>
    </row>
    <row r="9" spans="1:5" s="1" customFormat="1" x14ac:dyDescent="0.45">
      <c r="A9" s="1">
        <v>10</v>
      </c>
      <c r="B9" s="1">
        <f t="shared" si="0"/>
        <v>10.978999999999999</v>
      </c>
      <c r="C9" s="1">
        <f t="shared" si="3"/>
        <v>4.9799865679999993</v>
      </c>
      <c r="D9" s="1">
        <f t="shared" si="1"/>
        <v>2.3694029092558799</v>
      </c>
      <c r="E9" s="1">
        <f t="shared" si="2"/>
        <v>119.66681359878181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09D71-39EA-4906-8107-ACE7D06AE9F3}">
  <dimension ref="A1:E9"/>
  <sheetViews>
    <sheetView tabSelected="1" workbookViewId="0">
      <selection activeCell="D2" sqref="D2:D8"/>
    </sheetView>
  </sheetViews>
  <sheetFormatPr defaultRowHeight="14.25" x14ac:dyDescent="0.45"/>
  <cols>
    <col min="5" max="5" width="32.73046875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8.75</v>
      </c>
      <c r="B2">
        <f>A2+0.979</f>
        <v>9.7289999999999992</v>
      </c>
      <c r="C2">
        <f>B2*0.453592</f>
        <v>4.4129965679999996</v>
      </c>
      <c r="D2">
        <f>C2*9.81*0.0485</f>
        <v>2.09963757210588</v>
      </c>
      <c r="E2">
        <f>D2/1.98*100</f>
        <v>106.0423016215091</v>
      </c>
    </row>
    <row r="3" spans="1:5" x14ac:dyDescent="0.45">
      <c r="A3" s="1">
        <v>7.5</v>
      </c>
      <c r="B3" s="1">
        <f t="shared" ref="B3:B9" si="0">A3+0.979</f>
        <v>8.4789999999999992</v>
      </c>
      <c r="C3" s="1">
        <f>B3*0.453592</f>
        <v>3.8460065679999995</v>
      </c>
      <c r="D3" s="1">
        <f t="shared" ref="D3:D9" si="1">C3*9.81*0.0485</f>
        <v>1.82987223495588</v>
      </c>
      <c r="E3" s="1">
        <f t="shared" ref="E3:E9" si="2">D3/1.98*100</f>
        <v>92.417789644236365</v>
      </c>
    </row>
    <row r="4" spans="1:5" x14ac:dyDescent="0.45">
      <c r="A4">
        <v>6.24</v>
      </c>
      <c r="B4">
        <f t="shared" si="0"/>
        <v>7.2190000000000003</v>
      </c>
      <c r="C4">
        <f t="shared" ref="C4:C9" si="3">B4*0.453592</f>
        <v>3.2744806479999999</v>
      </c>
      <c r="D4">
        <f t="shared" si="1"/>
        <v>1.55794877510868</v>
      </c>
      <c r="E4">
        <f t="shared" si="2"/>
        <v>78.684281571145448</v>
      </c>
    </row>
    <row r="5" spans="1:5" x14ac:dyDescent="0.45">
      <c r="A5" s="1">
        <v>5</v>
      </c>
      <c r="B5" s="1">
        <f t="shared" si="0"/>
        <v>5.9790000000000001</v>
      </c>
      <c r="C5" s="1">
        <f t="shared" si="3"/>
        <v>2.7120265680000002</v>
      </c>
      <c r="D5" s="1">
        <f t="shared" si="1"/>
        <v>1.2903415606558801</v>
      </c>
      <c r="E5" s="1">
        <f t="shared" si="2"/>
        <v>65.168765689690915</v>
      </c>
    </row>
    <row r="6" spans="1:5" x14ac:dyDescent="0.45">
      <c r="A6">
        <v>3.75</v>
      </c>
      <c r="B6">
        <f t="shared" si="0"/>
        <v>4.7290000000000001</v>
      </c>
      <c r="C6">
        <f t="shared" si="3"/>
        <v>2.1450365680000001</v>
      </c>
      <c r="D6">
        <f t="shared" si="1"/>
        <v>1.0205762235058802</v>
      </c>
      <c r="E6">
        <f t="shared" si="2"/>
        <v>51.54425371241819</v>
      </c>
    </row>
    <row r="7" spans="1:5" x14ac:dyDescent="0.45">
      <c r="A7" s="1">
        <v>2.5</v>
      </c>
      <c r="B7" s="1">
        <f t="shared" si="0"/>
        <v>3.4790000000000001</v>
      </c>
      <c r="C7" s="1">
        <f t="shared" si="3"/>
        <v>1.578046568</v>
      </c>
      <c r="D7" s="1">
        <f t="shared" si="1"/>
        <v>0.75081088635588</v>
      </c>
      <c r="E7" s="1">
        <f t="shared" si="2"/>
        <v>37.919741735145458</v>
      </c>
    </row>
    <row r="8" spans="1:5" x14ac:dyDescent="0.45">
      <c r="A8">
        <v>1.25</v>
      </c>
      <c r="B8">
        <f t="shared" si="0"/>
        <v>2.2290000000000001</v>
      </c>
      <c r="C8">
        <f t="shared" si="3"/>
        <v>1.0110565680000001</v>
      </c>
      <c r="D8">
        <f t="shared" si="1"/>
        <v>0.48104554920588005</v>
      </c>
      <c r="E8">
        <f t="shared" si="2"/>
        <v>24.295229757872729</v>
      </c>
    </row>
    <row r="9" spans="1:5" x14ac:dyDescent="0.45">
      <c r="A9" s="1">
        <v>0</v>
      </c>
      <c r="B9" s="1">
        <f t="shared" si="0"/>
        <v>0.97899999999999998</v>
      </c>
      <c r="C9" s="1">
        <f t="shared" si="3"/>
        <v>0.44406656799999999</v>
      </c>
      <c r="D9" s="1">
        <f t="shared" si="1"/>
        <v>0.21128021205588002</v>
      </c>
      <c r="E9" s="1">
        <f t="shared" si="2"/>
        <v>10.6707177806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1AF83-02F2-4FC4-A1EF-0E4F5F434361}">
  <dimension ref="A1:E13"/>
  <sheetViews>
    <sheetView workbookViewId="0">
      <selection activeCell="E18" sqref="E18"/>
    </sheetView>
  </sheetViews>
  <sheetFormatPr defaultRowHeight="14.25" x14ac:dyDescent="0.45"/>
  <cols>
    <col min="1" max="1" width="20.59765625" customWidth="1"/>
    <col min="2" max="2" width="16.59765625" customWidth="1"/>
    <col min="3" max="3" width="23.46484375" customWidth="1"/>
    <col min="5" max="5" width="18.06640625" customWidth="1"/>
  </cols>
  <sheetData>
    <row r="1" spans="1:5" x14ac:dyDescent="0.45">
      <c r="A1" t="s">
        <v>5</v>
      </c>
      <c r="B1" t="s">
        <v>1</v>
      </c>
      <c r="C1" t="s">
        <v>2</v>
      </c>
      <c r="D1" t="s">
        <v>3</v>
      </c>
      <c r="E1" t="s">
        <v>4</v>
      </c>
    </row>
    <row r="2" spans="1:5" s="2" customFormat="1" x14ac:dyDescent="0.45">
      <c r="A2" s="2">
        <v>0.625</v>
      </c>
      <c r="B2" s="2">
        <f>A2+0.979</f>
        <v>1.6040000000000001</v>
      </c>
      <c r="C2" s="2">
        <f>B2*0.453592</f>
        <v>0.72756156800000005</v>
      </c>
      <c r="D2" s="2">
        <f>C2*9.81*0.0485</f>
        <v>0.34616288063088002</v>
      </c>
      <c r="E2" s="2">
        <f t="shared" ref="E2:E13" si="0">D2/2.4*100</f>
        <v>14.42345335962</v>
      </c>
    </row>
    <row r="3" spans="1:5" x14ac:dyDescent="0.45">
      <c r="A3">
        <v>1.25</v>
      </c>
      <c r="B3">
        <f t="shared" ref="B3:B13" si="1">A3+0.979</f>
        <v>2.2290000000000001</v>
      </c>
      <c r="C3">
        <f>B3*0.453592</f>
        <v>1.0110565680000001</v>
      </c>
      <c r="D3">
        <f>C3*9.81*0.0485</f>
        <v>0.48104554920588005</v>
      </c>
      <c r="E3">
        <f t="shared" si="0"/>
        <v>20.043564550245001</v>
      </c>
    </row>
    <row r="4" spans="1:5" s="2" customFormat="1" x14ac:dyDescent="0.45">
      <c r="A4" s="2">
        <v>1.875</v>
      </c>
      <c r="B4" s="2">
        <f t="shared" si="1"/>
        <v>2.8540000000000001</v>
      </c>
      <c r="C4" s="2">
        <f t="shared" ref="C4:C13" si="2">B4*0.453592</f>
        <v>1.2945515679999999</v>
      </c>
      <c r="D4" s="2">
        <f t="shared" ref="D4:D13" si="3">C4*9.81*0.0485</f>
        <v>0.61592821778088003</v>
      </c>
      <c r="E4" s="2">
        <f t="shared" si="0"/>
        <v>25.663675740870001</v>
      </c>
    </row>
    <row r="5" spans="1:5" x14ac:dyDescent="0.45">
      <c r="A5">
        <v>2.5</v>
      </c>
      <c r="B5">
        <f t="shared" si="1"/>
        <v>3.4790000000000001</v>
      </c>
      <c r="C5">
        <f t="shared" si="2"/>
        <v>1.578046568</v>
      </c>
      <c r="D5">
        <f t="shared" si="3"/>
        <v>0.75081088635588</v>
      </c>
      <c r="E5">
        <f t="shared" si="0"/>
        <v>31.283786931495001</v>
      </c>
    </row>
    <row r="6" spans="1:5" s="1" customFormat="1" x14ac:dyDescent="0.45">
      <c r="A6" s="1">
        <v>3.125</v>
      </c>
      <c r="B6" s="1">
        <f t="shared" si="1"/>
        <v>4.1040000000000001</v>
      </c>
      <c r="C6" s="1">
        <f t="shared" si="2"/>
        <v>1.861541568</v>
      </c>
      <c r="D6" s="1">
        <f t="shared" si="3"/>
        <v>0.88569355493087998</v>
      </c>
      <c r="E6" s="1">
        <f t="shared" si="0"/>
        <v>36.903898122119998</v>
      </c>
    </row>
    <row r="7" spans="1:5" x14ac:dyDescent="0.45">
      <c r="A7">
        <v>3.75</v>
      </c>
      <c r="B7">
        <f t="shared" si="1"/>
        <v>4.7290000000000001</v>
      </c>
      <c r="C7">
        <f t="shared" si="2"/>
        <v>2.1450365680000001</v>
      </c>
      <c r="D7">
        <f t="shared" si="3"/>
        <v>1.0205762235058802</v>
      </c>
      <c r="E7">
        <f t="shared" si="0"/>
        <v>42.524009312745008</v>
      </c>
    </row>
    <row r="8" spans="1:5" s="2" customFormat="1" x14ac:dyDescent="0.45">
      <c r="A8" s="2">
        <v>4.375</v>
      </c>
      <c r="B8" s="2">
        <f t="shared" si="1"/>
        <v>5.3540000000000001</v>
      </c>
      <c r="C8" s="2">
        <f t="shared" si="2"/>
        <v>2.4285315679999999</v>
      </c>
      <c r="D8" s="2">
        <f t="shared" si="3"/>
        <v>1.1554588920808799</v>
      </c>
      <c r="E8" s="2">
        <f t="shared" si="0"/>
        <v>48.144120503369997</v>
      </c>
    </row>
    <row r="9" spans="1:5" x14ac:dyDescent="0.45">
      <c r="A9">
        <v>5</v>
      </c>
      <c r="B9">
        <f t="shared" si="1"/>
        <v>5.9790000000000001</v>
      </c>
      <c r="C9">
        <f t="shared" si="2"/>
        <v>2.7120265680000002</v>
      </c>
      <c r="D9">
        <f t="shared" si="3"/>
        <v>1.2903415606558801</v>
      </c>
      <c r="E9">
        <f t="shared" si="0"/>
        <v>53.764231693995015</v>
      </c>
    </row>
    <row r="10" spans="1:5" s="1" customFormat="1" x14ac:dyDescent="0.45">
      <c r="A10" s="1">
        <v>5.625</v>
      </c>
      <c r="B10" s="1">
        <f t="shared" si="1"/>
        <v>6.6040000000000001</v>
      </c>
      <c r="C10" s="1">
        <f t="shared" si="2"/>
        <v>2.995521568</v>
      </c>
      <c r="D10" s="1">
        <f t="shared" si="3"/>
        <v>1.4252242292308801</v>
      </c>
      <c r="E10" s="1">
        <f t="shared" si="0"/>
        <v>59.384342884620011</v>
      </c>
    </row>
    <row r="11" spans="1:5" x14ac:dyDescent="0.45">
      <c r="A11">
        <v>6.25</v>
      </c>
      <c r="B11">
        <f t="shared" si="1"/>
        <v>7.2290000000000001</v>
      </c>
      <c r="C11">
        <f t="shared" si="2"/>
        <v>3.2790165679999999</v>
      </c>
      <c r="D11">
        <f t="shared" si="3"/>
        <v>1.5601068978058801</v>
      </c>
      <c r="E11">
        <f t="shared" si="0"/>
        <v>65.004454075245008</v>
      </c>
    </row>
    <row r="12" spans="1:5" s="2" customFormat="1" x14ac:dyDescent="0.45">
      <c r="A12" s="2">
        <v>6.875</v>
      </c>
      <c r="B12" s="2">
        <f t="shared" si="1"/>
        <v>7.8540000000000001</v>
      </c>
      <c r="C12" s="2">
        <f t="shared" si="2"/>
        <v>3.5625115680000001</v>
      </c>
      <c r="D12" s="2">
        <f t="shared" si="3"/>
        <v>1.6949895663808801</v>
      </c>
      <c r="E12" s="2">
        <f t="shared" si="0"/>
        <v>70.624565265870004</v>
      </c>
    </row>
    <row r="13" spans="1:5" x14ac:dyDescent="0.45">
      <c r="A13">
        <v>7.5</v>
      </c>
      <c r="B13">
        <f t="shared" si="1"/>
        <v>8.4789999999999992</v>
      </c>
      <c r="C13">
        <f t="shared" si="2"/>
        <v>3.8460065679999995</v>
      </c>
      <c r="D13">
        <f t="shared" si="3"/>
        <v>1.82987223495588</v>
      </c>
      <c r="E13">
        <f t="shared" si="0"/>
        <v>76.244676456495014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E83D4-E6B6-4D44-B317-7CD54EE7A80F}">
  <dimension ref="A1:G45"/>
  <sheetViews>
    <sheetView topLeftCell="A20" workbookViewId="0">
      <selection activeCell="M37" sqref="M37"/>
    </sheetView>
  </sheetViews>
  <sheetFormatPr defaultRowHeight="14.25" x14ac:dyDescent="0.45"/>
  <cols>
    <col min="1" max="1" width="20.9296875" customWidth="1"/>
    <col min="2" max="3" width="13.1328125" customWidth="1"/>
    <col min="4" max="4" width="12.1328125" customWidth="1"/>
    <col min="5" max="5" width="11.19921875" customWidth="1"/>
    <col min="6" max="6" width="10.265625" customWidth="1"/>
  </cols>
  <sheetData>
    <row r="1" spans="1:7" x14ac:dyDescent="0.45">
      <c r="A1" t="s">
        <v>5</v>
      </c>
      <c r="B1" t="s">
        <v>6</v>
      </c>
      <c r="C1" t="s">
        <v>8</v>
      </c>
      <c r="D1" t="s">
        <v>13</v>
      </c>
      <c r="E1" t="s">
        <v>14</v>
      </c>
      <c r="F1" t="s">
        <v>15</v>
      </c>
    </row>
    <row r="2" spans="1:7" x14ac:dyDescent="0.45">
      <c r="A2" s="2">
        <v>0.625</v>
      </c>
      <c r="B2" s="2">
        <v>-0.42480600000000002</v>
      </c>
      <c r="C2" s="2">
        <v>-0.42480600000000002</v>
      </c>
      <c r="D2" s="2">
        <v>-0.380859</v>
      </c>
      <c r="E2" s="2">
        <v>-0.41015600000000002</v>
      </c>
      <c r="F2" s="2">
        <v>-0.39550800000000003</v>
      </c>
    </row>
    <row r="3" spans="1:7" x14ac:dyDescent="0.45">
      <c r="A3">
        <v>1.25</v>
      </c>
      <c r="B3">
        <v>-0.629884</v>
      </c>
      <c r="C3">
        <v>-0.54199200000000003</v>
      </c>
      <c r="D3">
        <v>-0.45410299999999998</v>
      </c>
      <c r="E3">
        <v>-0.45410299999999998</v>
      </c>
      <c r="F3">
        <v>-0.45410299999999998</v>
      </c>
    </row>
    <row r="4" spans="1:7" x14ac:dyDescent="0.45">
      <c r="A4" s="2">
        <v>1.875</v>
      </c>
      <c r="B4" s="2">
        <v>-1.06934</v>
      </c>
      <c r="C4" s="2">
        <v>-0.864259</v>
      </c>
      <c r="D4" s="2">
        <v>-1.01074</v>
      </c>
      <c r="E4" s="2">
        <v>-0.84960999999999998</v>
      </c>
      <c r="F4" s="2">
        <v>-0.96679700000000002</v>
      </c>
    </row>
    <row r="5" spans="1:7" x14ac:dyDescent="0.45">
      <c r="A5">
        <v>2.5</v>
      </c>
      <c r="B5">
        <v>-1.17188</v>
      </c>
      <c r="C5">
        <v>-1.0546899999999999</v>
      </c>
      <c r="D5">
        <v>-1.06934</v>
      </c>
      <c r="E5">
        <v>-1.0546899999999999</v>
      </c>
      <c r="F5">
        <v>-1.2011700000000001</v>
      </c>
    </row>
    <row r="6" spans="1:7" x14ac:dyDescent="0.45">
      <c r="A6" s="1">
        <v>3.125</v>
      </c>
      <c r="B6" s="1">
        <v>-1.5234399999999999</v>
      </c>
      <c r="C6" s="1">
        <v>-1.49414</v>
      </c>
      <c r="D6" s="1">
        <v>-1.4648399999999999</v>
      </c>
      <c r="E6" s="1">
        <v>-1.5234000000000001</v>
      </c>
      <c r="F6" s="1">
        <v>-1.5527299999999999</v>
      </c>
    </row>
    <row r="7" spans="1:7" x14ac:dyDescent="0.45">
      <c r="A7">
        <v>3.75</v>
      </c>
      <c r="B7">
        <v>-1.8896500000000001</v>
      </c>
      <c r="C7">
        <v>-1.8310599999999999</v>
      </c>
      <c r="D7">
        <v>-1.9189499999999999</v>
      </c>
      <c r="E7">
        <v>-1.8896500000000001</v>
      </c>
      <c r="F7">
        <v>-1.96286</v>
      </c>
      <c r="G7" t="s">
        <v>21</v>
      </c>
    </row>
    <row r="8" spans="1:7" x14ac:dyDescent="0.45">
      <c r="A8" s="2">
        <v>4.375</v>
      </c>
      <c r="B8" s="2">
        <v>-2.2265600000000001</v>
      </c>
      <c r="C8" s="2">
        <v>-2.21191</v>
      </c>
      <c r="D8" s="2">
        <v>-2.1972700000000001</v>
      </c>
      <c r="E8" s="2">
        <v>-2.1972700000000001</v>
      </c>
      <c r="F8" s="2">
        <v>-2.2705099999999998</v>
      </c>
      <c r="G8" t="s">
        <v>22</v>
      </c>
    </row>
    <row r="9" spans="1:7" x14ac:dyDescent="0.45">
      <c r="A9">
        <v>5</v>
      </c>
      <c r="B9">
        <v>-2.47559</v>
      </c>
      <c r="C9">
        <v>-2.5927699999999998</v>
      </c>
      <c r="D9">
        <v>-2.51953</v>
      </c>
      <c r="E9">
        <v>-2.51953</v>
      </c>
      <c r="F9">
        <v>-2.49024</v>
      </c>
    </row>
    <row r="10" spans="1:7" x14ac:dyDescent="0.45">
      <c r="A10" s="1">
        <v>5.625</v>
      </c>
      <c r="B10" s="1">
        <v>-2.7978499999999999</v>
      </c>
      <c r="C10" s="1">
        <v>-3.14941</v>
      </c>
      <c r="D10" s="1">
        <v>-2.9003899999999998</v>
      </c>
      <c r="E10" s="1">
        <v>-2.9296899999999999</v>
      </c>
      <c r="F10" s="1">
        <v>-2.7978499999999999</v>
      </c>
    </row>
    <row r="11" spans="1:7" x14ac:dyDescent="0.45">
      <c r="A11">
        <v>6.25</v>
      </c>
      <c r="B11">
        <v>-3.4716800000000001</v>
      </c>
      <c r="C11">
        <v>-3.45703</v>
      </c>
      <c r="D11">
        <v>-3.42774</v>
      </c>
      <c r="E11">
        <v>-3.5302699999999998</v>
      </c>
      <c r="F11">
        <v>-3.57422</v>
      </c>
    </row>
    <row r="12" spans="1:7" x14ac:dyDescent="0.45">
      <c r="A12" s="2">
        <v>6.875</v>
      </c>
      <c r="B12" s="2">
        <v>-3.6328100000000001</v>
      </c>
      <c r="C12" s="2">
        <v>-3.5886999999999998</v>
      </c>
      <c r="D12" s="2">
        <v>-3.5886999999999998</v>
      </c>
      <c r="E12" s="2">
        <v>-3.7939500000000002</v>
      </c>
      <c r="F12" s="2">
        <v>-4.1308600000000002</v>
      </c>
    </row>
    <row r="13" spans="1:7" x14ac:dyDescent="0.45">
      <c r="A13">
        <v>7.5</v>
      </c>
      <c r="B13">
        <v>-4.2626999999999997</v>
      </c>
      <c r="C13">
        <v>-4.2332000000000001</v>
      </c>
      <c r="D13">
        <v>-4.4091800000000001</v>
      </c>
      <c r="E13">
        <v>-4.2626999999999997</v>
      </c>
      <c r="F13">
        <v>-4.21875</v>
      </c>
    </row>
    <row r="17" spans="1:6" x14ac:dyDescent="0.45">
      <c r="A17" t="s">
        <v>5</v>
      </c>
      <c r="B17" t="s">
        <v>12</v>
      </c>
      <c r="C17" t="s">
        <v>7</v>
      </c>
      <c r="D17" t="s">
        <v>9</v>
      </c>
      <c r="E17" t="s">
        <v>10</v>
      </c>
      <c r="F17" t="s">
        <v>11</v>
      </c>
    </row>
    <row r="18" spans="1:6" x14ac:dyDescent="0.45">
      <c r="A18" s="2">
        <v>0.625</v>
      </c>
      <c r="B18" s="2">
        <v>-30.3369</v>
      </c>
      <c r="C18" s="2">
        <v>-30.3369</v>
      </c>
      <c r="D18" s="2">
        <v>-30.351600000000001</v>
      </c>
      <c r="E18" s="2">
        <v>-30.3369</v>
      </c>
      <c r="F18" s="2">
        <v>-30.322299999999998</v>
      </c>
    </row>
    <row r="19" spans="1:6" x14ac:dyDescent="0.45">
      <c r="A19">
        <v>1.25</v>
      </c>
      <c r="B19">
        <v>-30.615200000000002</v>
      </c>
      <c r="C19">
        <v>-30.703099999999999</v>
      </c>
      <c r="D19">
        <v>-30.659199999999998</v>
      </c>
      <c r="E19">
        <v>-30.835000000000001</v>
      </c>
      <c r="F19">
        <v>-30.761700000000001</v>
      </c>
    </row>
    <row r="20" spans="1:6" x14ac:dyDescent="0.45">
      <c r="A20" s="2">
        <v>1.875</v>
      </c>
      <c r="B20" s="2">
        <v>-31.0107</v>
      </c>
      <c r="C20" s="2">
        <v>-31.0107</v>
      </c>
      <c r="D20" s="2">
        <v>-30.996099999999998</v>
      </c>
      <c r="E20" s="2">
        <v>-30.996099999999998</v>
      </c>
      <c r="F20" s="2">
        <v>-31.025400000000001</v>
      </c>
    </row>
    <row r="21" spans="1:6" x14ac:dyDescent="0.45">
      <c r="A21">
        <v>2.5</v>
      </c>
      <c r="B21">
        <v>-31.1279</v>
      </c>
      <c r="C21">
        <v>-30.303699999999999</v>
      </c>
      <c r="D21">
        <v>-30.259799999999998</v>
      </c>
      <c r="E21">
        <v>-31.3916</v>
      </c>
      <c r="F21">
        <v>-31.113299999999999</v>
      </c>
    </row>
    <row r="22" spans="1:6" x14ac:dyDescent="0.45">
      <c r="A22" s="1">
        <v>3.125</v>
      </c>
      <c r="B22" s="1">
        <v>-31.5381</v>
      </c>
      <c r="C22" s="1">
        <v>-31.567399999999999</v>
      </c>
      <c r="D22" s="1">
        <v>-31.567399999999999</v>
      </c>
      <c r="E22" s="1">
        <v>-31.523399999999999</v>
      </c>
      <c r="F22" s="1">
        <v>-31.508800000000001</v>
      </c>
    </row>
    <row r="23" spans="1:6" x14ac:dyDescent="0.45">
      <c r="A23">
        <v>3.75</v>
      </c>
      <c r="B23">
        <v>-31.596699999999998</v>
      </c>
      <c r="C23">
        <v>-32.080100000000002</v>
      </c>
      <c r="D23">
        <v>-32.036099999999998</v>
      </c>
      <c r="E23">
        <v>-32.036099999999998</v>
      </c>
      <c r="F23">
        <v>-32.006799999999998</v>
      </c>
    </row>
    <row r="24" spans="1:6" x14ac:dyDescent="0.45">
      <c r="A24" s="2">
        <v>4.375</v>
      </c>
      <c r="B24" s="2">
        <v>-32.255899999999997</v>
      </c>
      <c r="C24" s="2">
        <v>-32.197299999999998</v>
      </c>
      <c r="D24" s="2">
        <v>-32.2119</v>
      </c>
      <c r="E24" s="2">
        <v>-32.2119</v>
      </c>
      <c r="F24" s="2">
        <v>-32.241199999999999</v>
      </c>
    </row>
    <row r="25" spans="1:6" x14ac:dyDescent="0.45">
      <c r="A25">
        <v>5</v>
      </c>
      <c r="B25">
        <v>-32.490200000000002</v>
      </c>
      <c r="C25">
        <v>-32.504899999999999</v>
      </c>
      <c r="D25">
        <v>-32.460900000000002</v>
      </c>
      <c r="E25">
        <v>-32.446300000000001</v>
      </c>
      <c r="F25">
        <v>-32.4756</v>
      </c>
    </row>
    <row r="26" spans="1:6" x14ac:dyDescent="0.45">
      <c r="A26" s="1">
        <v>5.625</v>
      </c>
      <c r="B26" s="1">
        <v>-32.856400000000001</v>
      </c>
      <c r="C26" s="1">
        <v>-32.8125</v>
      </c>
      <c r="D26" s="1">
        <v>-32.900399999999998</v>
      </c>
      <c r="E26" s="1">
        <v>-32.8125</v>
      </c>
      <c r="F26" s="1">
        <v>-32.8125</v>
      </c>
    </row>
    <row r="27" spans="1:6" x14ac:dyDescent="0.45">
      <c r="A27">
        <v>6.25</v>
      </c>
      <c r="B27">
        <v>-33.530299999999997</v>
      </c>
      <c r="C27">
        <v>-33.500999999999998</v>
      </c>
      <c r="D27">
        <v>-33.339799999999997</v>
      </c>
      <c r="E27">
        <v>-33.427700000000002</v>
      </c>
      <c r="F27">
        <v>-33.398400000000002</v>
      </c>
    </row>
    <row r="28" spans="1:6" x14ac:dyDescent="0.45">
      <c r="A28" s="2">
        <v>6.875</v>
      </c>
      <c r="B28" s="2">
        <v>-33.999000000000002</v>
      </c>
      <c r="C28" s="2">
        <v>-34.204099999999997</v>
      </c>
      <c r="D28" s="2">
        <v>-33.911099999999998</v>
      </c>
      <c r="E28" s="2">
        <v>-33.881799999999998</v>
      </c>
      <c r="F28" s="2">
        <v>-33.852499999999999</v>
      </c>
    </row>
    <row r="29" spans="1:6" x14ac:dyDescent="0.45">
      <c r="A29">
        <v>7.5</v>
      </c>
      <c r="B29">
        <v>-34.262700000000002</v>
      </c>
      <c r="C29">
        <v>-34.262700000000002</v>
      </c>
      <c r="D29">
        <v>-34.262700000000002</v>
      </c>
      <c r="E29">
        <v>-34.218800000000002</v>
      </c>
      <c r="F29">
        <v>-34.204099999999997</v>
      </c>
    </row>
    <row r="33" spans="1:6" x14ac:dyDescent="0.45">
      <c r="A33" t="s">
        <v>5</v>
      </c>
      <c r="B33" t="s">
        <v>16</v>
      </c>
      <c r="C33" t="s">
        <v>17</v>
      </c>
      <c r="D33" t="s">
        <v>18</v>
      </c>
      <c r="E33" t="s">
        <v>19</v>
      </c>
      <c r="F33" t="s">
        <v>20</v>
      </c>
    </row>
    <row r="34" spans="1:6" x14ac:dyDescent="0.45">
      <c r="A34" s="2">
        <v>0.625</v>
      </c>
      <c r="B34" s="2">
        <v>-60.322299999999998</v>
      </c>
      <c r="C34" s="2">
        <v>-60.3369</v>
      </c>
      <c r="D34" s="2">
        <v>-60.454099999999997</v>
      </c>
      <c r="E34" s="2">
        <v>-60.322299999999998</v>
      </c>
      <c r="F34" s="2">
        <v>-60.351599999999998</v>
      </c>
    </row>
    <row r="35" spans="1:6" x14ac:dyDescent="0.45">
      <c r="A35">
        <v>1.25</v>
      </c>
      <c r="B35">
        <v>-60.776400000000002</v>
      </c>
      <c r="C35">
        <v>-60.703099999999999</v>
      </c>
      <c r="D35">
        <v>-60.761699999999998</v>
      </c>
      <c r="E35">
        <v>-60.849600000000002</v>
      </c>
      <c r="F35">
        <v>-60.732399999999998</v>
      </c>
    </row>
    <row r="36" spans="1:6" x14ac:dyDescent="0.45">
      <c r="A36" s="2">
        <v>1.875</v>
      </c>
      <c r="B36" s="2">
        <v>-61.0107</v>
      </c>
      <c r="C36" s="2">
        <v>-61.025399999999998</v>
      </c>
      <c r="D36" s="2">
        <v>-61.0107</v>
      </c>
      <c r="E36" s="2">
        <v>-61.025399999999998</v>
      </c>
      <c r="F36" s="2">
        <v>-61.025399999999998</v>
      </c>
    </row>
    <row r="37" spans="1:6" x14ac:dyDescent="0.45">
      <c r="A37">
        <v>2.5</v>
      </c>
      <c r="B37">
        <v>-61.113300000000002</v>
      </c>
      <c r="C37">
        <v>-61.157200000000003</v>
      </c>
      <c r="D37">
        <v>-61.142600000000002</v>
      </c>
      <c r="E37">
        <v>-61.171900000000001</v>
      </c>
      <c r="F37">
        <v>-61.245100000000001</v>
      </c>
    </row>
    <row r="38" spans="1:6" x14ac:dyDescent="0.45">
      <c r="A38" s="1">
        <v>3.125</v>
      </c>
      <c r="B38" s="1">
        <v>-61.523400000000002</v>
      </c>
      <c r="C38" s="1">
        <v>-61.494100000000003</v>
      </c>
      <c r="D38" s="1">
        <v>-61.479500000000002</v>
      </c>
      <c r="E38" s="1">
        <v>-61.552700000000002</v>
      </c>
      <c r="F38" s="1">
        <v>-61.523400000000002</v>
      </c>
    </row>
    <row r="39" spans="1:6" x14ac:dyDescent="0.45">
      <c r="A39">
        <v>3.75</v>
      </c>
      <c r="B39">
        <v>-61.962899999999998</v>
      </c>
      <c r="C39">
        <v>-61.962899999999998</v>
      </c>
      <c r="D39">
        <v>-61.933599999999998</v>
      </c>
      <c r="E39">
        <v>-61.918900000000001</v>
      </c>
      <c r="F39">
        <v>-61.933599999999998</v>
      </c>
    </row>
    <row r="40" spans="1:6" x14ac:dyDescent="0.45">
      <c r="A40" s="2">
        <v>4.375</v>
      </c>
      <c r="B40" s="2">
        <v>-62.402299999999997</v>
      </c>
      <c r="C40" s="2">
        <v>-62.255899999999997</v>
      </c>
      <c r="D40" s="2">
        <v>-62.2119</v>
      </c>
      <c r="E40" s="2">
        <v>-62.2119</v>
      </c>
      <c r="F40" s="2">
        <v>-62.2119</v>
      </c>
    </row>
    <row r="41" spans="1:6" x14ac:dyDescent="0.45">
      <c r="A41">
        <v>5</v>
      </c>
      <c r="B41">
        <v>-62.534199999999998</v>
      </c>
      <c r="C41">
        <v>-62.607399999999998</v>
      </c>
      <c r="D41">
        <v>-62.563499999999998</v>
      </c>
      <c r="E41">
        <v>-62.534199999999998</v>
      </c>
      <c r="F41">
        <v>-62.534199999999998</v>
      </c>
    </row>
    <row r="42" spans="1:6" x14ac:dyDescent="0.45">
      <c r="A42" s="1">
        <v>5.625</v>
      </c>
      <c r="B42" s="1">
        <v>-63.193399999999997</v>
      </c>
      <c r="C42" s="1">
        <v>-63.237299999999998</v>
      </c>
      <c r="D42" s="1">
        <v>-63.164099999999998</v>
      </c>
      <c r="E42" s="1">
        <v>-63.178699999999999</v>
      </c>
      <c r="F42" s="1">
        <v>-63.178699999999999</v>
      </c>
    </row>
    <row r="43" spans="1:6" x14ac:dyDescent="0.45">
      <c r="A43">
        <v>6.25</v>
      </c>
      <c r="B43">
        <v>-63.369100000000003</v>
      </c>
      <c r="C43">
        <v>-63.544899999999998</v>
      </c>
      <c r="D43">
        <v>-63.574199999999998</v>
      </c>
      <c r="E43">
        <v>-63.603499999999997</v>
      </c>
      <c r="F43">
        <v>-63.515599999999999</v>
      </c>
    </row>
    <row r="44" spans="1:6" x14ac:dyDescent="0.45">
      <c r="A44" s="2">
        <v>6.875</v>
      </c>
      <c r="B44" s="2">
        <v>-63.911099999999998</v>
      </c>
      <c r="C44" s="2">
        <v>-63.735399999999998</v>
      </c>
      <c r="D44" s="2">
        <v>-63.735399999999998</v>
      </c>
      <c r="E44" s="2">
        <v>-64.0137</v>
      </c>
      <c r="F44" s="2">
        <v>-64.262699999999995</v>
      </c>
    </row>
    <row r="45" spans="1:6" x14ac:dyDescent="0.45">
      <c r="A45">
        <v>7.5</v>
      </c>
      <c r="B45">
        <v>-64.306600000000003</v>
      </c>
      <c r="C45">
        <v>-64.0869</v>
      </c>
      <c r="D45">
        <v>-64.160200000000003</v>
      </c>
      <c r="E45">
        <v>-64.204099999999997</v>
      </c>
      <c r="F45">
        <v>-64.130899999999997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7A37-5251-4587-AA72-DE6E998FDB91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Welker</dc:creator>
  <cp:lastModifiedBy>Adam Welker</cp:lastModifiedBy>
  <dcterms:created xsi:type="dcterms:W3CDTF">2025-03-20T23:52:15Z</dcterms:created>
  <dcterms:modified xsi:type="dcterms:W3CDTF">2025-09-08T20:32:00Z</dcterms:modified>
</cp:coreProperties>
</file>