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wi027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<sst xmlns="http://schemas.openxmlformats.org/spreadsheetml/2006/main" count="9" uniqueCount="9">
  <si>
    <t>time</t>
  </si>
  <si>
    <t>speed</t>
  </si>
  <si>
    <t>acceleration</t>
  </si>
  <si>
    <t>alpha</t>
  </si>
  <si>
    <t>g</t>
  </si>
  <si>
    <t>equivilant slope</t>
  </si>
  <si>
    <t>equivilant mass</t>
  </si>
  <si>
    <t>energy cost</t>
  </si>
  <si>
    <t>metabolic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</si>
</sst>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3" sqref="I3:I1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1.6240000000000001</v>
      </c>
    </row>
    <row r="3" spans="1:9" x14ac:dyDescent="0.35">
      <c r="A3">
        <v>0.1</v>
      </c>
      <c r="B3">
        <v>1.631</v>
      </c>
      <c r="C3">
        <f>(B3-B2)/0.1</f>
        <v>6.9999999999998952E-2</v>
      </c>
      <c r="D3">
        <f>DEGREES(ATAN(9.81/C3))</f>
        <v>89.591168552729499</v>
      </c>
      <c r="E3">
        <f>SQRT(C3^2 + 9.81^2)</f>
        <v>9.8102497419790495</v>
      </c>
      <c r="F3">
        <f>TAN(0.5*PI()-ATAN(9.81/C3))</f>
        <v>7.1355759429151885E-3</v>
      </c>
      <c r="G3">
        <f>E3/9.81</f>
        <v>1.0000254578979662</v>
      </c>
      <c r="H3">
        <f>IF(C3 = 0,3.6*1.29,(155.4*F3^5-30.4*F3^4-43.3*F3^3+46.3*F3^2+19.5*F3+3.6)*G3*1.29)</f>
        <v>4.8266389804310821</v>
      </c>
      <c r="I3">
        <f>H3*B3</f>
        <v>7.8722481770830948</v>
      </c>
    </row>
    <row r="4" spans="1:9" x14ac:dyDescent="0.35">
      <c r="A4">
        <v>0.2</v>
      </c>
      <c r="B4">
        <v>1.7110000000000001</v>
      </c>
      <c r="C4">
        <f t="shared" ref="C4:C12" si="0">(B4-B3)/0.1</f>
        <v>0.80000000000000071</v>
      </c>
      <c r="D4">
        <f t="shared" ref="D4:D12" si="1">DEGREES(ATAN(9.81/C4))</f>
        <v>85.337877893363554</v>
      </c>
      <c r="E4">
        <f t="shared" ref="E4:E12" si="2">SQRT(C4^2 + 9.81^2)</f>
        <v>9.8425657224120187</v>
      </c>
      <c r="F4">
        <f t="shared" ref="F4:F12" si="3">TAN(0.5*PI()-ATAN(9.81/C4))</f>
        <v>8.154943934760446E-2</v>
      </c>
      <c r="G4">
        <f t="shared" ref="G4:G12" si="4">E4/9.81</f>
        <v>1.0033196455058122</v>
      </c>
      <c r="H4">
        <f t="shared" ref="H4:H12" si="5">IF(C4 = 0,3.6*1.29,(155.4*F4^5-30.4*F4^4-43.3*F4^3+46.3*F4^2+19.5*F4+3.6)*G4*1.29)</f>
        <v>7.0847159469369005</v>
      </c>
      <c r="I4">
        <f t="shared" ref="I4:I12" si="6">H4*B4</f>
        <v>12.121948985209038</v>
      </c>
    </row>
    <row r="5" spans="1:9" x14ac:dyDescent="0.35">
      <c r="A5">
        <v>0.3</v>
      </c>
      <c r="B5">
        <v>1.847</v>
      </c>
      <c r="C5">
        <f t="shared" si="0"/>
        <v>1.359999999999999</v>
      </c>
      <c r="D5">
        <f t="shared" si="1"/>
        <v>82.107162833347601</v>
      </c>
      <c r="E5">
        <f t="shared" si="2"/>
        <v>9.9038224943705444</v>
      </c>
      <c r="F5">
        <f t="shared" si="3"/>
        <v>0.13863404689092748</v>
      </c>
      <c r="G5">
        <f t="shared" si="4"/>
        <v>1.0095639647676395</v>
      </c>
      <c r="H5">
        <f t="shared" si="5"/>
        <v>9.2134902306485298</v>
      </c>
      <c r="I5">
        <f t="shared" si="6"/>
        <v>17.017316456007833</v>
      </c>
    </row>
    <row r="6" spans="1:9" x14ac:dyDescent="0.35">
      <c r="A6">
        <v>0.4</v>
      </c>
      <c r="B6">
        <v>1.8879999999999999</v>
      </c>
      <c r="C6">
        <f t="shared" si="0"/>
        <v>0.40999999999999925</v>
      </c>
      <c r="D6">
        <f t="shared" si="1"/>
        <v>87.60676797564841</v>
      </c>
      <c r="E6">
        <f t="shared" si="2"/>
        <v>9.818564049798729</v>
      </c>
      <c r="F6">
        <f t="shared" si="3"/>
        <v>4.1794087665647101E-2</v>
      </c>
      <c r="G6">
        <f t="shared" si="4"/>
        <v>1.0008729918245391</v>
      </c>
      <c r="H6">
        <f t="shared" si="5"/>
        <v>5.8005457174301549</v>
      </c>
      <c r="I6">
        <f t="shared" si="6"/>
        <v>10.951430314508132</v>
      </c>
    </row>
    <row r="7" spans="1:9" x14ac:dyDescent="0.35">
      <c r="A7">
        <v>0.5</v>
      </c>
      <c r="B7">
        <v>1.952</v>
      </c>
      <c r="C7">
        <f t="shared" si="0"/>
        <v>0.64000000000000057</v>
      </c>
      <c r="D7">
        <f t="shared" si="1"/>
        <v>86.267338695717882</v>
      </c>
      <c r="E7">
        <f t="shared" si="2"/>
        <v>9.830854489819286</v>
      </c>
      <c r="F7">
        <f t="shared" si="3"/>
        <v>6.5239551478083524E-2</v>
      </c>
      <c r="G7">
        <f t="shared" si="4"/>
        <v>1.0021258399408037</v>
      </c>
      <c r="H7">
        <f t="shared" si="5"/>
        <v>6.5371950256730074</v>
      </c>
      <c r="I7">
        <f t="shared" si="6"/>
        <v>12.760604690113711</v>
      </c>
    </row>
    <row r="8" spans="1:9" x14ac:dyDescent="0.35">
      <c r="A8">
        <v>0.6</v>
      </c>
      <c r="B8">
        <v>2.012</v>
      </c>
      <c r="C8">
        <f t="shared" si="0"/>
        <v>0.60000000000000053</v>
      </c>
      <c r="D8">
        <f t="shared" si="1"/>
        <v>86.500030860932085</v>
      </c>
      <c r="E8">
        <f t="shared" si="2"/>
        <v>9.828331496240855</v>
      </c>
      <c r="F8">
        <f t="shared" si="3"/>
        <v>6.1162079510703404E-2</v>
      </c>
      <c r="G8">
        <f t="shared" si="4"/>
        <v>1.0018686540510555</v>
      </c>
      <c r="H8">
        <f t="shared" si="5"/>
        <v>6.4047477985894252</v>
      </c>
      <c r="I8">
        <f t="shared" si="6"/>
        <v>12.886352570761924</v>
      </c>
    </row>
    <row r="9" spans="1:9" x14ac:dyDescent="0.35">
      <c r="A9">
        <v>0.7</v>
      </c>
      <c r="B9">
        <v>2.1219999999999999</v>
      </c>
      <c r="C9">
        <f t="shared" si="0"/>
        <v>1.0999999999999988</v>
      </c>
      <c r="D9">
        <f t="shared" si="1"/>
        <v>83.602121505977721</v>
      </c>
      <c r="E9">
        <f t="shared" si="2"/>
        <v>9.8714791191593978</v>
      </c>
      <c r="F9">
        <f t="shared" si="3"/>
        <v>0.11213047910295597</v>
      </c>
      <c r="G9">
        <f t="shared" si="4"/>
        <v>1.0062669846237917</v>
      </c>
      <c r="H9">
        <f t="shared" si="5"/>
        <v>8.1851856800505338</v>
      </c>
      <c r="I9">
        <f t="shared" si="6"/>
        <v>17.368964013067231</v>
      </c>
    </row>
    <row r="10" spans="1:9" x14ac:dyDescent="0.35">
      <c r="A10">
        <v>0.8</v>
      </c>
      <c r="B10">
        <v>2.1869999999999998</v>
      </c>
      <c r="C10">
        <f t="shared" si="0"/>
        <v>0.64999999999999947</v>
      </c>
      <c r="D10">
        <f t="shared" si="1"/>
        <v>86.20918461484321</v>
      </c>
      <c r="E10">
        <f t="shared" si="2"/>
        <v>9.8315105655234891</v>
      </c>
      <c r="F10">
        <f t="shared" si="3"/>
        <v>6.6258919469928415E-2</v>
      </c>
      <c r="G10">
        <f t="shared" si="4"/>
        <v>1.002192718198113</v>
      </c>
      <c r="H10">
        <f t="shared" si="5"/>
        <v>6.5705869227421232</v>
      </c>
      <c r="I10">
        <f t="shared" si="6"/>
        <v>14.369873600037023</v>
      </c>
    </row>
    <row r="11" spans="1:9" x14ac:dyDescent="0.35">
      <c r="A11">
        <v>0.9</v>
      </c>
      <c r="B11">
        <v>2.1669999999999998</v>
      </c>
      <c r="C11">
        <f t="shared" si="0"/>
        <v>-0.20000000000000018</v>
      </c>
      <c r="D11">
        <f t="shared" si="1"/>
        <v>-88.832052125013305</v>
      </c>
      <c r="E11">
        <f t="shared" si="2"/>
        <v>9.8120385241803856</v>
      </c>
      <c r="F11">
        <f t="shared" si="3"/>
        <v>-2.0387359836901413E-2</v>
      </c>
      <c r="G11">
        <f t="shared" si="4"/>
        <v>1.0002078006300086</v>
      </c>
      <c r="H11">
        <f t="shared" si="5"/>
        <v>4.1573107163382437</v>
      </c>
      <c r="I11">
        <f t="shared" si="6"/>
        <v>9.0088923223049733</v>
      </c>
    </row>
    <row r="12" spans="1:9" x14ac:dyDescent="0.35">
      <c r="A12">
        <v>1</v>
      </c>
      <c r="B12">
        <v>2.0699999999999998</v>
      </c>
      <c r="C12">
        <f t="shared" si="0"/>
        <v>-0.96999999999999975</v>
      </c>
      <c r="D12">
        <f t="shared" si="1"/>
        <v>-84.353023831880293</v>
      </c>
      <c r="E12">
        <f t="shared" si="2"/>
        <v>9.8578395198948137</v>
      </c>
      <c r="F12">
        <f t="shared" si="3"/>
        <v>-9.8878695208970177E-2</v>
      </c>
      <c r="G12">
        <f t="shared" si="4"/>
        <v>1.0048766075326008</v>
      </c>
      <c r="H12">
        <f t="shared" si="5"/>
        <v>2.8026136082908057</v>
      </c>
      <c r="I12">
        <f t="shared" si="6"/>
        <v>5.8014101691619677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UiT Norges arktiske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Kjæreng Winther</dc:creator>
  <cp:lastModifiedBy>Andreas Kjæreng Winther</cp:lastModifiedBy>
  <dcterms:created xsi:type="dcterms:W3CDTF">2019-08-12T13:49:49Z</dcterms:created>
  <dcterms:modified xsi:type="dcterms:W3CDTF">2019-08-12T14:06:21Z</dcterms:modified>
</cp:coreProperties>
</file>