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r_Palm\Documents\Материалы по аналитике данных\Современные решения test task\Задание для кандидата\Задание для кандидата\"/>
    </mc:Choice>
  </mc:AlternateContent>
  <xr:revisionPtr revIDLastSave="0" documentId="13_ncr:1_{7787606E-1348-4DC3-B2FA-46AE3CAE007A}" xr6:coauthVersionLast="45" xr6:coauthVersionMax="45" xr10:uidLastSave="{00000000-0000-0000-0000-000000000000}"/>
  <bookViews>
    <workbookView xWindow="3915" yWindow="-11640" windowWidth="20730" windowHeight="11160" firstSheet="7" activeTab="8" xr2:uid="{00000000-000D-0000-FFFF-FFFF00000000}"/>
  </bookViews>
  <sheets>
    <sheet name="Задание 1" sheetId="15" r:id="rId1"/>
    <sheet name="Задание 2" sheetId="10" r:id="rId2"/>
    <sheet name="Решение 2" sheetId="16" r:id="rId3"/>
    <sheet name="Задание 4" sheetId="14" r:id="rId4"/>
    <sheet name="Решение 4" sheetId="21" r:id="rId5"/>
    <sheet name="Задание 3" sheetId="13" r:id="rId6"/>
    <sheet name="Данные для задания 3" sheetId="36" r:id="rId7"/>
    <sheet name="Решение 3" sheetId="64" r:id="rId8"/>
    <sheet name="Комментарии" sheetId="65" r:id="rId9"/>
    <sheet name="3 - Факты продаж" sheetId="38" state="hidden" r:id="rId10"/>
    <sheet name="3 - Планы по месяцам" sheetId="39" state="hidden" r:id="rId11"/>
    <sheet name="3- Планы на год" sheetId="40" state="hidden" r:id="rId12"/>
    <sheet name="3- Факты продаж по месяцам" sheetId="41" state="hidden" r:id="rId13"/>
    <sheet name="3 - Сравнение по месяцам" sheetId="42" state="hidden" r:id="rId14"/>
    <sheet name="3 - Сравнение за год" sheetId="45" state="hidden" r:id="rId15"/>
  </sheets>
  <definedNames>
    <definedName name="_xlcn.WorksheetConnection_Решение.xlsxСлияние11" hidden="1">Слияние1[]</definedName>
    <definedName name="_xlcn.WorksheetConnection_Решение.xlsxСравнение_по_месяцам1" hidden="1">Сравнение_по_месяцам[]</definedName>
    <definedName name="_xlcn.WorksheetConnection_Решение.xlsxТаблица131" hidden="1">Таблица13[]</definedName>
    <definedName name="_xlcn.WorksheetConnection_Решение.xlsxФакты_продаж_по_месяцам1" hidden="1">Факты_продаж_по_месяцам[]</definedName>
    <definedName name="_xlnm._FilterDatabase" localSheetId="6" hidden="1">'Данные для задания 3'!$A$2:$I$321</definedName>
    <definedName name="ExternalData_1" localSheetId="10" hidden="1">'3 - Планы по месяцам'!$A$1:$D$37</definedName>
    <definedName name="ExternalData_1" localSheetId="14" hidden="1">'3 - Сравнение за год'!$A$1:$G$4</definedName>
    <definedName name="ExternalData_1" localSheetId="13" hidden="1">'3 - Сравнение по месяцам'!$A$1:$H$37</definedName>
    <definedName name="ExternalData_1" localSheetId="9" hidden="1">'3 - Факты продаж'!$A$1:$K$320</definedName>
    <definedName name="ExternalData_1" localSheetId="11" hidden="1">'3- Планы на год'!$A$1:$C$4</definedName>
    <definedName name="ExternalData_1" localSheetId="12" hidden="1">'3- Факты продаж по месяцам'!$A$1:$E$34</definedName>
    <definedName name="ExternalData_1" localSheetId="4" hidden="1">'Решение 4'!$A$1:$F$416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'Задание 2'!#REF!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равнение_по_месяцам" name="Сравнение_по_месяцам" connection="WorksheetConnection_Решение.xlsx!Сравнение_по_месяцам"/>
          <x15:modelTable id="Факты_продаж_по_месяцам" name="Факты_продаж_по_месяцам" connection="WorksheetConnection_Решение.xlsx!Факты_продаж_по_месяцам"/>
          <x15:modelTable id="Слияние1" name="Слияние1" connection="WorksheetConnection_Решение.xlsx!Слияние1"/>
          <x15:modelTable id="Таблица13" name="Таблица13" connection="WorksheetConnection_Решение.xlsx!Таблица13"/>
        </x15:modelTables>
        <x15:modelRelationships>
          <x15:modelRelationship fromTable="Сравнение_по_месяцам" fromColumn="Категория товара" toTable="Слияние1" toColumn="Категория товара"/>
          <x15:modelRelationship fromTable="Факты_продаж_по_месяцам" fromColumn="Категория товара" toTable="Слияние1" toColumn="Категория товара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4" l="1"/>
  <c r="B30" i="64"/>
  <c r="B17" i="64"/>
  <c r="B32" i="64"/>
  <c r="B33" i="64"/>
  <c r="B34" i="64"/>
  <c r="B35" i="64"/>
  <c r="B36" i="64"/>
  <c r="B37" i="64"/>
  <c r="B38" i="64"/>
  <c r="B39" i="64"/>
  <c r="B40" i="64"/>
  <c r="B41" i="64"/>
  <c r="B42" i="64"/>
  <c r="B31" i="64"/>
  <c r="B19" i="64"/>
  <c r="B20" i="64"/>
  <c r="B21" i="64"/>
  <c r="B22" i="64"/>
  <c r="B23" i="64"/>
  <c r="B24" i="64"/>
  <c r="B25" i="64"/>
  <c r="B26" i="64"/>
  <c r="B27" i="64"/>
  <c r="B28" i="64"/>
  <c r="B29" i="64"/>
  <c r="B18" i="64"/>
  <c r="B6" i="64"/>
  <c r="B7" i="64"/>
  <c r="B8" i="64"/>
  <c r="B9" i="64"/>
  <c r="B10" i="64"/>
  <c r="B11" i="64"/>
  <c r="B12" i="64"/>
  <c r="B13" i="64"/>
  <c r="B14" i="64"/>
  <c r="B15" i="64"/>
  <c r="B16" i="64"/>
  <c r="B5" i="64"/>
  <c r="I2" i="42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B13" i="16" l="1"/>
  <c r="B8" i="16" s="1"/>
  <c r="B7" i="16"/>
  <c r="B11" i="16" s="1"/>
  <c r="B6" i="16" l="1"/>
  <c r="B9" i="16"/>
  <c r="B12" i="16"/>
  <c r="B1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89ACA1-8C3C-47F7-B576-60BF05967691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E0E6B1-005D-4623-A59E-A4B2D2DA027E}" name="WorksheetConnection_Решение.xlsx!Слияние1" type="102" refreshedVersion="6" minRefreshableVersion="5">
    <extLst>
      <ext xmlns:x15="http://schemas.microsoft.com/office/spreadsheetml/2010/11/main" uri="{DE250136-89BD-433C-8126-D09CA5730AF9}">
        <x15:connection id="Слияние1">
          <x15:rangePr sourceName="_xlcn.WorksheetConnection_Решение.xlsxСлияние11"/>
        </x15:connection>
      </ext>
    </extLst>
  </connection>
  <connection id="3" xr16:uid="{68EEA6E5-1410-4517-A993-F8A7FCF365BC}" name="WorksheetConnection_Решение.xlsx!Сравнение_по_месяцам" type="102" refreshedVersion="6" minRefreshableVersion="5">
    <extLst>
      <ext xmlns:x15="http://schemas.microsoft.com/office/spreadsheetml/2010/11/main" uri="{DE250136-89BD-433C-8126-D09CA5730AF9}">
        <x15:connection id="Сравнение_по_месяцам">
          <x15:rangePr sourceName="_xlcn.WorksheetConnection_Решение.xlsxСравнение_по_месяцам1"/>
        </x15:connection>
      </ext>
    </extLst>
  </connection>
  <connection id="4" xr16:uid="{6F5EE15E-3468-419A-BDB3-C0E267598597}" name="WorksheetConnection_Решение.xlsx!Таблица13" type="102" refreshedVersion="6" minRefreshableVersion="5">
    <extLst>
      <ext xmlns:x15="http://schemas.microsoft.com/office/spreadsheetml/2010/11/main" uri="{DE250136-89BD-433C-8126-D09CA5730AF9}">
        <x15:connection id="Таблица13">
          <x15:rangePr sourceName="_xlcn.WorksheetConnection_Решение.xlsxТаблица131"/>
        </x15:connection>
      </ext>
    </extLst>
  </connection>
  <connection id="5" xr16:uid="{2E3E2D06-EC9B-4E44-95B7-68644693270B}" name="WorksheetConnection_Решение.xlsx!Факты_продаж_по_месяцам" type="102" refreshedVersion="6" minRefreshableVersion="5">
    <extLst>
      <ext xmlns:x15="http://schemas.microsoft.com/office/spreadsheetml/2010/11/main" uri="{DE250136-89BD-433C-8126-D09CA5730AF9}">
        <x15:connection id="Факты_продаж_по_месяцам">
          <x15:rangePr sourceName="_xlcn.WorksheetConnection_Решение.xlsxФакты_продаж_по_месяцам1"/>
        </x15:connection>
      </ext>
    </extLst>
  </connection>
  <connection id="6" xr16:uid="{55B0F548-E40F-4722-8101-17571604505F}" keepAlive="1" name="Запрос — TDSheet1" description="Соединение с запросом &quot;TDSheet1&quot; в книге." type="5" refreshedVersion="6" background="1" saveData="1">
    <dbPr connection="Provider=Microsoft.Mashup.OleDb.1;Data Source=$Workbook$;Location=TDSheet1;Extended Properties=&quot;&quot;" command="SELECT * FROM [TDSheet1]"/>
  </connection>
  <connection id="7" xr16:uid="{940CBCFD-9767-4E54-9407-2671D00123CD}" keepAlive="1" name="Запрос — TDSheet2" description="Соединение с запросом &quot;TDSheet2&quot; в книге." type="5" refreshedVersion="6" background="1" saveData="1">
    <dbPr connection="Provider=Microsoft.Mashup.OleDb.1;Data Source=$Workbook$;Location=TDSheet2;Extended Properties=&quot;&quot;" command="SELECT * FROM [TDSheet2]"/>
  </connection>
  <connection id="8" xr16:uid="{524EAA9A-6897-4C5D-9A23-FEE910539E9F}" keepAlive="1" name="Запрос — TDSheet3" description="Соединение с запросом &quot;TDSheet3&quot; в книге." type="5" refreshedVersion="6" background="1" saveData="1">
    <dbPr connection="Provider=Microsoft.Mashup.OleDb.1;Data Source=$Workbook$;Location=TDSheet3;Extended Properties=&quot;&quot;" command="SELECT * FROM [TDSheet3]"/>
  </connection>
  <connection id="9" xr16:uid="{BC7CD7ED-3A48-422B-993F-D3481DBEF337}" keepAlive="1" name="Запрос — Планы на год" description="Соединение с запросом &quot;Планы на год&quot; в книге." type="5" refreshedVersion="6" background="1" saveData="1">
    <dbPr connection="Provider=Microsoft.Mashup.OleDb.1;Data Source=$Workbook$;Location=&quot;Планы на год&quot;;Extended Properties=&quot;&quot;" command="SELECT * FROM [Планы на год]"/>
  </connection>
  <connection id="10" xr16:uid="{83A4F5EE-8575-4770-A88F-AF6F590C1F3E}" keepAlive="1" name="Запрос — Планы по месяцам" description="Соединение с запросом &quot;Планы по месяцам&quot; в книге." type="5" refreshedVersion="6" background="1" saveData="1">
    <dbPr connection="Provider=Microsoft.Mashup.OleDb.1;Data Source=$Workbook$;Location=&quot;Планы по месяцам&quot;;Extended Properties=&quot;&quot;" command="SELECT * FROM [Планы по месяцам]"/>
  </connection>
  <connection id="11" xr16:uid="{7EB185B2-24C9-41D9-A276-7A552BBAE166}" keepAlive="1" name="Запрос — Решение 4" description="Соединение с запросом &quot;Решение 4&quot; в книге." type="5" refreshedVersion="6" background="1" saveData="1">
    <dbPr connection="Provider=Microsoft.Mashup.OleDb.1;Data Source=$Workbook$;Location=&quot;Решение 4&quot;;Extended Properties=&quot;&quot;" command="SELECT * FROM [Решение 4]"/>
  </connection>
  <connection id="12" xr16:uid="{A8977153-0AD9-455F-9F3D-854BB04507C2}" keepAlive="1" name="Запрос — Слияние1" description="Соединение с запросом &quot;Слияние1&quot; в книге." type="5" refreshedVersion="0" background="1" saveData="1">
    <dbPr connection="Provider=Microsoft.Mashup.OleDb.1;Data Source=$Workbook$;Location=Слияние1;Extended Properties=&quot;&quot;" command="SELECT * FROM [Слияние1]"/>
  </connection>
  <connection id="13" xr16:uid="{81C3D74D-7382-48DE-9D5B-ECBF2A85065E}" keepAlive="1" name="Запрос — Сравнение за год" description="Соединение с запросом &quot;Сравнение за год&quot; в книге." type="5" refreshedVersion="0" background="1">
    <dbPr connection="Provider=Microsoft.Mashup.OleDb.1;Data Source=$Workbook$;Location=&quot;Сравнение за год&quot;;Extended Properties=&quot;&quot;" command="SELECT * FROM [Сравнение за год]"/>
  </connection>
  <connection id="14" xr16:uid="{9DC1339A-0921-43C9-AAD8-DE72EC812E69}" keepAlive="1" name="Запрос — Сравнение по месяцам" description="Соединение с запросом &quot;Сравнение по месяцам&quot; в книге." type="5" refreshedVersion="6" background="1" saveData="1">
    <dbPr connection="Provider=Microsoft.Mashup.OleDb.1;Data Source=$Workbook$;Location=Сравнение по месяцам;Extended Properties=&quot;&quot;" command="SELECT * FROM [Сравнение по месяцам]"/>
  </connection>
  <connection id="15" xr16:uid="{78821E9A-17A8-45B0-9D7F-92DAD9AD8DDB}" keepAlive="1" name="Запрос — Факты продаж" description="Соединение с запросом &quot;Факты продаж&quot; в книге." type="5" refreshedVersion="6" background="1" saveData="1">
    <dbPr connection="Provider=Microsoft.Mashup.OleDb.1;Data Source=$Workbook$;Location=&quot;Факты продаж&quot;;Extended Properties=&quot;&quot;" command="SELECT * FROM [Факты продаж]"/>
  </connection>
  <connection id="16" xr16:uid="{2D5785AF-C405-43BB-B1C9-B57CFFEA9A36}" keepAlive="1" name="Запрос — Факты продаж по месяцам" description="Соединение с запросом &quot;Факты продаж по месяцам&quot; в книге." type="5" refreshedVersion="0" background="1" saveData="1">
    <dbPr connection="Provider=Microsoft.Mashup.OleDb.1;Data Source=$Workbook$;Location=&quot;Факты продаж по месяцам&quot;;Extended Properties=&quot;&quot;" command="SELECT * FROM [Факты продаж по месяцам]"/>
  </connection>
</connections>
</file>

<file path=xl/sharedStrings.xml><?xml version="1.0" encoding="utf-8"?>
<sst xmlns="http://schemas.openxmlformats.org/spreadsheetml/2006/main" count="4782" uniqueCount="819">
  <si>
    <t>Месяц</t>
  </si>
  <si>
    <t>Она состоит из: себестоимости товара; услуг по сборке товара; услуг по доставке товара до склада; услуг по доставке товара до клиента; заработной платы менеджеров; услуг по страхованию сделки; сервисное обслуживание; услуг по сопровождению сделки;</t>
  </si>
  <si>
    <t>1) Составьте калькулятор расчета МСУ</t>
  </si>
  <si>
    <t>2) Расчитайте отдельно каждый показатель</t>
  </si>
  <si>
    <t xml:space="preserve">3) Покажите Ваши расчеты при выводе формулы МСУ </t>
  </si>
  <si>
    <t>Дата продажи</t>
  </si>
  <si>
    <t>Документ</t>
  </si>
  <si>
    <t>Номенклатура</t>
  </si>
  <si>
    <t>Подразделение</t>
  </si>
  <si>
    <t>Заказ</t>
  </si>
  <si>
    <t>Категория товара</t>
  </si>
  <si>
    <t>Выручка</t>
  </si>
  <si>
    <t>Валовая</t>
  </si>
  <si>
    <t>Количество</t>
  </si>
  <si>
    <t>Документ 1</t>
  </si>
  <si>
    <t>Товар 1</t>
  </si>
  <si>
    <t>Заказ 1</t>
  </si>
  <si>
    <t>Товар 2</t>
  </si>
  <si>
    <t>Документ 2</t>
  </si>
  <si>
    <t>Товар 3</t>
  </si>
  <si>
    <t>Заказ 2</t>
  </si>
  <si>
    <t>Документ 3</t>
  </si>
  <si>
    <t>Товар 4</t>
  </si>
  <si>
    <t>Заказ 3</t>
  </si>
  <si>
    <t>Документ 4</t>
  </si>
  <si>
    <t>Товар 5</t>
  </si>
  <si>
    <t>Заказ 4</t>
  </si>
  <si>
    <t>Документ 5</t>
  </si>
  <si>
    <t>Товар 6</t>
  </si>
  <si>
    <t>Документ 6</t>
  </si>
  <si>
    <t>Документ 7</t>
  </si>
  <si>
    <t>Товар 7</t>
  </si>
  <si>
    <t>Документ 8</t>
  </si>
  <si>
    <t>Документ 9</t>
  </si>
  <si>
    <t>Товар 8</t>
  </si>
  <si>
    <t>Заказ 5</t>
  </si>
  <si>
    <t>Документ 10</t>
  </si>
  <si>
    <t>Товар 9</t>
  </si>
  <si>
    <t>Заказ 6</t>
  </si>
  <si>
    <t>Документ 11</t>
  </si>
  <si>
    <t>Товар 10</t>
  </si>
  <si>
    <t>Заказ 7</t>
  </si>
  <si>
    <t>Товар 11</t>
  </si>
  <si>
    <t>Товар 12</t>
  </si>
  <si>
    <t>Документ 12</t>
  </si>
  <si>
    <t>Товар 13</t>
  </si>
  <si>
    <t>Заказ 8</t>
  </si>
  <si>
    <t>Товар 14</t>
  </si>
  <si>
    <t>Товар 15</t>
  </si>
  <si>
    <t>Товар 16</t>
  </si>
  <si>
    <t>Товар 17</t>
  </si>
  <si>
    <t>Документ 13</t>
  </si>
  <si>
    <t>Товар 18</t>
  </si>
  <si>
    <t>Заказ 9</t>
  </si>
  <si>
    <t>Документ 14</t>
  </si>
  <si>
    <t>Товар 19</t>
  </si>
  <si>
    <t>Заказ 10</t>
  </si>
  <si>
    <t>Документ 15</t>
  </si>
  <si>
    <t>Товар 20</t>
  </si>
  <si>
    <t>Заказ 11</t>
  </si>
  <si>
    <t>Товар 21</t>
  </si>
  <si>
    <t>Товар 22</t>
  </si>
  <si>
    <t>Товар 23</t>
  </si>
  <si>
    <t>Товар 24</t>
  </si>
  <si>
    <t>Товар 25</t>
  </si>
  <si>
    <t>Товар 26</t>
  </si>
  <si>
    <t>Товар 27</t>
  </si>
  <si>
    <t>Товар 28</t>
  </si>
  <si>
    <t>Документ 16</t>
  </si>
  <si>
    <t>Товар 29</t>
  </si>
  <si>
    <t>Заказ 12</t>
  </si>
  <si>
    <t>Товар 30</t>
  </si>
  <si>
    <t>Товар 31</t>
  </si>
  <si>
    <t>Товар 32</t>
  </si>
  <si>
    <t>Документ 17</t>
  </si>
  <si>
    <t>Товар 33</t>
  </si>
  <si>
    <t>Заказ 13</t>
  </si>
  <si>
    <t>Товар 34</t>
  </si>
  <si>
    <t>Документ 18</t>
  </si>
  <si>
    <t>Товар 35</t>
  </si>
  <si>
    <t>Товар 36</t>
  </si>
  <si>
    <t>Товар 37</t>
  </si>
  <si>
    <t>Документ 19</t>
  </si>
  <si>
    <t>Товар 38</t>
  </si>
  <si>
    <t>Заказ 14</t>
  </si>
  <si>
    <t>Товар 39</t>
  </si>
  <si>
    <t>Товар 40</t>
  </si>
  <si>
    <t>Документ 20</t>
  </si>
  <si>
    <t>Товар 41</t>
  </si>
  <si>
    <t>Заказ 15</t>
  </si>
  <si>
    <t>Товар 42</t>
  </si>
  <si>
    <t>Товар 43</t>
  </si>
  <si>
    <t>Товар 44</t>
  </si>
  <si>
    <t>Товар 45</t>
  </si>
  <si>
    <t>Товар 46</t>
  </si>
  <si>
    <t>Товар 47</t>
  </si>
  <si>
    <t>Товар 48</t>
  </si>
  <si>
    <t>Документ 21</t>
  </si>
  <si>
    <t>Товар 49</t>
  </si>
  <si>
    <t>Документ 22</t>
  </si>
  <si>
    <t>Товар 50</t>
  </si>
  <si>
    <t>Товар 51</t>
  </si>
  <si>
    <t>Документ 23</t>
  </si>
  <si>
    <t>Товар 52</t>
  </si>
  <si>
    <t>Документ 24</t>
  </si>
  <si>
    <t>Документ 25</t>
  </si>
  <si>
    <t>Товар 53</t>
  </si>
  <si>
    <t>Заказ 16</t>
  </si>
  <si>
    <t>Документ 26</t>
  </si>
  <si>
    <t>Товар 54</t>
  </si>
  <si>
    <t>Заказ 17</t>
  </si>
  <si>
    <t>Документ 27</t>
  </si>
  <si>
    <t>Документ 28</t>
  </si>
  <si>
    <t>Товар 55</t>
  </si>
  <si>
    <t>Заказ 18</t>
  </si>
  <si>
    <t>Документ 29</t>
  </si>
  <si>
    <t>Товар 56</t>
  </si>
  <si>
    <t>Заказ 19</t>
  </si>
  <si>
    <t>Товар 57</t>
  </si>
  <si>
    <t>Товар 58</t>
  </si>
  <si>
    <t>Документ 30</t>
  </si>
  <si>
    <t>Товар 59</t>
  </si>
  <si>
    <t>Заказ 20</t>
  </si>
  <si>
    <t>Товар 60</t>
  </si>
  <si>
    <t>Товар 61</t>
  </si>
  <si>
    <t>Документ 31</t>
  </si>
  <si>
    <t>Товар 62</t>
  </si>
  <si>
    <t>Заказ 21</t>
  </si>
  <si>
    <t>Товар 63</t>
  </si>
  <si>
    <t>Товар 64</t>
  </si>
  <si>
    <t>Товар 65</t>
  </si>
  <si>
    <t>Товар 66</t>
  </si>
  <si>
    <t>Товар 67</t>
  </si>
  <si>
    <t>Товар 68</t>
  </si>
  <si>
    <t>Документ 32</t>
  </si>
  <si>
    <t>Товар 69</t>
  </si>
  <si>
    <t>Заказ 22</t>
  </si>
  <si>
    <t>Товар 70</t>
  </si>
  <si>
    <t>Товар 71</t>
  </si>
  <si>
    <t>Документ 33</t>
  </si>
  <si>
    <t>Товар 72</t>
  </si>
  <si>
    <t>Товар 73</t>
  </si>
  <si>
    <t>Товар 74</t>
  </si>
  <si>
    <t>Товар 75</t>
  </si>
  <si>
    <t>Товар 76</t>
  </si>
  <si>
    <t>Товар 77</t>
  </si>
  <si>
    <t>Документ 34</t>
  </si>
  <si>
    <t>Товар 78</t>
  </si>
  <si>
    <t>Заказ 23</t>
  </si>
  <si>
    <t>Товар 79</t>
  </si>
  <si>
    <t>Товар 80</t>
  </si>
  <si>
    <t>Товар 81</t>
  </si>
  <si>
    <t>Товар 82</t>
  </si>
  <si>
    <t>Документ 35</t>
  </si>
  <si>
    <t>Товар 83</t>
  </si>
  <si>
    <t>Документ 36</t>
  </si>
  <si>
    <t>Документ 37</t>
  </si>
  <si>
    <t>Товар 84</t>
  </si>
  <si>
    <t>Заказ 24</t>
  </si>
  <si>
    <t>Товар 85</t>
  </si>
  <si>
    <t>Товар 86</t>
  </si>
  <si>
    <t>Документ 38</t>
  </si>
  <si>
    <t>Товар 87</t>
  </si>
  <si>
    <t>Заказ 25</t>
  </si>
  <si>
    <t>Документ 39</t>
  </si>
  <si>
    <t>Заказ 26</t>
  </si>
  <si>
    <t>Документ 40</t>
  </si>
  <si>
    <t>Товар 88</t>
  </si>
  <si>
    <t>Заказ 27</t>
  </si>
  <si>
    <t>Документ 41</t>
  </si>
  <si>
    <t>Товар 89</t>
  </si>
  <si>
    <t>Заказ 28</t>
  </si>
  <si>
    <t>Товар 90</t>
  </si>
  <si>
    <t>Документ 42</t>
  </si>
  <si>
    <t>Товар 91</t>
  </si>
  <si>
    <t>Заказ 29</t>
  </si>
  <si>
    <t>Документ 43</t>
  </si>
  <si>
    <t>Документ 44</t>
  </si>
  <si>
    <t>Товар 92</t>
  </si>
  <si>
    <t>Документ 45</t>
  </si>
  <si>
    <t>Товар 93</t>
  </si>
  <si>
    <t>Заказ 30</t>
  </si>
  <si>
    <t>Товар 94</t>
  </si>
  <si>
    <t>Документ 46</t>
  </si>
  <si>
    <t>Документ 47</t>
  </si>
  <si>
    <t>Товар 95</t>
  </si>
  <si>
    <t>Заказ 31</t>
  </si>
  <si>
    <t>Документ 48</t>
  </si>
  <si>
    <t>Заказ 32</t>
  </si>
  <si>
    <t>Товар 96</t>
  </si>
  <si>
    <t>Документ 49</t>
  </si>
  <si>
    <t>Товар 97</t>
  </si>
  <si>
    <t>Заказ 33</t>
  </si>
  <si>
    <t>Документ 50</t>
  </si>
  <si>
    <t>Товар 98</t>
  </si>
  <si>
    <t>Заказ 34</t>
  </si>
  <si>
    <t>Документ 51</t>
  </si>
  <si>
    <t>Товар 99</t>
  </si>
  <si>
    <t>Заказ 35</t>
  </si>
  <si>
    <t>Товар 100</t>
  </si>
  <si>
    <t>Товар 101</t>
  </si>
  <si>
    <t>Товар 102</t>
  </si>
  <si>
    <t>Товар 103</t>
  </si>
  <si>
    <t>Товар 104</t>
  </si>
  <si>
    <t>Документ 52</t>
  </si>
  <si>
    <t>Товар 105</t>
  </si>
  <si>
    <t>Товар 106</t>
  </si>
  <si>
    <t>Документ 53</t>
  </si>
  <si>
    <t>Товар 107</t>
  </si>
  <si>
    <t>Заказ 36</t>
  </si>
  <si>
    <t>Документ 54</t>
  </si>
  <si>
    <t>Товар 108</t>
  </si>
  <si>
    <t>Заказ 37</t>
  </si>
  <si>
    <t>Документ 55</t>
  </si>
  <si>
    <t>Товар 109</t>
  </si>
  <si>
    <t>Заказ 38</t>
  </si>
  <si>
    <t>Документ 56</t>
  </si>
  <si>
    <t>Товар 110</t>
  </si>
  <si>
    <t>Заказ 39</t>
  </si>
  <si>
    <t>Документ 57</t>
  </si>
  <si>
    <t>Товар 111</t>
  </si>
  <si>
    <t>Заказ 40</t>
  </si>
  <si>
    <t>Документ 58</t>
  </si>
  <si>
    <t>Товар 112</t>
  </si>
  <si>
    <t>Заказ 41</t>
  </si>
  <si>
    <t>Товар 113</t>
  </si>
  <si>
    <t>Товар 114</t>
  </si>
  <si>
    <t>Документ 59</t>
  </si>
  <si>
    <t>Заказ 42</t>
  </si>
  <si>
    <t>Товар 115</t>
  </si>
  <si>
    <t>Документ 60</t>
  </si>
  <si>
    <t>Заказ 43</t>
  </si>
  <si>
    <t>Документ 61</t>
  </si>
  <si>
    <t>Товар 116</t>
  </si>
  <si>
    <t>Заказ 44</t>
  </si>
  <si>
    <t>Документ 62</t>
  </si>
  <si>
    <t>Товар 117</t>
  </si>
  <si>
    <t>Заказ 45</t>
  </si>
  <si>
    <t>Документ 63</t>
  </si>
  <si>
    <t>Товар 118</t>
  </si>
  <si>
    <t>Заказ 46</t>
  </si>
  <si>
    <t>Товар 119</t>
  </si>
  <si>
    <t>Товар 120</t>
  </si>
  <si>
    <t>Товар 121</t>
  </si>
  <si>
    <t>Товар 122</t>
  </si>
  <si>
    <t>Товар 123</t>
  </si>
  <si>
    <t>Документ 64</t>
  </si>
  <si>
    <t>Товар 124</t>
  </si>
  <si>
    <t>Товар 125</t>
  </si>
  <si>
    <t>Документ 65</t>
  </si>
  <si>
    <t>Товар 126</t>
  </si>
  <si>
    <t>Товар 127</t>
  </si>
  <si>
    <t>Товар 128</t>
  </si>
  <si>
    <t>Товар 129</t>
  </si>
  <si>
    <t>Товар 130</t>
  </si>
  <si>
    <t>Товар 131</t>
  </si>
  <si>
    <t>Товар 132</t>
  </si>
  <si>
    <t>Товар 133</t>
  </si>
  <si>
    <t>Товар 134</t>
  </si>
  <si>
    <t>Товар 135</t>
  </si>
  <si>
    <t>Товар 136</t>
  </si>
  <si>
    <t>Документ 66</t>
  </si>
  <si>
    <t>Товар 137</t>
  </si>
  <si>
    <t>Документ 67</t>
  </si>
  <si>
    <t>Товар 138</t>
  </si>
  <si>
    <t>Заказ 47</t>
  </si>
  <si>
    <t>Документ 68</t>
  </si>
  <si>
    <t>Товар 139</t>
  </si>
  <si>
    <t>Заказ 48</t>
  </si>
  <si>
    <t>Товар 140</t>
  </si>
  <si>
    <t>Товар 141</t>
  </si>
  <si>
    <t>Документ 69</t>
  </si>
  <si>
    <t>Товар 142</t>
  </si>
  <si>
    <t>Заказ 49</t>
  </si>
  <si>
    <t>Товар 143</t>
  </si>
  <si>
    <t>Документ 70</t>
  </si>
  <si>
    <t>Товар 144</t>
  </si>
  <si>
    <t>Заказ 50</t>
  </si>
  <si>
    <t>Документ 71</t>
  </si>
  <si>
    <t>Товар 145</t>
  </si>
  <si>
    <t>Заказ 51</t>
  </si>
  <si>
    <t>Документ 72</t>
  </si>
  <si>
    <t>Товар 146</t>
  </si>
  <si>
    <t>Заказ 52</t>
  </si>
  <si>
    <t>Товар 147</t>
  </si>
  <si>
    <t>Товар 148</t>
  </si>
  <si>
    <t>Товар 149</t>
  </si>
  <si>
    <t>Товар 150</t>
  </si>
  <si>
    <t>Товар 151</t>
  </si>
  <si>
    <t>Товар 152</t>
  </si>
  <si>
    <t>Товар 153</t>
  </si>
  <si>
    <t>Товар 154</t>
  </si>
  <si>
    <t>Товар 155</t>
  </si>
  <si>
    <t>Товар 156</t>
  </si>
  <si>
    <t>Документ 73</t>
  </si>
  <si>
    <t>Товар 157</t>
  </si>
  <si>
    <t>Товар 158</t>
  </si>
  <si>
    <t>Товар 159</t>
  </si>
  <si>
    <t>Товар 160</t>
  </si>
  <si>
    <t>Товар 161</t>
  </si>
  <si>
    <t>Товар 162</t>
  </si>
  <si>
    <t>Документ 74</t>
  </si>
  <si>
    <t>Товар 163</t>
  </si>
  <si>
    <t>Товар 164</t>
  </si>
  <si>
    <t>Товар 165</t>
  </si>
  <si>
    <t>Документ 75</t>
  </si>
  <si>
    <t>Заказ 53</t>
  </si>
  <si>
    <t>Товар 166</t>
  </si>
  <si>
    <t>Документ 76</t>
  </si>
  <si>
    <t>Товар 167</t>
  </si>
  <si>
    <t>Заказ 54</t>
  </si>
  <si>
    <t>Документ 77</t>
  </si>
  <si>
    <t>Товар 168</t>
  </si>
  <si>
    <t>Заказ 55</t>
  </si>
  <si>
    <t>Документ 78</t>
  </si>
  <si>
    <t>Товар 169</t>
  </si>
  <si>
    <t>Заказ 56</t>
  </si>
  <si>
    <t>Товар 170</t>
  </si>
  <si>
    <t>Товар 171</t>
  </si>
  <si>
    <t>Товар 172</t>
  </si>
  <si>
    <t>Документ 79</t>
  </si>
  <si>
    <t>Товар 173</t>
  </si>
  <si>
    <t>Заказ 57</t>
  </si>
  <si>
    <t>Товар 174</t>
  </si>
  <si>
    <t>Документ 80</t>
  </si>
  <si>
    <t>Товар 175</t>
  </si>
  <si>
    <t>Заказ 58</t>
  </si>
  <si>
    <t>Документ 81</t>
  </si>
  <si>
    <t>Заказ 59</t>
  </si>
  <si>
    <t>Товар 176</t>
  </si>
  <si>
    <t>Товар 177</t>
  </si>
  <si>
    <t>Документ 82</t>
  </si>
  <si>
    <t>Товар 178</t>
  </si>
  <si>
    <t>Товар 179</t>
  </si>
  <si>
    <t>Документ 83</t>
  </si>
  <si>
    <t>Товар 180</t>
  </si>
  <si>
    <t>Заказ 60</t>
  </si>
  <si>
    <t>Товар 181</t>
  </si>
  <si>
    <t>Документ 84</t>
  </si>
  <si>
    <t>Товар 182</t>
  </si>
  <si>
    <t>Документ 85</t>
  </si>
  <si>
    <t>Заказ 61</t>
  </si>
  <si>
    <t>Товар 183</t>
  </si>
  <si>
    <t>Документ 86</t>
  </si>
  <si>
    <t>Товар 184</t>
  </si>
  <si>
    <t>Товар 185</t>
  </si>
  <si>
    <t>Товар 186</t>
  </si>
  <si>
    <t>Товар 187</t>
  </si>
  <si>
    <t>Товар 188</t>
  </si>
  <si>
    <t>Товар 189</t>
  </si>
  <si>
    <t>Товар 190</t>
  </si>
  <si>
    <t>Документ 87</t>
  </si>
  <si>
    <t>Товар 191</t>
  </si>
  <si>
    <t>Документ 88</t>
  </si>
  <si>
    <t>Товар 192</t>
  </si>
  <si>
    <t>Заказ 62</t>
  </si>
  <si>
    <t>Документ 89</t>
  </si>
  <si>
    <t>Заказ 63</t>
  </si>
  <si>
    <t>Документ 90</t>
  </si>
  <si>
    <t>Товар 193</t>
  </si>
  <si>
    <t>Документ 91</t>
  </si>
  <si>
    <t>Товар 194</t>
  </si>
  <si>
    <t>Заказ 64</t>
  </si>
  <si>
    <t>Документ 92</t>
  </si>
  <si>
    <t>Заказ 65</t>
  </si>
  <si>
    <t>Документ 93</t>
  </si>
  <si>
    <t>Товар 195</t>
  </si>
  <si>
    <t>Заказ 66</t>
  </si>
  <si>
    <t>Документ 94</t>
  </si>
  <si>
    <t>Товар 196</t>
  </si>
  <si>
    <t>Заказ 67</t>
  </si>
  <si>
    <t>Документ 95</t>
  </si>
  <si>
    <t>Товар 197</t>
  </si>
  <si>
    <t>Заказ 68</t>
  </si>
  <si>
    <t>Документ 96</t>
  </si>
  <si>
    <t>Товар 198</t>
  </si>
  <si>
    <t>Заказ 69</t>
  </si>
  <si>
    <t>Товар 199</t>
  </si>
  <si>
    <t>Документ 97</t>
  </si>
  <si>
    <t>Заказ 70</t>
  </si>
  <si>
    <t>Документ 98</t>
  </si>
  <si>
    <t>Товар 200</t>
  </si>
  <si>
    <t>Заказ 71</t>
  </si>
  <si>
    <t>Товар 201</t>
  </si>
  <si>
    <t>Товар 202</t>
  </si>
  <si>
    <t>Товар 203</t>
  </si>
  <si>
    <t>Товар 204</t>
  </si>
  <si>
    <t>Товар 205</t>
  </si>
  <si>
    <t>Документ 99</t>
  </si>
  <si>
    <t>Товар 206</t>
  </si>
  <si>
    <t>Заказ 72</t>
  </si>
  <si>
    <t>Товар 207</t>
  </si>
  <si>
    <t>Товар 208</t>
  </si>
  <si>
    <t>Документ 100</t>
  </si>
  <si>
    <t>Товар 209</t>
  </si>
  <si>
    <t>Заказ 73</t>
  </si>
  <si>
    <t>Товар 210</t>
  </si>
  <si>
    <t>Документ 101</t>
  </si>
  <si>
    <t>Заказ 74</t>
  </si>
  <si>
    <t>Документ 102</t>
  </si>
  <si>
    <t>Заказ 75</t>
  </si>
  <si>
    <t>Документ 103</t>
  </si>
  <si>
    <t>Заказ 76</t>
  </si>
  <si>
    <t>Документ 104</t>
  </si>
  <si>
    <t>Документ 105</t>
  </si>
  <si>
    <t>Заказ 77</t>
  </si>
  <si>
    <t>Документ 106</t>
  </si>
  <si>
    <t>Заказ 78</t>
  </si>
  <si>
    <t>Документ 107</t>
  </si>
  <si>
    <t>Заказ 79</t>
  </si>
  <si>
    <t>Документ 108</t>
  </si>
  <si>
    <t>Заказ 80</t>
  </si>
  <si>
    <t>Документ 109</t>
  </si>
  <si>
    <t>Заказ 81</t>
  </si>
  <si>
    <t>Документ 110</t>
  </si>
  <si>
    <t>Заказ 82</t>
  </si>
  <si>
    <t>Документ 111</t>
  </si>
  <si>
    <t>Заказ 83</t>
  </si>
  <si>
    <t>Документ 112</t>
  </si>
  <si>
    <t>Заказ 84</t>
  </si>
  <si>
    <t>Документ 113</t>
  </si>
  <si>
    <t>Заказ 85</t>
  </si>
  <si>
    <t>Документ 114</t>
  </si>
  <si>
    <t>Документ 115</t>
  </si>
  <si>
    <t>Документ 116</t>
  </si>
  <si>
    <t>Заказ 86</t>
  </si>
  <si>
    <t>Документ 117</t>
  </si>
  <si>
    <t>Заказ 87</t>
  </si>
  <si>
    <t>Документ 118</t>
  </si>
  <si>
    <t>Заказ 88</t>
  </si>
  <si>
    <t>Документ 119</t>
  </si>
  <si>
    <t>Документ 120</t>
  </si>
  <si>
    <t>Документ 121</t>
  </si>
  <si>
    <t>Заказ 89</t>
  </si>
  <si>
    <t>Документ 122</t>
  </si>
  <si>
    <t>Заказ 90</t>
  </si>
  <si>
    <t>Документ 123</t>
  </si>
  <si>
    <t>Заказ 91</t>
  </si>
  <si>
    <t>Документ 124</t>
  </si>
  <si>
    <t>Заказ 92</t>
  </si>
  <si>
    <t>Документ 125</t>
  </si>
  <si>
    <t>Заказ 93</t>
  </si>
  <si>
    <t>Документ 126</t>
  </si>
  <si>
    <t>Заказ 94</t>
  </si>
  <si>
    <t>Документ 127</t>
  </si>
  <si>
    <t>Заказ 95</t>
  </si>
  <si>
    <t>Документ 128</t>
  </si>
  <si>
    <t>Заказ 96</t>
  </si>
  <si>
    <t>Документ 129</t>
  </si>
  <si>
    <t>Документ 130</t>
  </si>
  <si>
    <t>Заказ 97</t>
  </si>
  <si>
    <t>Документ 131</t>
  </si>
  <si>
    <t>Заказ 98</t>
  </si>
  <si>
    <t>Документ 132</t>
  </si>
  <si>
    <t>Заказ 99</t>
  </si>
  <si>
    <t>Документ 133</t>
  </si>
  <si>
    <t>Документ 134</t>
  </si>
  <si>
    <t>Заказ 100</t>
  </si>
  <si>
    <t>Документ 135</t>
  </si>
  <si>
    <t>Заказ 101</t>
  </si>
  <si>
    <t>Документ 136</t>
  </si>
  <si>
    <t>Заказ 102</t>
  </si>
  <si>
    <t>Документ 137</t>
  </si>
  <si>
    <t>Заказ 103</t>
  </si>
  <si>
    <t>Документ 138</t>
  </si>
  <si>
    <t>Документ 139</t>
  </si>
  <si>
    <t>Заказ 104</t>
  </si>
  <si>
    <t>Документ 140</t>
  </si>
  <si>
    <t>Заказ 105</t>
  </si>
  <si>
    <t>Документ 141</t>
  </si>
  <si>
    <t>Заказ 106</t>
  </si>
  <si>
    <t>Документ 142</t>
  </si>
  <si>
    <t>Заказ 107</t>
  </si>
  <si>
    <t>Документ 143</t>
  </si>
  <si>
    <t>Заказ 108</t>
  </si>
  <si>
    <t>Документ 144</t>
  </si>
  <si>
    <t>Заказ 109</t>
  </si>
  <si>
    <t>Документ 145</t>
  </si>
  <si>
    <t>Заказ 110</t>
  </si>
  <si>
    <t>Документ 146</t>
  </si>
  <si>
    <t>Заказ 111</t>
  </si>
  <si>
    <t>Документ 147</t>
  </si>
  <si>
    <t>Документ 148</t>
  </si>
  <si>
    <t>Заказ 112</t>
  </si>
  <si>
    <t>Документ 149</t>
  </si>
  <si>
    <t>Документ 150</t>
  </si>
  <si>
    <t>Заказ 113</t>
  </si>
  <si>
    <t>Документ 151</t>
  </si>
  <si>
    <t>Заказ 114</t>
  </si>
  <si>
    <t>Документ 152</t>
  </si>
  <si>
    <t>Заказ 115</t>
  </si>
  <si>
    <t>Документ 153</t>
  </si>
  <si>
    <t>Заказ 116</t>
  </si>
  <si>
    <t>Документ 154</t>
  </si>
  <si>
    <t>Заказ 117</t>
  </si>
  <si>
    <t>Документ 155</t>
  </si>
  <si>
    <t>Заказ 118</t>
  </si>
  <si>
    <t>Документ 156</t>
  </si>
  <si>
    <t>Документ 157</t>
  </si>
  <si>
    <t>Заказ 119</t>
  </si>
  <si>
    <t>Документ 158</t>
  </si>
  <si>
    <t>Заказ 120</t>
  </si>
  <si>
    <t>Документ 159</t>
  </si>
  <si>
    <t>Документ 160</t>
  </si>
  <si>
    <t>Заказ 121</t>
  </si>
  <si>
    <t>Документ 161</t>
  </si>
  <si>
    <t>Документ 162</t>
  </si>
  <si>
    <t>Заказ 122</t>
  </si>
  <si>
    <t>Документ 163</t>
  </si>
  <si>
    <t>Заказ 123</t>
  </si>
  <si>
    <t>Документ 164</t>
  </si>
  <si>
    <t>Заказ 124</t>
  </si>
  <si>
    <t>Документ 165</t>
  </si>
  <si>
    <t>Заказ 125</t>
  </si>
  <si>
    <t>Документ 166</t>
  </si>
  <si>
    <t>Заказ 126</t>
  </si>
  <si>
    <t>Документ 167</t>
  </si>
  <si>
    <t>Заказ 127</t>
  </si>
  <si>
    <t>Документ 168</t>
  </si>
  <si>
    <t>Заказ 128</t>
  </si>
  <si>
    <t>Документ 169</t>
  </si>
  <si>
    <t>Заказ 129</t>
  </si>
  <si>
    <t>Документ 170</t>
  </si>
  <si>
    <t>Заказ 130</t>
  </si>
  <si>
    <t>Документ 171</t>
  </si>
  <si>
    <t>Заказ 131</t>
  </si>
  <si>
    <t>Документ 172</t>
  </si>
  <si>
    <t>Заказ 132</t>
  </si>
  <si>
    <t>Документ 173</t>
  </si>
  <si>
    <t>Документ 174</t>
  </si>
  <si>
    <t>Заказ 133</t>
  </si>
  <si>
    <t>Документ 175</t>
  </si>
  <si>
    <t>Заказ 134</t>
  </si>
  <si>
    <t>Документ 176</t>
  </si>
  <si>
    <t>Заказ 135</t>
  </si>
  <si>
    <t>Документ 177</t>
  </si>
  <si>
    <t>Заказ 136</t>
  </si>
  <si>
    <t>Документ 178</t>
  </si>
  <si>
    <t>Заказ 137</t>
  </si>
  <si>
    <t>Документ 179</t>
  </si>
  <si>
    <t>Заказ 138</t>
  </si>
  <si>
    <t>Документ 180</t>
  </si>
  <si>
    <t>Заказ 139</t>
  </si>
  <si>
    <t>Документ 181</t>
  </si>
  <si>
    <t>Документ 182</t>
  </si>
  <si>
    <t>Заказ 140</t>
  </si>
  <si>
    <t>Документ 183</t>
  </si>
  <si>
    <t>Заказ 141</t>
  </si>
  <si>
    <t>Заказ 142</t>
  </si>
  <si>
    <t>Заказ 143</t>
  </si>
  <si>
    <t>Заказ 144</t>
  </si>
  <si>
    <t>Заказ 145</t>
  </si>
  <si>
    <t>Заказ 146</t>
  </si>
  <si>
    <t>Заказ 147</t>
  </si>
  <si>
    <t>Заказ 148</t>
  </si>
  <si>
    <t>Заказ 149</t>
  </si>
  <si>
    <t>Заказ 150</t>
  </si>
  <si>
    <t>Заказ 151</t>
  </si>
  <si>
    <t>Заказ 152</t>
  </si>
  <si>
    <t>Заказ 153</t>
  </si>
  <si>
    <t>Заказ 154</t>
  </si>
  <si>
    <t>Заказ 155</t>
  </si>
  <si>
    <t>Заказ 156</t>
  </si>
  <si>
    <t>Заказ 157</t>
  </si>
  <si>
    <t>Заказ 158</t>
  </si>
  <si>
    <t>Заказ 159</t>
  </si>
  <si>
    <t>Заказ 160</t>
  </si>
  <si>
    <t>Заказ 161</t>
  </si>
  <si>
    <t>Заказ 162</t>
  </si>
  <si>
    <t>Заказ 163</t>
  </si>
  <si>
    <t>Заказ 164</t>
  </si>
  <si>
    <t>Заказ 165</t>
  </si>
  <si>
    <t>Заказ 166</t>
  </si>
  <si>
    <t>Заказ 167</t>
  </si>
  <si>
    <t>Заказ 168</t>
  </si>
  <si>
    <t>Заказ 169</t>
  </si>
  <si>
    <t>Заказ 170</t>
  </si>
  <si>
    <t>Заказ 171</t>
  </si>
  <si>
    <t>Заказ 172</t>
  </si>
  <si>
    <t>Заказ 173</t>
  </si>
  <si>
    <t>Заказ 174</t>
  </si>
  <si>
    <t>Заказ 175</t>
  </si>
  <si>
    <t>Заказ 176</t>
  </si>
  <si>
    <t>Заказ 177</t>
  </si>
  <si>
    <t>Заказ 178</t>
  </si>
  <si>
    <t>Заказ 179</t>
  </si>
  <si>
    <t>Заказ 180</t>
  </si>
  <si>
    <t>1) Услуги по сборке товара = 1,5% от МСУ</t>
  </si>
  <si>
    <t>2) Услуги по доставке товара до склада = 1% от себестоимости товара</t>
  </si>
  <si>
    <t>3) Услуги по доставке товара до клиента = 1% от МСУ</t>
  </si>
  <si>
    <t>4) Заработная плата менеджера = 1,8% от МСУ</t>
  </si>
  <si>
    <t>5) Услуги по страхованию сделки = 3% от МСУ</t>
  </si>
  <si>
    <t>6) Сервисное обслуживание = 1% от (себестоимость товара  + услуги по доставке товара до склада)</t>
  </si>
  <si>
    <t>7) Услуги по сопровождению сделки = 0,9% от МСУ</t>
  </si>
  <si>
    <t>Нужно рассчитать Минимальную Стоимость Участия в тендере (МСУ)</t>
  </si>
  <si>
    <t>ЗАДАНИЕ</t>
  </si>
  <si>
    <t>ВВОДНЫЕ ДАННЫЕ</t>
  </si>
  <si>
    <t>Подразделение 1</t>
  </si>
  <si>
    <t>Категория 1</t>
  </si>
  <si>
    <t>Категория 2</t>
  </si>
  <si>
    <t>Подразделение 2</t>
  </si>
  <si>
    <t>Подразделение 3</t>
  </si>
  <si>
    <t>Подразделение 4</t>
  </si>
  <si>
    <t>Подразделение 5</t>
  </si>
  <si>
    <t>Категория 3</t>
  </si>
  <si>
    <t>Подразделение 6</t>
  </si>
  <si>
    <t>Подразделение 7</t>
  </si>
  <si>
    <t>Подразделение 8</t>
  </si>
  <si>
    <t>Подразделение 9</t>
  </si>
  <si>
    <t>Подразделение 10</t>
  </si>
  <si>
    <t>Подразделение 11</t>
  </si>
  <si>
    <t>Подразделение 12</t>
  </si>
  <si>
    <t>Подразделение 13</t>
  </si>
  <si>
    <t>Подразделение 14</t>
  </si>
  <si>
    <t>Планы</t>
  </si>
  <si>
    <t>План по наценке</t>
  </si>
  <si>
    <t>С помощью данных с листа "Данные для задания 3" повторите скриншот (если Вам будет удобнее, то можете использовать Power Bi)</t>
  </si>
  <si>
    <t>Факты продаж</t>
  </si>
  <si>
    <t>Планы по месяцам</t>
  </si>
  <si>
    <t>Планы на год</t>
  </si>
  <si>
    <t>Себестоимость</t>
  </si>
  <si>
    <t>Валовая прибыль</t>
  </si>
  <si>
    <t>Месяц / дата (не важно)</t>
  </si>
  <si>
    <t>Из архива "Задание 4" с помощью Query объедините 3 файла и сделайте таблицу (вид таблицы ниже)</t>
  </si>
  <si>
    <r>
      <t>1. С помощью файла "Для задания 1.pbix" проведите "Категорийный анализ" товаров в рамках региона и месяца.</t>
    </r>
    <r>
      <rPr>
        <b/>
        <sz val="11"/>
        <color theme="1"/>
        <rFont val="Calibri"/>
        <family val="2"/>
        <charset val="204"/>
        <scheme val="minor"/>
      </rPr>
      <t xml:space="preserve"> Не меняя набор данных</t>
    </r>
  </si>
  <si>
    <t>2. Визуализируйте полученные результаты.</t>
  </si>
  <si>
    <t>Категории товаров:</t>
  </si>
  <si>
    <t>До 80% объема - "Основные"</t>
  </si>
  <si>
    <t>До 95% объема - "Неосновные"</t>
  </si>
  <si>
    <t>Остальное - "Доп. ассортимент"</t>
  </si>
  <si>
    <t>Калькулятор стоимости Минимальной Стоимости Участия в тендере (МСУ)</t>
  </si>
  <si>
    <t>Введите себестоимость товара</t>
  </si>
  <si>
    <t>Составляющие</t>
  </si>
  <si>
    <t>Услуги по сборке товара</t>
  </si>
  <si>
    <t>Услуги по доставке товара до склада</t>
  </si>
  <si>
    <t>Услуги по доставке товара до клиента</t>
  </si>
  <si>
    <t>Заработная плата менеджера</t>
  </si>
  <si>
    <t>Услуги по страхованию сделки</t>
  </si>
  <si>
    <t>Сервисное обслуживание</t>
  </si>
  <si>
    <t>Услуги по сопровождению сделки</t>
  </si>
  <si>
    <t>Затраты</t>
  </si>
  <si>
    <t>МСУ</t>
  </si>
  <si>
    <t>Себестоимость  = y</t>
  </si>
  <si>
    <t>МСУ = x</t>
  </si>
  <si>
    <t>x = 0,015x + 0,01x + 0,018x + 0,03x + 0,009x + y + 0,01y + 0,01*(y+0,01y)</t>
  </si>
  <si>
    <t>x = 1,0201y/0,918</t>
  </si>
  <si>
    <t>0,918x = 1,0201y</t>
  </si>
  <si>
    <t>x - 0,082x = 1,0201y</t>
  </si>
  <si>
    <t>Расчёты для вывода формулы МСУ</t>
  </si>
  <si>
    <t>Январь</t>
  </si>
  <si>
    <t>Февраль</t>
  </si>
  <si>
    <t>Товар 211</t>
  </si>
  <si>
    <t>Товар 212</t>
  </si>
  <si>
    <t>Март</t>
  </si>
  <si>
    <t>Товар 213</t>
  </si>
  <si>
    <t>Товар 214</t>
  </si>
  <si>
    <t>Товар 215</t>
  </si>
  <si>
    <t>Товар 216</t>
  </si>
  <si>
    <t>Товар 217</t>
  </si>
  <si>
    <t>Товар 218</t>
  </si>
  <si>
    <t>Товар 219</t>
  </si>
  <si>
    <t>Товар 220</t>
  </si>
  <si>
    <t>Товар 221</t>
  </si>
  <si>
    <t>Товар 222</t>
  </si>
  <si>
    <t>Товар 223</t>
  </si>
  <si>
    <t>Товар 224</t>
  </si>
  <si>
    <t>Товар 225</t>
  </si>
  <si>
    <t>Товар 226</t>
  </si>
  <si>
    <t>Товар 227</t>
  </si>
  <si>
    <t>Товар 228</t>
  </si>
  <si>
    <t>Товар 229</t>
  </si>
  <si>
    <t>Товар 230</t>
  </si>
  <si>
    <t>Товар 231</t>
  </si>
  <si>
    <t>Товар 232</t>
  </si>
  <si>
    <t>Товар 233</t>
  </si>
  <si>
    <t>Товар 234</t>
  </si>
  <si>
    <t>Товар 235</t>
  </si>
  <si>
    <t>Товар 236</t>
  </si>
  <si>
    <t>Товар 237</t>
  </si>
  <si>
    <t>Товар 238</t>
  </si>
  <si>
    <t>Товар 239</t>
  </si>
  <si>
    <t>Товар 240</t>
  </si>
  <si>
    <t>Товар 241</t>
  </si>
  <si>
    <t>Товар 242</t>
  </si>
  <si>
    <t>Товар 243</t>
  </si>
  <si>
    <t>Товар 244</t>
  </si>
  <si>
    <t>Товар 245</t>
  </si>
  <si>
    <t>Товар 246</t>
  </si>
  <si>
    <t>Товар 247</t>
  </si>
  <si>
    <t>Товар 248</t>
  </si>
  <si>
    <t>Товар 249</t>
  </si>
  <si>
    <t>Товар 250</t>
  </si>
  <si>
    <t>Товар 251</t>
  </si>
  <si>
    <t>Товар 252</t>
  </si>
  <si>
    <t>Товар 253</t>
  </si>
  <si>
    <t>Товар 254</t>
  </si>
  <si>
    <t>Товар 255</t>
  </si>
  <si>
    <t>Товар 256</t>
  </si>
  <si>
    <t>Товар 257</t>
  </si>
  <si>
    <t>Товар 258</t>
  </si>
  <si>
    <t>Товар 259</t>
  </si>
  <si>
    <t>Товар 260</t>
  </si>
  <si>
    <t>Товар 261</t>
  </si>
  <si>
    <t>Товар 262</t>
  </si>
  <si>
    <t>Товар 263</t>
  </si>
  <si>
    <t>Товар 264</t>
  </si>
  <si>
    <t>Товар 265</t>
  </si>
  <si>
    <t>Товар 266</t>
  </si>
  <si>
    <t>Товар 267</t>
  </si>
  <si>
    <t>Товар 268</t>
  </si>
  <si>
    <t>Товар 269</t>
  </si>
  <si>
    <t>Товар 270</t>
  </si>
  <si>
    <t>Товар 271</t>
  </si>
  <si>
    <t>Товар 272</t>
  </si>
  <si>
    <t>Товар 273</t>
  </si>
  <si>
    <t>Товар 274</t>
  </si>
  <si>
    <t>Товар 275</t>
  </si>
  <si>
    <t>Товар 276</t>
  </si>
  <si>
    <t>Товар 277</t>
  </si>
  <si>
    <t>Товар 278</t>
  </si>
  <si>
    <t>Товар 279</t>
  </si>
  <si>
    <t>Товар 280</t>
  </si>
  <si>
    <t>Товар 281</t>
  </si>
  <si>
    <t>Товар 282</t>
  </si>
  <si>
    <t>Товар 283</t>
  </si>
  <si>
    <t>Товар 284</t>
  </si>
  <si>
    <t>Товар 285</t>
  </si>
  <si>
    <t>Товар 286</t>
  </si>
  <si>
    <t>Товар 287</t>
  </si>
  <si>
    <t>Товар 288</t>
  </si>
  <si>
    <t>Товар 289</t>
  </si>
  <si>
    <t>Товар 290</t>
  </si>
  <si>
    <t>Товар 291</t>
  </si>
  <si>
    <t>Товар 292</t>
  </si>
  <si>
    <t>Товар 293</t>
  </si>
  <si>
    <t>Товар 294</t>
  </si>
  <si>
    <t>Товар 295</t>
  </si>
  <si>
    <t>Товар 296</t>
  </si>
  <si>
    <t>Товар 297</t>
  </si>
  <si>
    <t>Товар 298</t>
  </si>
  <si>
    <t>Товар 299</t>
  </si>
  <si>
    <t>Товар 300</t>
  </si>
  <si>
    <t>Товар 301</t>
  </si>
  <si>
    <t>Товар 302</t>
  </si>
  <si>
    <t>Товар 303</t>
  </si>
  <si>
    <t>Товар 304</t>
  </si>
  <si>
    <t>Товар 305</t>
  </si>
  <si>
    <t>Товар 306</t>
  </si>
  <si>
    <t>Товар 307</t>
  </si>
  <si>
    <t>Товар 308</t>
  </si>
  <si>
    <t>Товар 309</t>
  </si>
  <si>
    <t>Товар 310</t>
  </si>
  <si>
    <t>Документ 184</t>
  </si>
  <si>
    <t>Документ 185</t>
  </si>
  <si>
    <t>Товар 311</t>
  </si>
  <si>
    <t>Документ 186</t>
  </si>
  <si>
    <t>Документ 187</t>
  </si>
  <si>
    <t>Товар 312</t>
  </si>
  <si>
    <t>Товар 313</t>
  </si>
  <si>
    <t>Товар 314</t>
  </si>
  <si>
    <t>Товар 315</t>
  </si>
  <si>
    <t>Товар 316</t>
  </si>
  <si>
    <t>Товар 317</t>
  </si>
  <si>
    <t>Товар 318</t>
  </si>
  <si>
    <t>Товар 319</t>
  </si>
  <si>
    <t>Товар 320</t>
  </si>
  <si>
    <t>Товар 321</t>
  </si>
  <si>
    <t>Товар 322</t>
  </si>
  <si>
    <t>Товар 323</t>
  </si>
  <si>
    <t>Товар 324</t>
  </si>
  <si>
    <t>Товар 325</t>
  </si>
  <si>
    <t>Товар 326</t>
  </si>
  <si>
    <t>Товар 327</t>
  </si>
  <si>
    <t>Товар 328</t>
  </si>
  <si>
    <t>Документ 188</t>
  </si>
  <si>
    <t>Товар 329</t>
  </si>
  <si>
    <t>Документ 189</t>
  </si>
  <si>
    <t>Товар 330</t>
  </si>
  <si>
    <t>Документ 190</t>
  </si>
  <si>
    <t>Товар 331</t>
  </si>
  <si>
    <t>Документ 191</t>
  </si>
  <si>
    <t>Товар 332</t>
  </si>
  <si>
    <t>Названия строк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</si>
  <si>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</si>
  <si>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</si>
  <si>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</si>
  <si>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</si>
  <si>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</si>
  <si>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</si>
  <si>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</si>
  <si>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</si>
  <si>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</si>
  <si>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</si>
  <si>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</si>
  <si>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</si>
  <si>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Наценка</t>
  </si>
  <si>
    <t>Выручка по месяцам</t>
  </si>
  <si>
    <t>Себестоимость по месяцам</t>
  </si>
  <si>
    <t>Наценка по месяцам</t>
  </si>
  <si>
    <t>Выполнение планов</t>
  </si>
  <si>
    <t>План по отгрузке за месяц выполнен/План по наценке за месяц НЕ выполнен</t>
  </si>
  <si>
    <t>План по отгрузке за месяц НЕ выполнен/План по наценке за месяц НЕ выполнен</t>
  </si>
  <si>
    <t>План по отгрузке за месяц НЕ выполнен/План по наценке за месяц выполнен</t>
  </si>
  <si>
    <t>План по отгрузке за месяц выполнен/План по наценке за месяц выполнен</t>
  </si>
  <si>
    <t>Выручка за год</t>
  </si>
  <si>
    <t>Себестоимость за год</t>
  </si>
  <si>
    <t>Наценка за год</t>
  </si>
  <si>
    <t>Планы на год по выручке</t>
  </si>
  <si>
    <t>Планы на год по наценке</t>
  </si>
  <si>
    <t>Выполнение планов за год</t>
  </si>
  <si>
    <t>Номер строки</t>
  </si>
  <si>
    <t>Комментарии</t>
  </si>
  <si>
    <t>Задание</t>
  </si>
  <si>
    <t>Создал дополнительную таблицу для разделения на ABC классификацию товаров. На основании базовой и дополнительной таблиц создал визуализацию с фильтрацией по месяцу и региону.</t>
  </si>
  <si>
    <t>Провеление калькуляции МСУ при введении себестоимости товара. Решение на основании обычного математического уравнения.</t>
  </si>
  <si>
    <t>Использовал стандартный функционал PQ для создания шаблонных запросов и их дальнейшего объединения.</t>
  </si>
  <si>
    <t>План по отгрузке за год выполнен/План по наценке за год НЕ выполнен</t>
  </si>
  <si>
    <t>План по отгрузке за год НЕ выполнен/План по наценке за год НЕ выполнен</t>
  </si>
  <si>
    <t>Не удалось точно воспроизвести скрин. На сколько я понял на нем сводная таблица с неким условным столбцом, создать который я к сожалению не смог. В Power BI с помощью функционала Матрицы удалось воспроизвести только частично, без  подведения итога за год. В итоге реализовал "костыльным" способом. Дополнительные таблицы созданные для решения можно найти в скрытых листах.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</si>
</sst>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3" fontId="2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6" xfId="0" applyBorder="1"/>
    <xf numFmtId="0" fontId="3" fillId="0" borderId="4" xfId="0" applyFont="1" applyBorder="1"/>
    <xf numFmtId="0" fontId="3" fillId="0" borderId="3" xfId="0" applyFont="1" applyBorder="1"/>
    <xf numFmtId="0" fontId="3" fillId="0" borderId="2" xfId="0" applyFont="1" applyBorder="1"/>
    <xf numFmtId="43" fontId="0" fillId="0" borderId="5" xfId="4" applyFont="1" applyBorder="1"/>
    <xf numFmtId="43" fontId="0" fillId="0" borderId="7" xfId="4" applyFont="1" applyBorder="1"/>
    <xf numFmtId="43" fontId="0" fillId="0" borderId="0" xfId="4" applyFont="1"/>
    <xf numFmtId="0" fontId="0" fillId="0" borderId="0" xfId="0" applyNumberFormat="1"/>
    <xf numFmtId="2" fontId="0" fillId="0" borderId="0" xfId="4" applyNumberFormat="1" applyFont="1"/>
    <xf numFmtId="43" fontId="0" fillId="3" borderId="0" xfId="4" applyFont="1" applyFill="1"/>
    <xf numFmtId="0" fontId="3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22" fontId="0" fillId="0" borderId="0" xfId="0" applyNumberFormat="1"/>
    <xf numFmtId="14" fontId="0" fillId="0" borderId="0" xfId="0" applyNumberFormat="1" applyAlignment="1">
      <alignment horizontal="center"/>
    </xf>
    <xf numFmtId="0" fontId="0" fillId="5" borderId="17" xfId="0" applyFont="1" applyFill="1" applyBorder="1"/>
    <xf numFmtId="0" fontId="0" fillId="0" borderId="17" xfId="0" applyFont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0" fillId="6" borderId="0" xfId="0" applyFont="1" applyFill="1" applyBorder="1"/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" xfId="4" builtinId="3"/>
    <cellStyle name="Финансовый 2" xfId="3" xr:uid="{00000000-0005-0000-0000-00000300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179070</xdr:rowOff>
    </xdr:from>
    <xdr:to>
      <xdr:col>0</xdr:col>
      <xdr:colOff>6346667</xdr:colOff>
      <xdr:row>34</xdr:row>
      <xdr:rowOff>10689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288350-3F2F-452D-80FF-D673892FB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6295"/>
          <a:ext cx="6346667" cy="56228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4F73CE37-E9C9-4A22-8EFC-3A82EF4E2B97}" autoFormatId="16" applyNumberFormats="0" applyBorderFormats="0" applyFontFormats="0" applyPatternFormats="0" applyAlignmentFormats="0" applyWidthHeightFormats="0">
  <queryTableRefresh nextId="7">
    <queryTableFields count="6">
      <queryTableField id="1" name="Месяц" tableColumnId="7"/>
      <queryTableField id="2" name="Документ" tableColumnId="2"/>
      <queryTableField id="3" name="Номенклатура" tableColumnId="3"/>
      <queryTableField id="4" name="Выручка" tableColumnId="4"/>
      <queryTableField id="5" name="Себестоимость" tableColumnId="5"/>
      <queryTableField id="6" name="Валовая прибыль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2439C8E-D0BB-4299-AA27-C219A27E1C73}" autoFormatId="16" applyNumberFormats="0" applyBorderFormats="0" applyFontFormats="0" applyPatternFormats="0" applyAlignmentFormats="0" applyWidthHeightFormats="0">
  <queryTableRefresh nextId="12">
    <queryTableFields count="11">
      <queryTableField id="1" name="Дата продажи" tableColumnId="12"/>
      <queryTableField id="2" name="Документ" tableColumnId="2"/>
      <queryTableField id="3" name="Номенклатура" tableColumnId="3"/>
      <queryTableField id="4" name="Подразделение" tableColumnId="4"/>
      <queryTableField id="5" name="Заказ" tableColumnId="5"/>
      <queryTableField id="6" name="Категория товара" tableColumnId="6"/>
      <queryTableField id="7" name="Выручка" tableColumnId="7"/>
      <queryTableField id="8" name="Валовая" tableColumnId="8"/>
      <queryTableField id="9" name="Количество" tableColumnId="9"/>
      <queryTableField id="10" name="Себестоимость" tableColumnId="10"/>
      <queryTableField id="11" name="Наценка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51F39C4-72A8-419D-9B7F-5A5938352281}" autoFormatId="16" applyNumberFormats="0" applyBorderFormats="0" applyFontFormats="0" applyPatternFormats="0" applyAlignmentFormats="0" applyWidthHeightFormats="0">
  <queryTableRefresh nextId="6">
    <queryTableFields count="4">
      <queryTableField id="2" name="Месяц" tableColumnId="2"/>
      <queryTableField id="3" name="Категория товара" tableColumnId="3"/>
      <queryTableField id="4" name="Планы" tableColumnId="4"/>
      <queryTableField id="5" name="План по наценке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BC235A4-E237-4D63-B0BD-93F6D5BE308A}" autoFormatId="16" applyNumberFormats="0" applyBorderFormats="0" applyFontFormats="0" applyPatternFormats="0" applyAlignmentFormats="0" applyWidthHeightFormats="0">
  <queryTableRefresh nextId="5">
    <queryTableFields count="3">
      <queryTableField id="2" name="Категория товара" tableColumnId="2"/>
      <queryTableField id="3" name="Планы" tableColumnId="3"/>
      <queryTableField id="4" name="План по наценке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AA3BB8F-3C2F-4790-9C51-E07681936EBB}" autoFormatId="16" applyNumberFormats="0" applyBorderFormats="0" applyFontFormats="0" applyPatternFormats="0" applyAlignmentFormats="0" applyWidthHeightFormats="0">
  <queryTableRefresh nextId="6">
    <queryTableFields count="5">
      <queryTableField id="1" name="Категория товара" tableColumnId="6"/>
      <queryTableField id="2" name="Дата продажи" tableColumnId="2"/>
      <queryTableField id="3" name="Выручка" tableColumnId="3"/>
      <queryTableField id="4" name="Себестоимость" tableColumnId="4"/>
      <queryTableField id="5" name="Наценка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08D59EF-AFB3-4A19-95BD-8FB48BDBD7EA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2" name="Категория товара" tableColumnId="2"/>
      <queryTableField id="1" name="Месяц" tableColumnId="8"/>
      <queryTableField id="3" name="Планы" tableColumnId="3"/>
      <queryTableField id="4" name="План по наценке" tableColumnId="4"/>
      <queryTableField id="5" name="Выручка по месяцам" tableColumnId="5"/>
      <queryTableField id="6" name="Себестоимость по месяцам" tableColumnId="6"/>
      <queryTableField id="7" name="Наценка по месяцам" tableColumnId="7"/>
      <queryTableField id="8" name="Выполнение планов" tableColumnId="9"/>
      <queryTableField id="10" dataBound="0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F93CA6E-ABD2-4E0A-8276-35E1B83959F5}" autoFormatId="16" applyNumberFormats="0" applyBorderFormats="0" applyFontFormats="0" applyPatternFormats="0" applyAlignmentFormats="0" applyWidthHeightFormats="0">
  <queryTableRefresh nextId="8">
    <queryTableFields count="7">
      <queryTableField id="1" name="Категория товара" tableColumnId="8"/>
      <queryTableField id="2" name="Выручка за год" tableColumnId="2"/>
      <queryTableField id="3" name="Себестоимость за год" tableColumnId="3"/>
      <queryTableField id="4" name="Наценка за год" tableColumnId="4"/>
      <queryTableField id="5" name="Планы на год по выручке" tableColumnId="5"/>
      <queryTableField id="6" name="Планы на год по наценке" tableColumnId="6"/>
      <queryTableField id="7" name="Выполнение планов за год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91B59C-505F-497A-AE3F-A0861F51DBEA}" name="Решение_4" displayName="Решение_4" ref="A1:F416" tableType="queryTable" totalsRowShown="0">
  <autoFilter ref="A1:F416" xr:uid="{5F301F9D-E7D7-411B-A98D-A2ECE2565AEE}"/>
  <tableColumns count="6">
    <tableColumn id="7" xr3:uid="{49649654-11C3-41E9-A8E9-2F49F25551A5}" uniqueName="7" name="Месяц" queryTableFieldId="1" dataDxfId="18"/>
    <tableColumn id="2" xr3:uid="{55B02863-9D33-45BF-88B7-269CD5FA510C}" uniqueName="2" name="Документ" queryTableFieldId="2" dataDxfId="17"/>
    <tableColumn id="3" xr3:uid="{BC3EC6D1-B260-40AF-B4C7-59607436A1ED}" uniqueName="3" name="Номенклатура" queryTableFieldId="3" dataDxfId="16"/>
    <tableColumn id="4" xr3:uid="{137B4601-4B1D-4BAD-A2C7-C0672273F550}" uniqueName="4" name="Выручка" queryTableFieldId="4"/>
    <tableColumn id="5" xr3:uid="{0E5E8DE5-54B7-4D89-97CE-A5B854560995}" uniqueName="5" name="Себестоимость" queryTableFieldId="5"/>
    <tableColumn id="6" xr3:uid="{5E815A75-86D0-412F-9EDC-EF0B9009C528}" uniqueName="6" name="Валовая прибыль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11053CE-52BE-4A98-A4E0-7318F0B708A2}" name="Сравнение_по_месяцам" displayName="Сравнение_по_месяцам" ref="A1:I37" tableType="queryTable" totalsRowShown="0">
  <autoFilter ref="A1:I37" xr:uid="{7EE5193C-4283-4AB8-9448-6ACF838B0099}"/>
  <tableColumns count="9">
    <tableColumn id="2" xr3:uid="{CDC7F440-A286-4883-BFBA-5244F608D63D}" uniqueName="2" name="Категория товара" queryTableFieldId="2"/>
    <tableColumn id="8" xr3:uid="{09C26873-B191-4C14-B2F9-69DB39D1E610}" uniqueName="8" name="Месяц" queryTableFieldId="1" dataDxfId="3"/>
    <tableColumn id="3" xr3:uid="{D4CC05A5-ADCD-479A-99DF-357B7E932826}" uniqueName="3" name="Планы" queryTableFieldId="3"/>
    <tableColumn id="4" xr3:uid="{A205CACC-BBDC-4810-93FB-FB419A354A27}" uniqueName="4" name="План по наценке" queryTableFieldId="4"/>
    <tableColumn id="5" xr3:uid="{0DDBC2A8-0315-4987-8C34-879B22606041}" uniqueName="5" name="Выручка по месяцам" queryTableFieldId="5"/>
    <tableColumn id="6" xr3:uid="{537E3F8C-51F2-4930-802F-1950621C0EC5}" uniqueName="6" name="Себестоимость по месяцам" queryTableFieldId="6"/>
    <tableColumn id="7" xr3:uid="{84006F61-955D-4946-81DD-89DD8C5C1824}" uniqueName="7" name="Наценка по месяцам" queryTableFieldId="7"/>
    <tableColumn id="9" xr3:uid="{683EFA63-8107-4B0D-9495-47E36FA0963C}" uniqueName="9" name="Выполнение планов" queryTableFieldId="8" dataDxfId="2"/>
    <tableColumn id="10" xr3:uid="{62842A9F-6055-4092-A36F-165BFDB34187}" uniqueName="10" name="Номер строки" queryTableFieldId="10" dataDxfId="1">
      <calculatedColumnFormula>ROW()-1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0992BA9-084B-4C2B-8B00-BB2A574B866A}" name="Слияние1" displayName="Слияние1" ref="A1:G4" tableType="queryTable" totalsRowShown="0">
  <autoFilter ref="A1:G4" xr:uid="{E19D254C-0B45-4B58-B261-85CA7D311665}"/>
  <tableColumns count="7">
    <tableColumn id="8" xr3:uid="{0ADB9807-52A7-4B30-A891-9467B8213204}" uniqueName="8" name="Категория товара" queryTableFieldId="1"/>
    <tableColumn id="2" xr3:uid="{37BA6C5D-BB54-452E-A3CA-914DE6A472ED}" uniqueName="2" name="Выручка за год" queryTableFieldId="2"/>
    <tableColumn id="3" xr3:uid="{73D0E66F-81EF-44D3-A06C-75AB02011D4A}" uniqueName="3" name="Себестоимость за год" queryTableFieldId="3"/>
    <tableColumn id="4" xr3:uid="{1E5CF33D-2D4E-4A27-A92D-D64D0217A9E4}" uniqueName="4" name="Наценка за год" queryTableFieldId="4"/>
    <tableColumn id="5" xr3:uid="{2CE4914F-3AEA-43AA-BC51-FC8CE6478E24}" uniqueName="5" name="Планы на год по выручке" queryTableFieldId="5"/>
    <tableColumn id="6" xr3:uid="{AEABF98D-8C20-4C7F-824F-F78039B30090}" uniqueName="6" name="Планы на год по наценке" queryTableFieldId="6"/>
    <tableColumn id="7" xr3:uid="{7923AD7F-A1DC-4EB4-BF7D-DDA8AF480AFE}" uniqueName="7" name="Выполнение планов за год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E77B2C-4080-4B60-9DDE-84A70B72BC69}" name="Таблица12" displayName="Таблица12" ref="A2:I321" totalsRowShown="0">
  <autoFilter ref="A2:I321" xr:uid="{CFFEFA45-FF74-40E9-8687-86BBDF90B4A4}"/>
  <tableColumns count="9">
    <tableColumn id="1" xr3:uid="{1D4198C8-A693-4AEE-A4BB-A60DB3340501}" name="Дата продажи" dataDxfId="15"/>
    <tableColumn id="2" xr3:uid="{AEE29B2C-3F27-4B65-84BA-3C35A33A0B41}" name="Документ"/>
    <tableColumn id="3" xr3:uid="{166E549C-0CBF-406A-A6EE-CBB397D7A7EA}" name="Номенклатура"/>
    <tableColumn id="4" xr3:uid="{861AD1D6-69F3-47CE-BBE8-8908F4F13F28}" name="Подразделение"/>
    <tableColumn id="5" xr3:uid="{86625A8C-3ED4-47DD-841D-BA00E50F1394}" name="Заказ"/>
    <tableColumn id="6" xr3:uid="{29CD82B5-B78A-409D-919D-07FAE22A9021}" name="Категория товара"/>
    <tableColumn id="7" xr3:uid="{1FA674F9-1EC3-473E-991B-CD438470E6C1}" name="Выручка"/>
    <tableColumn id="8" xr3:uid="{79ED184E-6FE6-48A1-A873-1A8822979E8D}" name="Валовая"/>
    <tableColumn id="9" xr3:uid="{7824239A-AA20-4DF7-BADE-F1DB28C71BB1}" name="Количеств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E87EA6-1D5D-4789-9EC7-A63E7E8B67E3}" name="Таблица13" displayName="Таблица13" ref="L2:O38" totalsRowShown="0">
  <autoFilter ref="L2:O38" xr:uid="{D36FCB93-0034-473B-BF5D-E25A649BC3E0}"/>
  <tableColumns count="4">
    <tableColumn id="1" xr3:uid="{8A1F28B6-1673-4343-B5A0-6CB1D697E713}" name="Месяц" dataDxfId="14"/>
    <tableColumn id="2" xr3:uid="{F67F6B40-27F7-4130-B058-E09927808F5C}" name="Категория товара"/>
    <tableColumn id="3" xr3:uid="{A0879D29-24D0-491F-A5EE-EB2E13060954}" name="Планы"/>
    <tableColumn id="4" xr3:uid="{365D27A6-1C0B-4397-820F-AFC8589F9196}" name="План по наценке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5079800-7FEE-4345-BE93-505AA0F667BD}" name="Таблица15" displayName="Таблица15" ref="R2:T5" totalsRowShown="0" headerRowDxfId="0" tableBorderDxfId="13">
  <autoFilter ref="R2:T5" xr:uid="{1673D3A6-280B-41AD-A303-C9C176185EA6}"/>
  <tableColumns count="3">
    <tableColumn id="1" xr3:uid="{F8FDCF50-FCC8-4AD4-9178-BE863388460F}" name="Категория товара"/>
    <tableColumn id="2" xr3:uid="{276922CD-50E7-41F5-A94A-890609F9CA0C}" name="Планы"/>
    <tableColumn id="3" xr3:uid="{6D82ED83-60A1-4506-A66E-945EA5190DBD}" name="План по наценке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DD41990-C2DE-4C7C-B54D-F8C3C157E373}" name="Таблица31" displayName="Таблица31" ref="A3:B30" totalsRowShown="0">
  <autoFilter ref="A3:B30" xr:uid="{B3C7CD9C-95BC-4ABB-ABAF-0D369AC9C325}"/>
  <tableColumns count="2">
    <tableColumn id="1" xr3:uid="{5FDEE97B-CD38-479A-83D8-3B44BBF18DE0}" name="Названия строк"/>
    <tableColumn id="2" xr3:uid="{5BD70190-855A-46C6-9F88-A084743DDF63}" name="Выполнение планов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D8928E6-4633-44E1-A7E6-5590E0B996D0}" name="Факты_продаж" displayName="Факты_продаж" ref="A1:K320" tableType="queryTable" totalsRowShown="0">
  <autoFilter ref="A1:K320" xr:uid="{F8088551-0EB9-4C57-988F-EF2C2E54FA87}"/>
  <tableColumns count="11">
    <tableColumn id="12" xr3:uid="{E4124586-5AC9-4C9A-A450-A599DD68D758}" uniqueName="12" name="Дата продажи" queryTableFieldId="1" dataDxfId="12"/>
    <tableColumn id="2" xr3:uid="{ECDB238F-0EBF-434A-974C-6C6121FE084F}" uniqueName="2" name="Документ" queryTableFieldId="2" dataDxfId="11"/>
    <tableColumn id="3" xr3:uid="{C09B10D1-1838-4BD2-A611-E4CDD9806F58}" uniqueName="3" name="Номенклатура" queryTableFieldId="3" dataDxfId="10"/>
    <tableColumn id="4" xr3:uid="{1F0E37D6-8B69-4C02-9BC0-24546F30D5C6}" uniqueName="4" name="Подразделение" queryTableFieldId="4" dataDxfId="9"/>
    <tableColumn id="5" xr3:uid="{CB513683-521F-422B-9D41-C64668881F71}" uniqueName="5" name="Заказ" queryTableFieldId="5" dataDxfId="8"/>
    <tableColumn id="6" xr3:uid="{FDC1698D-0C9D-4D11-ACA3-75B6C6F7E474}" uniqueName="6" name="Категория товара" queryTableFieldId="6" dataDxfId="7"/>
    <tableColumn id="7" xr3:uid="{242B42DD-A02D-42B3-8136-7124337345A4}" uniqueName="7" name="Выручка" queryTableFieldId="7"/>
    <tableColumn id="8" xr3:uid="{17E3CB7D-52AA-48B7-BC83-DC2A190572F8}" uniqueName="8" name="Валовая" queryTableFieldId="8"/>
    <tableColumn id="9" xr3:uid="{FBFA1735-F066-4C73-AFD4-7789533D129D}" uniqueName="9" name="Количество" queryTableFieldId="9"/>
    <tableColumn id="10" xr3:uid="{04A987FB-71F1-477A-9AA4-A438DC6D4332}" uniqueName="10" name="Себестоимость" queryTableFieldId="10"/>
    <tableColumn id="11" xr3:uid="{EAD0136B-50E5-4CAF-8E29-C397215D2655}" uniqueName="11" name="Наценка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EC6977-7B81-42D3-BBA7-E2424804D7A8}" name="Планы_по_месяцам" displayName="Планы_по_месяцам" ref="A1:D37" tableType="queryTable" totalsRowShown="0">
  <autoFilter ref="A1:D37" xr:uid="{E5D693ED-FB53-42FC-BF01-11265123DE73}"/>
  <tableColumns count="4">
    <tableColumn id="2" xr3:uid="{F842CDCE-D884-4786-9BCE-E148F6AF61F1}" uniqueName="2" name="Месяц" queryTableFieldId="2" dataDxfId="5"/>
    <tableColumn id="3" xr3:uid="{4FE79606-8FBB-4937-AF47-558FD9A96B76}" uniqueName="3" name="Категория товара" queryTableFieldId="3" dataDxfId="4"/>
    <tableColumn id="4" xr3:uid="{7482FB13-9F9F-45D9-AEDD-DA1BBB9AD544}" uniqueName="4" name="Планы" queryTableFieldId="4"/>
    <tableColumn id="5" xr3:uid="{93C855FE-8E62-4102-8073-066249D0BE70}" uniqueName="5" name="План по наценке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2FAD4A-79F1-4AE4-A526-19E6A331D024}" name="Планы_на_год" displayName="Планы_на_год" ref="A1:C4" tableType="queryTable" totalsRowShown="0">
  <autoFilter ref="A1:C4" xr:uid="{45F4CA1B-A3EB-416F-B2C3-22E88C6DF10E}"/>
  <tableColumns count="3">
    <tableColumn id="2" xr3:uid="{CE4580EA-1339-47A1-96AE-44D58311F8C3}" uniqueName="2" name="Категория товара" queryTableFieldId="2" dataDxfId="6"/>
    <tableColumn id="3" xr3:uid="{04950DFF-BB92-4C68-9E2E-AB708B74A644}" uniqueName="3" name="Планы" queryTableFieldId="3"/>
    <tableColumn id="4" xr3:uid="{89978E94-3FEB-4029-BE21-249F0B6DFFF6}" uniqueName="4" name="План по наценке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E47A2C-911A-4E49-A775-D67FB48F9CF0}" name="Факты_продаж_по_месяцам" displayName="Факты_продаж_по_месяцам" ref="A1:E34" tableType="queryTable" totalsRowShown="0">
  <autoFilter ref="A1:E34" xr:uid="{C718896C-6F64-473B-B033-87DDFBA4F59C}"/>
  <tableColumns count="5">
    <tableColumn id="6" xr3:uid="{D4B9FE26-9E44-4E13-BF50-2E24178916F4}" uniqueName="6" name="Категория товара" queryTableFieldId="1"/>
    <tableColumn id="2" xr3:uid="{B46B8937-B13E-4799-BD81-0878ED613988}" uniqueName="2" name="Дата продажи" queryTableFieldId="2"/>
    <tableColumn id="3" xr3:uid="{FEEAF896-80C7-4010-93C7-07BC24F083A0}" uniqueName="3" name="Выручка" queryTableFieldId="3"/>
    <tableColumn id="4" xr3:uid="{FE4660BE-651D-4A7C-810B-175DCF05A264}" uniqueName="4" name="Себестоимость" queryTableFieldId="4"/>
    <tableColumn id="5" xr3:uid="{BE31D628-8C15-45C8-9ADC-D11A3ED0FAA4}" uniqueName="5" name="Наценка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B584-3874-4921-9565-AA4476F87CDA}">
  <sheetPr codeName="Лист1"/>
  <dimension ref="A1:A7"/>
  <sheetViews>
    <sheetView workbookViewId="0"/>
  </sheetViews>
  <sheetFormatPr defaultRowHeight="14.4" x14ac:dyDescent="0.3"/>
  <cols>
    <col min="1" max="1" width="34" customWidth="1"/>
  </cols>
  <sheetData>
    <row r="1" spans="1:1" x14ac:dyDescent="0.3">
      <c r="A1" t="s">
        <v>624</v>
      </c>
    </row>
    <row r="2" spans="1:1" x14ac:dyDescent="0.3">
      <c r="A2" t="s">
        <v>625</v>
      </c>
    </row>
    <row r="4" spans="1:1" x14ac:dyDescent="0.3">
      <c r="A4" s="9" t="s">
        <v>626</v>
      </c>
    </row>
    <row r="5" spans="1:1" x14ac:dyDescent="0.3">
      <c r="A5" t="s">
        <v>627</v>
      </c>
    </row>
    <row r="6" spans="1:1" x14ac:dyDescent="0.3">
      <c r="A6" t="s">
        <v>628</v>
      </c>
    </row>
    <row r="7" spans="1:1" x14ac:dyDescent="0.3">
      <c r="A7" t="s">
        <v>629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E331-0725-4A99-815C-F33533CC2797}">
  <dimension ref="A1:K320"/>
  <sheetViews>
    <sheetView topLeftCell="A237" workbookViewId="0">
      <selection sqref="A1:K320"/>
    </sheetView>
  </sheetViews>
  <sheetFormatPr defaultRowHeight="14.4" x14ac:dyDescent="0.3"/>
  <cols>
    <col min="1" max="1" width="15.88671875" bestFit="1" customWidth="1"/>
    <col min="2" max="2" width="12.88671875" bestFit="1" customWidth="1"/>
    <col min="3" max="3" width="16.109375" bestFit="1" customWidth="1"/>
    <col min="4" max="4" width="17.33203125" bestFit="1" customWidth="1"/>
    <col min="5" max="5" width="9.21875" bestFit="1" customWidth="1"/>
    <col min="6" max="6" width="18.6640625" bestFit="1" customWidth="1"/>
    <col min="7" max="7" width="12" bestFit="1" customWidth="1"/>
    <col min="8" max="8" width="12.6640625" bestFit="1" customWidth="1"/>
    <col min="9" max="9" width="13.33203125" bestFit="1" customWidth="1"/>
    <col min="10" max="10" width="16.6640625" bestFit="1" customWidth="1"/>
    <col min="11" max="11" width="12.6640625" bestFit="1" customWidth="1"/>
  </cols>
  <sheetData>
    <row r="1" spans="1:11" x14ac:dyDescent="0.3">
      <c r="A1" s="18" t="s">
        <v>5</v>
      </c>
      <c r="B1" s="18" t="s">
        <v>6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620</v>
      </c>
      <c r="K1" s="18" t="s">
        <v>795</v>
      </c>
    </row>
    <row r="2" spans="1:11" x14ac:dyDescent="0.3">
      <c r="A2" s="30">
        <v>44197</v>
      </c>
      <c r="B2" s="18" t="s">
        <v>14</v>
      </c>
      <c r="C2" s="18" t="s">
        <v>15</v>
      </c>
      <c r="D2" s="18" t="s">
        <v>597</v>
      </c>
      <c r="E2" s="18" t="s">
        <v>16</v>
      </c>
      <c r="F2" s="18" t="s">
        <v>598</v>
      </c>
      <c r="G2" s="18">
        <v>15061.2</v>
      </c>
      <c r="H2" s="18">
        <v>-15166.116480000001</v>
      </c>
      <c r="I2" s="18">
        <v>6</v>
      </c>
      <c r="J2" s="18">
        <v>30227.316480000001</v>
      </c>
      <c r="K2" s="18">
        <v>-0.50173545805942488</v>
      </c>
    </row>
    <row r="3" spans="1:11" x14ac:dyDescent="0.3">
      <c r="A3" s="30">
        <v>44197</v>
      </c>
      <c r="B3" s="18" t="s">
        <v>18</v>
      </c>
      <c r="C3" s="18" t="s">
        <v>17</v>
      </c>
      <c r="D3" s="18" t="s">
        <v>597</v>
      </c>
      <c r="E3" s="18" t="s">
        <v>20</v>
      </c>
      <c r="F3" s="18" t="s">
        <v>598</v>
      </c>
      <c r="G3" s="18">
        <v>974.4</v>
      </c>
      <c r="H3" s="18">
        <v>-3744.7357000000002</v>
      </c>
      <c r="I3" s="18">
        <v>1</v>
      </c>
      <c r="J3" s="18">
        <v>4719.1356999999998</v>
      </c>
      <c r="K3" s="18">
        <v>-0.79352151284821071</v>
      </c>
    </row>
    <row r="4" spans="1:11" x14ac:dyDescent="0.3">
      <c r="A4" s="30">
        <v>44197</v>
      </c>
      <c r="B4" s="18" t="s">
        <v>21</v>
      </c>
      <c r="C4" s="18" t="s">
        <v>19</v>
      </c>
      <c r="D4" s="18" t="s">
        <v>597</v>
      </c>
      <c r="E4" s="18" t="s">
        <v>23</v>
      </c>
      <c r="F4" s="18" t="s">
        <v>598</v>
      </c>
      <c r="G4" s="18">
        <v>1315.2</v>
      </c>
      <c r="H4" s="18">
        <v>-4228.0544159999999</v>
      </c>
      <c r="I4" s="18">
        <v>2</v>
      </c>
      <c r="J4" s="18">
        <v>5543.2544159999998</v>
      </c>
      <c r="K4" s="18">
        <v>-0.76273865471449076</v>
      </c>
    </row>
    <row r="5" spans="1:11" x14ac:dyDescent="0.3">
      <c r="A5" s="30">
        <v>44197</v>
      </c>
      <c r="B5" s="18" t="s">
        <v>24</v>
      </c>
      <c r="C5" s="18" t="s">
        <v>22</v>
      </c>
      <c r="D5" s="18" t="s">
        <v>597</v>
      </c>
      <c r="E5" s="18" t="s">
        <v>26</v>
      </c>
      <c r="F5" s="18" t="s">
        <v>599</v>
      </c>
      <c r="G5" s="18">
        <v>16130.4</v>
      </c>
      <c r="H5" s="18">
        <v>-6162.4739999999993</v>
      </c>
      <c r="I5" s="18">
        <v>1</v>
      </c>
      <c r="J5" s="18">
        <v>22292.874</v>
      </c>
      <c r="K5" s="18">
        <v>-0.27643245998698962</v>
      </c>
    </row>
    <row r="6" spans="1:11" x14ac:dyDescent="0.3">
      <c r="A6" s="30">
        <v>44197</v>
      </c>
      <c r="B6" s="18" t="s">
        <v>27</v>
      </c>
      <c r="C6" s="18" t="s">
        <v>25</v>
      </c>
      <c r="D6" s="18" t="s">
        <v>597</v>
      </c>
      <c r="E6" s="18" t="s">
        <v>35</v>
      </c>
      <c r="F6" s="18" t="s">
        <v>598</v>
      </c>
      <c r="G6" s="18">
        <v>5070.5</v>
      </c>
      <c r="H6" s="18">
        <v>-2937.0739189999999</v>
      </c>
      <c r="I6" s="18">
        <v>3</v>
      </c>
      <c r="J6" s="18">
        <v>8007.5739190000004</v>
      </c>
      <c r="K6" s="18">
        <v>-0.36678698800782183</v>
      </c>
    </row>
    <row r="7" spans="1:11" x14ac:dyDescent="0.3">
      <c r="A7" s="30">
        <v>44197</v>
      </c>
      <c r="B7" s="18" t="s">
        <v>29</v>
      </c>
      <c r="C7" s="18" t="s">
        <v>28</v>
      </c>
      <c r="D7" s="18" t="s">
        <v>597</v>
      </c>
      <c r="E7" s="18" t="s">
        <v>38</v>
      </c>
      <c r="F7" s="18" t="s">
        <v>598</v>
      </c>
      <c r="G7" s="18">
        <v>9670.4832000000006</v>
      </c>
      <c r="H7" s="18">
        <v>1066.354462</v>
      </c>
      <c r="I7" s="18">
        <v>3</v>
      </c>
      <c r="J7" s="18">
        <v>8604.1287380000012</v>
      </c>
      <c r="K7" s="18">
        <v>0.12393520534978308</v>
      </c>
    </row>
    <row r="8" spans="1:11" x14ac:dyDescent="0.3">
      <c r="A8" s="30">
        <v>44197</v>
      </c>
      <c r="B8" s="18" t="s">
        <v>30</v>
      </c>
      <c r="C8" s="18" t="s">
        <v>31</v>
      </c>
      <c r="D8" s="18" t="s">
        <v>600</v>
      </c>
      <c r="E8" s="18" t="s">
        <v>41</v>
      </c>
      <c r="F8" s="18" t="s">
        <v>599</v>
      </c>
      <c r="G8" s="18">
        <v>8891.8155000000006</v>
      </c>
      <c r="H8" s="18">
        <v>4199.7079999999996</v>
      </c>
      <c r="I8" s="18">
        <v>1</v>
      </c>
      <c r="J8" s="18">
        <v>4692.107500000001</v>
      </c>
      <c r="K8" s="18">
        <v>0.89505792439751186</v>
      </c>
    </row>
    <row r="9" spans="1:11" x14ac:dyDescent="0.3">
      <c r="A9" s="30">
        <v>44228</v>
      </c>
      <c r="B9" s="18" t="s">
        <v>32</v>
      </c>
      <c r="C9" s="18" t="s">
        <v>34</v>
      </c>
      <c r="D9" s="18" t="s">
        <v>601</v>
      </c>
      <c r="E9" s="18" t="s">
        <v>46</v>
      </c>
      <c r="F9" s="18" t="s">
        <v>599</v>
      </c>
      <c r="G9" s="18">
        <v>29660.337</v>
      </c>
      <c r="H9" s="18">
        <v>8752.9101659999997</v>
      </c>
      <c r="I9" s="18">
        <v>3</v>
      </c>
      <c r="J9" s="18">
        <v>20907.426833999998</v>
      </c>
      <c r="K9" s="18">
        <v>0.41865076154497771</v>
      </c>
    </row>
    <row r="10" spans="1:11" x14ac:dyDescent="0.3">
      <c r="A10" s="30">
        <v>44197</v>
      </c>
      <c r="B10" s="18" t="s">
        <v>33</v>
      </c>
      <c r="C10" s="18" t="s">
        <v>37</v>
      </c>
      <c r="D10" s="18" t="s">
        <v>602</v>
      </c>
      <c r="E10" s="18" t="s">
        <v>53</v>
      </c>
      <c r="F10" s="18" t="s">
        <v>598</v>
      </c>
      <c r="G10" s="18">
        <v>13861.428</v>
      </c>
      <c r="H10" s="18">
        <v>5045.6002639999997</v>
      </c>
      <c r="I10" s="18">
        <v>3</v>
      </c>
      <c r="J10" s="18">
        <v>8815.8277359999993</v>
      </c>
      <c r="K10" s="18">
        <v>0.57233426231730555</v>
      </c>
    </row>
    <row r="11" spans="1:11" x14ac:dyDescent="0.3">
      <c r="A11" s="30">
        <v>44228</v>
      </c>
      <c r="B11" s="18" t="s">
        <v>36</v>
      </c>
      <c r="C11" s="18" t="s">
        <v>40</v>
      </c>
      <c r="D11" s="18" t="s">
        <v>597</v>
      </c>
      <c r="E11" s="18" t="s">
        <v>56</v>
      </c>
      <c r="F11" s="18" t="s">
        <v>599</v>
      </c>
      <c r="G11" s="18">
        <v>18547.773399999998</v>
      </c>
      <c r="H11" s="18">
        <v>386.98561999999902</v>
      </c>
      <c r="I11" s="18">
        <v>1</v>
      </c>
      <c r="J11" s="18">
        <v>18160.787779999999</v>
      </c>
      <c r="K11" s="18">
        <v>2.1308856459749892E-2</v>
      </c>
    </row>
    <row r="12" spans="1:11" x14ac:dyDescent="0.3">
      <c r="A12" s="30">
        <v>44197</v>
      </c>
      <c r="B12" s="18" t="s">
        <v>39</v>
      </c>
      <c r="C12" s="18" t="s">
        <v>42</v>
      </c>
      <c r="D12" s="18" t="s">
        <v>597</v>
      </c>
      <c r="E12" s="18" t="s">
        <v>59</v>
      </c>
      <c r="F12" s="18" t="s">
        <v>598</v>
      </c>
      <c r="G12" s="18">
        <v>7643.2894999999999</v>
      </c>
      <c r="H12" s="18">
        <v>908.49695600000007</v>
      </c>
      <c r="I12" s="18">
        <v>3</v>
      </c>
      <c r="J12" s="18">
        <v>6734.7925439999999</v>
      </c>
      <c r="K12" s="18">
        <v>0.13489605656960824</v>
      </c>
    </row>
    <row r="13" spans="1:11" x14ac:dyDescent="0.3">
      <c r="A13" s="30">
        <v>44228</v>
      </c>
      <c r="B13" s="18" t="s">
        <v>39</v>
      </c>
      <c r="C13" s="18" t="s">
        <v>43</v>
      </c>
      <c r="D13" s="18" t="s">
        <v>597</v>
      </c>
      <c r="E13" s="18" t="s">
        <v>59</v>
      </c>
      <c r="F13" s="18" t="s">
        <v>598</v>
      </c>
      <c r="G13" s="18">
        <v>10930.350399999999</v>
      </c>
      <c r="H13" s="18">
        <v>987.68507599999998</v>
      </c>
      <c r="I13" s="18">
        <v>1</v>
      </c>
      <c r="J13" s="18">
        <v>9942.6653239999996</v>
      </c>
      <c r="K13" s="18">
        <v>9.9338059143546431E-2</v>
      </c>
    </row>
    <row r="14" spans="1:11" x14ac:dyDescent="0.3">
      <c r="A14" s="30">
        <v>44228</v>
      </c>
      <c r="B14" s="18" t="s">
        <v>44</v>
      </c>
      <c r="C14" s="18" t="s">
        <v>45</v>
      </c>
      <c r="D14" s="18" t="s">
        <v>597</v>
      </c>
      <c r="E14" s="18" t="s">
        <v>70</v>
      </c>
      <c r="F14" s="18" t="s">
        <v>598</v>
      </c>
      <c r="G14" s="18">
        <v>6504.3083999999999</v>
      </c>
      <c r="H14" s="18">
        <v>1957.7928960000002</v>
      </c>
      <c r="I14" s="18">
        <v>4</v>
      </c>
      <c r="J14" s="18">
        <v>4546.515504</v>
      </c>
      <c r="K14" s="18">
        <v>0.430613927144325</v>
      </c>
    </row>
    <row r="15" spans="1:11" x14ac:dyDescent="0.3">
      <c r="A15" s="30">
        <v>44228</v>
      </c>
      <c r="B15" s="18" t="s">
        <v>51</v>
      </c>
      <c r="C15" s="18" t="s">
        <v>47</v>
      </c>
      <c r="D15" s="18" t="s">
        <v>597</v>
      </c>
      <c r="E15" s="18" t="s">
        <v>76</v>
      </c>
      <c r="F15" s="18" t="s">
        <v>599</v>
      </c>
      <c r="G15" s="18">
        <v>24806.400000000001</v>
      </c>
      <c r="H15" s="18">
        <v>13218.859800000002</v>
      </c>
      <c r="I15" s="18">
        <v>1</v>
      </c>
      <c r="J15" s="18">
        <v>11587.540199999999</v>
      </c>
      <c r="K15" s="18">
        <v>1.1407822170921142</v>
      </c>
    </row>
    <row r="16" spans="1:11" x14ac:dyDescent="0.3">
      <c r="A16" s="30">
        <v>44228</v>
      </c>
      <c r="B16" s="18" t="s">
        <v>54</v>
      </c>
      <c r="C16" s="18" t="s">
        <v>48</v>
      </c>
      <c r="D16" s="18" t="s">
        <v>597</v>
      </c>
      <c r="E16" s="18" t="s">
        <v>84</v>
      </c>
      <c r="F16" s="18" t="s">
        <v>598</v>
      </c>
      <c r="G16" s="18">
        <v>10090.5434</v>
      </c>
      <c r="H16" s="18">
        <v>-923.41980000000001</v>
      </c>
      <c r="I16" s="18">
        <v>3</v>
      </c>
      <c r="J16" s="18">
        <v>11013.9632</v>
      </c>
      <c r="K16" s="18">
        <v>-8.384082852210728E-2</v>
      </c>
    </row>
    <row r="17" spans="1:11" x14ac:dyDescent="0.3">
      <c r="A17" s="30">
        <v>44228</v>
      </c>
      <c r="B17" s="18" t="s">
        <v>57</v>
      </c>
      <c r="C17" s="18" t="s">
        <v>49</v>
      </c>
      <c r="D17" s="18" t="s">
        <v>597</v>
      </c>
      <c r="E17" s="18" t="s">
        <v>89</v>
      </c>
      <c r="F17" s="18" t="s">
        <v>598</v>
      </c>
      <c r="G17" s="18">
        <v>240.64</v>
      </c>
      <c r="H17" s="18">
        <v>-502.31231700000001</v>
      </c>
      <c r="I17" s="18">
        <v>2</v>
      </c>
      <c r="J17" s="18">
        <v>742.95231699999999</v>
      </c>
      <c r="K17" s="18">
        <v>-0.67610303582914866</v>
      </c>
    </row>
    <row r="18" spans="1:11" x14ac:dyDescent="0.3">
      <c r="A18" s="30">
        <v>44228</v>
      </c>
      <c r="B18" s="18" t="s">
        <v>68</v>
      </c>
      <c r="C18" s="18" t="s">
        <v>50</v>
      </c>
      <c r="D18" s="18" t="s">
        <v>597</v>
      </c>
      <c r="E18" s="18" t="s">
        <v>107</v>
      </c>
      <c r="F18" s="18" t="s">
        <v>598</v>
      </c>
      <c r="G18" s="18">
        <v>1582.2</v>
      </c>
      <c r="H18" s="18">
        <v>-2958.7583519999998</v>
      </c>
      <c r="I18" s="18">
        <v>6</v>
      </c>
      <c r="J18" s="18">
        <v>4540.9583519999996</v>
      </c>
      <c r="K18" s="18">
        <v>-0.65157134742203859</v>
      </c>
    </row>
    <row r="19" spans="1:11" x14ac:dyDescent="0.3">
      <c r="A19" s="30">
        <v>44228</v>
      </c>
      <c r="B19" s="18" t="s">
        <v>74</v>
      </c>
      <c r="C19" s="18" t="s">
        <v>52</v>
      </c>
      <c r="D19" s="18" t="s">
        <v>597</v>
      </c>
      <c r="E19" s="18" t="s">
        <v>110</v>
      </c>
      <c r="F19" s="18" t="s">
        <v>598</v>
      </c>
      <c r="G19">
        <v>7513.6</v>
      </c>
      <c r="H19">
        <v>-30899.578247999994</v>
      </c>
      <c r="I19">
        <v>6</v>
      </c>
      <c r="J19">
        <v>38413.178247999997</v>
      </c>
      <c r="K19">
        <v>-0.8044004598762613</v>
      </c>
    </row>
    <row r="20" spans="1:11" x14ac:dyDescent="0.3">
      <c r="A20" s="30">
        <v>44228</v>
      </c>
      <c r="B20" s="18" t="s">
        <v>74</v>
      </c>
      <c r="C20" s="18" t="s">
        <v>55</v>
      </c>
      <c r="D20" s="18" t="s">
        <v>597</v>
      </c>
      <c r="E20" s="18" t="s">
        <v>110</v>
      </c>
      <c r="F20" s="18" t="s">
        <v>598</v>
      </c>
      <c r="G20">
        <v>4340.3999999999996</v>
      </c>
      <c r="H20">
        <v>-5952.6263639999997</v>
      </c>
      <c r="I20">
        <v>4</v>
      </c>
      <c r="J20">
        <v>10293.026363999999</v>
      </c>
      <c r="K20">
        <v>-0.57831644003355431</v>
      </c>
    </row>
    <row r="21" spans="1:11" x14ac:dyDescent="0.3">
      <c r="A21" s="30">
        <v>44228</v>
      </c>
      <c r="B21" s="18" t="s">
        <v>74</v>
      </c>
      <c r="C21" s="18" t="s">
        <v>58</v>
      </c>
      <c r="D21" s="18" t="s">
        <v>597</v>
      </c>
      <c r="E21" s="18" t="s">
        <v>110</v>
      </c>
      <c r="F21" s="18" t="s">
        <v>598</v>
      </c>
      <c r="G21">
        <v>4465.5</v>
      </c>
      <c r="H21">
        <v>-14463.357852000001</v>
      </c>
      <c r="I21">
        <v>1</v>
      </c>
      <c r="J21">
        <v>18928.857852000001</v>
      </c>
      <c r="K21">
        <v>-0.76409036219117787</v>
      </c>
    </row>
    <row r="22" spans="1:11" x14ac:dyDescent="0.3">
      <c r="A22" s="30">
        <v>44228</v>
      </c>
      <c r="B22" s="18" t="s">
        <v>74</v>
      </c>
      <c r="C22" s="18" t="s">
        <v>60</v>
      </c>
      <c r="D22" s="18" t="s">
        <v>597</v>
      </c>
      <c r="E22" s="18" t="s">
        <v>110</v>
      </c>
      <c r="F22" s="18" t="s">
        <v>598</v>
      </c>
      <c r="G22">
        <v>442.65</v>
      </c>
      <c r="H22">
        <v>-3441.2860719999999</v>
      </c>
      <c r="I22">
        <v>4</v>
      </c>
      <c r="J22">
        <v>3883.936072</v>
      </c>
      <c r="K22">
        <v>-0.88603056492326326</v>
      </c>
    </row>
    <row r="23" spans="1:11" x14ac:dyDescent="0.3">
      <c r="A23" s="30">
        <v>44228</v>
      </c>
      <c r="B23" s="18" t="s">
        <v>78</v>
      </c>
      <c r="C23" s="18" t="s">
        <v>61</v>
      </c>
      <c r="D23" s="18" t="s">
        <v>603</v>
      </c>
      <c r="E23" s="18" t="s">
        <v>114</v>
      </c>
      <c r="F23" s="18" t="s">
        <v>598</v>
      </c>
      <c r="G23">
        <v>6227.9928749999999</v>
      </c>
      <c r="H23">
        <v>2191.1886990000003</v>
      </c>
      <c r="I23">
        <v>2</v>
      </c>
      <c r="J23">
        <v>4036.8041759999996</v>
      </c>
      <c r="K23">
        <v>0.54280282210052899</v>
      </c>
    </row>
    <row r="24" spans="1:11" x14ac:dyDescent="0.3">
      <c r="A24" s="30">
        <v>44228</v>
      </c>
      <c r="B24" s="18" t="s">
        <v>78</v>
      </c>
      <c r="C24" s="18" t="s">
        <v>62</v>
      </c>
      <c r="D24" s="18" t="s">
        <v>603</v>
      </c>
      <c r="E24" s="18" t="s">
        <v>114</v>
      </c>
      <c r="F24" s="18" t="s">
        <v>598</v>
      </c>
      <c r="G24">
        <v>3855.2651300000002</v>
      </c>
      <c r="H24">
        <v>955.6705619999999</v>
      </c>
      <c r="I24">
        <v>1</v>
      </c>
      <c r="J24">
        <v>2899.5945680000004</v>
      </c>
      <c r="K24">
        <v>0.32958765082084396</v>
      </c>
    </row>
    <row r="25" spans="1:11" x14ac:dyDescent="0.3">
      <c r="A25" s="30">
        <v>44228</v>
      </c>
      <c r="B25" s="18" t="s">
        <v>82</v>
      </c>
      <c r="C25" s="18" t="s">
        <v>63</v>
      </c>
      <c r="D25" s="18" t="s">
        <v>597</v>
      </c>
      <c r="E25" s="18" t="s">
        <v>117</v>
      </c>
      <c r="F25" s="18" t="s">
        <v>598</v>
      </c>
      <c r="G25">
        <v>5305.1401999999998</v>
      </c>
      <c r="H25">
        <v>403.98017899999996</v>
      </c>
      <c r="I25">
        <v>2</v>
      </c>
      <c r="J25">
        <v>4901.1600209999997</v>
      </c>
      <c r="K25">
        <v>8.2425421179693537E-2</v>
      </c>
    </row>
    <row r="26" spans="1:11" x14ac:dyDescent="0.3">
      <c r="A26" s="30">
        <v>44228</v>
      </c>
      <c r="B26" s="18" t="s">
        <v>87</v>
      </c>
      <c r="C26" s="18" t="s">
        <v>64</v>
      </c>
      <c r="D26" s="18" t="s">
        <v>597</v>
      </c>
      <c r="E26" s="18" t="s">
        <v>122</v>
      </c>
      <c r="F26" s="18" t="s">
        <v>598</v>
      </c>
      <c r="G26">
        <v>4461.5</v>
      </c>
      <c r="H26">
        <v>-4492.3564799999995</v>
      </c>
      <c r="I26">
        <v>3</v>
      </c>
      <c r="J26">
        <v>8953.8564799999986</v>
      </c>
      <c r="K26">
        <v>-0.50172308323619674</v>
      </c>
    </row>
    <row r="27" spans="1:11" x14ac:dyDescent="0.3">
      <c r="A27" s="30">
        <v>44228</v>
      </c>
      <c r="B27" s="18" t="s">
        <v>97</v>
      </c>
      <c r="C27" s="18" t="s">
        <v>65</v>
      </c>
      <c r="D27" s="18" t="s">
        <v>603</v>
      </c>
      <c r="E27" s="18" t="s">
        <v>127</v>
      </c>
      <c r="F27" s="18" t="s">
        <v>604</v>
      </c>
      <c r="G27">
        <v>3849.7523999999999</v>
      </c>
      <c r="H27">
        <v>394.50760000000002</v>
      </c>
      <c r="I27">
        <v>2</v>
      </c>
      <c r="J27">
        <v>3455.2447999999999</v>
      </c>
      <c r="K27">
        <v>0.1141764542992727</v>
      </c>
    </row>
    <row r="28" spans="1:11" x14ac:dyDescent="0.3">
      <c r="A28" s="30">
        <v>44228</v>
      </c>
      <c r="B28" s="18" t="s">
        <v>99</v>
      </c>
      <c r="C28" s="18" t="s">
        <v>66</v>
      </c>
      <c r="D28" s="18" t="s">
        <v>605</v>
      </c>
      <c r="E28" s="18" t="s">
        <v>136</v>
      </c>
      <c r="F28" s="18" t="s">
        <v>598</v>
      </c>
      <c r="G28">
        <v>6555.0828000000001</v>
      </c>
      <c r="H28">
        <v>2677.0215659999999</v>
      </c>
      <c r="I28">
        <v>3</v>
      </c>
      <c r="J28">
        <v>3878.0612340000002</v>
      </c>
      <c r="K28">
        <v>0.69029894178303208</v>
      </c>
    </row>
    <row r="29" spans="1:11" x14ac:dyDescent="0.3">
      <c r="A29" s="30">
        <v>44228</v>
      </c>
      <c r="B29" s="18" t="s">
        <v>102</v>
      </c>
      <c r="C29" s="18" t="s">
        <v>67</v>
      </c>
      <c r="D29" s="18" t="s">
        <v>597</v>
      </c>
      <c r="E29" s="18" t="s">
        <v>148</v>
      </c>
      <c r="F29" s="18" t="s">
        <v>598</v>
      </c>
      <c r="G29">
        <v>13270.086799999999</v>
      </c>
      <c r="H29">
        <v>752.57188799999994</v>
      </c>
      <c r="I29">
        <v>1</v>
      </c>
      <c r="J29">
        <v>12517.514911999999</v>
      </c>
      <c r="K29">
        <v>6.0121509204557944E-2</v>
      </c>
    </row>
    <row r="30" spans="1:11" x14ac:dyDescent="0.3">
      <c r="A30" s="30">
        <v>44228</v>
      </c>
      <c r="B30" s="18" t="s">
        <v>102</v>
      </c>
      <c r="C30" s="18" t="s">
        <v>69</v>
      </c>
      <c r="D30" s="18" t="s">
        <v>597</v>
      </c>
      <c r="E30" s="18" t="s">
        <v>148</v>
      </c>
      <c r="F30" s="18" t="s">
        <v>598</v>
      </c>
      <c r="G30">
        <v>324.3408</v>
      </c>
      <c r="H30">
        <v>32.817883000000002</v>
      </c>
      <c r="I30">
        <v>2</v>
      </c>
      <c r="J30">
        <v>291.52291700000001</v>
      </c>
      <c r="K30">
        <v>0.11257393874115218</v>
      </c>
    </row>
    <row r="31" spans="1:11" x14ac:dyDescent="0.3">
      <c r="A31" s="30">
        <v>44228</v>
      </c>
      <c r="B31" s="18" t="s">
        <v>102</v>
      </c>
      <c r="C31" s="18" t="s">
        <v>71</v>
      </c>
      <c r="D31" s="18" t="s">
        <v>597</v>
      </c>
      <c r="E31" s="18" t="s">
        <v>148</v>
      </c>
      <c r="F31" s="18" t="s">
        <v>598</v>
      </c>
      <c r="G31">
        <v>199.8228</v>
      </c>
      <c r="H31">
        <v>15.790740000000003</v>
      </c>
      <c r="I31">
        <v>3</v>
      </c>
      <c r="J31">
        <v>184.03206</v>
      </c>
      <c r="K31">
        <v>8.5804288665790152E-2</v>
      </c>
    </row>
    <row r="32" spans="1:11" x14ac:dyDescent="0.3">
      <c r="A32" s="30">
        <v>44228</v>
      </c>
      <c r="B32" s="18" t="s">
        <v>102</v>
      </c>
      <c r="C32" s="18" t="s">
        <v>72</v>
      </c>
      <c r="D32" s="18" t="s">
        <v>597</v>
      </c>
      <c r="E32" s="18" t="s">
        <v>148</v>
      </c>
      <c r="F32" s="18" t="s">
        <v>598</v>
      </c>
      <c r="G32">
        <v>268.21080000000001</v>
      </c>
      <c r="H32">
        <v>23.450523999999998</v>
      </c>
      <c r="I32">
        <v>3</v>
      </c>
      <c r="J32">
        <v>244.760276</v>
      </c>
      <c r="K32">
        <v>9.5810171418502676E-2</v>
      </c>
    </row>
    <row r="33" spans="1:11" x14ac:dyDescent="0.3">
      <c r="A33" s="30">
        <v>44228</v>
      </c>
      <c r="B33" s="18" t="s">
        <v>102</v>
      </c>
      <c r="C33" s="18" t="s">
        <v>73</v>
      </c>
      <c r="D33" s="18" t="s">
        <v>597</v>
      </c>
      <c r="E33" s="18" t="s">
        <v>148</v>
      </c>
      <c r="F33" s="18" t="s">
        <v>598</v>
      </c>
      <c r="G33">
        <v>1252.3133</v>
      </c>
      <c r="H33">
        <v>158.244912</v>
      </c>
      <c r="I33">
        <v>2</v>
      </c>
      <c r="J33">
        <v>1094.0683880000001</v>
      </c>
      <c r="K33">
        <v>0.14463895834635876</v>
      </c>
    </row>
    <row r="34" spans="1:11" x14ac:dyDescent="0.3">
      <c r="A34" s="30">
        <v>44256</v>
      </c>
      <c r="B34" s="18" t="s">
        <v>102</v>
      </c>
      <c r="C34" s="18" t="s">
        <v>75</v>
      </c>
      <c r="D34" s="18" t="s">
        <v>597</v>
      </c>
      <c r="E34" s="18" t="s">
        <v>148</v>
      </c>
      <c r="F34" s="18" t="s">
        <v>598</v>
      </c>
      <c r="G34">
        <v>5482.4660000000003</v>
      </c>
      <c r="H34">
        <v>651.63788</v>
      </c>
      <c r="I34">
        <v>1</v>
      </c>
      <c r="J34">
        <v>4830.8281200000001</v>
      </c>
      <c r="K34">
        <v>0.13489154733164055</v>
      </c>
    </row>
    <row r="35" spans="1:11" x14ac:dyDescent="0.3">
      <c r="A35" s="30">
        <v>44256</v>
      </c>
      <c r="B35" s="18" t="s">
        <v>102</v>
      </c>
      <c r="C35" s="18" t="s">
        <v>77</v>
      </c>
      <c r="D35" s="18" t="s">
        <v>597</v>
      </c>
      <c r="E35" s="18" t="s">
        <v>148</v>
      </c>
      <c r="F35" s="18" t="s">
        <v>598</v>
      </c>
      <c r="G35">
        <v>4045.8595999999998</v>
      </c>
      <c r="H35">
        <v>224.45451</v>
      </c>
      <c r="I35">
        <v>4</v>
      </c>
      <c r="J35">
        <v>3821.4050899999997</v>
      </c>
      <c r="K35">
        <v>5.8736120540416215E-2</v>
      </c>
    </row>
    <row r="36" spans="1:11" x14ac:dyDescent="0.3">
      <c r="A36" s="30">
        <v>44256</v>
      </c>
      <c r="B36" s="18" t="s">
        <v>102</v>
      </c>
      <c r="C36" s="18" t="s">
        <v>79</v>
      </c>
      <c r="D36" s="18" t="s">
        <v>597</v>
      </c>
      <c r="E36" s="18" t="s">
        <v>148</v>
      </c>
      <c r="F36" s="18" t="s">
        <v>598</v>
      </c>
      <c r="G36">
        <v>6024.6980000000003</v>
      </c>
      <c r="H36">
        <v>284.81391400000001</v>
      </c>
      <c r="I36">
        <v>3</v>
      </c>
      <c r="J36">
        <v>5739.884086</v>
      </c>
      <c r="K36">
        <v>4.9620150813616926E-2</v>
      </c>
    </row>
    <row r="37" spans="1:11" x14ac:dyDescent="0.3">
      <c r="A37" s="30">
        <v>44256</v>
      </c>
      <c r="B37" s="18" t="s">
        <v>102</v>
      </c>
      <c r="C37" s="18" t="s">
        <v>80</v>
      </c>
      <c r="D37" s="18" t="s">
        <v>597</v>
      </c>
      <c r="E37" s="18" t="s">
        <v>148</v>
      </c>
      <c r="F37" s="18" t="s">
        <v>598</v>
      </c>
      <c r="G37">
        <v>2052.0511999999999</v>
      </c>
      <c r="H37">
        <v>173.92292</v>
      </c>
      <c r="I37">
        <v>2</v>
      </c>
      <c r="J37">
        <v>1878.1282799999999</v>
      </c>
      <c r="K37">
        <v>9.260438802401727E-2</v>
      </c>
    </row>
    <row r="38" spans="1:11" x14ac:dyDescent="0.3">
      <c r="A38" s="30">
        <v>44228</v>
      </c>
      <c r="B38" s="18" t="s">
        <v>102</v>
      </c>
      <c r="C38" s="18" t="s">
        <v>81</v>
      </c>
      <c r="D38" s="18" t="s">
        <v>597</v>
      </c>
      <c r="E38" s="18" t="s">
        <v>148</v>
      </c>
      <c r="F38" s="18" t="s">
        <v>598</v>
      </c>
      <c r="G38">
        <v>464.61799999999999</v>
      </c>
      <c r="H38">
        <v>34.583374999999997</v>
      </c>
      <c r="I38">
        <v>1</v>
      </c>
      <c r="J38">
        <v>430.03462500000001</v>
      </c>
      <c r="K38">
        <v>8.041997780992638E-2</v>
      </c>
    </row>
    <row r="39" spans="1:11" x14ac:dyDescent="0.3">
      <c r="A39" s="30">
        <v>44256</v>
      </c>
      <c r="B39" s="18" t="s">
        <v>102</v>
      </c>
      <c r="C39" s="18" t="s">
        <v>83</v>
      </c>
      <c r="D39" s="18" t="s">
        <v>597</v>
      </c>
      <c r="E39" s="18" t="s">
        <v>148</v>
      </c>
      <c r="F39" s="18" t="s">
        <v>598</v>
      </c>
      <c r="G39">
        <v>771.42840000000001</v>
      </c>
      <c r="H39">
        <v>40.942524000000098</v>
      </c>
      <c r="I39">
        <v>2</v>
      </c>
      <c r="J39">
        <v>730.48587599999996</v>
      </c>
      <c r="K39">
        <v>5.6048344458339727E-2</v>
      </c>
    </row>
    <row r="40" spans="1:11" x14ac:dyDescent="0.3">
      <c r="A40" s="30">
        <v>44228</v>
      </c>
      <c r="B40" s="18" t="s">
        <v>104</v>
      </c>
      <c r="C40" s="18" t="s">
        <v>60</v>
      </c>
      <c r="D40" s="18" t="s">
        <v>597</v>
      </c>
      <c r="E40" s="18" t="s">
        <v>158</v>
      </c>
      <c r="F40" s="18" t="s">
        <v>598</v>
      </c>
      <c r="G40">
        <v>1980.9104</v>
      </c>
      <c r="H40">
        <v>126.67559399999999</v>
      </c>
      <c r="I40">
        <v>3</v>
      </c>
      <c r="J40">
        <v>1854.2348059999999</v>
      </c>
      <c r="K40">
        <v>6.8316910884262727E-2</v>
      </c>
    </row>
    <row r="41" spans="1:11" x14ac:dyDescent="0.3">
      <c r="A41" s="30">
        <v>44228</v>
      </c>
      <c r="B41" s="18" t="s">
        <v>105</v>
      </c>
      <c r="C41" s="18" t="s">
        <v>47</v>
      </c>
      <c r="D41" s="18" t="s">
        <v>597</v>
      </c>
      <c r="E41" s="18" t="s">
        <v>163</v>
      </c>
      <c r="F41" s="18" t="s">
        <v>599</v>
      </c>
      <c r="G41">
        <v>26733.432000000001</v>
      </c>
      <c r="H41">
        <v>9436.8434400000006</v>
      </c>
      <c r="I41">
        <v>2</v>
      </c>
      <c r="J41">
        <v>17296.58856</v>
      </c>
      <c r="K41">
        <v>0.54558986630598327</v>
      </c>
    </row>
    <row r="42" spans="1:11" x14ac:dyDescent="0.3">
      <c r="A42" s="30">
        <v>44228</v>
      </c>
      <c r="B42" s="18" t="s">
        <v>108</v>
      </c>
      <c r="C42" s="18" t="s">
        <v>85</v>
      </c>
      <c r="D42" s="18" t="s">
        <v>605</v>
      </c>
      <c r="E42" s="18" t="s">
        <v>165</v>
      </c>
      <c r="F42" s="18" t="s">
        <v>598</v>
      </c>
      <c r="G42">
        <v>4957.5294000000004</v>
      </c>
      <c r="H42">
        <v>1097.7012</v>
      </c>
      <c r="I42">
        <v>1</v>
      </c>
      <c r="J42">
        <v>3859.8282000000004</v>
      </c>
      <c r="K42">
        <v>0.28439120684179664</v>
      </c>
    </row>
    <row r="43" spans="1:11" x14ac:dyDescent="0.3">
      <c r="A43" s="30">
        <v>44256</v>
      </c>
      <c r="B43" s="18" t="s">
        <v>108</v>
      </c>
      <c r="C43" s="18" t="s">
        <v>86</v>
      </c>
      <c r="D43" s="18" t="s">
        <v>605</v>
      </c>
      <c r="E43" s="18" t="s">
        <v>165</v>
      </c>
      <c r="F43" s="18" t="s">
        <v>598</v>
      </c>
      <c r="G43">
        <v>4206.7824000000001</v>
      </c>
      <c r="H43">
        <v>1013.99671</v>
      </c>
      <c r="I43">
        <v>3</v>
      </c>
      <c r="J43">
        <v>3192.7856900000002</v>
      </c>
      <c r="K43">
        <v>0.31758996952908536</v>
      </c>
    </row>
    <row r="44" spans="1:11" x14ac:dyDescent="0.3">
      <c r="A44" s="30">
        <v>44228</v>
      </c>
      <c r="B44" s="18" t="s">
        <v>111</v>
      </c>
      <c r="C44" s="18" t="s">
        <v>88</v>
      </c>
      <c r="D44" s="18" t="s">
        <v>605</v>
      </c>
      <c r="E44" s="18" t="s">
        <v>168</v>
      </c>
      <c r="F44" s="18" t="s">
        <v>598</v>
      </c>
      <c r="G44">
        <v>6169.3325000000004</v>
      </c>
      <c r="H44">
        <v>1616.9644829999997</v>
      </c>
      <c r="I44">
        <v>1</v>
      </c>
      <c r="J44">
        <v>4552.3680170000007</v>
      </c>
      <c r="K44">
        <v>0.35519195217999422</v>
      </c>
    </row>
    <row r="45" spans="1:11" x14ac:dyDescent="0.3">
      <c r="A45" s="30">
        <v>44228</v>
      </c>
      <c r="B45" s="18" t="s">
        <v>111</v>
      </c>
      <c r="C45" s="18" t="s">
        <v>90</v>
      </c>
      <c r="D45" s="18" t="s">
        <v>605</v>
      </c>
      <c r="E45" s="18" t="s">
        <v>168</v>
      </c>
      <c r="F45" s="18" t="s">
        <v>598</v>
      </c>
      <c r="G45">
        <v>3805.7444999999998</v>
      </c>
      <c r="H45">
        <v>700.36567200000002</v>
      </c>
      <c r="I45">
        <v>1</v>
      </c>
      <c r="J45">
        <v>3105.3788279999999</v>
      </c>
      <c r="K45">
        <v>0.22553308655455284</v>
      </c>
    </row>
    <row r="46" spans="1:11" x14ac:dyDescent="0.3">
      <c r="A46" s="30">
        <v>44256</v>
      </c>
      <c r="B46" s="18" t="s">
        <v>112</v>
      </c>
      <c r="C46" s="18" t="s">
        <v>55</v>
      </c>
      <c r="D46" s="18" t="s">
        <v>597</v>
      </c>
      <c r="E46" s="18" t="s">
        <v>171</v>
      </c>
      <c r="F46" s="18" t="s">
        <v>598</v>
      </c>
      <c r="G46">
        <v>1198.8</v>
      </c>
      <c r="H46">
        <v>-4166.7722789999998</v>
      </c>
      <c r="I46">
        <v>2</v>
      </c>
      <c r="J46">
        <v>5365.572279</v>
      </c>
      <c r="K46">
        <v>-0.77657555659218058</v>
      </c>
    </row>
    <row r="47" spans="1:11" x14ac:dyDescent="0.3">
      <c r="A47" s="30">
        <v>44256</v>
      </c>
      <c r="B47" s="18" t="s">
        <v>112</v>
      </c>
      <c r="C47" s="18" t="s">
        <v>52</v>
      </c>
      <c r="D47" s="18" t="s">
        <v>597</v>
      </c>
      <c r="E47" s="18" t="s">
        <v>171</v>
      </c>
      <c r="F47" s="18" t="s">
        <v>598</v>
      </c>
      <c r="G47">
        <v>8239</v>
      </c>
      <c r="H47">
        <v>-10637.670959999999</v>
      </c>
      <c r="I47">
        <v>2</v>
      </c>
      <c r="J47">
        <v>18876.670959999999</v>
      </c>
      <c r="K47">
        <v>-0.56353532794746553</v>
      </c>
    </row>
    <row r="48" spans="1:11" x14ac:dyDescent="0.3">
      <c r="A48" s="30">
        <v>44256</v>
      </c>
      <c r="B48" s="18" t="s">
        <v>115</v>
      </c>
      <c r="C48" s="18" t="s">
        <v>91</v>
      </c>
      <c r="D48" s="18" t="s">
        <v>597</v>
      </c>
      <c r="E48" s="18" t="s">
        <v>171</v>
      </c>
      <c r="F48" s="18" t="s">
        <v>598</v>
      </c>
      <c r="G48">
        <v>1773.8</v>
      </c>
      <c r="H48">
        <v>-4283.0460000000003</v>
      </c>
      <c r="I48">
        <v>1</v>
      </c>
      <c r="J48">
        <v>6056.8460000000005</v>
      </c>
      <c r="K48">
        <v>-0.70714130753861004</v>
      </c>
    </row>
    <row r="49" spans="1:11" x14ac:dyDescent="0.3">
      <c r="A49" s="30">
        <v>44256</v>
      </c>
      <c r="B49" s="18" t="s">
        <v>115</v>
      </c>
      <c r="C49" s="18" t="s">
        <v>92</v>
      </c>
      <c r="D49" s="18" t="s">
        <v>597</v>
      </c>
      <c r="E49" s="18" t="s">
        <v>171</v>
      </c>
      <c r="F49" s="18" t="s">
        <v>598</v>
      </c>
      <c r="G49">
        <v>1238.4000000000001</v>
      </c>
      <c r="H49">
        <v>-1019.0618400000001</v>
      </c>
      <c r="I49">
        <v>3</v>
      </c>
      <c r="J49">
        <v>2257.4618399999999</v>
      </c>
      <c r="K49">
        <v>-0.45141929840993456</v>
      </c>
    </row>
    <row r="50" spans="1:11" x14ac:dyDescent="0.3">
      <c r="A50" s="30">
        <v>44256</v>
      </c>
      <c r="B50" s="18" t="s">
        <v>115</v>
      </c>
      <c r="C50" s="18" t="s">
        <v>93</v>
      </c>
      <c r="D50" s="18" t="s">
        <v>597</v>
      </c>
      <c r="E50" s="18" t="s">
        <v>171</v>
      </c>
      <c r="F50" s="18" t="s">
        <v>598</v>
      </c>
      <c r="G50">
        <v>91.66</v>
      </c>
      <c r="H50">
        <v>-64.524179999999987</v>
      </c>
      <c r="I50">
        <v>1</v>
      </c>
      <c r="J50">
        <v>156.18417999999997</v>
      </c>
      <c r="K50">
        <v>-0.41312878167302214</v>
      </c>
    </row>
    <row r="51" spans="1:11" x14ac:dyDescent="0.3">
      <c r="A51" s="30">
        <v>44228</v>
      </c>
      <c r="B51" s="18" t="s">
        <v>115</v>
      </c>
      <c r="C51" s="18" t="s">
        <v>94</v>
      </c>
      <c r="D51" s="18" t="s">
        <v>597</v>
      </c>
      <c r="E51" s="18" t="s">
        <v>171</v>
      </c>
      <c r="F51" s="18" t="s">
        <v>598</v>
      </c>
      <c r="G51">
        <v>978.3</v>
      </c>
      <c r="H51">
        <v>-1762.5818399999998</v>
      </c>
      <c r="I51">
        <v>3</v>
      </c>
      <c r="J51">
        <v>2740.88184</v>
      </c>
      <c r="K51">
        <v>-0.64307107817533649</v>
      </c>
    </row>
    <row r="52" spans="1:11" x14ac:dyDescent="0.3">
      <c r="A52" s="30">
        <v>44228</v>
      </c>
      <c r="B52" s="18" t="s">
        <v>120</v>
      </c>
      <c r="C52" s="18" t="s">
        <v>95</v>
      </c>
      <c r="D52" s="18" t="s">
        <v>605</v>
      </c>
      <c r="E52" s="18" t="s">
        <v>175</v>
      </c>
      <c r="F52" s="18" t="s">
        <v>598</v>
      </c>
      <c r="G52">
        <v>3554.3683999999998</v>
      </c>
      <c r="H52">
        <v>1437.1809250000001</v>
      </c>
      <c r="I52">
        <v>1</v>
      </c>
      <c r="J52">
        <v>2117.1874749999997</v>
      </c>
      <c r="K52">
        <v>0.67881609067236726</v>
      </c>
    </row>
    <row r="53" spans="1:11" x14ac:dyDescent="0.3">
      <c r="A53" s="30">
        <v>44228</v>
      </c>
      <c r="B53" s="18" t="s">
        <v>120</v>
      </c>
      <c r="C53" s="18" t="s">
        <v>96</v>
      </c>
      <c r="D53" s="18" t="s">
        <v>605</v>
      </c>
      <c r="E53" s="18" t="s">
        <v>175</v>
      </c>
      <c r="F53" s="18" t="s">
        <v>598</v>
      </c>
      <c r="G53">
        <v>4580.576</v>
      </c>
      <c r="H53">
        <v>1663.801494</v>
      </c>
      <c r="I53">
        <v>2</v>
      </c>
      <c r="J53">
        <v>2916.7745059999997</v>
      </c>
      <c r="K53">
        <v>0.57042513590867228</v>
      </c>
    </row>
    <row r="54" spans="1:11" x14ac:dyDescent="0.3">
      <c r="A54" s="30">
        <v>44228</v>
      </c>
      <c r="B54" s="18" t="s">
        <v>125</v>
      </c>
      <c r="C54" s="18" t="s">
        <v>98</v>
      </c>
      <c r="D54" s="18" t="s">
        <v>597</v>
      </c>
      <c r="E54" s="18" t="s">
        <v>181</v>
      </c>
      <c r="F54" s="18" t="s">
        <v>599</v>
      </c>
      <c r="G54">
        <v>11603</v>
      </c>
      <c r="H54">
        <v>-17218.3416</v>
      </c>
      <c r="I54">
        <v>3</v>
      </c>
      <c r="J54">
        <v>28821.3416</v>
      </c>
      <c r="K54">
        <v>-0.59741638119996465</v>
      </c>
    </row>
    <row r="55" spans="1:11" x14ac:dyDescent="0.3">
      <c r="A55" s="30">
        <v>44256</v>
      </c>
      <c r="B55" s="18" t="s">
        <v>134</v>
      </c>
      <c r="C55" s="18" t="s">
        <v>34</v>
      </c>
      <c r="D55" s="18" t="s">
        <v>597</v>
      </c>
      <c r="E55" s="18" t="s">
        <v>186</v>
      </c>
      <c r="F55" s="18" t="s">
        <v>599</v>
      </c>
      <c r="G55">
        <v>15918.8334</v>
      </c>
      <c r="H55">
        <v>4805.0263860000005</v>
      </c>
      <c r="I55">
        <v>1</v>
      </c>
      <c r="J55">
        <v>11113.807013999998</v>
      </c>
      <c r="K55">
        <v>0.43234747372769178</v>
      </c>
    </row>
    <row r="56" spans="1:11" x14ac:dyDescent="0.3">
      <c r="A56" s="30">
        <v>44256</v>
      </c>
      <c r="B56" s="18" t="s">
        <v>139</v>
      </c>
      <c r="C56" s="18" t="s">
        <v>100</v>
      </c>
      <c r="D56" s="18" t="s">
        <v>597</v>
      </c>
      <c r="E56" s="18" t="s">
        <v>188</v>
      </c>
      <c r="F56" s="18" t="s">
        <v>598</v>
      </c>
      <c r="G56">
        <v>6658.5015000000003</v>
      </c>
      <c r="H56">
        <v>2180.9316229999999</v>
      </c>
      <c r="I56">
        <v>3</v>
      </c>
      <c r="J56">
        <v>4477.5698769999999</v>
      </c>
      <c r="K56">
        <v>0.48707930482622386</v>
      </c>
    </row>
    <row r="57" spans="1:11" x14ac:dyDescent="0.3">
      <c r="A57" s="30">
        <v>44256</v>
      </c>
      <c r="B57" s="18" t="s">
        <v>146</v>
      </c>
      <c r="C57" s="18" t="s">
        <v>101</v>
      </c>
      <c r="D57" s="18" t="s">
        <v>606</v>
      </c>
      <c r="E57" s="18" t="s">
        <v>192</v>
      </c>
      <c r="F57" s="18" t="s">
        <v>599</v>
      </c>
      <c r="G57">
        <v>18014.968400000002</v>
      </c>
      <c r="H57">
        <v>4771.5703599999997</v>
      </c>
      <c r="I57">
        <v>3</v>
      </c>
      <c r="J57">
        <v>13243.398040000002</v>
      </c>
      <c r="K57">
        <v>0.36029804024526624</v>
      </c>
    </row>
    <row r="58" spans="1:11" x14ac:dyDescent="0.3">
      <c r="A58" s="30">
        <v>44256</v>
      </c>
      <c r="B58" s="18" t="s">
        <v>153</v>
      </c>
      <c r="C58" s="18" t="s">
        <v>103</v>
      </c>
      <c r="D58" s="18" t="s">
        <v>597</v>
      </c>
      <c r="E58" s="18" t="s">
        <v>195</v>
      </c>
      <c r="F58" s="18" t="s">
        <v>599</v>
      </c>
      <c r="G58">
        <v>7842.1</v>
      </c>
      <c r="H58">
        <v>-424.60240199999998</v>
      </c>
      <c r="I58">
        <v>1</v>
      </c>
      <c r="J58">
        <v>8266.7024020000008</v>
      </c>
      <c r="K58">
        <v>-5.1362971757308529E-2</v>
      </c>
    </row>
    <row r="59" spans="1:11" x14ac:dyDescent="0.3">
      <c r="A59" s="30">
        <v>44256</v>
      </c>
      <c r="B59" s="18" t="s">
        <v>155</v>
      </c>
      <c r="C59" s="18" t="s">
        <v>106</v>
      </c>
      <c r="D59" s="18" t="s">
        <v>597</v>
      </c>
      <c r="E59" s="18" t="s">
        <v>198</v>
      </c>
      <c r="F59" s="18" t="s">
        <v>598</v>
      </c>
      <c r="G59">
        <v>893.3</v>
      </c>
      <c r="H59">
        <v>-5641.933352</v>
      </c>
      <c r="I59">
        <v>4</v>
      </c>
      <c r="J59">
        <v>6535.2333520000002</v>
      </c>
      <c r="K59">
        <v>-0.86331016019089502</v>
      </c>
    </row>
    <row r="60" spans="1:11" x14ac:dyDescent="0.3">
      <c r="A60" s="30">
        <v>44256</v>
      </c>
      <c r="B60" s="18" t="s">
        <v>156</v>
      </c>
      <c r="C60" s="18" t="s">
        <v>109</v>
      </c>
      <c r="D60" s="18" t="s">
        <v>597</v>
      </c>
      <c r="E60" s="18" t="s">
        <v>209</v>
      </c>
      <c r="F60" s="18" t="s">
        <v>599</v>
      </c>
      <c r="G60">
        <v>5451.6</v>
      </c>
      <c r="H60">
        <v>-1233.456089</v>
      </c>
      <c r="I60">
        <v>3</v>
      </c>
      <c r="J60">
        <v>6685.0560890000006</v>
      </c>
      <c r="K60">
        <v>-0.1845094599923558</v>
      </c>
    </row>
    <row r="61" spans="1:11" x14ac:dyDescent="0.3">
      <c r="A61" s="30">
        <v>44256</v>
      </c>
      <c r="B61" s="18" t="s">
        <v>161</v>
      </c>
      <c r="C61" s="18" t="s">
        <v>93</v>
      </c>
      <c r="D61" s="18" t="s">
        <v>603</v>
      </c>
      <c r="E61" s="18" t="s">
        <v>212</v>
      </c>
      <c r="F61" s="18" t="s">
        <v>598</v>
      </c>
      <c r="G61">
        <v>267.76463999999999</v>
      </c>
      <c r="H61">
        <v>83.396500000000003</v>
      </c>
      <c r="I61">
        <v>3</v>
      </c>
      <c r="J61">
        <v>184.36813999999998</v>
      </c>
      <c r="K61">
        <v>0.45233682999676628</v>
      </c>
    </row>
    <row r="62" spans="1:11" x14ac:dyDescent="0.3">
      <c r="A62" s="30">
        <v>44256</v>
      </c>
      <c r="B62" s="18" t="s">
        <v>161</v>
      </c>
      <c r="C62" s="18" t="s">
        <v>113</v>
      </c>
      <c r="D62" s="18" t="s">
        <v>603</v>
      </c>
      <c r="E62" s="18" t="s">
        <v>212</v>
      </c>
      <c r="F62" s="18" t="s">
        <v>598</v>
      </c>
      <c r="G62">
        <v>1843.7003199999999</v>
      </c>
      <c r="H62">
        <v>646.91928400000006</v>
      </c>
      <c r="I62">
        <v>3</v>
      </c>
      <c r="J62">
        <v>1196.7810359999999</v>
      </c>
      <c r="K62">
        <v>0.54054941091162156</v>
      </c>
    </row>
    <row r="63" spans="1:11" x14ac:dyDescent="0.3">
      <c r="A63" s="30">
        <v>44256</v>
      </c>
      <c r="B63" s="18" t="s">
        <v>161</v>
      </c>
      <c r="C63" s="18" t="s">
        <v>116</v>
      </c>
      <c r="D63" s="18" t="s">
        <v>603</v>
      </c>
      <c r="E63" s="18" t="s">
        <v>212</v>
      </c>
      <c r="F63" s="18" t="s">
        <v>598</v>
      </c>
      <c r="G63">
        <v>4087.1554999999998</v>
      </c>
      <c r="H63">
        <v>1495.6675720000001</v>
      </c>
      <c r="I63">
        <v>2</v>
      </c>
      <c r="J63">
        <v>2591.4879279999996</v>
      </c>
      <c r="K63">
        <v>0.57714626251579459</v>
      </c>
    </row>
    <row r="64" spans="1:11" x14ac:dyDescent="0.3">
      <c r="A64" s="30">
        <v>44256</v>
      </c>
      <c r="B64" s="18" t="s">
        <v>161</v>
      </c>
      <c r="C64" s="18" t="s">
        <v>118</v>
      </c>
      <c r="D64" s="18" t="s">
        <v>603</v>
      </c>
      <c r="E64" s="18" t="s">
        <v>212</v>
      </c>
      <c r="F64" s="18" t="s">
        <v>598</v>
      </c>
      <c r="G64">
        <v>1967.66</v>
      </c>
      <c r="H64">
        <v>823.26967200000001</v>
      </c>
      <c r="I64">
        <v>3</v>
      </c>
      <c r="J64">
        <v>1144.390328</v>
      </c>
      <c r="K64">
        <v>0.71939586682700463</v>
      </c>
    </row>
    <row r="65" spans="1:11" x14ac:dyDescent="0.3">
      <c r="A65" s="30">
        <v>44256</v>
      </c>
      <c r="B65" s="18" t="s">
        <v>161</v>
      </c>
      <c r="C65" s="18" t="s">
        <v>119</v>
      </c>
      <c r="D65" s="18" t="s">
        <v>603</v>
      </c>
      <c r="E65" s="18" t="s">
        <v>212</v>
      </c>
      <c r="F65" s="18" t="s">
        <v>598</v>
      </c>
      <c r="G65">
        <v>1632.9376</v>
      </c>
      <c r="H65">
        <v>565.41555200000005</v>
      </c>
      <c r="I65">
        <v>2</v>
      </c>
      <c r="J65">
        <v>1067.5220479999998</v>
      </c>
      <c r="K65">
        <v>0.52965234119454951</v>
      </c>
    </row>
    <row r="66" spans="1:11" x14ac:dyDescent="0.3">
      <c r="A66" s="30">
        <v>44256</v>
      </c>
      <c r="B66" s="18" t="s">
        <v>164</v>
      </c>
      <c r="C66" s="18" t="s">
        <v>121</v>
      </c>
      <c r="D66" s="18" t="s">
        <v>607</v>
      </c>
      <c r="E66" s="18" t="s">
        <v>215</v>
      </c>
      <c r="F66" s="18" t="s">
        <v>598</v>
      </c>
      <c r="G66">
        <v>2711.7856360000005</v>
      </c>
      <c r="H66">
        <v>163.43271999999999</v>
      </c>
      <c r="I66">
        <v>6</v>
      </c>
      <c r="J66">
        <v>2548.3529160000007</v>
      </c>
      <c r="K66">
        <v>6.4132687028502611E-2</v>
      </c>
    </row>
    <row r="67" spans="1:11" x14ac:dyDescent="0.3">
      <c r="A67" s="30">
        <v>44256</v>
      </c>
      <c r="B67" s="18" t="s">
        <v>164</v>
      </c>
      <c r="C67" s="18" t="s">
        <v>123</v>
      </c>
      <c r="D67" s="18" t="s">
        <v>607</v>
      </c>
      <c r="E67" s="18" t="s">
        <v>215</v>
      </c>
      <c r="F67" s="18" t="s">
        <v>598</v>
      </c>
      <c r="G67">
        <v>4206.5714120000002</v>
      </c>
      <c r="H67">
        <v>295.70282000000003</v>
      </c>
      <c r="I67">
        <v>6</v>
      </c>
      <c r="J67">
        <v>3910.8685920000003</v>
      </c>
      <c r="K67">
        <v>7.5610523095785975E-2</v>
      </c>
    </row>
    <row r="68" spans="1:11" x14ac:dyDescent="0.3">
      <c r="A68" s="30">
        <v>44256</v>
      </c>
      <c r="B68" s="18" t="s">
        <v>164</v>
      </c>
      <c r="C68" s="18" t="s">
        <v>55</v>
      </c>
      <c r="D68" s="18" t="s">
        <v>607</v>
      </c>
      <c r="E68" s="18" t="s">
        <v>215</v>
      </c>
      <c r="F68" s="18" t="s">
        <v>598</v>
      </c>
      <c r="G68">
        <v>6687.3076000000001</v>
      </c>
      <c r="H68">
        <v>468.95514900000001</v>
      </c>
      <c r="I68">
        <v>3</v>
      </c>
      <c r="J68">
        <v>6218.3524509999997</v>
      </c>
      <c r="K68">
        <v>7.5414694277193162E-2</v>
      </c>
    </row>
    <row r="69" spans="1:11" x14ac:dyDescent="0.3">
      <c r="A69" s="30">
        <v>44256</v>
      </c>
      <c r="B69" s="18" t="s">
        <v>164</v>
      </c>
      <c r="C69" s="18" t="s">
        <v>124</v>
      </c>
      <c r="D69" s="18" t="s">
        <v>607</v>
      </c>
      <c r="E69" s="18" t="s">
        <v>215</v>
      </c>
      <c r="F69" s="18" t="s">
        <v>598</v>
      </c>
      <c r="G69">
        <v>9843.1435600000004</v>
      </c>
      <c r="H69">
        <v>902.88256400000114</v>
      </c>
      <c r="I69">
        <v>1</v>
      </c>
      <c r="J69">
        <v>8940.2609959999991</v>
      </c>
      <c r="K69">
        <v>0.10099062705260664</v>
      </c>
    </row>
    <row r="70" spans="1:11" x14ac:dyDescent="0.3">
      <c r="A70" s="30">
        <v>44256</v>
      </c>
      <c r="B70" s="18" t="s">
        <v>166</v>
      </c>
      <c r="C70" s="18" t="s">
        <v>126</v>
      </c>
      <c r="D70" s="18" t="s">
        <v>597</v>
      </c>
      <c r="E70" s="18" t="s">
        <v>218</v>
      </c>
      <c r="F70" s="18" t="s">
        <v>598</v>
      </c>
      <c r="G70">
        <v>10403.3627</v>
      </c>
      <c r="H70">
        <v>1084.67282</v>
      </c>
      <c r="I70">
        <v>3</v>
      </c>
      <c r="J70">
        <v>9318.6898799999999</v>
      </c>
      <c r="K70">
        <v>0.11639756596342488</v>
      </c>
    </row>
    <row r="71" spans="1:11" x14ac:dyDescent="0.3">
      <c r="A71" s="30">
        <v>44256</v>
      </c>
      <c r="B71" s="18" t="s">
        <v>169</v>
      </c>
      <c r="C71" s="18" t="s">
        <v>128</v>
      </c>
      <c r="D71" s="18" t="s">
        <v>605</v>
      </c>
      <c r="E71" s="18" t="s">
        <v>221</v>
      </c>
      <c r="F71" s="18" t="s">
        <v>598</v>
      </c>
      <c r="G71">
        <v>22886.604909999998</v>
      </c>
      <c r="H71">
        <v>5253.4073200000003</v>
      </c>
      <c r="I71">
        <v>1</v>
      </c>
      <c r="J71">
        <v>17633.197589999996</v>
      </c>
      <c r="K71">
        <v>0.29792709423158015</v>
      </c>
    </row>
    <row r="72" spans="1:11" x14ac:dyDescent="0.3">
      <c r="A72" s="30">
        <v>44287</v>
      </c>
      <c r="B72" s="18" t="s">
        <v>169</v>
      </c>
      <c r="C72" s="18" t="s">
        <v>129</v>
      </c>
      <c r="D72" s="18" t="s">
        <v>605</v>
      </c>
      <c r="E72" s="18" t="s">
        <v>221</v>
      </c>
      <c r="F72" s="18" t="s">
        <v>598</v>
      </c>
      <c r="G72">
        <v>21642.238799999999</v>
      </c>
      <c r="H72">
        <v>5645.0428800000009</v>
      </c>
      <c r="I72">
        <v>3</v>
      </c>
      <c r="J72">
        <v>15997.195919999998</v>
      </c>
      <c r="K72">
        <v>0.35287702346274696</v>
      </c>
    </row>
    <row r="73" spans="1:11" x14ac:dyDescent="0.3">
      <c r="A73" s="30">
        <v>44287</v>
      </c>
      <c r="B73" s="18" t="s">
        <v>169</v>
      </c>
      <c r="C73" s="18" t="s">
        <v>130</v>
      </c>
      <c r="D73" s="18" t="s">
        <v>605</v>
      </c>
      <c r="E73" s="18" t="s">
        <v>221</v>
      </c>
      <c r="F73" s="18" t="s">
        <v>598</v>
      </c>
      <c r="G73">
        <v>10601.85672</v>
      </c>
      <c r="H73">
        <v>2918.8544400000001</v>
      </c>
      <c r="I73">
        <v>3</v>
      </c>
      <c r="J73">
        <v>7683.0022799999997</v>
      </c>
      <c r="K73">
        <v>0.37991065648883282</v>
      </c>
    </row>
    <row r="74" spans="1:11" x14ac:dyDescent="0.3">
      <c r="A74" s="30">
        <v>44287</v>
      </c>
      <c r="B74" s="18" t="s">
        <v>173</v>
      </c>
      <c r="C74" s="18" t="s">
        <v>128</v>
      </c>
      <c r="D74" s="18" t="s">
        <v>597</v>
      </c>
      <c r="E74" s="18" t="s">
        <v>224</v>
      </c>
      <c r="F74" s="18" t="s">
        <v>598</v>
      </c>
      <c r="G74">
        <v>22974.564999999999</v>
      </c>
      <c r="H74">
        <v>1450.333038</v>
      </c>
      <c r="I74">
        <v>2</v>
      </c>
      <c r="J74">
        <v>21524.231961999998</v>
      </c>
      <c r="K74">
        <v>6.7381407176827279E-2</v>
      </c>
    </row>
    <row r="75" spans="1:11" x14ac:dyDescent="0.3">
      <c r="A75" s="30">
        <v>44287</v>
      </c>
      <c r="B75" s="18" t="s">
        <v>176</v>
      </c>
      <c r="C75" s="18" t="s">
        <v>131</v>
      </c>
      <c r="D75" s="18" t="s">
        <v>597</v>
      </c>
      <c r="E75" s="18" t="s">
        <v>228</v>
      </c>
      <c r="F75" s="18" t="s">
        <v>598</v>
      </c>
      <c r="G75">
        <v>3603.6</v>
      </c>
      <c r="H75">
        <v>298.07844399999999</v>
      </c>
      <c r="I75">
        <v>2</v>
      </c>
      <c r="J75">
        <v>3305.5215559999997</v>
      </c>
      <c r="K75">
        <v>9.0175918973798508E-2</v>
      </c>
    </row>
    <row r="76" spans="1:11" x14ac:dyDescent="0.3">
      <c r="A76" s="30">
        <v>44287</v>
      </c>
      <c r="B76" s="18" t="s">
        <v>177</v>
      </c>
      <c r="C76" s="18" t="s">
        <v>132</v>
      </c>
      <c r="D76" s="18" t="s">
        <v>600</v>
      </c>
      <c r="E76" s="18" t="s">
        <v>231</v>
      </c>
      <c r="F76" s="18" t="s">
        <v>599</v>
      </c>
      <c r="G76">
        <v>31913.98</v>
      </c>
      <c r="H76">
        <v>3963.2977999999998</v>
      </c>
      <c r="I76">
        <v>3</v>
      </c>
      <c r="J76">
        <v>27950.682199999999</v>
      </c>
      <c r="K76">
        <v>0.14179610256525321</v>
      </c>
    </row>
    <row r="77" spans="1:11" x14ac:dyDescent="0.3">
      <c r="A77" s="30">
        <v>44287</v>
      </c>
      <c r="B77" s="18" t="s">
        <v>179</v>
      </c>
      <c r="C77" s="18" t="s">
        <v>133</v>
      </c>
      <c r="D77" s="18" t="s">
        <v>608</v>
      </c>
      <c r="E77" s="18" t="s">
        <v>234</v>
      </c>
      <c r="F77" s="18" t="s">
        <v>599</v>
      </c>
      <c r="G77">
        <v>11565.145</v>
      </c>
      <c r="H77">
        <v>4975.1196</v>
      </c>
      <c r="I77">
        <v>1</v>
      </c>
      <c r="J77">
        <v>6590.0254000000004</v>
      </c>
      <c r="K77">
        <v>0.75494695361872188</v>
      </c>
    </row>
    <row r="78" spans="1:11" x14ac:dyDescent="0.3">
      <c r="A78" s="30">
        <v>44287</v>
      </c>
      <c r="B78" s="18" t="s">
        <v>183</v>
      </c>
      <c r="C78" s="18" t="s">
        <v>135</v>
      </c>
      <c r="D78" s="18" t="s">
        <v>597</v>
      </c>
      <c r="E78" s="18" t="s">
        <v>237</v>
      </c>
      <c r="F78" s="18" t="s">
        <v>598</v>
      </c>
      <c r="G78">
        <v>997.6</v>
      </c>
      <c r="H78">
        <v>-1298.9434080000001</v>
      </c>
      <c r="I78">
        <v>2</v>
      </c>
      <c r="J78">
        <v>2296.543408</v>
      </c>
      <c r="K78">
        <v>-0.56560803661499959</v>
      </c>
    </row>
    <row r="79" spans="1:11" x14ac:dyDescent="0.3">
      <c r="A79" s="30">
        <v>44287</v>
      </c>
      <c r="B79" s="18" t="s">
        <v>184</v>
      </c>
      <c r="C79" s="18" t="s">
        <v>137</v>
      </c>
      <c r="D79" s="18" t="s">
        <v>597</v>
      </c>
      <c r="E79" s="18" t="s">
        <v>240</v>
      </c>
      <c r="F79" s="18" t="s">
        <v>599</v>
      </c>
      <c r="G79">
        <v>5891</v>
      </c>
      <c r="H79">
        <v>-3534.3324720000001</v>
      </c>
      <c r="I79">
        <v>1</v>
      </c>
      <c r="J79">
        <v>9425.3324720000001</v>
      </c>
      <c r="K79">
        <v>-0.37498226004223223</v>
      </c>
    </row>
    <row r="80" spans="1:11" x14ac:dyDescent="0.3">
      <c r="A80" s="30">
        <v>44287</v>
      </c>
      <c r="B80" s="18" t="s">
        <v>187</v>
      </c>
      <c r="C80" s="18" t="s">
        <v>138</v>
      </c>
      <c r="D80" s="18" t="s">
        <v>597</v>
      </c>
      <c r="E80" s="18" t="s">
        <v>265</v>
      </c>
      <c r="F80" s="18" t="s">
        <v>599</v>
      </c>
      <c r="G80">
        <v>8079</v>
      </c>
      <c r="H80">
        <v>1801.2552000000001</v>
      </c>
      <c r="I80">
        <v>3</v>
      </c>
      <c r="J80">
        <v>6277.7448000000004</v>
      </c>
      <c r="K80">
        <v>0.28692711433570861</v>
      </c>
    </row>
    <row r="81" spans="1:11" x14ac:dyDescent="0.3">
      <c r="A81" s="30">
        <v>44287</v>
      </c>
      <c r="B81" s="18" t="s">
        <v>190</v>
      </c>
      <c r="C81" s="18" t="s">
        <v>140</v>
      </c>
      <c r="D81" s="18" t="s">
        <v>597</v>
      </c>
      <c r="E81" s="18" t="s">
        <v>268</v>
      </c>
      <c r="F81" s="18" t="s">
        <v>599</v>
      </c>
      <c r="G81">
        <v>11508.064</v>
      </c>
      <c r="H81">
        <v>1886.8520000000001</v>
      </c>
      <c r="I81">
        <v>3</v>
      </c>
      <c r="J81">
        <v>9621.2119999999995</v>
      </c>
      <c r="K81">
        <v>0.19611375365182693</v>
      </c>
    </row>
    <row r="82" spans="1:11" x14ac:dyDescent="0.3">
      <c r="A82" s="30">
        <v>44287</v>
      </c>
      <c r="B82" s="18" t="s">
        <v>193</v>
      </c>
      <c r="C82" s="18" t="s">
        <v>141</v>
      </c>
      <c r="D82" s="18" t="s">
        <v>609</v>
      </c>
      <c r="E82" s="18" t="s">
        <v>273</v>
      </c>
      <c r="F82" s="18" t="s">
        <v>599</v>
      </c>
      <c r="G82">
        <v>30204.261999999999</v>
      </c>
      <c r="H82">
        <v>6891.9411600000012</v>
      </c>
      <c r="I82">
        <v>3</v>
      </c>
      <c r="J82">
        <v>23312.320839999997</v>
      </c>
      <c r="K82">
        <v>0.29563513677173647</v>
      </c>
    </row>
    <row r="83" spans="1:11" x14ac:dyDescent="0.3">
      <c r="A83" s="30">
        <v>44287</v>
      </c>
      <c r="B83" s="18" t="s">
        <v>196</v>
      </c>
      <c r="C83" s="18" t="s">
        <v>142</v>
      </c>
      <c r="D83" s="18" t="s">
        <v>597</v>
      </c>
      <c r="E83" s="18" t="s">
        <v>277</v>
      </c>
      <c r="F83" s="18" t="s">
        <v>598</v>
      </c>
      <c r="G83">
        <v>7284.3606</v>
      </c>
      <c r="H83">
        <v>2697.5811239999998</v>
      </c>
      <c r="I83">
        <v>1</v>
      </c>
      <c r="J83">
        <v>4586.7794759999997</v>
      </c>
      <c r="K83">
        <v>0.58812095460767266</v>
      </c>
    </row>
    <row r="84" spans="1:11" x14ac:dyDescent="0.3">
      <c r="A84" s="30">
        <v>44287</v>
      </c>
      <c r="B84" s="18" t="s">
        <v>196</v>
      </c>
      <c r="C84" s="18" t="s">
        <v>143</v>
      </c>
      <c r="D84" s="18" t="s">
        <v>597</v>
      </c>
      <c r="E84" s="18" t="s">
        <v>277</v>
      </c>
      <c r="F84" s="18" t="s">
        <v>598</v>
      </c>
      <c r="G84">
        <v>3433.2287999999999</v>
      </c>
      <c r="H84">
        <v>390.82542999999998</v>
      </c>
      <c r="I84">
        <v>2</v>
      </c>
      <c r="J84">
        <v>3042.40337</v>
      </c>
      <c r="K84">
        <v>0.12845943895992984</v>
      </c>
    </row>
    <row r="85" spans="1:11" x14ac:dyDescent="0.3">
      <c r="A85" s="30">
        <v>44287</v>
      </c>
      <c r="B85" s="18" t="s">
        <v>196</v>
      </c>
      <c r="C85" s="18" t="s">
        <v>133</v>
      </c>
      <c r="D85" s="18" t="s">
        <v>597</v>
      </c>
      <c r="E85" s="18" t="s">
        <v>277</v>
      </c>
      <c r="F85" s="18" t="s">
        <v>599</v>
      </c>
      <c r="G85">
        <v>7494.6</v>
      </c>
      <c r="H85">
        <v>2140.5304999999998</v>
      </c>
      <c r="I85">
        <v>3</v>
      </c>
      <c r="J85">
        <v>5354.0695000000005</v>
      </c>
      <c r="K85">
        <v>0.39979505308999075</v>
      </c>
    </row>
    <row r="86" spans="1:11" x14ac:dyDescent="0.3">
      <c r="A86" s="30">
        <v>44287</v>
      </c>
      <c r="B86" s="18" t="s">
        <v>204</v>
      </c>
      <c r="C86" s="18" t="s">
        <v>144</v>
      </c>
      <c r="D86" s="18" t="s">
        <v>605</v>
      </c>
      <c r="E86" s="18" t="s">
        <v>280</v>
      </c>
      <c r="F86" s="18" t="s">
        <v>598</v>
      </c>
      <c r="G86">
        <v>5771.7</v>
      </c>
      <c r="H86">
        <v>1613.6320000000001</v>
      </c>
      <c r="I86">
        <v>1</v>
      </c>
      <c r="J86">
        <v>4158.0679999999993</v>
      </c>
      <c r="K86">
        <v>0.38807253753425885</v>
      </c>
    </row>
    <row r="87" spans="1:11" x14ac:dyDescent="0.3">
      <c r="A87" s="30">
        <v>44287</v>
      </c>
      <c r="B87" s="18" t="s">
        <v>204</v>
      </c>
      <c r="C87" s="18" t="s">
        <v>145</v>
      </c>
      <c r="D87" s="18" t="s">
        <v>605</v>
      </c>
      <c r="E87" s="18" t="s">
        <v>280</v>
      </c>
      <c r="F87" s="18" t="s">
        <v>598</v>
      </c>
      <c r="G87">
        <v>13046.88</v>
      </c>
      <c r="H87">
        <v>5448.3440000000001</v>
      </c>
      <c r="I87">
        <v>1</v>
      </c>
      <c r="J87">
        <v>7598.5359999999991</v>
      </c>
      <c r="K87">
        <v>0.71702549017337036</v>
      </c>
    </row>
    <row r="88" spans="1:11" x14ac:dyDescent="0.3">
      <c r="A88" s="30">
        <v>44287</v>
      </c>
      <c r="B88" s="18" t="s">
        <v>204</v>
      </c>
      <c r="C88" s="18" t="s">
        <v>147</v>
      </c>
      <c r="D88" s="18" t="s">
        <v>605</v>
      </c>
      <c r="E88" s="18" t="s">
        <v>280</v>
      </c>
      <c r="F88" s="18" t="s">
        <v>598</v>
      </c>
      <c r="G88">
        <v>2787.9180000000001</v>
      </c>
      <c r="H88">
        <v>943.96925999999996</v>
      </c>
      <c r="I88">
        <v>1</v>
      </c>
      <c r="J88">
        <v>1843.9487400000003</v>
      </c>
      <c r="K88">
        <v>0.51192814611538484</v>
      </c>
    </row>
    <row r="89" spans="1:11" x14ac:dyDescent="0.3">
      <c r="A89" s="30">
        <v>44287</v>
      </c>
      <c r="B89" s="18" t="s">
        <v>204</v>
      </c>
      <c r="C89" s="18" t="s">
        <v>149</v>
      </c>
      <c r="D89" s="18" t="s">
        <v>605</v>
      </c>
      <c r="E89" s="18" t="s">
        <v>280</v>
      </c>
      <c r="F89" s="18" t="s">
        <v>598</v>
      </c>
      <c r="G89">
        <v>2493.9479999999999</v>
      </c>
      <c r="H89">
        <v>910.42184999999995</v>
      </c>
      <c r="I89">
        <v>2</v>
      </c>
      <c r="J89">
        <v>1583.5261499999999</v>
      </c>
      <c r="K89">
        <v>0.57493325891713254</v>
      </c>
    </row>
    <row r="90" spans="1:11" x14ac:dyDescent="0.3">
      <c r="A90" s="30">
        <v>44287</v>
      </c>
      <c r="B90" s="18" t="s">
        <v>204</v>
      </c>
      <c r="C90" s="18" t="s">
        <v>150</v>
      </c>
      <c r="D90" s="18" t="s">
        <v>605</v>
      </c>
      <c r="E90" s="18" t="s">
        <v>280</v>
      </c>
      <c r="F90" s="18" t="s">
        <v>598</v>
      </c>
      <c r="G90">
        <v>3645.85</v>
      </c>
      <c r="H90">
        <v>1571.5334399999999</v>
      </c>
      <c r="I90">
        <v>3</v>
      </c>
      <c r="J90">
        <v>2074.3165600000002</v>
      </c>
      <c r="K90">
        <v>0.7576150479172763</v>
      </c>
    </row>
    <row r="91" spans="1:11" x14ac:dyDescent="0.3">
      <c r="A91" s="30">
        <v>44287</v>
      </c>
      <c r="B91" s="18" t="s">
        <v>204</v>
      </c>
      <c r="C91" s="18" t="s">
        <v>151</v>
      </c>
      <c r="D91" s="18" t="s">
        <v>605</v>
      </c>
      <c r="E91" s="18" t="s">
        <v>280</v>
      </c>
      <c r="F91" s="18" t="s">
        <v>598</v>
      </c>
      <c r="G91">
        <v>5161.4650000000001</v>
      </c>
      <c r="H91">
        <v>1096.21056</v>
      </c>
      <c r="I91">
        <v>3</v>
      </c>
      <c r="J91">
        <v>4065.2544400000002</v>
      </c>
      <c r="K91">
        <v>0.26965361607230665</v>
      </c>
    </row>
    <row r="92" spans="1:11" x14ac:dyDescent="0.3">
      <c r="A92" s="30">
        <v>44287</v>
      </c>
      <c r="B92" s="18" t="s">
        <v>204</v>
      </c>
      <c r="C92" s="18" t="s">
        <v>152</v>
      </c>
      <c r="D92" s="18" t="s">
        <v>605</v>
      </c>
      <c r="E92" s="18" t="s">
        <v>280</v>
      </c>
      <c r="F92" s="18" t="s">
        <v>598</v>
      </c>
      <c r="G92">
        <v>4363.05</v>
      </c>
      <c r="H92">
        <v>1760.66742</v>
      </c>
      <c r="I92">
        <v>3</v>
      </c>
      <c r="J92">
        <v>2602.3825800000004</v>
      </c>
      <c r="K92">
        <v>0.67655979314156012</v>
      </c>
    </row>
    <row r="93" spans="1:11" x14ac:dyDescent="0.3">
      <c r="A93" s="30">
        <v>44287</v>
      </c>
      <c r="B93" s="18" t="s">
        <v>204</v>
      </c>
      <c r="C93" s="18" t="s">
        <v>154</v>
      </c>
      <c r="D93" s="18" t="s">
        <v>605</v>
      </c>
      <c r="E93" s="18" t="s">
        <v>280</v>
      </c>
      <c r="F93" s="18" t="s">
        <v>598</v>
      </c>
      <c r="G93">
        <v>3612.06</v>
      </c>
      <c r="H93">
        <v>988.67951999999991</v>
      </c>
      <c r="I93">
        <v>4</v>
      </c>
      <c r="J93">
        <v>2623.3804799999998</v>
      </c>
      <c r="K93">
        <v>0.37687233229699113</v>
      </c>
    </row>
    <row r="94" spans="1:11" x14ac:dyDescent="0.3">
      <c r="A94" s="30">
        <v>44287</v>
      </c>
      <c r="B94" s="18" t="s">
        <v>204</v>
      </c>
      <c r="C94" s="18" t="s">
        <v>157</v>
      </c>
      <c r="D94" s="18" t="s">
        <v>605</v>
      </c>
      <c r="E94" s="18" t="s">
        <v>280</v>
      </c>
      <c r="F94" s="18" t="s">
        <v>598</v>
      </c>
      <c r="G94">
        <v>4666.93</v>
      </c>
      <c r="H94">
        <v>1825.462</v>
      </c>
      <c r="I94">
        <v>5</v>
      </c>
      <c r="J94">
        <v>2841.4680000000003</v>
      </c>
      <c r="K94">
        <v>0.64243623366513369</v>
      </c>
    </row>
    <row r="95" spans="1:11" x14ac:dyDescent="0.3">
      <c r="A95" s="30">
        <v>44287</v>
      </c>
      <c r="B95" s="18" t="s">
        <v>204</v>
      </c>
      <c r="C95" s="18" t="s">
        <v>159</v>
      </c>
      <c r="D95" s="18" t="s">
        <v>605</v>
      </c>
      <c r="E95" s="18" t="s">
        <v>280</v>
      </c>
      <c r="F95" s="18" t="s">
        <v>598</v>
      </c>
      <c r="G95">
        <v>12324.391</v>
      </c>
      <c r="H95">
        <v>2897.8551000000002</v>
      </c>
      <c r="I95">
        <v>2</v>
      </c>
      <c r="J95">
        <v>9426.5358999999989</v>
      </c>
      <c r="K95">
        <v>0.30741463574121664</v>
      </c>
    </row>
    <row r="96" spans="1:11" x14ac:dyDescent="0.3">
      <c r="A96" s="30">
        <v>44287</v>
      </c>
      <c r="B96" s="18" t="s">
        <v>204</v>
      </c>
      <c r="C96" s="18" t="s">
        <v>160</v>
      </c>
      <c r="D96" s="18" t="s">
        <v>605</v>
      </c>
      <c r="E96" s="18" t="s">
        <v>280</v>
      </c>
      <c r="F96" s="18" t="s">
        <v>598</v>
      </c>
      <c r="G96">
        <v>5227.2</v>
      </c>
      <c r="H96">
        <v>1698.9404400000003</v>
      </c>
      <c r="I96">
        <v>3</v>
      </c>
      <c r="J96">
        <v>3528.2595599999995</v>
      </c>
      <c r="K96">
        <v>0.48152365524944551</v>
      </c>
    </row>
    <row r="97" spans="1:11" x14ac:dyDescent="0.3">
      <c r="A97" s="30">
        <v>44287</v>
      </c>
      <c r="B97" s="18" t="s">
        <v>204</v>
      </c>
      <c r="C97" s="18" t="s">
        <v>162</v>
      </c>
      <c r="D97" s="18" t="s">
        <v>605</v>
      </c>
      <c r="E97" s="18" t="s">
        <v>280</v>
      </c>
      <c r="F97" s="18" t="s">
        <v>598</v>
      </c>
      <c r="G97">
        <v>2239.1176</v>
      </c>
      <c r="H97">
        <v>889.76880000000006</v>
      </c>
      <c r="I97">
        <v>6</v>
      </c>
      <c r="J97">
        <v>1349.3488</v>
      </c>
      <c r="K97">
        <v>0.65940607795404715</v>
      </c>
    </row>
    <row r="98" spans="1:11" x14ac:dyDescent="0.3">
      <c r="A98" s="30">
        <v>44287</v>
      </c>
      <c r="B98" s="18" t="s">
        <v>204</v>
      </c>
      <c r="C98" s="18" t="s">
        <v>167</v>
      </c>
      <c r="D98" s="18" t="s">
        <v>605</v>
      </c>
      <c r="E98" s="18" t="s">
        <v>280</v>
      </c>
      <c r="F98" s="18" t="s">
        <v>598</v>
      </c>
      <c r="G98">
        <v>7694.5680000000002</v>
      </c>
      <c r="H98">
        <v>2169.7837</v>
      </c>
      <c r="I98">
        <v>3</v>
      </c>
      <c r="J98">
        <v>5524.7843000000003</v>
      </c>
      <c r="K98">
        <v>0.39273636438620785</v>
      </c>
    </row>
    <row r="99" spans="1:11" x14ac:dyDescent="0.3">
      <c r="A99" s="30">
        <v>44287</v>
      </c>
      <c r="B99" s="18" t="s">
        <v>204</v>
      </c>
      <c r="C99" s="18" t="s">
        <v>170</v>
      </c>
      <c r="D99" s="18" t="s">
        <v>605</v>
      </c>
      <c r="E99" s="18" t="s">
        <v>280</v>
      </c>
      <c r="F99" s="18" t="s">
        <v>598</v>
      </c>
      <c r="G99">
        <v>22308.112000000001</v>
      </c>
      <c r="H99">
        <v>5206.82744</v>
      </c>
      <c r="I99">
        <v>3</v>
      </c>
      <c r="J99">
        <v>17101.28456</v>
      </c>
      <c r="K99">
        <v>0.30446996082263889</v>
      </c>
    </row>
    <row r="100" spans="1:11" x14ac:dyDescent="0.3">
      <c r="A100" s="30">
        <v>44287</v>
      </c>
      <c r="B100" s="18" t="s">
        <v>204</v>
      </c>
      <c r="C100" s="18" t="s">
        <v>172</v>
      </c>
      <c r="D100" s="18" t="s">
        <v>605</v>
      </c>
      <c r="E100" s="18" t="s">
        <v>280</v>
      </c>
      <c r="F100" s="18" t="s">
        <v>598</v>
      </c>
      <c r="G100">
        <v>5744.4409999999998</v>
      </c>
      <c r="H100">
        <v>2328.83205</v>
      </c>
      <c r="I100">
        <v>3</v>
      </c>
      <c r="J100">
        <v>3415.6089499999998</v>
      </c>
      <c r="K100">
        <v>0.68182045547105163</v>
      </c>
    </row>
    <row r="101" spans="1:11" x14ac:dyDescent="0.3">
      <c r="A101" s="30">
        <v>44287</v>
      </c>
      <c r="B101" s="18" t="s">
        <v>204</v>
      </c>
      <c r="C101" s="18" t="s">
        <v>174</v>
      </c>
      <c r="D101" s="18" t="s">
        <v>605</v>
      </c>
      <c r="E101" s="18" t="s">
        <v>280</v>
      </c>
      <c r="F101" s="18" t="s">
        <v>598</v>
      </c>
      <c r="G101">
        <v>25474.175999999999</v>
      </c>
      <c r="H101">
        <v>5670.8869500000001</v>
      </c>
      <c r="I101">
        <v>9</v>
      </c>
      <c r="J101">
        <v>19803.289049999999</v>
      </c>
      <c r="K101">
        <v>0.28636086337385458</v>
      </c>
    </row>
    <row r="102" spans="1:11" x14ac:dyDescent="0.3">
      <c r="A102" s="30">
        <v>44287</v>
      </c>
      <c r="B102" s="18" t="s">
        <v>204</v>
      </c>
      <c r="C102" s="18" t="s">
        <v>178</v>
      </c>
      <c r="D102" s="18" t="s">
        <v>605</v>
      </c>
      <c r="E102" s="18" t="s">
        <v>280</v>
      </c>
      <c r="F102" s="18" t="s">
        <v>598</v>
      </c>
      <c r="G102">
        <v>3135.9679999999998</v>
      </c>
      <c r="H102">
        <v>1196.2217599999999</v>
      </c>
      <c r="I102">
        <v>2</v>
      </c>
      <c r="J102">
        <v>1939.7462399999999</v>
      </c>
      <c r="K102">
        <v>0.61668982021070962</v>
      </c>
    </row>
    <row r="103" spans="1:11" x14ac:dyDescent="0.3">
      <c r="A103" s="30">
        <v>44287</v>
      </c>
      <c r="B103" s="18" t="s">
        <v>204</v>
      </c>
      <c r="C103" s="18" t="s">
        <v>180</v>
      </c>
      <c r="D103" s="18" t="s">
        <v>605</v>
      </c>
      <c r="E103" s="18" t="s">
        <v>280</v>
      </c>
      <c r="F103" s="18" t="s">
        <v>598</v>
      </c>
      <c r="G103">
        <v>3990.6880000000001</v>
      </c>
      <c r="H103">
        <v>1328.8204800000001</v>
      </c>
      <c r="I103">
        <v>3</v>
      </c>
      <c r="J103">
        <v>2661.8675199999998</v>
      </c>
      <c r="K103">
        <v>0.49920609121824389</v>
      </c>
    </row>
    <row r="104" spans="1:11" x14ac:dyDescent="0.3">
      <c r="A104" s="30">
        <v>44287</v>
      </c>
      <c r="B104" s="18" t="s">
        <v>204</v>
      </c>
      <c r="C104" s="18" t="s">
        <v>182</v>
      </c>
      <c r="D104" s="18" t="s">
        <v>605</v>
      </c>
      <c r="E104" s="18" t="s">
        <v>280</v>
      </c>
      <c r="F104" s="18" t="s">
        <v>598</v>
      </c>
      <c r="G104">
        <v>43285.171756999996</v>
      </c>
      <c r="H104">
        <v>9451.8437819999999</v>
      </c>
      <c r="I104">
        <v>2</v>
      </c>
      <c r="J104">
        <v>33833.327974999993</v>
      </c>
      <c r="K104">
        <v>0.27936488509153246</v>
      </c>
    </row>
    <row r="105" spans="1:11" x14ac:dyDescent="0.3">
      <c r="A105" s="30">
        <v>44287</v>
      </c>
      <c r="B105" s="18" t="s">
        <v>204</v>
      </c>
      <c r="C105" s="18" t="s">
        <v>185</v>
      </c>
      <c r="D105" s="18" t="s">
        <v>605</v>
      </c>
      <c r="E105" s="18" t="s">
        <v>280</v>
      </c>
      <c r="F105" s="18" t="s">
        <v>598</v>
      </c>
      <c r="G105">
        <v>5460.1210000000001</v>
      </c>
      <c r="H105">
        <v>1424.8688999999999</v>
      </c>
      <c r="I105">
        <v>1</v>
      </c>
      <c r="J105">
        <v>4035.2521000000002</v>
      </c>
      <c r="K105">
        <v>0.35310529917077549</v>
      </c>
    </row>
    <row r="106" spans="1:11" x14ac:dyDescent="0.3">
      <c r="A106" s="30">
        <v>44287</v>
      </c>
      <c r="B106" s="18" t="s">
        <v>204</v>
      </c>
      <c r="C106" s="18" t="s">
        <v>189</v>
      </c>
      <c r="D106" s="18" t="s">
        <v>605</v>
      </c>
      <c r="E106" s="18" t="s">
        <v>280</v>
      </c>
      <c r="F106" s="18" t="s">
        <v>598</v>
      </c>
      <c r="G106">
        <v>5022.8753999999999</v>
      </c>
      <c r="H106">
        <v>1297.8835800000002</v>
      </c>
      <c r="I106">
        <v>3</v>
      </c>
      <c r="J106">
        <v>3724.9918199999997</v>
      </c>
      <c r="K106">
        <v>0.34842588728154578</v>
      </c>
    </row>
    <row r="107" spans="1:11" x14ac:dyDescent="0.3">
      <c r="A107" s="30">
        <v>44287</v>
      </c>
      <c r="B107" s="18" t="s">
        <v>204</v>
      </c>
      <c r="C107" s="18" t="s">
        <v>191</v>
      </c>
      <c r="D107" s="18" t="s">
        <v>605</v>
      </c>
      <c r="E107" s="18" t="s">
        <v>280</v>
      </c>
      <c r="F107" s="18" t="s">
        <v>598</v>
      </c>
      <c r="G107">
        <v>4585.3209999999999</v>
      </c>
      <c r="H107">
        <v>1907.1592800000001</v>
      </c>
      <c r="I107">
        <v>3</v>
      </c>
      <c r="J107">
        <v>2678.1617200000001</v>
      </c>
      <c r="K107">
        <v>0.71211505479960335</v>
      </c>
    </row>
    <row r="108" spans="1:11" x14ac:dyDescent="0.3">
      <c r="A108" s="30">
        <v>44287</v>
      </c>
      <c r="B108" s="18" t="s">
        <v>204</v>
      </c>
      <c r="C108" s="18" t="s">
        <v>194</v>
      </c>
      <c r="D108" s="18" t="s">
        <v>605</v>
      </c>
      <c r="E108" s="18" t="s">
        <v>280</v>
      </c>
      <c r="F108" s="18" t="s">
        <v>598</v>
      </c>
      <c r="G108">
        <v>1143.9774</v>
      </c>
      <c r="H108">
        <v>417.4248</v>
      </c>
      <c r="I108">
        <v>1</v>
      </c>
      <c r="J108">
        <v>726.55259999999998</v>
      </c>
      <c r="K108">
        <v>0.57452798324581034</v>
      </c>
    </row>
    <row r="109" spans="1:11" x14ac:dyDescent="0.3">
      <c r="A109" s="30">
        <v>44287</v>
      </c>
      <c r="B109" s="18" t="s">
        <v>207</v>
      </c>
      <c r="C109" s="18" t="s">
        <v>197</v>
      </c>
      <c r="D109" s="18" t="s">
        <v>600</v>
      </c>
      <c r="E109" s="18" t="s">
        <v>283</v>
      </c>
      <c r="F109" s="18" t="s">
        <v>599</v>
      </c>
      <c r="G109">
        <v>19345.88</v>
      </c>
      <c r="H109">
        <v>5177.5456000000004</v>
      </c>
      <c r="I109">
        <v>2</v>
      </c>
      <c r="J109">
        <v>14168.3344</v>
      </c>
      <c r="K109">
        <v>0.36543078768666004</v>
      </c>
    </row>
    <row r="110" spans="1:11" x14ac:dyDescent="0.3">
      <c r="A110" s="30">
        <v>44287</v>
      </c>
      <c r="B110" s="18" t="s">
        <v>210</v>
      </c>
      <c r="C110" s="18" t="s">
        <v>199</v>
      </c>
      <c r="D110" s="18" t="s">
        <v>597</v>
      </c>
      <c r="E110" s="18" t="s">
        <v>306</v>
      </c>
      <c r="F110" s="18" t="s">
        <v>599</v>
      </c>
      <c r="G110">
        <v>7873.6</v>
      </c>
      <c r="H110">
        <v>-20118.771199999999</v>
      </c>
      <c r="I110">
        <v>1</v>
      </c>
      <c r="J110">
        <v>27992.371200000001</v>
      </c>
      <c r="K110">
        <v>-0.71872336417144966</v>
      </c>
    </row>
    <row r="111" spans="1:11" x14ac:dyDescent="0.3">
      <c r="A111" s="30">
        <v>44287</v>
      </c>
      <c r="B111" s="18" t="s">
        <v>210</v>
      </c>
      <c r="C111" s="18" t="s">
        <v>200</v>
      </c>
      <c r="D111" s="18" t="s">
        <v>597</v>
      </c>
      <c r="E111" s="18" t="s">
        <v>306</v>
      </c>
      <c r="F111" s="18" t="s">
        <v>598</v>
      </c>
      <c r="G111">
        <v>967.5</v>
      </c>
      <c r="H111">
        <v>-2778.6505999999999</v>
      </c>
      <c r="I111">
        <v>3</v>
      </c>
      <c r="J111">
        <v>3746.1505999999999</v>
      </c>
      <c r="K111">
        <v>-0.74173488914193686</v>
      </c>
    </row>
    <row r="112" spans="1:11" x14ac:dyDescent="0.3">
      <c r="A112" s="30">
        <v>44317</v>
      </c>
      <c r="B112" s="18" t="s">
        <v>213</v>
      </c>
      <c r="C112" s="18" t="s">
        <v>201</v>
      </c>
      <c r="D112" s="18" t="s">
        <v>610</v>
      </c>
      <c r="E112" s="18" t="s">
        <v>310</v>
      </c>
      <c r="F112" s="18" t="s">
        <v>598</v>
      </c>
      <c r="G112">
        <v>182.18</v>
      </c>
      <c r="H112">
        <v>-185.984216</v>
      </c>
      <c r="I112">
        <v>2</v>
      </c>
      <c r="J112">
        <v>368.16421600000001</v>
      </c>
      <c r="K112">
        <v>-0.50516646625971928</v>
      </c>
    </row>
    <row r="113" spans="1:11" x14ac:dyDescent="0.3">
      <c r="A113" s="30">
        <v>44287</v>
      </c>
      <c r="B113" s="18" t="s">
        <v>213</v>
      </c>
      <c r="C113" s="18" t="s">
        <v>202</v>
      </c>
      <c r="D113" s="18" t="s">
        <v>610</v>
      </c>
      <c r="E113" s="18" t="s">
        <v>310</v>
      </c>
      <c r="F113" s="18" t="s">
        <v>598</v>
      </c>
      <c r="G113">
        <v>341.16</v>
      </c>
      <c r="H113">
        <v>-294.35931199999999</v>
      </c>
      <c r="I113">
        <v>1</v>
      </c>
      <c r="J113">
        <v>635.51931200000001</v>
      </c>
      <c r="K113">
        <v>-0.4631791771577195</v>
      </c>
    </row>
    <row r="114" spans="1:11" x14ac:dyDescent="0.3">
      <c r="A114" s="30">
        <v>44287</v>
      </c>
      <c r="B114" s="18" t="s">
        <v>213</v>
      </c>
      <c r="C114" s="18" t="s">
        <v>80</v>
      </c>
      <c r="D114" s="18" t="s">
        <v>610</v>
      </c>
      <c r="E114" s="18" t="s">
        <v>310</v>
      </c>
      <c r="F114" s="18" t="s">
        <v>598</v>
      </c>
      <c r="G114">
        <v>1232.5999999999999</v>
      </c>
      <c r="H114">
        <v>-839.55233499999997</v>
      </c>
      <c r="I114">
        <v>2</v>
      </c>
      <c r="J114">
        <v>2072.1523349999998</v>
      </c>
      <c r="K114">
        <v>-0.40515956323259406</v>
      </c>
    </row>
    <row r="115" spans="1:11" x14ac:dyDescent="0.3">
      <c r="A115" s="30">
        <v>44287</v>
      </c>
      <c r="B115" s="18" t="s">
        <v>213</v>
      </c>
      <c r="C115" s="18" t="s">
        <v>79</v>
      </c>
      <c r="D115" s="18" t="s">
        <v>610</v>
      </c>
      <c r="E115" s="18" t="s">
        <v>310</v>
      </c>
      <c r="F115" s="18" t="s">
        <v>598</v>
      </c>
      <c r="G115">
        <v>1176.2</v>
      </c>
      <c r="H115">
        <v>-4768.6348360000002</v>
      </c>
      <c r="I115">
        <v>2</v>
      </c>
      <c r="J115">
        <v>5944.834836</v>
      </c>
      <c r="K115">
        <v>-0.80214757307010232</v>
      </c>
    </row>
    <row r="116" spans="1:11" x14ac:dyDescent="0.3">
      <c r="A116" s="30">
        <v>44287</v>
      </c>
      <c r="B116" s="18" t="s">
        <v>213</v>
      </c>
      <c r="C116" s="18" t="s">
        <v>203</v>
      </c>
      <c r="D116" s="18" t="s">
        <v>610</v>
      </c>
      <c r="E116" s="18" t="s">
        <v>310</v>
      </c>
      <c r="F116" s="18" t="s">
        <v>598</v>
      </c>
      <c r="G116">
        <v>1327.6</v>
      </c>
      <c r="H116">
        <v>-1640.534328</v>
      </c>
      <c r="I116">
        <v>4</v>
      </c>
      <c r="J116">
        <v>2968.1343280000001</v>
      </c>
      <c r="K116">
        <v>-0.55271566132434158</v>
      </c>
    </row>
    <row r="117" spans="1:11" x14ac:dyDescent="0.3">
      <c r="A117" s="30">
        <v>44287</v>
      </c>
      <c r="B117" s="18" t="s">
        <v>213</v>
      </c>
      <c r="C117" s="18" t="s">
        <v>205</v>
      </c>
      <c r="D117" s="18" t="s">
        <v>610</v>
      </c>
      <c r="E117" s="18" t="s">
        <v>310</v>
      </c>
      <c r="F117" s="18" t="s">
        <v>598</v>
      </c>
      <c r="G117">
        <v>1004.6</v>
      </c>
      <c r="H117">
        <v>-1785.2534000000001</v>
      </c>
      <c r="I117">
        <v>6</v>
      </c>
      <c r="J117">
        <v>2789.8534</v>
      </c>
      <c r="K117">
        <v>-0.63990939452230711</v>
      </c>
    </row>
    <row r="118" spans="1:11" x14ac:dyDescent="0.3">
      <c r="A118" s="30">
        <v>44287</v>
      </c>
      <c r="B118" s="18" t="s">
        <v>213</v>
      </c>
      <c r="C118" s="18" t="s">
        <v>206</v>
      </c>
      <c r="D118" s="18" t="s">
        <v>610</v>
      </c>
      <c r="E118" s="18" t="s">
        <v>310</v>
      </c>
      <c r="F118" s="18" t="s">
        <v>598</v>
      </c>
      <c r="G118">
        <v>691.8</v>
      </c>
      <c r="H118">
        <v>-1214.061072</v>
      </c>
      <c r="I118">
        <v>1</v>
      </c>
      <c r="J118">
        <v>1905.8610719999999</v>
      </c>
      <c r="K118">
        <v>-0.63701446544892759</v>
      </c>
    </row>
    <row r="119" spans="1:11" x14ac:dyDescent="0.3">
      <c r="A119" s="30">
        <v>44287</v>
      </c>
      <c r="B119" s="18" t="s">
        <v>213</v>
      </c>
      <c r="C119" s="18" t="s">
        <v>208</v>
      </c>
      <c r="D119" s="18" t="s">
        <v>610</v>
      </c>
      <c r="E119" s="18" t="s">
        <v>310</v>
      </c>
      <c r="F119" s="18" t="s">
        <v>598</v>
      </c>
      <c r="G119">
        <v>1030.2</v>
      </c>
      <c r="H119">
        <v>-4768.3422770000006</v>
      </c>
      <c r="I119">
        <v>1</v>
      </c>
      <c r="J119">
        <v>5798.5422770000005</v>
      </c>
      <c r="K119">
        <v>-0.82233465743859402</v>
      </c>
    </row>
    <row r="120" spans="1:11" x14ac:dyDescent="0.3">
      <c r="A120" s="30">
        <v>44287</v>
      </c>
      <c r="B120" s="18" t="s">
        <v>213</v>
      </c>
      <c r="C120" s="18" t="s">
        <v>211</v>
      </c>
      <c r="D120" s="18" t="s">
        <v>610</v>
      </c>
      <c r="E120" s="18" t="s">
        <v>310</v>
      </c>
      <c r="F120" s="18" t="s">
        <v>598</v>
      </c>
      <c r="G120">
        <v>1136.5</v>
      </c>
      <c r="H120">
        <v>-803.88220000000001</v>
      </c>
      <c r="I120">
        <v>2</v>
      </c>
      <c r="J120">
        <v>1940.3822</v>
      </c>
      <c r="K120">
        <v>-0.41429064851244257</v>
      </c>
    </row>
    <row r="121" spans="1:11" x14ac:dyDescent="0.3">
      <c r="A121" s="30">
        <v>44317</v>
      </c>
      <c r="B121" s="18" t="s">
        <v>216</v>
      </c>
      <c r="C121" s="18" t="s">
        <v>66</v>
      </c>
      <c r="D121" s="18" t="s">
        <v>603</v>
      </c>
      <c r="E121" s="18" t="s">
        <v>313</v>
      </c>
      <c r="F121" s="18" t="s">
        <v>598</v>
      </c>
      <c r="G121">
        <v>6631.9549999999999</v>
      </c>
      <c r="H121">
        <v>3324.7747749999999</v>
      </c>
      <c r="I121">
        <v>1</v>
      </c>
      <c r="J121">
        <v>3307.1802250000001</v>
      </c>
      <c r="K121">
        <v>1.0053201061940915</v>
      </c>
    </row>
    <row r="122" spans="1:11" x14ac:dyDescent="0.3">
      <c r="A122" s="30">
        <v>44317</v>
      </c>
      <c r="B122" s="18" t="s">
        <v>219</v>
      </c>
      <c r="C122" s="18" t="s">
        <v>65</v>
      </c>
      <c r="D122" s="18" t="s">
        <v>597</v>
      </c>
      <c r="E122" s="18" t="s">
        <v>316</v>
      </c>
      <c r="F122" s="18" t="s">
        <v>604</v>
      </c>
      <c r="G122">
        <v>1468.5440000000001</v>
      </c>
      <c r="H122">
        <v>72.36</v>
      </c>
      <c r="I122">
        <v>3</v>
      </c>
      <c r="J122">
        <v>1396.1840000000002</v>
      </c>
      <c r="K122">
        <v>5.1826979825008612E-2</v>
      </c>
    </row>
    <row r="123" spans="1:11" x14ac:dyDescent="0.3">
      <c r="A123" s="30">
        <v>44317</v>
      </c>
      <c r="B123" s="18" t="s">
        <v>222</v>
      </c>
      <c r="C123" s="18" t="s">
        <v>101</v>
      </c>
      <c r="D123" s="18" t="s">
        <v>597</v>
      </c>
      <c r="E123" s="18" t="s">
        <v>322</v>
      </c>
      <c r="F123" s="18" t="s">
        <v>599</v>
      </c>
      <c r="G123">
        <v>11319.091200000001</v>
      </c>
      <c r="H123">
        <v>3528.326</v>
      </c>
      <c r="I123">
        <v>3</v>
      </c>
      <c r="J123">
        <v>7790.7652000000007</v>
      </c>
      <c r="K123">
        <v>0.45288568060041134</v>
      </c>
    </row>
    <row r="124" spans="1:11" x14ac:dyDescent="0.3">
      <c r="A124" s="30">
        <v>44317</v>
      </c>
      <c r="B124" s="18" t="s">
        <v>227</v>
      </c>
      <c r="C124" s="18" t="s">
        <v>214</v>
      </c>
      <c r="D124" s="18" t="s">
        <v>597</v>
      </c>
      <c r="E124" s="18" t="s">
        <v>326</v>
      </c>
      <c r="F124" s="18" t="s">
        <v>598</v>
      </c>
      <c r="G124">
        <v>5853</v>
      </c>
      <c r="H124">
        <v>-6796.6374700000006</v>
      </c>
      <c r="I124">
        <v>3</v>
      </c>
      <c r="J124">
        <v>12649.637470000001</v>
      </c>
      <c r="K124">
        <v>-0.5372989926485221</v>
      </c>
    </row>
    <row r="125" spans="1:11" x14ac:dyDescent="0.3">
      <c r="A125" s="30">
        <v>44317</v>
      </c>
      <c r="B125" s="18" t="s">
        <v>230</v>
      </c>
      <c r="C125" s="18" t="s">
        <v>65</v>
      </c>
      <c r="D125" s="18" t="s">
        <v>603</v>
      </c>
      <c r="E125" s="18" t="s">
        <v>328</v>
      </c>
      <c r="F125" s="18" t="s">
        <v>604</v>
      </c>
      <c r="G125">
        <v>1503.261</v>
      </c>
      <c r="H125">
        <v>300.18900000000002</v>
      </c>
      <c r="I125">
        <v>1</v>
      </c>
      <c r="J125">
        <v>1203.0719999999999</v>
      </c>
      <c r="K125">
        <v>0.24951873204596242</v>
      </c>
    </row>
    <row r="126" spans="1:11" x14ac:dyDescent="0.3">
      <c r="A126" s="30">
        <v>44317</v>
      </c>
      <c r="B126" s="18" t="s">
        <v>232</v>
      </c>
      <c r="C126" s="18" t="s">
        <v>217</v>
      </c>
      <c r="D126" s="18" t="s">
        <v>605</v>
      </c>
      <c r="E126" s="18" t="s">
        <v>336</v>
      </c>
      <c r="F126" s="18" t="s">
        <v>598</v>
      </c>
      <c r="G126">
        <v>7758.2250000000004</v>
      </c>
      <c r="H126">
        <v>2433.3865600000004</v>
      </c>
      <c r="I126">
        <v>3</v>
      </c>
      <c r="J126">
        <v>5324.8384399999995</v>
      </c>
      <c r="K126">
        <v>0.45698786684690496</v>
      </c>
    </row>
    <row r="127" spans="1:11" x14ac:dyDescent="0.3">
      <c r="A127" s="30">
        <v>44317</v>
      </c>
      <c r="B127" s="18" t="s">
        <v>235</v>
      </c>
      <c r="C127" s="18" t="s">
        <v>220</v>
      </c>
      <c r="D127" s="18" t="s">
        <v>597</v>
      </c>
      <c r="E127" s="18" t="s">
        <v>341</v>
      </c>
      <c r="F127" s="18" t="s">
        <v>604</v>
      </c>
      <c r="G127">
        <v>2066.1999999999998</v>
      </c>
      <c r="H127">
        <v>-713.69200000000001</v>
      </c>
      <c r="I127">
        <v>1</v>
      </c>
      <c r="J127">
        <v>2779.8919999999998</v>
      </c>
      <c r="K127">
        <v>-0.25673371483496488</v>
      </c>
    </row>
    <row r="128" spans="1:11" x14ac:dyDescent="0.3">
      <c r="A128" s="30">
        <v>44317</v>
      </c>
      <c r="B128" s="18" t="s">
        <v>238</v>
      </c>
      <c r="C128" s="18" t="s">
        <v>140</v>
      </c>
      <c r="D128" s="18" t="s">
        <v>597</v>
      </c>
      <c r="E128" s="18" t="s">
        <v>355</v>
      </c>
      <c r="F128" s="18" t="s">
        <v>599</v>
      </c>
      <c r="G128">
        <v>9301.2960000000003</v>
      </c>
      <c r="H128">
        <v>2049.652</v>
      </c>
      <c r="I128">
        <v>1</v>
      </c>
      <c r="J128">
        <v>7251.6440000000002</v>
      </c>
      <c r="K128">
        <v>0.28264652815278857</v>
      </c>
    </row>
    <row r="129" spans="1:11" x14ac:dyDescent="0.3">
      <c r="A129" s="30">
        <v>44348</v>
      </c>
      <c r="B129" s="18" t="s">
        <v>246</v>
      </c>
      <c r="C129" s="18" t="s">
        <v>223</v>
      </c>
      <c r="D129" s="18" t="s">
        <v>597</v>
      </c>
      <c r="E129" s="18" t="s">
        <v>357</v>
      </c>
      <c r="F129" s="18" t="s">
        <v>604</v>
      </c>
      <c r="G129">
        <v>2530.4</v>
      </c>
      <c r="H129">
        <v>-1057.8774000000001</v>
      </c>
      <c r="I129">
        <v>3</v>
      </c>
      <c r="J129">
        <v>3588.2773999999999</v>
      </c>
      <c r="K129">
        <v>-0.29481483232037742</v>
      </c>
    </row>
    <row r="130" spans="1:11" x14ac:dyDescent="0.3">
      <c r="A130" s="30">
        <v>44317</v>
      </c>
      <c r="B130" s="18" t="s">
        <v>249</v>
      </c>
      <c r="C130" s="18" t="s">
        <v>223</v>
      </c>
      <c r="D130" s="18" t="s">
        <v>597</v>
      </c>
      <c r="E130" s="18" t="s">
        <v>362</v>
      </c>
      <c r="F130" s="18" t="s">
        <v>604</v>
      </c>
      <c r="G130">
        <v>1825.4</v>
      </c>
      <c r="H130">
        <v>-787.65060000000005</v>
      </c>
      <c r="I130">
        <v>3</v>
      </c>
      <c r="J130">
        <v>2613.0506</v>
      </c>
      <c r="K130">
        <v>-0.30142952455647043</v>
      </c>
    </row>
    <row r="131" spans="1:11" x14ac:dyDescent="0.3">
      <c r="A131" s="30">
        <v>44348</v>
      </c>
      <c r="B131" s="18" t="s">
        <v>261</v>
      </c>
      <c r="C131" s="18" t="s">
        <v>124</v>
      </c>
      <c r="D131" s="18" t="s">
        <v>597</v>
      </c>
      <c r="E131" s="18" t="s">
        <v>364</v>
      </c>
      <c r="F131" s="18" t="s">
        <v>598</v>
      </c>
      <c r="G131">
        <v>13537.243399999999</v>
      </c>
      <c r="H131">
        <v>784.5826920000012</v>
      </c>
      <c r="I131">
        <v>3</v>
      </c>
      <c r="J131">
        <v>12752.660707999998</v>
      </c>
      <c r="K131">
        <v>6.1523058596534064E-2</v>
      </c>
    </row>
    <row r="132" spans="1:11" x14ac:dyDescent="0.3">
      <c r="A132" s="30">
        <v>44317</v>
      </c>
      <c r="B132" s="18" t="s">
        <v>261</v>
      </c>
      <c r="C132" s="18" t="s">
        <v>225</v>
      </c>
      <c r="D132" s="18" t="s">
        <v>597</v>
      </c>
      <c r="E132" s="18" t="s">
        <v>364</v>
      </c>
      <c r="F132" s="18" t="s">
        <v>598</v>
      </c>
      <c r="G132">
        <v>7164.9459999999999</v>
      </c>
      <c r="H132">
        <v>546.00347999999997</v>
      </c>
      <c r="I132">
        <v>3</v>
      </c>
      <c r="J132">
        <v>6618.9425199999996</v>
      </c>
      <c r="K132">
        <v>8.249104420384068E-2</v>
      </c>
    </row>
    <row r="133" spans="1:11" x14ac:dyDescent="0.3">
      <c r="A133" s="30">
        <v>44317</v>
      </c>
      <c r="B133" s="18" t="s">
        <v>261</v>
      </c>
      <c r="C133" s="18" t="s">
        <v>123</v>
      </c>
      <c r="D133" s="18" t="s">
        <v>597</v>
      </c>
      <c r="E133" s="18" t="s">
        <v>364</v>
      </c>
      <c r="F133" s="18" t="s">
        <v>598</v>
      </c>
      <c r="G133">
        <v>3300.84</v>
      </c>
      <c r="H133">
        <v>213.70410000000001</v>
      </c>
      <c r="I133">
        <v>2</v>
      </c>
      <c r="J133">
        <v>3087.1359000000002</v>
      </c>
      <c r="K133">
        <v>6.9224066229154335E-2</v>
      </c>
    </row>
    <row r="134" spans="1:11" x14ac:dyDescent="0.3">
      <c r="A134" s="30">
        <v>44348</v>
      </c>
      <c r="B134" s="18" t="s">
        <v>261</v>
      </c>
      <c r="C134" s="18" t="s">
        <v>121</v>
      </c>
      <c r="D134" s="18" t="s">
        <v>597</v>
      </c>
      <c r="E134" s="18" t="s">
        <v>364</v>
      </c>
      <c r="F134" s="18" t="s">
        <v>598</v>
      </c>
      <c r="G134">
        <v>2880.596</v>
      </c>
      <c r="H134">
        <v>172.06779200000003</v>
      </c>
      <c r="I134">
        <v>6</v>
      </c>
      <c r="J134">
        <v>2708.5282080000002</v>
      </c>
      <c r="K134">
        <v>6.3528152112935166E-2</v>
      </c>
    </row>
    <row r="135" spans="1:11" x14ac:dyDescent="0.3">
      <c r="A135" s="30">
        <v>44317</v>
      </c>
      <c r="B135" s="18" t="s">
        <v>263</v>
      </c>
      <c r="C135" s="18" t="s">
        <v>226</v>
      </c>
      <c r="D135" s="18" t="s">
        <v>611</v>
      </c>
      <c r="E135" s="18" t="s">
        <v>367</v>
      </c>
      <c r="F135" s="18" t="s">
        <v>598</v>
      </c>
      <c r="G135">
        <v>5919.3119999999999</v>
      </c>
      <c r="H135">
        <v>3444.0491139999999</v>
      </c>
      <c r="I135">
        <v>3</v>
      </c>
      <c r="J135">
        <v>2475.262886</v>
      </c>
      <c r="K135">
        <v>1.39138720718491</v>
      </c>
    </row>
    <row r="136" spans="1:11" x14ac:dyDescent="0.3">
      <c r="A136" s="30">
        <v>44317</v>
      </c>
      <c r="B136" s="18" t="s">
        <v>266</v>
      </c>
      <c r="C136" s="18" t="s">
        <v>229</v>
      </c>
      <c r="D136" s="18" t="s">
        <v>597</v>
      </c>
      <c r="E136" s="18" t="s">
        <v>370</v>
      </c>
      <c r="F136" s="18" t="s">
        <v>604</v>
      </c>
      <c r="G136">
        <v>2188</v>
      </c>
      <c r="H136">
        <v>-655.7876</v>
      </c>
      <c r="I136">
        <v>3</v>
      </c>
      <c r="J136">
        <v>2843.7876000000001</v>
      </c>
      <c r="K136">
        <v>-0.23060357953596822</v>
      </c>
    </row>
    <row r="137" spans="1:11" x14ac:dyDescent="0.3">
      <c r="A137" s="30">
        <v>44317</v>
      </c>
      <c r="B137" s="18" t="s">
        <v>271</v>
      </c>
      <c r="C137" s="18" t="s">
        <v>229</v>
      </c>
      <c r="D137" s="18" t="s">
        <v>597</v>
      </c>
      <c r="E137" s="18" t="s">
        <v>373</v>
      </c>
      <c r="F137" s="18" t="s">
        <v>604</v>
      </c>
      <c r="G137">
        <v>4026.4</v>
      </c>
      <c r="H137">
        <v>-1814.2488000000001</v>
      </c>
      <c r="I137">
        <v>6</v>
      </c>
      <c r="J137">
        <v>5840.6487999999999</v>
      </c>
      <c r="K137">
        <v>-0.31062453198692586</v>
      </c>
    </row>
    <row r="138" spans="1:11" x14ac:dyDescent="0.3">
      <c r="A138" s="30">
        <v>44317</v>
      </c>
      <c r="B138" s="18" t="s">
        <v>275</v>
      </c>
      <c r="C138" s="18" t="s">
        <v>233</v>
      </c>
      <c r="D138" s="18" t="s">
        <v>597</v>
      </c>
      <c r="E138" s="18" t="s">
        <v>376</v>
      </c>
      <c r="F138" s="18" t="s">
        <v>598</v>
      </c>
      <c r="G138">
        <v>2363.0333999999998</v>
      </c>
      <c r="H138">
        <v>152.43178500000002</v>
      </c>
      <c r="I138">
        <v>2</v>
      </c>
      <c r="J138">
        <v>2210.6016149999996</v>
      </c>
      <c r="K138">
        <v>6.8954887197076653E-2</v>
      </c>
    </row>
    <row r="139" spans="1:11" x14ac:dyDescent="0.3">
      <c r="A139" s="30">
        <v>44317</v>
      </c>
      <c r="B139" s="18" t="s">
        <v>275</v>
      </c>
      <c r="C139" s="18" t="s">
        <v>236</v>
      </c>
      <c r="D139" s="18" t="s">
        <v>597</v>
      </c>
      <c r="E139" s="18" t="s">
        <v>376</v>
      </c>
      <c r="F139" s="18" t="s">
        <v>598</v>
      </c>
      <c r="G139">
        <v>4389.4745999999996</v>
      </c>
      <c r="H139">
        <v>308.55542199999996</v>
      </c>
      <c r="I139">
        <v>1</v>
      </c>
      <c r="J139">
        <v>4080.9191779999996</v>
      </c>
      <c r="K139">
        <v>7.5609294999862797E-2</v>
      </c>
    </row>
    <row r="140" spans="1:11" x14ac:dyDescent="0.3">
      <c r="A140" s="30">
        <v>44317</v>
      </c>
      <c r="B140" s="18" t="s">
        <v>278</v>
      </c>
      <c r="C140" s="18" t="s">
        <v>132</v>
      </c>
      <c r="D140" s="18" t="s">
        <v>600</v>
      </c>
      <c r="E140" s="18" t="s">
        <v>379</v>
      </c>
      <c r="F140" s="18" t="s">
        <v>599</v>
      </c>
      <c r="G140">
        <v>24366.720000000001</v>
      </c>
      <c r="H140">
        <v>3723.3658</v>
      </c>
      <c r="I140">
        <v>2</v>
      </c>
      <c r="J140">
        <v>20643.354200000002</v>
      </c>
      <c r="K140">
        <v>0.18036631857045782</v>
      </c>
    </row>
    <row r="141" spans="1:11" x14ac:dyDescent="0.3">
      <c r="A141" s="30">
        <v>44348</v>
      </c>
      <c r="B141" s="18" t="s">
        <v>281</v>
      </c>
      <c r="C141" s="18" t="s">
        <v>239</v>
      </c>
      <c r="D141" s="18" t="s">
        <v>605</v>
      </c>
      <c r="E141" s="18" t="s">
        <v>382</v>
      </c>
      <c r="F141" s="18" t="s">
        <v>599</v>
      </c>
      <c r="G141">
        <v>63023.204820000006</v>
      </c>
      <c r="H141">
        <v>25084.00389</v>
      </c>
      <c r="I141">
        <v>2</v>
      </c>
      <c r="J141">
        <v>37939.200930000006</v>
      </c>
      <c r="K141">
        <v>0.66116321048198734</v>
      </c>
    </row>
    <row r="142" spans="1:11" x14ac:dyDescent="0.3">
      <c r="A142" s="30">
        <v>44348</v>
      </c>
      <c r="B142" s="18" t="s">
        <v>294</v>
      </c>
      <c r="C142" s="18" t="s">
        <v>241</v>
      </c>
      <c r="D142" s="18" t="s">
        <v>597</v>
      </c>
      <c r="E142" s="18" t="s">
        <v>390</v>
      </c>
      <c r="F142" s="18" t="s">
        <v>604</v>
      </c>
      <c r="G142">
        <v>2449.6</v>
      </c>
      <c r="H142">
        <v>-151.2998</v>
      </c>
      <c r="I142">
        <v>2</v>
      </c>
      <c r="J142">
        <v>2600.8998000000001</v>
      </c>
      <c r="K142">
        <v>-5.8172098748287104E-2</v>
      </c>
    </row>
    <row r="143" spans="1:11" x14ac:dyDescent="0.3">
      <c r="A143" s="30">
        <v>44348</v>
      </c>
      <c r="B143" s="18" t="s">
        <v>301</v>
      </c>
      <c r="C143" s="18" t="s">
        <v>242</v>
      </c>
      <c r="D143" s="18" t="s">
        <v>597</v>
      </c>
      <c r="E143" s="18" t="s">
        <v>395</v>
      </c>
      <c r="F143" s="18" t="s">
        <v>599</v>
      </c>
      <c r="G143">
        <v>28019.819</v>
      </c>
      <c r="H143">
        <v>2847.1504</v>
      </c>
      <c r="I143">
        <v>3</v>
      </c>
      <c r="J143">
        <v>25172.668600000001</v>
      </c>
      <c r="K143">
        <v>0.11310482989475323</v>
      </c>
    </row>
    <row r="144" spans="1:11" x14ac:dyDescent="0.3">
      <c r="A144" s="30">
        <v>44348</v>
      </c>
      <c r="B144" s="18" t="s">
        <v>305</v>
      </c>
      <c r="C144" s="18" t="s">
        <v>243</v>
      </c>
      <c r="D144" s="18" t="s">
        <v>612</v>
      </c>
      <c r="E144" s="18" t="s">
        <v>398</v>
      </c>
      <c r="F144" s="18" t="s">
        <v>598</v>
      </c>
      <c r="G144">
        <v>3750.3283999999999</v>
      </c>
      <c r="H144">
        <v>0.41780000000009504</v>
      </c>
      <c r="I144">
        <v>1</v>
      </c>
      <c r="J144">
        <v>3749.9105999999997</v>
      </c>
      <c r="K144">
        <v>1.1141598949060416E-4</v>
      </c>
    </row>
    <row r="145" spans="1:11" x14ac:dyDescent="0.3">
      <c r="A145" s="30">
        <v>44348</v>
      </c>
      <c r="B145" s="18" t="s">
        <v>308</v>
      </c>
      <c r="C145" s="18" t="s">
        <v>244</v>
      </c>
      <c r="D145" s="18" t="s">
        <v>597</v>
      </c>
      <c r="E145" s="18" t="s">
        <v>400</v>
      </c>
      <c r="F145" s="18" t="s">
        <v>604</v>
      </c>
      <c r="G145">
        <v>1789</v>
      </c>
      <c r="H145">
        <v>-1321.1120000000001</v>
      </c>
      <c r="I145">
        <v>3</v>
      </c>
      <c r="J145">
        <v>3110.1120000000001</v>
      </c>
      <c r="K145">
        <v>-0.4247795577779836</v>
      </c>
    </row>
    <row r="146" spans="1:11" x14ac:dyDescent="0.3">
      <c r="A146" s="30">
        <v>44348</v>
      </c>
      <c r="B146" s="18" t="s">
        <v>311</v>
      </c>
      <c r="C146" s="18" t="s">
        <v>245</v>
      </c>
      <c r="D146" s="18" t="s">
        <v>597</v>
      </c>
      <c r="E146" s="18" t="s">
        <v>402</v>
      </c>
      <c r="F146" s="18" t="s">
        <v>598</v>
      </c>
      <c r="G146">
        <v>2541.3375999999998</v>
      </c>
      <c r="H146">
        <v>148.619539</v>
      </c>
      <c r="I146">
        <v>1</v>
      </c>
      <c r="J146">
        <v>2392.718061</v>
      </c>
      <c r="K146">
        <v>6.2113268346328576E-2</v>
      </c>
    </row>
    <row r="147" spans="1:11" x14ac:dyDescent="0.3">
      <c r="A147" s="30">
        <v>44348</v>
      </c>
      <c r="B147" s="18" t="s">
        <v>314</v>
      </c>
      <c r="C147" s="18" t="s">
        <v>247</v>
      </c>
      <c r="D147" s="18" t="s">
        <v>603</v>
      </c>
      <c r="E147" s="18" t="s">
        <v>405</v>
      </c>
      <c r="F147" s="18" t="s">
        <v>598</v>
      </c>
      <c r="G147">
        <v>1143.886</v>
      </c>
      <c r="H147">
        <v>366.81769800000001</v>
      </c>
      <c r="I147">
        <v>1</v>
      </c>
      <c r="J147">
        <v>777.0683019999999</v>
      </c>
      <c r="K147">
        <v>0.47205335368318768</v>
      </c>
    </row>
    <row r="148" spans="1:11" x14ac:dyDescent="0.3">
      <c r="A148" s="30">
        <v>44348</v>
      </c>
      <c r="B148" s="18" t="s">
        <v>320</v>
      </c>
      <c r="C148" s="18" t="s">
        <v>248</v>
      </c>
      <c r="D148" s="18" t="s">
        <v>605</v>
      </c>
      <c r="E148" s="18" t="s">
        <v>407</v>
      </c>
      <c r="F148" s="18" t="s">
        <v>598</v>
      </c>
      <c r="G148">
        <v>1719.8117999999999</v>
      </c>
      <c r="H148">
        <v>363.74982999999997</v>
      </c>
      <c r="I148">
        <v>1</v>
      </c>
      <c r="J148">
        <v>1356.06197</v>
      </c>
      <c r="K148">
        <v>0.26823982830224202</v>
      </c>
    </row>
    <row r="149" spans="1:11" x14ac:dyDescent="0.3">
      <c r="A149" s="30">
        <v>44348</v>
      </c>
      <c r="B149" s="18" t="s">
        <v>324</v>
      </c>
      <c r="C149" s="18" t="s">
        <v>250</v>
      </c>
      <c r="D149" s="18" t="s">
        <v>597</v>
      </c>
      <c r="E149" s="18" t="s">
        <v>409</v>
      </c>
      <c r="F149" s="18" t="s">
        <v>604</v>
      </c>
      <c r="G149">
        <v>2050.1999999999998</v>
      </c>
      <c r="H149">
        <v>-542.54719999999998</v>
      </c>
      <c r="I149">
        <v>2</v>
      </c>
      <c r="J149">
        <v>2592.7471999999998</v>
      </c>
      <c r="K149">
        <v>-0.20925572689848049</v>
      </c>
    </row>
    <row r="150" spans="1:11" x14ac:dyDescent="0.3">
      <c r="A150" s="30">
        <v>44378</v>
      </c>
      <c r="B150" s="18" t="s">
        <v>327</v>
      </c>
      <c r="C150" s="18" t="s">
        <v>48</v>
      </c>
      <c r="D150" s="18" t="s">
        <v>597</v>
      </c>
      <c r="E150" s="18" t="s">
        <v>411</v>
      </c>
      <c r="F150" s="18" t="s">
        <v>598</v>
      </c>
      <c r="G150">
        <v>14817.528</v>
      </c>
      <c r="H150">
        <v>1425.3624</v>
      </c>
      <c r="I150">
        <v>3</v>
      </c>
      <c r="J150">
        <v>13392.1656</v>
      </c>
      <c r="K150">
        <v>0.10643255486625702</v>
      </c>
    </row>
    <row r="151" spans="1:11" x14ac:dyDescent="0.3">
      <c r="A151" s="30">
        <v>44348</v>
      </c>
      <c r="B151" s="18" t="s">
        <v>327</v>
      </c>
      <c r="C151" s="18" t="s">
        <v>251</v>
      </c>
      <c r="D151" s="18" t="s">
        <v>597</v>
      </c>
      <c r="E151" s="18" t="s">
        <v>411</v>
      </c>
      <c r="F151" s="18" t="s">
        <v>598</v>
      </c>
      <c r="G151">
        <v>9648.4539999999997</v>
      </c>
      <c r="H151">
        <v>334.94880000000001</v>
      </c>
      <c r="I151">
        <v>3</v>
      </c>
      <c r="J151">
        <v>9313.5051999999996</v>
      </c>
      <c r="K151">
        <v>3.5963774412237415E-2</v>
      </c>
    </row>
    <row r="152" spans="1:11" x14ac:dyDescent="0.3">
      <c r="A152" s="30">
        <v>44348</v>
      </c>
      <c r="B152" s="18" t="s">
        <v>327</v>
      </c>
      <c r="C152" s="18" t="s">
        <v>252</v>
      </c>
      <c r="D152" s="18" t="s">
        <v>597</v>
      </c>
      <c r="E152" s="18" t="s">
        <v>411</v>
      </c>
      <c r="F152" s="18" t="s">
        <v>598</v>
      </c>
      <c r="G152">
        <v>14198.814</v>
      </c>
      <c r="H152">
        <v>-1711.0422000000001</v>
      </c>
      <c r="I152">
        <v>2</v>
      </c>
      <c r="J152">
        <v>15909.8562</v>
      </c>
      <c r="K152">
        <v>-0.10754605060478173</v>
      </c>
    </row>
    <row r="153" spans="1:11" x14ac:dyDescent="0.3">
      <c r="A153" s="30">
        <v>44378</v>
      </c>
      <c r="B153" s="18" t="s">
        <v>327</v>
      </c>
      <c r="C153" s="18" t="s">
        <v>253</v>
      </c>
      <c r="D153" s="18" t="s">
        <v>597</v>
      </c>
      <c r="E153" s="18" t="s">
        <v>411</v>
      </c>
      <c r="F153" s="18" t="s">
        <v>598</v>
      </c>
      <c r="G153">
        <v>3872.8</v>
      </c>
      <c r="H153">
        <v>-692.53120000000001</v>
      </c>
      <c r="I153">
        <v>3</v>
      </c>
      <c r="J153">
        <v>4565.3312000000005</v>
      </c>
      <c r="K153">
        <v>-0.15169352882875187</v>
      </c>
    </row>
    <row r="154" spans="1:11" x14ac:dyDescent="0.3">
      <c r="A154" s="30">
        <v>44378</v>
      </c>
      <c r="B154" s="18" t="s">
        <v>331</v>
      </c>
      <c r="C154" s="18" t="s">
        <v>254</v>
      </c>
      <c r="D154" s="18" t="s">
        <v>605</v>
      </c>
      <c r="E154" s="18" t="s">
        <v>413</v>
      </c>
      <c r="F154" s="18" t="s">
        <v>598</v>
      </c>
      <c r="G154">
        <v>7190.3519999999999</v>
      </c>
      <c r="H154">
        <v>2979.28</v>
      </c>
      <c r="I154">
        <v>8</v>
      </c>
      <c r="J154">
        <v>4211.0720000000001</v>
      </c>
      <c r="K154">
        <v>0.70748730964466988</v>
      </c>
    </row>
    <row r="155" spans="1:11" x14ac:dyDescent="0.3">
      <c r="A155" s="30">
        <v>44348</v>
      </c>
      <c r="B155" s="18" t="s">
        <v>331</v>
      </c>
      <c r="C155" s="18" t="s">
        <v>255</v>
      </c>
      <c r="D155" s="18" t="s">
        <v>605</v>
      </c>
      <c r="E155" s="18" t="s">
        <v>413</v>
      </c>
      <c r="F155" s="18" t="s">
        <v>598</v>
      </c>
      <c r="G155">
        <v>5069.0550000000003</v>
      </c>
      <c r="H155">
        <v>3411.8733000000002</v>
      </c>
      <c r="I155">
        <v>2</v>
      </c>
      <c r="J155">
        <v>1657.1817000000001</v>
      </c>
      <c r="K155">
        <v>2.0588408018263777</v>
      </c>
    </row>
    <row r="156" spans="1:11" x14ac:dyDescent="0.3">
      <c r="A156" s="30">
        <v>44378</v>
      </c>
      <c r="B156" s="18" t="s">
        <v>331</v>
      </c>
      <c r="C156" s="18" t="s">
        <v>256</v>
      </c>
      <c r="D156" s="18" t="s">
        <v>605</v>
      </c>
      <c r="E156" s="18" t="s">
        <v>413</v>
      </c>
      <c r="F156" s="18" t="s">
        <v>598</v>
      </c>
      <c r="G156">
        <v>2889.857</v>
      </c>
      <c r="H156">
        <v>872.69747000000007</v>
      </c>
      <c r="I156">
        <v>1</v>
      </c>
      <c r="J156">
        <v>2017.1595299999999</v>
      </c>
      <c r="K156">
        <v>0.43263681281569233</v>
      </c>
    </row>
    <row r="157" spans="1:11" x14ac:dyDescent="0.3">
      <c r="A157" s="30">
        <v>44378</v>
      </c>
      <c r="B157" s="18" t="s">
        <v>331</v>
      </c>
      <c r="C157" s="18" t="s">
        <v>257</v>
      </c>
      <c r="D157" s="18" t="s">
        <v>605</v>
      </c>
      <c r="E157" s="18" t="s">
        <v>413</v>
      </c>
      <c r="F157" s="18" t="s">
        <v>598</v>
      </c>
      <c r="G157">
        <v>2778.357</v>
      </c>
      <c r="H157">
        <v>840.02177000000006</v>
      </c>
      <c r="I157">
        <v>1</v>
      </c>
      <c r="J157">
        <v>1938.3352299999999</v>
      </c>
      <c r="K157">
        <v>0.43337280208233131</v>
      </c>
    </row>
    <row r="158" spans="1:11" x14ac:dyDescent="0.3">
      <c r="A158" s="30">
        <v>44378</v>
      </c>
      <c r="B158" s="18" t="s">
        <v>331</v>
      </c>
      <c r="C158" s="18" t="s">
        <v>258</v>
      </c>
      <c r="D158" s="18" t="s">
        <v>605</v>
      </c>
      <c r="E158" s="18" t="s">
        <v>413</v>
      </c>
      <c r="F158" s="18" t="s">
        <v>598</v>
      </c>
      <c r="G158">
        <v>2998.8</v>
      </c>
      <c r="H158">
        <v>781.91250000000002</v>
      </c>
      <c r="I158">
        <v>4</v>
      </c>
      <c r="J158">
        <v>2216.8875000000003</v>
      </c>
      <c r="K158">
        <v>0.35270734306544638</v>
      </c>
    </row>
    <row r="159" spans="1:11" x14ac:dyDescent="0.3">
      <c r="A159" s="30">
        <v>44378</v>
      </c>
      <c r="B159" s="18" t="s">
        <v>331</v>
      </c>
      <c r="C159" s="18" t="s">
        <v>259</v>
      </c>
      <c r="D159" s="18" t="s">
        <v>605</v>
      </c>
      <c r="E159" s="18" t="s">
        <v>413</v>
      </c>
      <c r="F159" s="18" t="s">
        <v>598</v>
      </c>
      <c r="G159">
        <v>2415.1680000000001</v>
      </c>
      <c r="H159">
        <v>872.46500000000003</v>
      </c>
      <c r="I159">
        <v>2</v>
      </c>
      <c r="J159">
        <v>1542.703</v>
      </c>
      <c r="K159">
        <v>0.56554307601657627</v>
      </c>
    </row>
    <row r="160" spans="1:11" x14ac:dyDescent="0.3">
      <c r="A160" s="30">
        <v>44378</v>
      </c>
      <c r="B160" s="18" t="s">
        <v>331</v>
      </c>
      <c r="C160" s="18" t="s">
        <v>260</v>
      </c>
      <c r="D160" s="18" t="s">
        <v>605</v>
      </c>
      <c r="E160" s="18" t="s">
        <v>413</v>
      </c>
      <c r="F160" s="18" t="s">
        <v>598</v>
      </c>
      <c r="G160">
        <v>6973.6639999999998</v>
      </c>
      <c r="H160">
        <v>3069.3971999999999</v>
      </c>
      <c r="I160">
        <v>2</v>
      </c>
      <c r="J160">
        <v>3904.2667999999999</v>
      </c>
      <c r="K160">
        <v>0.78616481844939501</v>
      </c>
    </row>
    <row r="161" spans="1:11" x14ac:dyDescent="0.3">
      <c r="A161" s="30">
        <v>44348</v>
      </c>
      <c r="B161" s="18" t="s">
        <v>331</v>
      </c>
      <c r="C161" s="18" t="s">
        <v>262</v>
      </c>
      <c r="D161" s="18" t="s">
        <v>605</v>
      </c>
      <c r="E161" s="18" t="s">
        <v>413</v>
      </c>
      <c r="F161" s="18" t="s">
        <v>598</v>
      </c>
      <c r="G161">
        <v>3738.8220000000001</v>
      </c>
      <c r="H161">
        <v>1785.0703000000001</v>
      </c>
      <c r="I161">
        <v>2</v>
      </c>
      <c r="J161">
        <v>1953.7517</v>
      </c>
      <c r="K161">
        <v>0.91366282624347805</v>
      </c>
    </row>
    <row r="162" spans="1:11" x14ac:dyDescent="0.3">
      <c r="A162" s="30">
        <v>44378</v>
      </c>
      <c r="B162" s="18" t="s">
        <v>331</v>
      </c>
      <c r="C162" s="18" t="s">
        <v>264</v>
      </c>
      <c r="D162" s="18" t="s">
        <v>605</v>
      </c>
      <c r="E162" s="18" t="s">
        <v>413</v>
      </c>
      <c r="F162" s="18" t="s">
        <v>598</v>
      </c>
      <c r="G162">
        <v>4604.0770000000002</v>
      </c>
      <c r="H162">
        <v>2019.6141</v>
      </c>
      <c r="I162">
        <v>3</v>
      </c>
      <c r="J162">
        <v>2584.4629000000004</v>
      </c>
      <c r="K162">
        <v>0.7814444153947806</v>
      </c>
    </row>
    <row r="163" spans="1:11" x14ac:dyDescent="0.3">
      <c r="A163" s="30">
        <v>44378</v>
      </c>
      <c r="B163" s="18" t="s">
        <v>331</v>
      </c>
      <c r="C163" s="18" t="s">
        <v>267</v>
      </c>
      <c r="D163" s="18" t="s">
        <v>605</v>
      </c>
      <c r="E163" s="18" t="s">
        <v>413</v>
      </c>
      <c r="F163" s="18" t="s">
        <v>598</v>
      </c>
      <c r="G163">
        <v>20682.900000000001</v>
      </c>
      <c r="H163">
        <v>8133.8357999999998</v>
      </c>
      <c r="I163">
        <v>1</v>
      </c>
      <c r="J163">
        <v>12549.064200000001</v>
      </c>
      <c r="K163">
        <v>0.64816273710672379</v>
      </c>
    </row>
    <row r="164" spans="1:11" x14ac:dyDescent="0.3">
      <c r="A164" s="30">
        <v>44378</v>
      </c>
      <c r="B164" s="18" t="s">
        <v>331</v>
      </c>
      <c r="C164" s="18" t="s">
        <v>269</v>
      </c>
      <c r="D164" s="18" t="s">
        <v>605</v>
      </c>
      <c r="E164" s="18" t="s">
        <v>413</v>
      </c>
      <c r="F164" s="18" t="s">
        <v>598</v>
      </c>
      <c r="G164">
        <v>27152.892</v>
      </c>
      <c r="H164">
        <v>6817.4355999999998</v>
      </c>
      <c r="I164">
        <v>4</v>
      </c>
      <c r="J164">
        <v>20335.456399999999</v>
      </c>
      <c r="K164">
        <v>0.33524871367037523</v>
      </c>
    </row>
    <row r="165" spans="1:11" x14ac:dyDescent="0.3">
      <c r="A165" s="30">
        <v>44378</v>
      </c>
      <c r="B165" s="18" t="s">
        <v>331</v>
      </c>
      <c r="C165" s="18" t="s">
        <v>270</v>
      </c>
      <c r="D165" s="18" t="s">
        <v>605</v>
      </c>
      <c r="E165" s="18" t="s">
        <v>413</v>
      </c>
      <c r="F165" s="18" t="s">
        <v>598</v>
      </c>
      <c r="G165">
        <v>27541.3</v>
      </c>
      <c r="H165">
        <v>11179.6504</v>
      </c>
      <c r="I165">
        <v>2</v>
      </c>
      <c r="J165">
        <v>16361.649599999999</v>
      </c>
      <c r="K165">
        <v>0.68328381754367862</v>
      </c>
    </row>
    <row r="166" spans="1:11" x14ac:dyDescent="0.3">
      <c r="A166" s="30">
        <v>44348</v>
      </c>
      <c r="B166" s="18" t="s">
        <v>331</v>
      </c>
      <c r="C166" s="18" t="s">
        <v>272</v>
      </c>
      <c r="D166" s="18" t="s">
        <v>605</v>
      </c>
      <c r="E166" s="18" t="s">
        <v>413</v>
      </c>
      <c r="F166" s="18" t="s">
        <v>598</v>
      </c>
      <c r="G166">
        <v>2908.8960000000002</v>
      </c>
      <c r="H166">
        <v>950.07560000000001</v>
      </c>
      <c r="I166">
        <v>2</v>
      </c>
      <c r="J166">
        <v>1958.8204000000001</v>
      </c>
      <c r="K166">
        <v>0.48502435445332304</v>
      </c>
    </row>
    <row r="167" spans="1:11" x14ac:dyDescent="0.3">
      <c r="A167" s="30">
        <v>44348</v>
      </c>
      <c r="B167" s="18" t="s">
        <v>331</v>
      </c>
      <c r="C167" s="18" t="s">
        <v>274</v>
      </c>
      <c r="D167" s="18" t="s">
        <v>605</v>
      </c>
      <c r="E167" s="18" t="s">
        <v>413</v>
      </c>
      <c r="F167" s="18" t="s">
        <v>598</v>
      </c>
      <c r="G167">
        <v>4794.0860000000002</v>
      </c>
      <c r="H167">
        <v>1511.277</v>
      </c>
      <c r="I167">
        <v>1</v>
      </c>
      <c r="J167">
        <v>3282.8090000000002</v>
      </c>
      <c r="K167">
        <v>0.46036092870465506</v>
      </c>
    </row>
    <row r="168" spans="1:11" x14ac:dyDescent="0.3">
      <c r="A168" s="30">
        <v>44378</v>
      </c>
      <c r="B168" s="18" t="s">
        <v>331</v>
      </c>
      <c r="C168" s="18" t="s">
        <v>276</v>
      </c>
      <c r="D168" s="18" t="s">
        <v>605</v>
      </c>
      <c r="E168" s="18" t="s">
        <v>413</v>
      </c>
      <c r="F168" s="18" t="s">
        <v>598</v>
      </c>
      <c r="G168">
        <v>3660.0540000000001</v>
      </c>
      <c r="H168">
        <v>1038.8784000000001</v>
      </c>
      <c r="I168">
        <v>2</v>
      </c>
      <c r="J168">
        <v>2621.1756</v>
      </c>
      <c r="K168">
        <v>0.3963406343321676</v>
      </c>
    </row>
    <row r="169" spans="1:11" x14ac:dyDescent="0.3">
      <c r="A169" s="30">
        <v>44378</v>
      </c>
      <c r="B169" s="18" t="s">
        <v>331</v>
      </c>
      <c r="C169" s="18" t="s">
        <v>279</v>
      </c>
      <c r="D169" s="18" t="s">
        <v>605</v>
      </c>
      <c r="E169" s="18" t="s">
        <v>413</v>
      </c>
      <c r="F169" s="18" t="s">
        <v>598</v>
      </c>
      <c r="G169">
        <v>7641.8739999999998</v>
      </c>
      <c r="H169">
        <v>2906.7125999999998</v>
      </c>
      <c r="I169">
        <v>1</v>
      </c>
      <c r="J169">
        <v>4735.1614</v>
      </c>
      <c r="K169">
        <v>0.61385713272624653</v>
      </c>
    </row>
    <row r="170" spans="1:11" x14ac:dyDescent="0.3">
      <c r="A170" s="30">
        <v>44378</v>
      </c>
      <c r="B170" s="18" t="s">
        <v>331</v>
      </c>
      <c r="C170" s="18" t="s">
        <v>282</v>
      </c>
      <c r="D170" s="18" t="s">
        <v>605</v>
      </c>
      <c r="E170" s="18" t="s">
        <v>413</v>
      </c>
      <c r="F170" s="18" t="s">
        <v>598</v>
      </c>
      <c r="G170">
        <v>1144.45</v>
      </c>
      <c r="H170">
        <v>319.81259999999997</v>
      </c>
      <c r="I170">
        <v>3</v>
      </c>
      <c r="J170">
        <v>824.63740000000007</v>
      </c>
      <c r="K170">
        <v>0.3878220900483047</v>
      </c>
    </row>
    <row r="171" spans="1:11" x14ac:dyDescent="0.3">
      <c r="A171" s="30">
        <v>44378</v>
      </c>
      <c r="B171" s="18" t="s">
        <v>331</v>
      </c>
      <c r="C171" s="18" t="s">
        <v>284</v>
      </c>
      <c r="D171" s="18" t="s">
        <v>605</v>
      </c>
      <c r="E171" s="18" t="s">
        <v>413</v>
      </c>
      <c r="F171" s="18" t="s">
        <v>598</v>
      </c>
      <c r="G171">
        <v>19561.308000000001</v>
      </c>
      <c r="H171">
        <v>8430.0429999999997</v>
      </c>
      <c r="I171">
        <v>1</v>
      </c>
      <c r="J171">
        <v>11131.265000000001</v>
      </c>
      <c r="K171">
        <v>0.75733018664096119</v>
      </c>
    </row>
    <row r="172" spans="1:11" x14ac:dyDescent="0.3">
      <c r="A172" s="30">
        <v>44378</v>
      </c>
      <c r="B172" s="18" t="s">
        <v>331</v>
      </c>
      <c r="C172" s="18" t="s">
        <v>285</v>
      </c>
      <c r="D172" s="18" t="s">
        <v>605</v>
      </c>
      <c r="E172" s="18" t="s">
        <v>413</v>
      </c>
      <c r="F172" s="18" t="s">
        <v>598</v>
      </c>
      <c r="G172">
        <v>5362.18</v>
      </c>
      <c r="H172">
        <v>1705.374</v>
      </c>
      <c r="I172">
        <v>10</v>
      </c>
      <c r="J172">
        <v>3656.8060000000005</v>
      </c>
      <c r="K172">
        <v>0.46635615889932347</v>
      </c>
    </row>
    <row r="173" spans="1:11" x14ac:dyDescent="0.3">
      <c r="A173" s="30">
        <v>44378</v>
      </c>
      <c r="B173" s="18" t="s">
        <v>334</v>
      </c>
      <c r="C173" s="18" t="s">
        <v>286</v>
      </c>
      <c r="D173" s="18" t="s">
        <v>597</v>
      </c>
      <c r="E173" s="18" t="s">
        <v>415</v>
      </c>
      <c r="F173" s="18" t="s">
        <v>598</v>
      </c>
      <c r="G173">
        <v>9500.4830999999995</v>
      </c>
      <c r="H173">
        <v>146.439772</v>
      </c>
      <c r="I173">
        <v>1</v>
      </c>
      <c r="J173">
        <v>9354.0433279999997</v>
      </c>
      <c r="K173">
        <v>1.5655237726091453E-2</v>
      </c>
    </row>
    <row r="174" spans="1:11" x14ac:dyDescent="0.3">
      <c r="A174" s="30">
        <v>44378</v>
      </c>
      <c r="B174" s="18" t="s">
        <v>338</v>
      </c>
      <c r="C174" s="18" t="s">
        <v>287</v>
      </c>
      <c r="D174" s="18" t="s">
        <v>597</v>
      </c>
      <c r="E174" s="18" t="s">
        <v>417</v>
      </c>
      <c r="F174" s="18" t="s">
        <v>598</v>
      </c>
      <c r="G174">
        <v>1245.5999999999999</v>
      </c>
      <c r="H174">
        <v>21.680912000000106</v>
      </c>
      <c r="I174">
        <v>4</v>
      </c>
      <c r="J174">
        <v>1223.9190879999999</v>
      </c>
      <c r="K174">
        <v>1.771433439724257E-2</v>
      </c>
    </row>
    <row r="175" spans="1:11" x14ac:dyDescent="0.3">
      <c r="A175" s="30">
        <v>44378</v>
      </c>
      <c r="B175" s="18" t="s">
        <v>340</v>
      </c>
      <c r="C175" s="18" t="s">
        <v>288</v>
      </c>
      <c r="D175" s="18" t="s">
        <v>597</v>
      </c>
      <c r="E175" s="18" t="s">
        <v>419</v>
      </c>
      <c r="F175" s="18" t="s">
        <v>604</v>
      </c>
      <c r="G175">
        <v>2278.1999999999998</v>
      </c>
      <c r="H175">
        <v>-530.64959999999996</v>
      </c>
      <c r="I175">
        <v>6</v>
      </c>
      <c r="J175">
        <v>2808.8495999999996</v>
      </c>
      <c r="K175">
        <v>-0.18892061718078457</v>
      </c>
    </row>
    <row r="176" spans="1:11" x14ac:dyDescent="0.3">
      <c r="A176" s="30">
        <v>44378</v>
      </c>
      <c r="B176" s="18" t="s">
        <v>343</v>
      </c>
      <c r="C176" s="18" t="s">
        <v>289</v>
      </c>
      <c r="D176" s="18" t="s">
        <v>597</v>
      </c>
      <c r="E176" s="18" t="s">
        <v>421</v>
      </c>
      <c r="F176" s="18" t="s">
        <v>598</v>
      </c>
      <c r="G176">
        <v>714.23779999999999</v>
      </c>
      <c r="H176">
        <v>31.798021999999996</v>
      </c>
      <c r="I176">
        <v>1</v>
      </c>
      <c r="J176">
        <v>682.43977800000005</v>
      </c>
      <c r="K176">
        <v>4.6594619811273663E-2</v>
      </c>
    </row>
    <row r="177" spans="1:11" x14ac:dyDescent="0.3">
      <c r="A177" s="30">
        <v>44378</v>
      </c>
      <c r="B177" s="18" t="s">
        <v>351</v>
      </c>
      <c r="C177" s="18" t="s">
        <v>48</v>
      </c>
      <c r="D177" s="18" t="s">
        <v>597</v>
      </c>
      <c r="E177" s="18" t="s">
        <v>425</v>
      </c>
      <c r="F177" s="18" t="s">
        <v>598</v>
      </c>
      <c r="G177">
        <v>16847.64</v>
      </c>
      <c r="H177">
        <v>1630.6487999999999</v>
      </c>
      <c r="I177">
        <v>1</v>
      </c>
      <c r="J177">
        <v>15216.9912</v>
      </c>
      <c r="K177">
        <v>0.10715973864793971</v>
      </c>
    </row>
    <row r="178" spans="1:11" x14ac:dyDescent="0.3">
      <c r="A178" s="30">
        <v>44378</v>
      </c>
      <c r="B178" s="18" t="s">
        <v>353</v>
      </c>
      <c r="C178" s="18" t="s">
        <v>288</v>
      </c>
      <c r="D178" s="18" t="s">
        <v>597</v>
      </c>
      <c r="E178" s="18" t="s">
        <v>427</v>
      </c>
      <c r="F178" s="18" t="s">
        <v>604</v>
      </c>
      <c r="G178">
        <v>1162.8</v>
      </c>
      <c r="H178">
        <v>-228.5712</v>
      </c>
      <c r="I178">
        <v>3</v>
      </c>
      <c r="J178">
        <v>1391.3712</v>
      </c>
      <c r="K178">
        <v>-0.16427765645860726</v>
      </c>
    </row>
    <row r="179" spans="1:11" x14ac:dyDescent="0.3">
      <c r="A179" s="30">
        <v>44378</v>
      </c>
      <c r="B179" s="18" t="s">
        <v>356</v>
      </c>
      <c r="C179" s="18" t="s">
        <v>290</v>
      </c>
      <c r="D179" s="18" t="s">
        <v>597</v>
      </c>
      <c r="E179" s="18" t="s">
        <v>429</v>
      </c>
      <c r="F179" s="18" t="s">
        <v>598</v>
      </c>
      <c r="G179">
        <v>9568.2999999999993</v>
      </c>
      <c r="H179">
        <v>-3404.92</v>
      </c>
      <c r="I179">
        <v>2</v>
      </c>
      <c r="J179">
        <v>12973.22</v>
      </c>
      <c r="K179">
        <v>-0.26245758570347222</v>
      </c>
    </row>
    <row r="180" spans="1:11" x14ac:dyDescent="0.3">
      <c r="A180" s="30">
        <v>44378</v>
      </c>
      <c r="B180" s="18" t="s">
        <v>358</v>
      </c>
      <c r="C180" s="18" t="s">
        <v>103</v>
      </c>
      <c r="D180" s="18" t="s">
        <v>597</v>
      </c>
      <c r="E180" s="18" t="s">
        <v>433</v>
      </c>
      <c r="F180" s="18" t="s">
        <v>599</v>
      </c>
      <c r="G180">
        <v>6618.5</v>
      </c>
      <c r="H180">
        <v>-2152.869678</v>
      </c>
      <c r="I180">
        <v>2</v>
      </c>
      <c r="J180">
        <v>8771.3696779999991</v>
      </c>
      <c r="K180">
        <v>-0.2454428164622614</v>
      </c>
    </row>
    <row r="181" spans="1:11" x14ac:dyDescent="0.3">
      <c r="A181" s="30">
        <v>44378</v>
      </c>
      <c r="B181" s="18" t="s">
        <v>358</v>
      </c>
      <c r="C181" s="18" t="s">
        <v>291</v>
      </c>
      <c r="D181" s="18" t="s">
        <v>597</v>
      </c>
      <c r="E181" s="18" t="s">
        <v>433</v>
      </c>
      <c r="F181" s="18" t="s">
        <v>598</v>
      </c>
      <c r="G181">
        <v>4468.5</v>
      </c>
      <c r="H181">
        <v>-5913.6103999999996</v>
      </c>
      <c r="I181">
        <v>2</v>
      </c>
      <c r="J181">
        <v>10382.1104</v>
      </c>
      <c r="K181">
        <v>-0.56959617767116022</v>
      </c>
    </row>
    <row r="182" spans="1:11" x14ac:dyDescent="0.3">
      <c r="A182" s="30">
        <v>44378</v>
      </c>
      <c r="B182" s="18" t="s">
        <v>360</v>
      </c>
      <c r="C182" s="18" t="s">
        <v>292</v>
      </c>
      <c r="D182" s="18" t="s">
        <v>603</v>
      </c>
      <c r="E182" s="18" t="s">
        <v>435</v>
      </c>
      <c r="F182" s="18" t="s">
        <v>604</v>
      </c>
      <c r="G182">
        <v>1762.0740000000001</v>
      </c>
      <c r="H182">
        <v>250.58519999999999</v>
      </c>
      <c r="I182">
        <v>3</v>
      </c>
      <c r="J182">
        <v>1511.4888000000001</v>
      </c>
      <c r="K182">
        <v>0.16578700417760284</v>
      </c>
    </row>
    <row r="183" spans="1:11" x14ac:dyDescent="0.3">
      <c r="A183" s="30">
        <v>44378</v>
      </c>
      <c r="B183" s="18" t="s">
        <v>360</v>
      </c>
      <c r="C183" s="18" t="s">
        <v>65</v>
      </c>
      <c r="D183" s="18" t="s">
        <v>603</v>
      </c>
      <c r="E183" s="18" t="s">
        <v>435</v>
      </c>
      <c r="F183" s="18" t="s">
        <v>604</v>
      </c>
      <c r="G183">
        <v>1477.335</v>
      </c>
      <c r="H183">
        <v>307.57740000000001</v>
      </c>
      <c r="I183">
        <v>3</v>
      </c>
      <c r="J183">
        <v>1169.7575999999999</v>
      </c>
      <c r="K183">
        <v>0.26294114267776525</v>
      </c>
    </row>
    <row r="184" spans="1:11" x14ac:dyDescent="0.3">
      <c r="A184" s="30">
        <v>44378</v>
      </c>
      <c r="B184" s="18" t="s">
        <v>363</v>
      </c>
      <c r="C184" s="18" t="s">
        <v>293</v>
      </c>
      <c r="D184" s="18" t="s">
        <v>597</v>
      </c>
      <c r="E184" s="18" t="s">
        <v>437</v>
      </c>
      <c r="F184" s="18" t="s">
        <v>598</v>
      </c>
      <c r="G184">
        <v>1518.9780000000001</v>
      </c>
      <c r="H184">
        <v>329.22051300000004</v>
      </c>
      <c r="I184">
        <v>3</v>
      </c>
      <c r="J184">
        <v>1189.7574870000001</v>
      </c>
      <c r="K184">
        <v>0.2767122851482422</v>
      </c>
    </row>
    <row r="185" spans="1:11" x14ac:dyDescent="0.3">
      <c r="A185" s="30">
        <v>44378</v>
      </c>
      <c r="B185" s="18" t="s">
        <v>363</v>
      </c>
      <c r="C185" s="18" t="s">
        <v>295</v>
      </c>
      <c r="D185" s="18" t="s">
        <v>597</v>
      </c>
      <c r="E185" s="18" t="s">
        <v>437</v>
      </c>
      <c r="F185" s="18" t="s">
        <v>598</v>
      </c>
      <c r="G185">
        <v>2166.0408000000002</v>
      </c>
      <c r="H185">
        <v>474.72205499999995</v>
      </c>
      <c r="I185">
        <v>1</v>
      </c>
      <c r="J185">
        <v>1691.3187450000003</v>
      </c>
      <c r="K185">
        <v>0.28068160209505622</v>
      </c>
    </row>
    <row r="186" spans="1:11" x14ac:dyDescent="0.3">
      <c r="A186" s="30">
        <v>44378</v>
      </c>
      <c r="B186" s="18" t="s">
        <v>363</v>
      </c>
      <c r="C186" s="18" t="s">
        <v>296</v>
      </c>
      <c r="D186" s="18" t="s">
        <v>597</v>
      </c>
      <c r="E186" s="18" t="s">
        <v>437</v>
      </c>
      <c r="F186" s="18" t="s">
        <v>598</v>
      </c>
      <c r="G186">
        <v>450.1728</v>
      </c>
      <c r="H186">
        <v>151.938738</v>
      </c>
      <c r="I186">
        <v>2</v>
      </c>
      <c r="J186">
        <v>298.23406199999999</v>
      </c>
      <c r="K186">
        <v>0.50946138405880692</v>
      </c>
    </row>
    <row r="187" spans="1:11" x14ac:dyDescent="0.3">
      <c r="A187" s="30">
        <v>44378</v>
      </c>
      <c r="B187" s="18" t="s">
        <v>365</v>
      </c>
      <c r="C187" s="18" t="s">
        <v>52</v>
      </c>
      <c r="D187" s="18" t="s">
        <v>607</v>
      </c>
      <c r="E187" s="18" t="s">
        <v>439</v>
      </c>
      <c r="F187" s="18" t="s">
        <v>598</v>
      </c>
      <c r="G187">
        <v>28326.858560000001</v>
      </c>
      <c r="H187">
        <v>5487.8852960000004</v>
      </c>
      <c r="I187">
        <v>3</v>
      </c>
      <c r="J187">
        <v>22838.973264</v>
      </c>
      <c r="K187">
        <v>0.24028598976689963</v>
      </c>
    </row>
    <row r="188" spans="1:11" x14ac:dyDescent="0.3">
      <c r="A188" s="30">
        <v>44378</v>
      </c>
      <c r="B188" s="18" t="s">
        <v>365</v>
      </c>
      <c r="C188" s="18" t="s">
        <v>225</v>
      </c>
      <c r="D188" s="18" t="s">
        <v>607</v>
      </c>
      <c r="E188" s="18" t="s">
        <v>439</v>
      </c>
      <c r="F188" s="18" t="s">
        <v>598</v>
      </c>
      <c r="G188">
        <v>10707.1872</v>
      </c>
      <c r="H188">
        <v>2543.5413359999998</v>
      </c>
      <c r="I188">
        <v>1</v>
      </c>
      <c r="J188">
        <v>8163.6458640000001</v>
      </c>
      <c r="K188">
        <v>0.31156928881696033</v>
      </c>
    </row>
    <row r="189" spans="1:11" x14ac:dyDescent="0.3">
      <c r="A189" s="30">
        <v>44409</v>
      </c>
      <c r="B189" s="18" t="s">
        <v>368</v>
      </c>
      <c r="C189" s="18" t="s">
        <v>297</v>
      </c>
      <c r="D189" s="18" t="s">
        <v>597</v>
      </c>
      <c r="E189" s="18" t="s">
        <v>441</v>
      </c>
      <c r="F189" s="18" t="s">
        <v>598</v>
      </c>
      <c r="G189">
        <v>21603.938200000001</v>
      </c>
      <c r="H189">
        <v>1185.3092019999999</v>
      </c>
      <c r="I189">
        <v>1</v>
      </c>
      <c r="J189">
        <v>20418.628998</v>
      </c>
      <c r="K189">
        <v>5.8050381449023858E-2</v>
      </c>
    </row>
    <row r="190" spans="1:11" x14ac:dyDescent="0.3">
      <c r="A190" s="30">
        <v>44378</v>
      </c>
      <c r="B190" s="18" t="s">
        <v>371</v>
      </c>
      <c r="C190" s="18" t="s">
        <v>65</v>
      </c>
      <c r="D190" s="18" t="s">
        <v>607</v>
      </c>
      <c r="E190" s="18" t="s">
        <v>443</v>
      </c>
      <c r="F190" s="18" t="s">
        <v>604</v>
      </c>
      <c r="G190">
        <v>1859.5932</v>
      </c>
      <c r="H190">
        <v>161.36150000000001</v>
      </c>
      <c r="I190">
        <v>2</v>
      </c>
      <c r="J190">
        <v>1698.2317</v>
      </c>
      <c r="K190">
        <v>9.5017364238342727E-2</v>
      </c>
    </row>
    <row r="191" spans="1:11" x14ac:dyDescent="0.3">
      <c r="A191" s="30">
        <v>44378</v>
      </c>
      <c r="B191" s="18" t="s">
        <v>374</v>
      </c>
      <c r="C191" s="18" t="s">
        <v>48</v>
      </c>
      <c r="D191" s="18" t="s">
        <v>597</v>
      </c>
      <c r="E191" s="18" t="s">
        <v>445</v>
      </c>
      <c r="F191" s="18" t="s">
        <v>598</v>
      </c>
      <c r="G191">
        <v>11204.08</v>
      </c>
      <c r="H191">
        <v>-3100.59</v>
      </c>
      <c r="I191">
        <v>3</v>
      </c>
      <c r="J191">
        <v>14304.67</v>
      </c>
      <c r="K191">
        <v>-0.21675368952936347</v>
      </c>
    </row>
    <row r="192" spans="1:11" x14ac:dyDescent="0.3">
      <c r="A192" s="30">
        <v>44378</v>
      </c>
      <c r="B192" s="18" t="s">
        <v>378</v>
      </c>
      <c r="C192" s="18" t="s">
        <v>34</v>
      </c>
      <c r="D192" s="18" t="s">
        <v>597</v>
      </c>
      <c r="E192" s="18" t="s">
        <v>447</v>
      </c>
      <c r="F192" s="18" t="s">
        <v>599</v>
      </c>
      <c r="G192">
        <v>10278.529399999999</v>
      </c>
      <c r="H192">
        <v>5270.5509180000008</v>
      </c>
      <c r="I192">
        <v>2</v>
      </c>
      <c r="J192">
        <v>5007.9784819999986</v>
      </c>
      <c r="K192">
        <v>1.0524308235236548</v>
      </c>
    </row>
    <row r="193" spans="1:11" x14ac:dyDescent="0.3">
      <c r="A193" s="30">
        <v>44378</v>
      </c>
      <c r="B193" s="18" t="s">
        <v>380</v>
      </c>
      <c r="C193" s="18" t="s">
        <v>288</v>
      </c>
      <c r="D193" s="18" t="s">
        <v>597</v>
      </c>
      <c r="E193" s="18" t="s">
        <v>450</v>
      </c>
      <c r="F193" s="18" t="s">
        <v>604</v>
      </c>
      <c r="G193">
        <v>957.7</v>
      </c>
      <c r="H193">
        <v>-193.00319999999999</v>
      </c>
      <c r="I193">
        <v>2</v>
      </c>
      <c r="J193">
        <v>1150.7031999999999</v>
      </c>
      <c r="K193">
        <v>-0.16772630857374859</v>
      </c>
    </row>
    <row r="194" spans="1:11" x14ac:dyDescent="0.3">
      <c r="A194" s="30">
        <v>44378</v>
      </c>
      <c r="B194" s="18" t="s">
        <v>388</v>
      </c>
      <c r="C194" s="18" t="s">
        <v>298</v>
      </c>
      <c r="D194" s="18" t="s">
        <v>600</v>
      </c>
      <c r="E194" s="18" t="s">
        <v>452</v>
      </c>
      <c r="F194" s="18" t="s">
        <v>599</v>
      </c>
      <c r="G194">
        <v>19226.5736</v>
      </c>
      <c r="H194">
        <v>6500.2469999999994</v>
      </c>
      <c r="I194">
        <v>1</v>
      </c>
      <c r="J194">
        <v>12726.3266</v>
      </c>
      <c r="K194">
        <v>0.51077166289288845</v>
      </c>
    </row>
    <row r="195" spans="1:11" x14ac:dyDescent="0.3">
      <c r="A195" s="30">
        <v>44409</v>
      </c>
      <c r="B195" s="18" t="s">
        <v>393</v>
      </c>
      <c r="C195" s="18" t="s">
        <v>100</v>
      </c>
      <c r="D195" s="18" t="s">
        <v>597</v>
      </c>
      <c r="E195" s="18" t="s">
        <v>454</v>
      </c>
      <c r="F195" s="18" t="s">
        <v>598</v>
      </c>
      <c r="G195">
        <v>6647.7945600000003</v>
      </c>
      <c r="H195">
        <v>606.31820400000095</v>
      </c>
      <c r="I195">
        <v>1</v>
      </c>
      <c r="J195">
        <v>6041.4763559999992</v>
      </c>
      <c r="K195">
        <v>0.10035927781093523</v>
      </c>
    </row>
    <row r="196" spans="1:11" x14ac:dyDescent="0.3">
      <c r="A196" s="30">
        <v>44378</v>
      </c>
      <c r="B196" s="18" t="s">
        <v>393</v>
      </c>
      <c r="C196" s="18" t="s">
        <v>299</v>
      </c>
      <c r="D196" s="18" t="s">
        <v>597</v>
      </c>
      <c r="E196" s="18" t="s">
        <v>454</v>
      </c>
      <c r="F196" s="18" t="s">
        <v>598</v>
      </c>
      <c r="G196">
        <v>3129.6713070000001</v>
      </c>
      <c r="H196">
        <v>334.34092099999998</v>
      </c>
      <c r="I196">
        <v>6</v>
      </c>
      <c r="J196">
        <v>2795.3303860000001</v>
      </c>
      <c r="K196">
        <v>0.11960694259057791</v>
      </c>
    </row>
    <row r="197" spans="1:11" x14ac:dyDescent="0.3">
      <c r="A197" s="30">
        <v>44378</v>
      </c>
      <c r="B197" s="18" t="s">
        <v>397</v>
      </c>
      <c r="C197" s="18" t="s">
        <v>253</v>
      </c>
      <c r="D197" s="18" t="s">
        <v>597</v>
      </c>
      <c r="E197" s="18" t="s">
        <v>457</v>
      </c>
      <c r="F197" s="18" t="s">
        <v>598</v>
      </c>
      <c r="G197">
        <v>5435.9279999999999</v>
      </c>
      <c r="H197">
        <v>-647.2704</v>
      </c>
      <c r="I197">
        <v>3</v>
      </c>
      <c r="J197">
        <v>6083.1984000000002</v>
      </c>
      <c r="K197">
        <v>-0.10640297380404362</v>
      </c>
    </row>
    <row r="198" spans="1:11" x14ac:dyDescent="0.3">
      <c r="A198" s="30">
        <v>44409</v>
      </c>
      <c r="B198" s="18" t="s">
        <v>399</v>
      </c>
      <c r="C198" s="18" t="s">
        <v>66</v>
      </c>
      <c r="D198" s="18" t="s">
        <v>597</v>
      </c>
      <c r="E198" s="18" t="s">
        <v>459</v>
      </c>
      <c r="F198" s="18" t="s">
        <v>598</v>
      </c>
      <c r="G198">
        <v>1957.05</v>
      </c>
      <c r="H198">
        <v>-2926.7103149999998</v>
      </c>
      <c r="I198">
        <v>1</v>
      </c>
      <c r="J198">
        <v>4883.7603149999995</v>
      </c>
      <c r="K198">
        <v>-0.59927394594097727</v>
      </c>
    </row>
    <row r="199" spans="1:11" x14ac:dyDescent="0.3">
      <c r="A199" s="30">
        <v>44378</v>
      </c>
      <c r="B199" s="18" t="s">
        <v>401</v>
      </c>
      <c r="C199" s="18" t="s">
        <v>300</v>
      </c>
      <c r="D199" s="18" t="s">
        <v>600</v>
      </c>
      <c r="E199" s="18" t="s">
        <v>461</v>
      </c>
      <c r="F199" s="18" t="s">
        <v>599</v>
      </c>
      <c r="G199">
        <v>22497.081999999999</v>
      </c>
      <c r="H199">
        <v>3820.6990000000001</v>
      </c>
      <c r="I199">
        <v>1</v>
      </c>
      <c r="J199">
        <v>18676.382999999998</v>
      </c>
      <c r="K199">
        <v>0.20457381924540741</v>
      </c>
    </row>
    <row r="200" spans="1:11" x14ac:dyDescent="0.3">
      <c r="A200" s="30">
        <v>44409</v>
      </c>
      <c r="B200" s="18" t="s">
        <v>403</v>
      </c>
      <c r="C200" s="18" t="s">
        <v>302</v>
      </c>
      <c r="D200" s="18" t="s">
        <v>597</v>
      </c>
      <c r="E200" s="18" t="s">
        <v>463</v>
      </c>
      <c r="F200" s="18" t="s">
        <v>604</v>
      </c>
      <c r="G200">
        <v>2401.4</v>
      </c>
      <c r="H200">
        <v>-229.14709999999999</v>
      </c>
      <c r="I200">
        <v>3</v>
      </c>
      <c r="J200">
        <v>2630.5471000000002</v>
      </c>
      <c r="K200">
        <v>-8.7110054026403927E-2</v>
      </c>
    </row>
    <row r="201" spans="1:11" x14ac:dyDescent="0.3">
      <c r="A201" s="30">
        <v>44409</v>
      </c>
      <c r="B201" s="18" t="s">
        <v>404</v>
      </c>
      <c r="C201" s="18" t="s">
        <v>303</v>
      </c>
      <c r="D201" s="18" t="s">
        <v>597</v>
      </c>
      <c r="E201" s="18" t="s">
        <v>466</v>
      </c>
      <c r="F201" s="18" t="s">
        <v>604</v>
      </c>
      <c r="G201">
        <v>1082.9000000000001</v>
      </c>
      <c r="H201">
        <v>-14.318199999999999</v>
      </c>
      <c r="I201">
        <v>2</v>
      </c>
      <c r="J201">
        <v>1097.2182</v>
      </c>
      <c r="K201">
        <v>-1.3049546571502257E-2</v>
      </c>
    </row>
    <row r="202" spans="1:11" x14ac:dyDescent="0.3">
      <c r="A202" s="30">
        <v>44409</v>
      </c>
      <c r="B202" s="18" t="s">
        <v>406</v>
      </c>
      <c r="C202" s="18" t="s">
        <v>300</v>
      </c>
      <c r="D202" s="18" t="s">
        <v>597</v>
      </c>
      <c r="E202" s="18" t="s">
        <v>468</v>
      </c>
      <c r="F202" s="18" t="s">
        <v>599</v>
      </c>
      <c r="G202">
        <v>21010</v>
      </c>
      <c r="H202">
        <v>1914.3675000000001</v>
      </c>
      <c r="I202">
        <v>2</v>
      </c>
      <c r="J202">
        <v>19095.6325</v>
      </c>
      <c r="K202">
        <v>0.10025158894317854</v>
      </c>
    </row>
    <row r="203" spans="1:11" x14ac:dyDescent="0.3">
      <c r="A203" s="30">
        <v>44409</v>
      </c>
      <c r="B203" s="18" t="s">
        <v>408</v>
      </c>
      <c r="C203" s="18" t="s">
        <v>292</v>
      </c>
      <c r="D203" s="18" t="s">
        <v>612</v>
      </c>
      <c r="E203" s="18" t="s">
        <v>470</v>
      </c>
      <c r="F203" s="18" t="s">
        <v>604</v>
      </c>
      <c r="G203">
        <v>1381.0809999999999</v>
      </c>
      <c r="H203">
        <v>376.63920000000002</v>
      </c>
      <c r="I203">
        <v>1</v>
      </c>
      <c r="J203">
        <v>1004.4417999999998</v>
      </c>
      <c r="K203">
        <v>0.37497364207662409</v>
      </c>
    </row>
    <row r="204" spans="1:11" x14ac:dyDescent="0.3">
      <c r="A204" s="30">
        <v>44409</v>
      </c>
      <c r="B204" s="18" t="s">
        <v>410</v>
      </c>
      <c r="C204" s="18" t="s">
        <v>67</v>
      </c>
      <c r="D204" s="18" t="s">
        <v>597</v>
      </c>
      <c r="E204" s="18" t="s">
        <v>472</v>
      </c>
      <c r="F204" s="18" t="s">
        <v>598</v>
      </c>
      <c r="G204">
        <v>16354.0296</v>
      </c>
      <c r="H204">
        <v>1905.9223440000001</v>
      </c>
      <c r="I204">
        <v>3</v>
      </c>
      <c r="J204">
        <v>14448.107255999999</v>
      </c>
      <c r="K204">
        <v>0.13191501905611269</v>
      </c>
    </row>
    <row r="205" spans="1:11" x14ac:dyDescent="0.3">
      <c r="A205" s="30">
        <v>44409</v>
      </c>
      <c r="B205" s="18" t="s">
        <v>410</v>
      </c>
      <c r="C205" s="18" t="s">
        <v>304</v>
      </c>
      <c r="D205" s="18" t="s">
        <v>597</v>
      </c>
      <c r="E205" s="18" t="s">
        <v>472</v>
      </c>
      <c r="F205" s="18" t="s">
        <v>598</v>
      </c>
      <c r="G205">
        <v>5026.0896000000002</v>
      </c>
      <c r="H205">
        <v>608.79470000000003</v>
      </c>
      <c r="I205">
        <v>6</v>
      </c>
      <c r="J205">
        <v>4417.2948999999999</v>
      </c>
      <c r="K205">
        <v>0.13782070560876525</v>
      </c>
    </row>
    <row r="206" spans="1:11" x14ac:dyDescent="0.3">
      <c r="A206" s="30">
        <v>44409</v>
      </c>
      <c r="B206" s="18" t="s">
        <v>410</v>
      </c>
      <c r="C206" s="18" t="s">
        <v>307</v>
      </c>
      <c r="D206" s="18" t="s">
        <v>597</v>
      </c>
      <c r="E206" s="18" t="s">
        <v>472</v>
      </c>
      <c r="F206" s="18" t="s">
        <v>598</v>
      </c>
      <c r="G206">
        <v>1353.0491999999999</v>
      </c>
      <c r="H206">
        <v>216.94556999999998</v>
      </c>
      <c r="I206">
        <v>2</v>
      </c>
      <c r="J206">
        <v>1136.1036300000001</v>
      </c>
      <c r="K206">
        <v>0.19095579335487201</v>
      </c>
    </row>
    <row r="207" spans="1:11" x14ac:dyDescent="0.3">
      <c r="A207" s="30">
        <v>44409</v>
      </c>
      <c r="B207" s="18" t="s">
        <v>410</v>
      </c>
      <c r="C207" s="18" t="s">
        <v>309</v>
      </c>
      <c r="D207" s="18" t="s">
        <v>597</v>
      </c>
      <c r="E207" s="18" t="s">
        <v>472</v>
      </c>
      <c r="F207" s="18" t="s">
        <v>598</v>
      </c>
      <c r="G207">
        <v>440.32769999999999</v>
      </c>
      <c r="H207">
        <v>61.838746999999998</v>
      </c>
      <c r="I207">
        <v>3</v>
      </c>
      <c r="J207">
        <v>378.48895299999998</v>
      </c>
      <c r="K207">
        <v>0.16338322825501339</v>
      </c>
    </row>
    <row r="208" spans="1:11" x14ac:dyDescent="0.3">
      <c r="A208" s="30">
        <v>44409</v>
      </c>
      <c r="B208" s="18" t="s">
        <v>410</v>
      </c>
      <c r="C208" s="18" t="s">
        <v>312</v>
      </c>
      <c r="D208" s="18" t="s">
        <v>597</v>
      </c>
      <c r="E208" s="18" t="s">
        <v>472</v>
      </c>
      <c r="F208" s="18" t="s">
        <v>598</v>
      </c>
      <c r="G208">
        <v>6955.0415999999996</v>
      </c>
      <c r="H208">
        <v>1302.4756170000001</v>
      </c>
      <c r="I208">
        <v>3</v>
      </c>
      <c r="J208">
        <v>5652.5659829999995</v>
      </c>
      <c r="K208">
        <v>0.23042201027235665</v>
      </c>
    </row>
    <row r="209" spans="1:11" x14ac:dyDescent="0.3">
      <c r="A209" s="30">
        <v>44409</v>
      </c>
      <c r="B209" s="18" t="s">
        <v>410</v>
      </c>
      <c r="C209" s="18" t="s">
        <v>315</v>
      </c>
      <c r="D209" s="18" t="s">
        <v>597</v>
      </c>
      <c r="E209" s="18" t="s">
        <v>472</v>
      </c>
      <c r="F209" s="18" t="s">
        <v>598</v>
      </c>
      <c r="G209">
        <v>248.89680000000001</v>
      </c>
      <c r="H209">
        <v>44.725923999999999</v>
      </c>
      <c r="I209">
        <v>3</v>
      </c>
      <c r="J209">
        <v>204.17087600000002</v>
      </c>
      <c r="K209">
        <v>0.21906123378733011</v>
      </c>
    </row>
    <row r="210" spans="1:11" x14ac:dyDescent="0.3">
      <c r="A210" s="30">
        <v>44409</v>
      </c>
      <c r="B210" s="18" t="s">
        <v>410</v>
      </c>
      <c r="C210" s="18" t="s">
        <v>317</v>
      </c>
      <c r="D210" s="18" t="s">
        <v>597</v>
      </c>
      <c r="E210" s="18" t="s">
        <v>472</v>
      </c>
      <c r="F210" s="18" t="s">
        <v>598</v>
      </c>
      <c r="G210">
        <v>176.6754</v>
      </c>
      <c r="H210">
        <v>37.225941999999996</v>
      </c>
      <c r="I210">
        <v>2</v>
      </c>
      <c r="J210">
        <v>139.44945799999999</v>
      </c>
      <c r="K210">
        <v>0.26694934877409127</v>
      </c>
    </row>
    <row r="211" spans="1:11" x14ac:dyDescent="0.3">
      <c r="A211" s="30">
        <v>44409</v>
      </c>
      <c r="B211" s="18" t="s">
        <v>412</v>
      </c>
      <c r="C211" s="18" t="s">
        <v>250</v>
      </c>
      <c r="D211" s="18" t="s">
        <v>597</v>
      </c>
      <c r="E211" s="18" t="s">
        <v>474</v>
      </c>
      <c r="F211" s="18" t="s">
        <v>604</v>
      </c>
      <c r="G211">
        <v>1232.5</v>
      </c>
      <c r="H211">
        <v>-284.98079999999999</v>
      </c>
      <c r="I211">
        <v>2</v>
      </c>
      <c r="J211">
        <v>1517.4808</v>
      </c>
      <c r="K211">
        <v>-0.18779861992323066</v>
      </c>
    </row>
    <row r="212" spans="1:11" x14ac:dyDescent="0.3">
      <c r="A212" s="30">
        <v>44409</v>
      </c>
      <c r="B212" s="18" t="s">
        <v>414</v>
      </c>
      <c r="C212" s="18" t="s">
        <v>98</v>
      </c>
      <c r="D212" s="18" t="s">
        <v>600</v>
      </c>
      <c r="E212" s="18" t="s">
        <v>476</v>
      </c>
      <c r="F212" s="18" t="s">
        <v>599</v>
      </c>
      <c r="G212">
        <v>23662.799999999999</v>
      </c>
      <c r="H212">
        <v>-5791.6773000000003</v>
      </c>
      <c r="I212">
        <v>3</v>
      </c>
      <c r="J212">
        <v>29454.477299999999</v>
      </c>
      <c r="K212">
        <v>-0.19663147442782836</v>
      </c>
    </row>
    <row r="213" spans="1:11" x14ac:dyDescent="0.3">
      <c r="A213" s="30">
        <v>44409</v>
      </c>
      <c r="B213" s="18" t="s">
        <v>416</v>
      </c>
      <c r="C213" s="18" t="s">
        <v>66</v>
      </c>
      <c r="D213" s="18" t="s">
        <v>605</v>
      </c>
      <c r="E213" s="18" t="s">
        <v>478</v>
      </c>
      <c r="F213" s="18" t="s">
        <v>598</v>
      </c>
      <c r="G213">
        <v>7813.0568999999996</v>
      </c>
      <c r="H213">
        <v>1956.8540830000002</v>
      </c>
      <c r="I213">
        <v>3</v>
      </c>
      <c r="J213">
        <v>5856.2028169999994</v>
      </c>
      <c r="K213">
        <v>0.33415066795832948</v>
      </c>
    </row>
    <row r="214" spans="1:11" x14ac:dyDescent="0.3">
      <c r="A214" s="30">
        <v>44409</v>
      </c>
      <c r="B214" s="18" t="s">
        <v>418</v>
      </c>
      <c r="C214" s="18" t="s">
        <v>318</v>
      </c>
      <c r="D214" s="18" t="s">
        <v>607</v>
      </c>
      <c r="E214" s="18" t="s">
        <v>480</v>
      </c>
      <c r="F214" s="18" t="s">
        <v>599</v>
      </c>
      <c r="G214">
        <v>29791.302188999998</v>
      </c>
      <c r="H214">
        <v>14030.662982000002</v>
      </c>
      <c r="I214">
        <v>1</v>
      </c>
      <c r="J214">
        <v>15760.639206999997</v>
      </c>
      <c r="K214">
        <v>0.89023438692564971</v>
      </c>
    </row>
    <row r="215" spans="1:11" x14ac:dyDescent="0.3">
      <c r="A215" s="30">
        <v>44409</v>
      </c>
      <c r="B215" s="18" t="s">
        <v>420</v>
      </c>
      <c r="C215" s="18" t="s">
        <v>319</v>
      </c>
      <c r="D215" s="18" t="s">
        <v>597</v>
      </c>
      <c r="E215" s="18" t="s">
        <v>483</v>
      </c>
      <c r="F215" s="18" t="s">
        <v>598</v>
      </c>
      <c r="G215">
        <v>17583.990000000002</v>
      </c>
      <c r="H215">
        <v>1930.0036</v>
      </c>
      <c r="I215">
        <v>2</v>
      </c>
      <c r="J215">
        <v>15653.986400000002</v>
      </c>
      <c r="K215">
        <v>0.12329150867283234</v>
      </c>
    </row>
    <row r="216" spans="1:11" x14ac:dyDescent="0.3">
      <c r="A216" s="30">
        <v>44409</v>
      </c>
      <c r="B216" s="18" t="s">
        <v>422</v>
      </c>
      <c r="C216" s="18" t="s">
        <v>321</v>
      </c>
      <c r="D216" s="18" t="s">
        <v>597</v>
      </c>
      <c r="E216" s="18" t="s">
        <v>486</v>
      </c>
      <c r="F216" s="18" t="s">
        <v>604</v>
      </c>
      <c r="G216">
        <v>2507</v>
      </c>
      <c r="H216">
        <v>-336.8888</v>
      </c>
      <c r="I216">
        <v>3</v>
      </c>
      <c r="J216">
        <v>2843.8888000000002</v>
      </c>
      <c r="K216">
        <v>-0.11846060928964597</v>
      </c>
    </row>
    <row r="217" spans="1:11" x14ac:dyDescent="0.3">
      <c r="A217" s="30">
        <v>44409</v>
      </c>
      <c r="B217" s="18" t="s">
        <v>423</v>
      </c>
      <c r="C217" s="18" t="s">
        <v>323</v>
      </c>
      <c r="D217" s="18" t="s">
        <v>597</v>
      </c>
      <c r="E217" s="18" t="s">
        <v>488</v>
      </c>
      <c r="F217" s="18" t="s">
        <v>598</v>
      </c>
      <c r="G217">
        <v>3834.3</v>
      </c>
      <c r="H217">
        <v>-5910.4657039999993</v>
      </c>
      <c r="I217">
        <v>2</v>
      </c>
      <c r="J217">
        <v>9744.7657039999995</v>
      </c>
      <c r="K217">
        <v>-0.60652722533635584</v>
      </c>
    </row>
    <row r="218" spans="1:11" x14ac:dyDescent="0.3">
      <c r="A218" s="30">
        <v>44409</v>
      </c>
      <c r="B218" s="18" t="s">
        <v>424</v>
      </c>
      <c r="C218" s="18" t="s">
        <v>250</v>
      </c>
      <c r="D218" s="18" t="s">
        <v>597</v>
      </c>
      <c r="E218" s="18" t="s">
        <v>490</v>
      </c>
      <c r="F218" s="18" t="s">
        <v>604</v>
      </c>
      <c r="G218">
        <v>2379.6</v>
      </c>
      <c r="H218">
        <v>-521.62239999999997</v>
      </c>
      <c r="I218">
        <v>2</v>
      </c>
      <c r="J218">
        <v>2901.2223999999997</v>
      </c>
      <c r="K218">
        <v>-0.17979400682967284</v>
      </c>
    </row>
    <row r="219" spans="1:11" x14ac:dyDescent="0.3">
      <c r="A219" s="30">
        <v>44409</v>
      </c>
      <c r="B219" s="18" t="s">
        <v>426</v>
      </c>
      <c r="C219" s="18" t="s">
        <v>319</v>
      </c>
      <c r="D219" s="18" t="s">
        <v>597</v>
      </c>
      <c r="E219" s="18" t="s">
        <v>492</v>
      </c>
      <c r="F219" s="18" t="s">
        <v>598</v>
      </c>
      <c r="G219">
        <v>16902.439999999999</v>
      </c>
      <c r="H219">
        <v>1846.6120400000002</v>
      </c>
      <c r="I219">
        <v>1</v>
      </c>
      <c r="J219">
        <v>15055.827959999999</v>
      </c>
      <c r="K219">
        <v>0.12265097906976874</v>
      </c>
    </row>
    <row r="220" spans="1:11" x14ac:dyDescent="0.3">
      <c r="A220" s="30">
        <v>44409</v>
      </c>
      <c r="B220" s="18" t="s">
        <v>428</v>
      </c>
      <c r="C220" s="18" t="s">
        <v>47</v>
      </c>
      <c r="D220" s="18" t="s">
        <v>597</v>
      </c>
      <c r="E220" s="18" t="s">
        <v>492</v>
      </c>
      <c r="F220" s="18" t="s">
        <v>599</v>
      </c>
      <c r="G220">
        <v>25408.799999999999</v>
      </c>
      <c r="H220">
        <v>11096.381160000001</v>
      </c>
      <c r="I220">
        <v>1</v>
      </c>
      <c r="J220">
        <v>14312.418839999998</v>
      </c>
      <c r="K220">
        <v>0.77529740318862839</v>
      </c>
    </row>
    <row r="221" spans="1:11" x14ac:dyDescent="0.3">
      <c r="A221" s="30">
        <v>44409</v>
      </c>
      <c r="B221" s="18" t="s">
        <v>430</v>
      </c>
      <c r="C221" s="18" t="s">
        <v>325</v>
      </c>
      <c r="D221" s="18" t="s">
        <v>597</v>
      </c>
      <c r="E221" s="18" t="s">
        <v>494</v>
      </c>
      <c r="F221" s="18" t="s">
        <v>604</v>
      </c>
      <c r="G221">
        <v>1300.2</v>
      </c>
      <c r="H221">
        <v>-274.56</v>
      </c>
      <c r="I221">
        <v>1</v>
      </c>
      <c r="J221">
        <v>1574.76</v>
      </c>
      <c r="K221">
        <v>-0.1743503772003353</v>
      </c>
    </row>
    <row r="222" spans="1:11" x14ac:dyDescent="0.3">
      <c r="A222" s="30">
        <v>44440</v>
      </c>
      <c r="B222" s="18" t="s">
        <v>431</v>
      </c>
      <c r="C222" s="18" t="s">
        <v>225</v>
      </c>
      <c r="D222" s="18" t="s">
        <v>605</v>
      </c>
      <c r="E222" s="18" t="s">
        <v>496</v>
      </c>
      <c r="F222" s="18" t="s">
        <v>598</v>
      </c>
      <c r="G222">
        <v>8231.4046160000016</v>
      </c>
      <c r="H222">
        <v>2447.27349</v>
      </c>
      <c r="I222">
        <v>1</v>
      </c>
      <c r="J222">
        <v>5784.131126000002</v>
      </c>
      <c r="K222">
        <v>0.42310131577055099</v>
      </c>
    </row>
    <row r="223" spans="1:11" x14ac:dyDescent="0.3">
      <c r="A223" s="30">
        <v>44409</v>
      </c>
      <c r="B223" s="18" t="s">
        <v>431</v>
      </c>
      <c r="C223" s="18" t="s">
        <v>52</v>
      </c>
      <c r="D223" s="18" t="s">
        <v>605</v>
      </c>
      <c r="E223" s="18" t="s">
        <v>496</v>
      </c>
      <c r="F223" s="18" t="s">
        <v>598</v>
      </c>
      <c r="G223">
        <v>22509.954323999998</v>
      </c>
      <c r="H223">
        <v>7551.8183939999999</v>
      </c>
      <c r="I223">
        <v>2</v>
      </c>
      <c r="J223">
        <v>14958.135929999999</v>
      </c>
      <c r="K223">
        <v>0.50486360261335061</v>
      </c>
    </row>
    <row r="224" spans="1:11" x14ac:dyDescent="0.3">
      <c r="A224" s="30">
        <v>44440</v>
      </c>
      <c r="B224" s="18" t="s">
        <v>432</v>
      </c>
      <c r="C224" s="18" t="s">
        <v>66</v>
      </c>
      <c r="D224" s="18" t="s">
        <v>605</v>
      </c>
      <c r="E224" s="18" t="s">
        <v>499</v>
      </c>
      <c r="F224" s="18" t="s">
        <v>598</v>
      </c>
      <c r="G224">
        <v>8537.9423999999999</v>
      </c>
      <c r="H224">
        <v>1988.6554060000003</v>
      </c>
      <c r="I224">
        <v>1</v>
      </c>
      <c r="J224">
        <v>6549.286994</v>
      </c>
      <c r="K224">
        <v>0.30364456586218735</v>
      </c>
    </row>
    <row r="225" spans="1:11" x14ac:dyDescent="0.3">
      <c r="A225" s="30">
        <v>44440</v>
      </c>
      <c r="B225" s="18" t="s">
        <v>432</v>
      </c>
      <c r="C225" s="18" t="s">
        <v>236</v>
      </c>
      <c r="D225" s="18" t="s">
        <v>605</v>
      </c>
      <c r="E225" s="18" t="s">
        <v>499</v>
      </c>
      <c r="F225" s="18" t="s">
        <v>598</v>
      </c>
      <c r="G225">
        <v>5272.3176000000003</v>
      </c>
      <c r="H225">
        <v>1249.8858520000001</v>
      </c>
      <c r="I225">
        <v>2</v>
      </c>
      <c r="J225">
        <v>4022.431748</v>
      </c>
      <c r="K225">
        <v>0.31072891482160214</v>
      </c>
    </row>
    <row r="226" spans="1:11" x14ac:dyDescent="0.3">
      <c r="A226" s="30">
        <v>44440</v>
      </c>
      <c r="B226" s="18" t="s">
        <v>434</v>
      </c>
      <c r="C226" s="18" t="s">
        <v>329</v>
      </c>
      <c r="D226" s="18" t="s">
        <v>603</v>
      </c>
      <c r="E226" s="18" t="s">
        <v>501</v>
      </c>
      <c r="F226" s="18" t="s">
        <v>598</v>
      </c>
      <c r="G226">
        <v>13549.0872</v>
      </c>
      <c r="H226">
        <v>5686.2536899999996</v>
      </c>
      <c r="I226">
        <v>2</v>
      </c>
      <c r="J226">
        <v>7862.8335100000004</v>
      </c>
      <c r="K226">
        <v>0.72318124029565012</v>
      </c>
    </row>
    <row r="227" spans="1:11" x14ac:dyDescent="0.3">
      <c r="A227" s="30">
        <v>44409</v>
      </c>
      <c r="B227" s="18" t="s">
        <v>436</v>
      </c>
      <c r="C227" s="18" t="s">
        <v>233</v>
      </c>
      <c r="D227" s="18" t="s">
        <v>605</v>
      </c>
      <c r="E227" s="18" t="s">
        <v>504</v>
      </c>
      <c r="F227" s="18" t="s">
        <v>598</v>
      </c>
      <c r="G227">
        <v>3992.2993499999998</v>
      </c>
      <c r="H227">
        <v>2000.488425</v>
      </c>
      <c r="I227">
        <v>3</v>
      </c>
      <c r="J227">
        <v>1991.8109249999998</v>
      </c>
      <c r="K227">
        <v>1.0043565882138137</v>
      </c>
    </row>
    <row r="228" spans="1:11" x14ac:dyDescent="0.3">
      <c r="A228" s="30">
        <v>44409</v>
      </c>
      <c r="B228" s="18" t="s">
        <v>438</v>
      </c>
      <c r="C228" s="18" t="s">
        <v>299</v>
      </c>
      <c r="D228" s="18" t="s">
        <v>605</v>
      </c>
      <c r="E228" s="18" t="s">
        <v>507</v>
      </c>
      <c r="F228" s="18" t="s">
        <v>598</v>
      </c>
      <c r="G228">
        <v>5075.5432000000001</v>
      </c>
      <c r="H228">
        <v>2063.1460200000001</v>
      </c>
      <c r="I228">
        <v>6</v>
      </c>
      <c r="J228">
        <v>3012.3971799999999</v>
      </c>
      <c r="K228">
        <v>0.68488512527421763</v>
      </c>
    </row>
    <row r="229" spans="1:11" x14ac:dyDescent="0.3">
      <c r="A229" s="30">
        <v>44440</v>
      </c>
      <c r="B229" s="18" t="s">
        <v>438</v>
      </c>
      <c r="C229" s="18" t="s">
        <v>330</v>
      </c>
      <c r="D229" s="18" t="s">
        <v>605</v>
      </c>
      <c r="E229" s="18" t="s">
        <v>507</v>
      </c>
      <c r="F229" s="18" t="s">
        <v>598</v>
      </c>
      <c r="G229">
        <v>16778.643</v>
      </c>
      <c r="H229">
        <v>6228.1879020000006</v>
      </c>
      <c r="I229">
        <v>2</v>
      </c>
      <c r="J229">
        <v>10550.455097999999</v>
      </c>
      <c r="K229">
        <v>0.59032409921166829</v>
      </c>
    </row>
    <row r="230" spans="1:11" x14ac:dyDescent="0.3">
      <c r="A230" s="30">
        <v>44409</v>
      </c>
      <c r="B230" s="18" t="s">
        <v>440</v>
      </c>
      <c r="C230" s="18" t="s">
        <v>332</v>
      </c>
      <c r="D230" s="18" t="s">
        <v>612</v>
      </c>
      <c r="E230" s="18" t="s">
        <v>509</v>
      </c>
      <c r="F230" s="18" t="s">
        <v>598</v>
      </c>
      <c r="G230">
        <v>2592.2008000000001</v>
      </c>
      <c r="H230">
        <v>0.4404400000001002</v>
      </c>
      <c r="I230">
        <v>1</v>
      </c>
      <c r="J230">
        <v>2591.7603599999998</v>
      </c>
      <c r="K230">
        <v>1.6993855095481791E-4</v>
      </c>
    </row>
    <row r="231" spans="1:11" x14ac:dyDescent="0.3">
      <c r="A231" s="30">
        <v>44440</v>
      </c>
      <c r="B231" s="18" t="s">
        <v>442</v>
      </c>
      <c r="C231" s="18" t="s">
        <v>34</v>
      </c>
      <c r="D231" s="18" t="s">
        <v>605</v>
      </c>
      <c r="E231" s="18" t="s">
        <v>511</v>
      </c>
      <c r="F231" s="18" t="s">
        <v>599</v>
      </c>
      <c r="G231">
        <v>9744.2207099999996</v>
      </c>
      <c r="H231">
        <v>2618.0512960000001</v>
      </c>
      <c r="I231">
        <v>3</v>
      </c>
      <c r="J231">
        <v>7126.169414</v>
      </c>
      <c r="K231">
        <v>0.36738549757975192</v>
      </c>
    </row>
    <row r="232" spans="1:11" x14ac:dyDescent="0.3">
      <c r="A232" s="30">
        <v>44440</v>
      </c>
      <c r="B232" s="18" t="s">
        <v>444</v>
      </c>
      <c r="C232" s="18" t="s">
        <v>300</v>
      </c>
      <c r="D232" s="18" t="s">
        <v>597</v>
      </c>
      <c r="E232" s="18" t="s">
        <v>513</v>
      </c>
      <c r="F232" s="18" t="s">
        <v>599</v>
      </c>
      <c r="G232">
        <v>27102.288</v>
      </c>
      <c r="H232">
        <v>3064.3274999999999</v>
      </c>
      <c r="I232">
        <v>1</v>
      </c>
      <c r="J232">
        <v>24037.960500000001</v>
      </c>
      <c r="K232">
        <v>0.12747868106364502</v>
      </c>
    </row>
    <row r="233" spans="1:11" x14ac:dyDescent="0.3">
      <c r="A233" s="30">
        <v>44440</v>
      </c>
      <c r="B233" s="18" t="s">
        <v>446</v>
      </c>
      <c r="C233" s="18" t="s">
        <v>233</v>
      </c>
      <c r="D233" s="18" t="s">
        <v>605</v>
      </c>
      <c r="E233" s="18" t="s">
        <v>515</v>
      </c>
      <c r="F233" s="18" t="s">
        <v>598</v>
      </c>
      <c r="G233">
        <v>3046.63618</v>
      </c>
      <c r="H233">
        <v>896.69725000000005</v>
      </c>
      <c r="I233">
        <v>3</v>
      </c>
      <c r="J233">
        <v>2149.9389299999998</v>
      </c>
      <c r="K233">
        <v>0.41708033539352685</v>
      </c>
    </row>
    <row r="234" spans="1:11" x14ac:dyDescent="0.3">
      <c r="A234" s="30">
        <v>44440</v>
      </c>
      <c r="B234" s="18" t="s">
        <v>448</v>
      </c>
      <c r="C234" s="18" t="s">
        <v>65</v>
      </c>
      <c r="D234" s="18" t="s">
        <v>597</v>
      </c>
      <c r="E234" s="18" t="s">
        <v>517</v>
      </c>
      <c r="F234" s="18" t="s">
        <v>604</v>
      </c>
      <c r="G234">
        <v>1626.3801000000001</v>
      </c>
      <c r="H234">
        <v>243.01060000000001</v>
      </c>
      <c r="I234">
        <v>2</v>
      </c>
      <c r="J234">
        <v>1383.3695</v>
      </c>
      <c r="K234">
        <v>0.17566572054682439</v>
      </c>
    </row>
    <row r="235" spans="1:11" x14ac:dyDescent="0.3">
      <c r="A235" s="30">
        <v>44440</v>
      </c>
      <c r="B235" s="18" t="s">
        <v>449</v>
      </c>
      <c r="C235" s="18" t="s">
        <v>332</v>
      </c>
      <c r="D235" s="18" t="s">
        <v>612</v>
      </c>
      <c r="E235" s="18" t="s">
        <v>519</v>
      </c>
      <c r="F235" s="18" t="s">
        <v>598</v>
      </c>
      <c r="G235">
        <v>2388.9250000000002</v>
      </c>
      <c r="H235">
        <v>0.49696000000011309</v>
      </c>
      <c r="I235">
        <v>1</v>
      </c>
      <c r="J235">
        <v>2388.4280400000002</v>
      </c>
      <c r="K235">
        <v>2.0806990693333915E-4</v>
      </c>
    </row>
    <row r="236" spans="1:11" x14ac:dyDescent="0.3">
      <c r="A236" s="30">
        <v>44440</v>
      </c>
      <c r="B236" s="18" t="s">
        <v>449</v>
      </c>
      <c r="C236" s="18" t="s">
        <v>333</v>
      </c>
      <c r="D236" s="18" t="s">
        <v>612</v>
      </c>
      <c r="E236" s="18" t="s">
        <v>519</v>
      </c>
      <c r="F236" s="18" t="s">
        <v>598</v>
      </c>
      <c r="G236">
        <v>3182.1642999999999</v>
      </c>
      <c r="H236">
        <v>0.24797999999977433</v>
      </c>
      <c r="I236">
        <v>2</v>
      </c>
      <c r="J236">
        <v>3181.9163200000003</v>
      </c>
      <c r="K236">
        <v>7.793416767154504E-5</v>
      </c>
    </row>
    <row r="237" spans="1:11" x14ac:dyDescent="0.3">
      <c r="A237" s="30">
        <v>44440</v>
      </c>
      <c r="B237" s="18" t="s">
        <v>451</v>
      </c>
      <c r="C237" s="18" t="s">
        <v>40</v>
      </c>
      <c r="D237" s="18" t="s">
        <v>597</v>
      </c>
      <c r="E237" s="18" t="s">
        <v>521</v>
      </c>
      <c r="F237" s="18" t="s">
        <v>599</v>
      </c>
      <c r="G237">
        <v>18382.287</v>
      </c>
      <c r="H237">
        <v>355.69151999999883</v>
      </c>
      <c r="I237">
        <v>1</v>
      </c>
      <c r="J237">
        <v>18026.59548</v>
      </c>
      <c r="K237">
        <v>1.9731486202962278E-2</v>
      </c>
    </row>
    <row r="238" spans="1:11" x14ac:dyDescent="0.3">
      <c r="A238" s="30">
        <v>44440</v>
      </c>
      <c r="B238" s="18" t="s">
        <v>453</v>
      </c>
      <c r="C238" s="18" t="s">
        <v>48</v>
      </c>
      <c r="D238" s="18" t="s">
        <v>597</v>
      </c>
      <c r="E238" s="18" t="s">
        <v>523</v>
      </c>
      <c r="F238" s="18" t="s">
        <v>598</v>
      </c>
      <c r="G238">
        <v>13984.368</v>
      </c>
      <c r="H238">
        <v>1217.106</v>
      </c>
      <c r="I238">
        <v>3</v>
      </c>
      <c r="J238">
        <v>12767.262000000001</v>
      </c>
      <c r="K238">
        <v>9.533022820397985E-2</v>
      </c>
    </row>
    <row r="239" spans="1:11" x14ac:dyDescent="0.3">
      <c r="A239" s="30">
        <v>44440</v>
      </c>
      <c r="B239" s="18" t="s">
        <v>455</v>
      </c>
      <c r="C239" s="18" t="s">
        <v>236</v>
      </c>
      <c r="D239" s="18" t="s">
        <v>605</v>
      </c>
      <c r="E239" s="18" t="s">
        <v>525</v>
      </c>
      <c r="F239" s="18" t="s">
        <v>598</v>
      </c>
      <c r="G239">
        <v>4973.0079999999998</v>
      </c>
      <c r="H239">
        <v>2146.0065020000002</v>
      </c>
      <c r="I239">
        <v>2</v>
      </c>
      <c r="J239">
        <v>2827.0014979999996</v>
      </c>
      <c r="K239">
        <v>0.75911049340377823</v>
      </c>
    </row>
    <row r="240" spans="1:11" x14ac:dyDescent="0.3">
      <c r="A240" s="30">
        <v>44440</v>
      </c>
      <c r="B240" s="18" t="s">
        <v>456</v>
      </c>
      <c r="C240" s="18" t="s">
        <v>335</v>
      </c>
      <c r="D240" s="18" t="s">
        <v>597</v>
      </c>
      <c r="E240" s="18" t="s">
        <v>527</v>
      </c>
      <c r="F240" s="18" t="s">
        <v>598</v>
      </c>
      <c r="G240">
        <v>5483.0717999999997</v>
      </c>
      <c r="H240">
        <v>365.80612500000001</v>
      </c>
      <c r="I240">
        <v>2</v>
      </c>
      <c r="J240">
        <v>5117.2656749999996</v>
      </c>
      <c r="K240">
        <v>7.1484685031523165E-2</v>
      </c>
    </row>
    <row r="241" spans="1:11" x14ac:dyDescent="0.3">
      <c r="A241" s="30">
        <v>44440</v>
      </c>
      <c r="B241" s="18" t="s">
        <v>458</v>
      </c>
      <c r="C241" s="18" t="s">
        <v>337</v>
      </c>
      <c r="D241" s="18" t="s">
        <v>597</v>
      </c>
      <c r="E241" s="18" t="s">
        <v>530</v>
      </c>
      <c r="F241" s="18" t="s">
        <v>604</v>
      </c>
      <c r="G241">
        <v>2677</v>
      </c>
      <c r="H241">
        <v>-404.26</v>
      </c>
      <c r="I241">
        <v>3</v>
      </c>
      <c r="J241">
        <v>3081.26</v>
      </c>
      <c r="K241">
        <v>-0.13119957420016493</v>
      </c>
    </row>
    <row r="242" spans="1:11" x14ac:dyDescent="0.3">
      <c r="A242" s="30">
        <v>44440</v>
      </c>
      <c r="B242" s="18" t="s">
        <v>460</v>
      </c>
      <c r="C242" s="18" t="s">
        <v>288</v>
      </c>
      <c r="D242" s="18" t="s">
        <v>597</v>
      </c>
      <c r="E242" s="18" t="s">
        <v>532</v>
      </c>
      <c r="F242" s="18" t="s">
        <v>604</v>
      </c>
      <c r="G242">
        <v>886.92</v>
      </c>
      <c r="H242">
        <v>-330.78179999999998</v>
      </c>
      <c r="I242">
        <v>2</v>
      </c>
      <c r="J242">
        <v>1217.7017999999998</v>
      </c>
      <c r="K242">
        <v>-0.27164433854002668</v>
      </c>
    </row>
    <row r="243" spans="1:11" x14ac:dyDescent="0.3">
      <c r="A243" s="30">
        <v>44440</v>
      </c>
      <c r="B243" s="18" t="s">
        <v>462</v>
      </c>
      <c r="C243" s="18" t="s">
        <v>333</v>
      </c>
      <c r="D243" s="18" t="s">
        <v>612</v>
      </c>
      <c r="E243" s="18" t="s">
        <v>534</v>
      </c>
      <c r="F243" s="18" t="s">
        <v>598</v>
      </c>
      <c r="G243">
        <v>3778.6639</v>
      </c>
      <c r="H243">
        <v>0.22445999999979571</v>
      </c>
      <c r="I243">
        <v>2</v>
      </c>
      <c r="J243">
        <v>3778.4394400000001</v>
      </c>
      <c r="K243">
        <v>5.9405477728091682E-5</v>
      </c>
    </row>
    <row r="244" spans="1:11" x14ac:dyDescent="0.3">
      <c r="A244" s="30">
        <v>44440</v>
      </c>
      <c r="B244" s="18" t="s">
        <v>464</v>
      </c>
      <c r="C244" s="18" t="s">
        <v>339</v>
      </c>
      <c r="D244" s="18" t="s">
        <v>608</v>
      </c>
      <c r="E244" s="18" t="s">
        <v>536</v>
      </c>
      <c r="F244" s="18" t="s">
        <v>598</v>
      </c>
      <c r="G244">
        <v>4845.2403999999997</v>
      </c>
      <c r="H244">
        <v>1165.4586240000001</v>
      </c>
      <c r="I244">
        <v>3</v>
      </c>
      <c r="J244">
        <v>3679.7817759999998</v>
      </c>
      <c r="K244">
        <v>0.31671949450950265</v>
      </c>
    </row>
    <row r="245" spans="1:11" x14ac:dyDescent="0.3">
      <c r="A245" s="30">
        <v>44440</v>
      </c>
      <c r="B245" s="18" t="s">
        <v>464</v>
      </c>
      <c r="C245" s="18" t="s">
        <v>342</v>
      </c>
      <c r="D245" s="18" t="s">
        <v>608</v>
      </c>
      <c r="E245" s="18" t="s">
        <v>536</v>
      </c>
      <c r="F245" s="18" t="s">
        <v>598</v>
      </c>
      <c r="G245">
        <v>10251.164000000001</v>
      </c>
      <c r="H245">
        <v>2312.9734640000001</v>
      </c>
      <c r="I245">
        <v>2</v>
      </c>
      <c r="J245">
        <v>7938.1905360000001</v>
      </c>
      <c r="K245">
        <v>0.29137288321697197</v>
      </c>
    </row>
    <row r="246" spans="1:11" x14ac:dyDescent="0.3">
      <c r="A246" s="30">
        <v>44440</v>
      </c>
      <c r="B246" s="18" t="s">
        <v>464</v>
      </c>
      <c r="C246" s="18" t="s">
        <v>344</v>
      </c>
      <c r="D246" s="18" t="s">
        <v>608</v>
      </c>
      <c r="E246" s="18" t="s">
        <v>536</v>
      </c>
      <c r="F246" s="18" t="s">
        <v>598</v>
      </c>
      <c r="G246">
        <v>5731.7911199999999</v>
      </c>
      <c r="H246">
        <v>1922.070436</v>
      </c>
      <c r="I246">
        <v>3</v>
      </c>
      <c r="J246">
        <v>3809.7206839999999</v>
      </c>
      <c r="K246">
        <v>0.50451741621696278</v>
      </c>
    </row>
    <row r="247" spans="1:11" x14ac:dyDescent="0.3">
      <c r="A247" s="30">
        <v>44440</v>
      </c>
      <c r="B247" s="18" t="s">
        <v>464</v>
      </c>
      <c r="C247" s="18" t="s">
        <v>42</v>
      </c>
      <c r="D247" s="18" t="s">
        <v>608</v>
      </c>
      <c r="E247" s="18" t="s">
        <v>536</v>
      </c>
      <c r="F247" s="18" t="s">
        <v>598</v>
      </c>
      <c r="G247">
        <v>9435.07978</v>
      </c>
      <c r="H247">
        <v>1736.8034400000001</v>
      </c>
      <c r="I247">
        <v>2</v>
      </c>
      <c r="J247">
        <v>7698.2763400000003</v>
      </c>
      <c r="K247">
        <v>0.22560939141345493</v>
      </c>
    </row>
    <row r="248" spans="1:11" x14ac:dyDescent="0.3">
      <c r="A248" s="30">
        <v>44440</v>
      </c>
      <c r="B248" s="18" t="s">
        <v>464</v>
      </c>
      <c r="C248" s="18" t="s">
        <v>345</v>
      </c>
      <c r="D248" s="18" t="s">
        <v>608</v>
      </c>
      <c r="E248" s="18" t="s">
        <v>536</v>
      </c>
      <c r="F248" s="18" t="s">
        <v>598</v>
      </c>
      <c r="G248">
        <v>2616.1954000000001</v>
      </c>
      <c r="H248">
        <v>789.36401999999998</v>
      </c>
      <c r="I248">
        <v>2</v>
      </c>
      <c r="J248">
        <v>1826.8313800000001</v>
      </c>
      <c r="K248">
        <v>0.43209462495657358</v>
      </c>
    </row>
    <row r="249" spans="1:11" x14ac:dyDescent="0.3">
      <c r="A249" s="30">
        <v>44440</v>
      </c>
      <c r="B249" s="18" t="s">
        <v>464</v>
      </c>
      <c r="C249" s="18" t="s">
        <v>346</v>
      </c>
      <c r="D249" s="18" t="s">
        <v>608</v>
      </c>
      <c r="E249" s="18" t="s">
        <v>536</v>
      </c>
      <c r="F249" s="18" t="s">
        <v>598</v>
      </c>
      <c r="G249">
        <v>4679.1062499999998</v>
      </c>
      <c r="H249">
        <v>1234.1064960000001</v>
      </c>
      <c r="I249">
        <v>3</v>
      </c>
      <c r="J249">
        <v>3444.9997539999995</v>
      </c>
      <c r="K249">
        <v>0.35823122906382676</v>
      </c>
    </row>
    <row r="250" spans="1:11" x14ac:dyDescent="0.3">
      <c r="A250" s="30">
        <v>44440</v>
      </c>
      <c r="B250" s="18" t="s">
        <v>465</v>
      </c>
      <c r="C250" s="18" t="s">
        <v>347</v>
      </c>
      <c r="D250" s="18" t="s">
        <v>597</v>
      </c>
      <c r="E250" s="18" t="s">
        <v>538</v>
      </c>
      <c r="F250" s="18" t="s">
        <v>598</v>
      </c>
      <c r="G250">
        <v>12672.091</v>
      </c>
      <c r="H250">
        <v>969.03687599999887</v>
      </c>
      <c r="I250">
        <v>2</v>
      </c>
      <c r="J250">
        <v>11703.054124000002</v>
      </c>
      <c r="K250">
        <v>8.2802050279571882E-2</v>
      </c>
    </row>
    <row r="251" spans="1:11" x14ac:dyDescent="0.3">
      <c r="A251" s="30">
        <v>44440</v>
      </c>
      <c r="B251" s="18" t="s">
        <v>467</v>
      </c>
      <c r="C251" s="18" t="s">
        <v>303</v>
      </c>
      <c r="D251" s="18" t="s">
        <v>597</v>
      </c>
      <c r="E251" s="18" t="s">
        <v>540</v>
      </c>
      <c r="F251" s="18" t="s">
        <v>604</v>
      </c>
      <c r="G251">
        <v>1327.4</v>
      </c>
      <c r="H251">
        <v>-13.275600000000001</v>
      </c>
      <c r="I251">
        <v>2</v>
      </c>
      <c r="J251">
        <v>1340.6756</v>
      </c>
      <c r="K251">
        <v>-9.9021717110387986E-3</v>
      </c>
    </row>
    <row r="252" spans="1:11" x14ac:dyDescent="0.3">
      <c r="A252" s="30">
        <v>44470</v>
      </c>
      <c r="B252" s="18" t="s">
        <v>469</v>
      </c>
      <c r="C252" s="18" t="s">
        <v>335</v>
      </c>
      <c r="D252" s="18" t="s">
        <v>597</v>
      </c>
      <c r="E252" s="18" t="s">
        <v>542</v>
      </c>
      <c r="F252" s="18" t="s">
        <v>598</v>
      </c>
      <c r="G252">
        <v>6523.3185999999996</v>
      </c>
      <c r="H252">
        <v>316.2645</v>
      </c>
      <c r="I252">
        <v>2</v>
      </c>
      <c r="J252">
        <v>6207.0540999999994</v>
      </c>
      <c r="K252">
        <v>5.0952431685749255E-2</v>
      </c>
    </row>
    <row r="253" spans="1:11" x14ac:dyDescent="0.3">
      <c r="A253" s="30">
        <v>44440</v>
      </c>
      <c r="B253" s="18" t="s">
        <v>471</v>
      </c>
      <c r="C253" s="18" t="s">
        <v>348</v>
      </c>
      <c r="D253" s="18" t="s">
        <v>600</v>
      </c>
      <c r="E253" s="18" t="s">
        <v>545</v>
      </c>
      <c r="F253" s="18" t="s">
        <v>599</v>
      </c>
      <c r="G253">
        <v>27510</v>
      </c>
      <c r="H253">
        <v>9345.3257200000007</v>
      </c>
      <c r="I253">
        <v>3</v>
      </c>
      <c r="J253">
        <v>18164.674279999999</v>
      </c>
      <c r="K253">
        <v>0.51447802343968041</v>
      </c>
    </row>
    <row r="254" spans="1:11" x14ac:dyDescent="0.3">
      <c r="A254" s="30">
        <v>44440</v>
      </c>
      <c r="B254" s="18" t="s">
        <v>473</v>
      </c>
      <c r="C254" s="18" t="s">
        <v>349</v>
      </c>
      <c r="D254" s="18" t="s">
        <v>597</v>
      </c>
      <c r="E254" s="18" t="s">
        <v>547</v>
      </c>
      <c r="F254" s="18" t="s">
        <v>599</v>
      </c>
      <c r="G254">
        <v>19469.406599999998</v>
      </c>
      <c r="H254">
        <v>18176.692800000001</v>
      </c>
      <c r="I254">
        <v>1</v>
      </c>
      <c r="J254">
        <v>1292.7137999999977</v>
      </c>
      <c r="K254">
        <v>14.060879368658425</v>
      </c>
    </row>
    <row r="255" spans="1:11" x14ac:dyDescent="0.3">
      <c r="A255" s="30">
        <v>44470</v>
      </c>
      <c r="B255" s="18" t="s">
        <v>475</v>
      </c>
      <c r="C255" s="18" t="s">
        <v>350</v>
      </c>
      <c r="D255" s="18" t="s">
        <v>600</v>
      </c>
      <c r="E255" s="18" t="s">
        <v>548</v>
      </c>
      <c r="F255" s="18" t="s">
        <v>599</v>
      </c>
      <c r="G255">
        <v>8537.0640000000003</v>
      </c>
      <c r="H255">
        <v>0</v>
      </c>
      <c r="I255">
        <v>1</v>
      </c>
      <c r="J255">
        <v>8537.0640000000003</v>
      </c>
      <c r="K255">
        <v>0</v>
      </c>
    </row>
    <row r="256" spans="1:11" x14ac:dyDescent="0.3">
      <c r="A256" s="30">
        <v>44470</v>
      </c>
      <c r="B256" s="18" t="s">
        <v>477</v>
      </c>
      <c r="C256" s="18" t="s">
        <v>352</v>
      </c>
      <c r="D256" s="18" t="s">
        <v>613</v>
      </c>
      <c r="E256" s="18" t="s">
        <v>549</v>
      </c>
      <c r="F256" s="18" t="s">
        <v>599</v>
      </c>
      <c r="G256">
        <v>28880.896000000001</v>
      </c>
      <c r="H256">
        <v>8011.5744000000004</v>
      </c>
      <c r="I256">
        <v>1</v>
      </c>
      <c r="J256">
        <v>20869.321599999999</v>
      </c>
      <c r="K256">
        <v>0.38389242130419809</v>
      </c>
    </row>
    <row r="257" spans="1:11" x14ac:dyDescent="0.3">
      <c r="A257" s="30">
        <v>44470</v>
      </c>
      <c r="B257" s="18" t="s">
        <v>479</v>
      </c>
      <c r="C257" s="18" t="s">
        <v>47</v>
      </c>
      <c r="D257" s="18" t="s">
        <v>613</v>
      </c>
      <c r="E257" s="18" t="s">
        <v>550</v>
      </c>
      <c r="F257" s="18" t="s">
        <v>599</v>
      </c>
      <c r="G257">
        <v>26743.930199999999</v>
      </c>
      <c r="H257">
        <v>13282.293600000001</v>
      </c>
      <c r="I257">
        <v>1</v>
      </c>
      <c r="J257">
        <v>13461.636599999998</v>
      </c>
      <c r="K257">
        <v>0.98667747426787633</v>
      </c>
    </row>
    <row r="258" spans="1:11" x14ac:dyDescent="0.3">
      <c r="A258" s="30">
        <v>44470</v>
      </c>
      <c r="B258" s="18" t="s">
        <v>481</v>
      </c>
      <c r="C258" s="18" t="s">
        <v>201</v>
      </c>
      <c r="D258" s="18" t="s">
        <v>610</v>
      </c>
      <c r="E258" s="18" t="s">
        <v>310</v>
      </c>
      <c r="F258" s="18" t="s">
        <v>598</v>
      </c>
      <c r="G258">
        <v>-238.44</v>
      </c>
      <c r="H258">
        <v>251.31752800000004</v>
      </c>
      <c r="I258">
        <v>-2</v>
      </c>
      <c r="J258">
        <v>-489.75752800000004</v>
      </c>
      <c r="K258">
        <v>-0.51314684028705737</v>
      </c>
    </row>
    <row r="259" spans="1:11" x14ac:dyDescent="0.3">
      <c r="A259" s="30">
        <v>44470</v>
      </c>
      <c r="B259" s="18" t="s">
        <v>481</v>
      </c>
      <c r="C259" s="18" t="s">
        <v>211</v>
      </c>
      <c r="D259" s="18" t="s">
        <v>610</v>
      </c>
      <c r="E259" s="18" t="s">
        <v>310</v>
      </c>
      <c r="F259" s="18" t="s">
        <v>598</v>
      </c>
      <c r="G259">
        <v>-1158.8</v>
      </c>
      <c r="H259">
        <v>973.63479500000017</v>
      </c>
      <c r="I259">
        <v>-1</v>
      </c>
      <c r="J259">
        <v>-2132.4347950000001</v>
      </c>
      <c r="K259">
        <v>-0.45658361853920137</v>
      </c>
    </row>
    <row r="260" spans="1:11" x14ac:dyDescent="0.3">
      <c r="A260" s="30">
        <v>44470</v>
      </c>
      <c r="B260" s="18" t="s">
        <v>481</v>
      </c>
      <c r="C260" s="18" t="s">
        <v>202</v>
      </c>
      <c r="D260" s="18" t="s">
        <v>610</v>
      </c>
      <c r="E260" s="18" t="s">
        <v>310</v>
      </c>
      <c r="F260" s="18" t="s">
        <v>598</v>
      </c>
      <c r="G260">
        <v>-270.33</v>
      </c>
      <c r="H260">
        <v>341.10825199999999</v>
      </c>
      <c r="I260">
        <v>-2</v>
      </c>
      <c r="J260">
        <v>-611.43825199999992</v>
      </c>
      <c r="K260">
        <v>-0.5578784953087953</v>
      </c>
    </row>
    <row r="261" spans="1:11" x14ac:dyDescent="0.3">
      <c r="A261" s="30">
        <v>44470</v>
      </c>
      <c r="B261" s="18" t="s">
        <v>481</v>
      </c>
      <c r="C261" s="18" t="s">
        <v>203</v>
      </c>
      <c r="D261" s="18" t="s">
        <v>610</v>
      </c>
      <c r="E261" s="18" t="s">
        <v>310</v>
      </c>
      <c r="F261" s="18" t="s">
        <v>598</v>
      </c>
      <c r="G261">
        <v>-1241.8</v>
      </c>
      <c r="H261">
        <v>1471.5066039999999</v>
      </c>
      <c r="I261">
        <v>-4</v>
      </c>
      <c r="J261">
        <v>-2713.3066039999999</v>
      </c>
      <c r="K261">
        <v>-0.54232964377511972</v>
      </c>
    </row>
    <row r="262" spans="1:11" x14ac:dyDescent="0.3">
      <c r="A262" s="30">
        <v>44470</v>
      </c>
      <c r="B262" s="18" t="s">
        <v>481</v>
      </c>
      <c r="C262" s="18" t="s">
        <v>205</v>
      </c>
      <c r="D262" s="18" t="s">
        <v>610</v>
      </c>
      <c r="E262" s="18" t="s">
        <v>310</v>
      </c>
      <c r="F262" s="18" t="s">
        <v>598</v>
      </c>
      <c r="G262">
        <v>-1244.5</v>
      </c>
      <c r="H262">
        <v>2397.676876</v>
      </c>
      <c r="I262">
        <v>-6</v>
      </c>
      <c r="J262">
        <v>-3642.176876</v>
      </c>
      <c r="K262">
        <v>-0.65830874162081743</v>
      </c>
    </row>
    <row r="263" spans="1:11" x14ac:dyDescent="0.3">
      <c r="A263" s="30">
        <v>44470</v>
      </c>
      <c r="B263" s="18" t="s">
        <v>481</v>
      </c>
      <c r="C263" s="18" t="s">
        <v>206</v>
      </c>
      <c r="D263" s="18" t="s">
        <v>610</v>
      </c>
      <c r="E263" s="18" t="s">
        <v>310</v>
      </c>
      <c r="F263" s="18" t="s">
        <v>598</v>
      </c>
      <c r="G263">
        <v>-461.45</v>
      </c>
      <c r="H263">
        <v>997.72461599999997</v>
      </c>
      <c r="I263">
        <v>-1</v>
      </c>
      <c r="J263">
        <v>-1459.174616</v>
      </c>
      <c r="K263">
        <v>-0.68375957548866784</v>
      </c>
    </row>
    <row r="264" spans="1:11" x14ac:dyDescent="0.3">
      <c r="A264" s="30">
        <v>44470</v>
      </c>
      <c r="B264" s="18" t="s">
        <v>481</v>
      </c>
      <c r="C264" s="18" t="s">
        <v>208</v>
      </c>
      <c r="D264" s="18" t="s">
        <v>610</v>
      </c>
      <c r="E264" s="18" t="s">
        <v>310</v>
      </c>
      <c r="F264" s="18" t="s">
        <v>598</v>
      </c>
      <c r="G264">
        <v>-1131.5999999999999</v>
      </c>
      <c r="H264">
        <v>4816.1761450000004</v>
      </c>
      <c r="I264">
        <v>-1</v>
      </c>
      <c r="J264">
        <v>-5947.7761449999998</v>
      </c>
      <c r="K264">
        <v>-0.80974401651762229</v>
      </c>
    </row>
    <row r="265" spans="1:11" x14ac:dyDescent="0.3">
      <c r="A265" s="30">
        <v>44470</v>
      </c>
      <c r="B265" s="18" t="s">
        <v>481</v>
      </c>
      <c r="C265" s="18" t="s">
        <v>79</v>
      </c>
      <c r="D265" s="18" t="s">
        <v>610</v>
      </c>
      <c r="E265" s="18" t="s">
        <v>310</v>
      </c>
      <c r="F265" s="18" t="s">
        <v>598</v>
      </c>
      <c r="G265">
        <v>-1311.8</v>
      </c>
      <c r="H265">
        <v>5563.677318</v>
      </c>
      <c r="I265">
        <v>-3</v>
      </c>
      <c r="J265">
        <v>-6875.4773180000002</v>
      </c>
      <c r="K265">
        <v>-0.80920597373425873</v>
      </c>
    </row>
    <row r="266" spans="1:11" x14ac:dyDescent="0.3">
      <c r="A266" s="30">
        <v>44470</v>
      </c>
      <c r="B266" s="18" t="s">
        <v>481</v>
      </c>
      <c r="C266" s="18" t="s">
        <v>80</v>
      </c>
      <c r="D266" s="18" t="s">
        <v>610</v>
      </c>
      <c r="E266" s="18" t="s">
        <v>310</v>
      </c>
      <c r="F266" s="18" t="s">
        <v>598</v>
      </c>
      <c r="G266">
        <v>-1379.6</v>
      </c>
      <c r="H266">
        <v>1047.758071</v>
      </c>
      <c r="I266">
        <v>-3</v>
      </c>
      <c r="J266">
        <v>-2427.3580709999997</v>
      </c>
      <c r="K266">
        <v>-0.43164545170229229</v>
      </c>
    </row>
    <row r="267" spans="1:11" x14ac:dyDescent="0.3">
      <c r="A267" s="30">
        <v>44470</v>
      </c>
      <c r="B267" s="18" t="s">
        <v>482</v>
      </c>
      <c r="C267" s="18" t="s">
        <v>80</v>
      </c>
      <c r="D267" s="18" t="s">
        <v>610</v>
      </c>
      <c r="E267" s="18" t="s">
        <v>551</v>
      </c>
      <c r="F267" s="18" t="s">
        <v>598</v>
      </c>
      <c r="G267">
        <v>1219.2</v>
      </c>
      <c r="H267">
        <v>-1037.6234459999998</v>
      </c>
      <c r="I267">
        <v>1</v>
      </c>
      <c r="J267">
        <v>2256.8234459999999</v>
      </c>
      <c r="K267">
        <v>-0.45977165286858679</v>
      </c>
    </row>
    <row r="268" spans="1:11" x14ac:dyDescent="0.3">
      <c r="A268" s="30">
        <v>44470</v>
      </c>
      <c r="B268" s="18" t="s">
        <v>482</v>
      </c>
      <c r="C268" s="18" t="s">
        <v>79</v>
      </c>
      <c r="D268" s="18" t="s">
        <v>610</v>
      </c>
      <c r="E268" s="18" t="s">
        <v>551</v>
      </c>
      <c r="F268" s="18" t="s">
        <v>598</v>
      </c>
      <c r="G268">
        <v>1085.3</v>
      </c>
      <c r="H268">
        <v>-3920.1305060000004</v>
      </c>
      <c r="I268">
        <v>1</v>
      </c>
      <c r="J268">
        <v>5005.4305060000006</v>
      </c>
      <c r="K268">
        <v>-0.78317549335685455</v>
      </c>
    </row>
    <row r="269" spans="1:11" x14ac:dyDescent="0.3">
      <c r="A269" s="30">
        <v>44470</v>
      </c>
      <c r="B269" s="18" t="s">
        <v>482</v>
      </c>
      <c r="C269" s="18" t="s">
        <v>202</v>
      </c>
      <c r="D269" s="18" t="s">
        <v>610</v>
      </c>
      <c r="E269" s="18" t="s">
        <v>551</v>
      </c>
      <c r="F269" s="18" t="s">
        <v>598</v>
      </c>
      <c r="G269">
        <v>401.34</v>
      </c>
      <c r="H269">
        <v>-393.199928</v>
      </c>
      <c r="I269">
        <v>3</v>
      </c>
      <c r="J269">
        <v>794.53992799999992</v>
      </c>
      <c r="K269">
        <v>-0.49487749343164533</v>
      </c>
    </row>
    <row r="270" spans="1:11" x14ac:dyDescent="0.3">
      <c r="A270" s="30">
        <v>44470</v>
      </c>
      <c r="B270" s="18" t="s">
        <v>482</v>
      </c>
      <c r="C270" s="18" t="s">
        <v>201</v>
      </c>
      <c r="D270" s="18" t="s">
        <v>610</v>
      </c>
      <c r="E270" s="18" t="s">
        <v>551</v>
      </c>
      <c r="F270" s="18" t="s">
        <v>598</v>
      </c>
      <c r="G270">
        <v>178.9</v>
      </c>
      <c r="H270">
        <v>-211.56282400000003</v>
      </c>
      <c r="I270">
        <v>1</v>
      </c>
      <c r="J270">
        <v>390.46282400000007</v>
      </c>
      <c r="K270">
        <v>-0.54182577955231925</v>
      </c>
    </row>
    <row r="271" spans="1:11" x14ac:dyDescent="0.3">
      <c r="A271" s="30">
        <v>44470</v>
      </c>
      <c r="B271" s="18" t="s">
        <v>482</v>
      </c>
      <c r="C271" s="18" t="s">
        <v>206</v>
      </c>
      <c r="D271" s="18" t="s">
        <v>610</v>
      </c>
      <c r="E271" s="18" t="s">
        <v>551</v>
      </c>
      <c r="F271" s="18" t="s">
        <v>598</v>
      </c>
      <c r="G271">
        <v>690.95</v>
      </c>
      <c r="H271">
        <v>-1290.6412680000001</v>
      </c>
      <c r="I271">
        <v>1</v>
      </c>
      <c r="J271">
        <v>1981.5912680000001</v>
      </c>
      <c r="K271">
        <v>-0.65131558098892472</v>
      </c>
    </row>
    <row r="272" spans="1:11" x14ac:dyDescent="0.3">
      <c r="A272" s="30">
        <v>44470</v>
      </c>
      <c r="B272" s="18" t="s">
        <v>482</v>
      </c>
      <c r="C272" s="18" t="s">
        <v>211</v>
      </c>
      <c r="D272" s="18" t="s">
        <v>610</v>
      </c>
      <c r="E272" s="18" t="s">
        <v>551</v>
      </c>
      <c r="F272" s="18" t="s">
        <v>598</v>
      </c>
      <c r="G272">
        <v>1024.2</v>
      </c>
      <c r="H272">
        <v>-816.51236500000005</v>
      </c>
      <c r="I272">
        <v>2</v>
      </c>
      <c r="J272">
        <v>1840.7123650000001</v>
      </c>
      <c r="K272">
        <v>-0.44358498401242608</v>
      </c>
    </row>
    <row r="273" spans="1:11" x14ac:dyDescent="0.3">
      <c r="A273" s="30">
        <v>44470</v>
      </c>
      <c r="B273" s="18" t="s">
        <v>482</v>
      </c>
      <c r="C273" s="18" t="s">
        <v>208</v>
      </c>
      <c r="D273" s="18" t="s">
        <v>610</v>
      </c>
      <c r="E273" s="18" t="s">
        <v>551</v>
      </c>
      <c r="F273" s="18" t="s">
        <v>598</v>
      </c>
      <c r="G273">
        <v>1374.9</v>
      </c>
      <c r="H273">
        <v>-4340.5377639999997</v>
      </c>
      <c r="I273">
        <v>2</v>
      </c>
      <c r="J273">
        <v>5715.4377640000002</v>
      </c>
      <c r="K273">
        <v>-0.7594409987875077</v>
      </c>
    </row>
    <row r="274" spans="1:11" x14ac:dyDescent="0.3">
      <c r="A274" s="30">
        <v>44470</v>
      </c>
      <c r="B274" s="18" t="s">
        <v>482</v>
      </c>
      <c r="C274" s="18" t="s">
        <v>205</v>
      </c>
      <c r="D274" s="18" t="s">
        <v>610</v>
      </c>
      <c r="E274" s="18" t="s">
        <v>551</v>
      </c>
      <c r="F274" s="18" t="s">
        <v>598</v>
      </c>
      <c r="G274">
        <v>936.1</v>
      </c>
      <c r="H274">
        <v>-1625.3961919999999</v>
      </c>
      <c r="I274">
        <v>2</v>
      </c>
      <c r="J274">
        <v>2561.4961920000001</v>
      </c>
      <c r="K274">
        <v>-0.6345495250300961</v>
      </c>
    </row>
    <row r="275" spans="1:11" x14ac:dyDescent="0.3">
      <c r="A275" s="30">
        <v>44470</v>
      </c>
      <c r="B275" s="18" t="s">
        <v>482</v>
      </c>
      <c r="C275" s="18" t="s">
        <v>203</v>
      </c>
      <c r="D275" s="18" t="s">
        <v>610</v>
      </c>
      <c r="E275" s="18" t="s">
        <v>551</v>
      </c>
      <c r="F275" s="18" t="s">
        <v>598</v>
      </c>
      <c r="G275">
        <v>895.2</v>
      </c>
      <c r="H275">
        <v>-1940.6280800000002</v>
      </c>
      <c r="I275">
        <v>6</v>
      </c>
      <c r="J275">
        <v>2835.8280800000002</v>
      </c>
      <c r="K275">
        <v>-0.684325010280595</v>
      </c>
    </row>
    <row r="276" spans="1:11" x14ac:dyDescent="0.3">
      <c r="A276" s="30">
        <v>44470</v>
      </c>
      <c r="B276" s="18" t="s">
        <v>484</v>
      </c>
      <c r="C276" s="18" t="s">
        <v>325</v>
      </c>
      <c r="D276" s="18" t="s">
        <v>597</v>
      </c>
      <c r="E276" s="18" t="s">
        <v>552</v>
      </c>
      <c r="F276" s="18" t="s">
        <v>604</v>
      </c>
      <c r="G276">
        <v>1208.7</v>
      </c>
      <c r="H276">
        <v>-185.97280000000001</v>
      </c>
      <c r="I276">
        <v>3</v>
      </c>
      <c r="J276">
        <v>1394.6728000000001</v>
      </c>
      <c r="K276">
        <v>-0.13334511148421335</v>
      </c>
    </row>
    <row r="277" spans="1:11" x14ac:dyDescent="0.3">
      <c r="A277" s="30">
        <v>44470</v>
      </c>
      <c r="B277" s="18" t="s">
        <v>485</v>
      </c>
      <c r="C277" s="18" t="s">
        <v>302</v>
      </c>
      <c r="D277" s="18" t="s">
        <v>597</v>
      </c>
      <c r="E277" s="18" t="s">
        <v>553</v>
      </c>
      <c r="F277" s="18" t="s">
        <v>604</v>
      </c>
      <c r="G277">
        <v>2582.8000000000002</v>
      </c>
      <c r="H277">
        <v>-213.81880000000001</v>
      </c>
      <c r="I277">
        <v>2</v>
      </c>
      <c r="J277">
        <v>2796.6188000000002</v>
      </c>
      <c r="K277">
        <v>-7.6456183445523518E-2</v>
      </c>
    </row>
    <row r="278" spans="1:11" x14ac:dyDescent="0.3">
      <c r="A278" s="30">
        <v>44470</v>
      </c>
      <c r="B278" s="18" t="s">
        <v>487</v>
      </c>
      <c r="C278" s="18" t="s">
        <v>333</v>
      </c>
      <c r="D278" s="18" t="s">
        <v>612</v>
      </c>
      <c r="E278" s="18" t="s">
        <v>554</v>
      </c>
      <c r="F278" s="18" t="s">
        <v>598</v>
      </c>
      <c r="G278">
        <v>2598.9942999999998</v>
      </c>
      <c r="H278">
        <v>0.27547999999974931</v>
      </c>
      <c r="I278">
        <v>1</v>
      </c>
      <c r="J278">
        <v>2598.7188200000001</v>
      </c>
      <c r="K278">
        <v>1.0600608187383287E-4</v>
      </c>
    </row>
    <row r="279" spans="1:11" x14ac:dyDescent="0.3">
      <c r="A279" s="30">
        <v>44470</v>
      </c>
      <c r="B279" s="18" t="s">
        <v>489</v>
      </c>
      <c r="C279" s="18" t="s">
        <v>354</v>
      </c>
      <c r="D279" s="18" t="s">
        <v>597</v>
      </c>
      <c r="E279" s="18" t="s">
        <v>555</v>
      </c>
      <c r="F279" s="18" t="s">
        <v>598</v>
      </c>
      <c r="G279">
        <v>6290.2</v>
      </c>
      <c r="H279">
        <v>-3059.2329599999998</v>
      </c>
      <c r="I279">
        <v>3</v>
      </c>
      <c r="J279">
        <v>9349.4329600000001</v>
      </c>
      <c r="K279">
        <v>-0.32721053491569185</v>
      </c>
    </row>
    <row r="280" spans="1:11" x14ac:dyDescent="0.3">
      <c r="A280" s="30">
        <v>44470</v>
      </c>
      <c r="B280" s="18" t="s">
        <v>491</v>
      </c>
      <c r="C280" s="18" t="s">
        <v>333</v>
      </c>
      <c r="D280" s="18" t="s">
        <v>612</v>
      </c>
      <c r="E280" s="18" t="s">
        <v>556</v>
      </c>
      <c r="F280" s="18" t="s">
        <v>598</v>
      </c>
      <c r="G280">
        <v>7708.9520000000002</v>
      </c>
      <c r="H280">
        <v>0.45067999999958985</v>
      </c>
      <c r="I280">
        <v>6</v>
      </c>
      <c r="J280">
        <v>7708.5013200000003</v>
      </c>
      <c r="K280">
        <v>5.8465320467826487E-5</v>
      </c>
    </row>
    <row r="281" spans="1:11" x14ac:dyDescent="0.3">
      <c r="A281" s="30">
        <v>44470</v>
      </c>
      <c r="B281" s="18" t="s">
        <v>491</v>
      </c>
      <c r="C281" s="18" t="s">
        <v>332</v>
      </c>
      <c r="D281" s="18" t="s">
        <v>612</v>
      </c>
      <c r="E281" s="18" t="s">
        <v>556</v>
      </c>
      <c r="F281" s="18" t="s">
        <v>598</v>
      </c>
      <c r="G281">
        <v>2621.2402000000002</v>
      </c>
      <c r="H281">
        <v>0.40348000000009177</v>
      </c>
      <c r="I281">
        <v>3</v>
      </c>
      <c r="J281">
        <v>2620.8367200000002</v>
      </c>
      <c r="K281">
        <v>1.5395083444946778E-4</v>
      </c>
    </row>
    <row r="282" spans="1:11" x14ac:dyDescent="0.3">
      <c r="A282" s="30">
        <v>44470</v>
      </c>
      <c r="B282" s="18" t="s">
        <v>493</v>
      </c>
      <c r="C282" s="18" t="s">
        <v>359</v>
      </c>
      <c r="D282" s="18" t="s">
        <v>597</v>
      </c>
      <c r="E282" s="18" t="s">
        <v>557</v>
      </c>
      <c r="F282" s="18" t="s">
        <v>598</v>
      </c>
      <c r="G282">
        <v>1386.2</v>
      </c>
      <c r="H282">
        <v>-1807.2214160000001</v>
      </c>
      <c r="I282">
        <v>2</v>
      </c>
      <c r="J282">
        <v>3193.4214160000001</v>
      </c>
      <c r="K282">
        <v>-0.56592011531747055</v>
      </c>
    </row>
    <row r="283" spans="1:11" x14ac:dyDescent="0.3">
      <c r="A283" s="30">
        <v>44470</v>
      </c>
      <c r="B283" s="18" t="s">
        <v>495</v>
      </c>
      <c r="C283" s="18" t="s">
        <v>361</v>
      </c>
      <c r="D283" s="18" t="s">
        <v>597</v>
      </c>
      <c r="E283" s="18" t="s">
        <v>558</v>
      </c>
      <c r="F283" s="18" t="s">
        <v>598</v>
      </c>
      <c r="G283">
        <v>8532.3680000000004</v>
      </c>
      <c r="H283">
        <v>2016.0106080000003</v>
      </c>
      <c r="I283">
        <v>3</v>
      </c>
      <c r="J283">
        <v>6516.3573919999999</v>
      </c>
      <c r="K283">
        <v>0.30937692436498576</v>
      </c>
    </row>
    <row r="284" spans="1:11" x14ac:dyDescent="0.3">
      <c r="A284" s="30">
        <v>44470</v>
      </c>
      <c r="B284" s="18" t="s">
        <v>495</v>
      </c>
      <c r="C284" s="18" t="s">
        <v>366</v>
      </c>
      <c r="D284" s="18" t="s">
        <v>597</v>
      </c>
      <c r="E284" s="18" t="s">
        <v>558</v>
      </c>
      <c r="F284" s="18" t="s">
        <v>598</v>
      </c>
      <c r="G284">
        <v>3431.5855999999999</v>
      </c>
      <c r="H284">
        <v>1088.7512999999999</v>
      </c>
      <c r="I284">
        <v>1</v>
      </c>
      <c r="J284">
        <v>2342.8343</v>
      </c>
      <c r="K284">
        <v>0.4647154517073615</v>
      </c>
    </row>
    <row r="285" spans="1:11" x14ac:dyDescent="0.3">
      <c r="A285" s="30">
        <v>44501</v>
      </c>
      <c r="B285" s="18" t="s">
        <v>497</v>
      </c>
      <c r="C285" s="18" t="s">
        <v>369</v>
      </c>
      <c r="D285" s="18" t="s">
        <v>611</v>
      </c>
      <c r="E285" s="18" t="s">
        <v>559</v>
      </c>
      <c r="F285" s="18" t="s">
        <v>599</v>
      </c>
      <c r="G285">
        <v>27757.32</v>
      </c>
      <c r="H285">
        <v>7117.2031999999999</v>
      </c>
      <c r="I285">
        <v>3</v>
      </c>
      <c r="J285">
        <v>20640.1168</v>
      </c>
      <c r="K285">
        <v>0.3448237851057121</v>
      </c>
    </row>
    <row r="286" spans="1:11" x14ac:dyDescent="0.3">
      <c r="A286" s="30">
        <v>44501</v>
      </c>
      <c r="B286" s="18" t="s">
        <v>498</v>
      </c>
      <c r="C286" s="18" t="s">
        <v>372</v>
      </c>
      <c r="D286" s="18" t="s">
        <v>605</v>
      </c>
      <c r="E286" s="18" t="s">
        <v>560</v>
      </c>
      <c r="F286" s="18" t="s">
        <v>599</v>
      </c>
      <c r="G286">
        <v>25414.352404999998</v>
      </c>
      <c r="H286">
        <v>9271.6588039999988</v>
      </c>
      <c r="I286">
        <v>1</v>
      </c>
      <c r="J286">
        <v>16142.693600999999</v>
      </c>
      <c r="K286">
        <v>0.57435636413402791</v>
      </c>
    </row>
    <row r="287" spans="1:11" x14ac:dyDescent="0.3">
      <c r="A287" s="30">
        <v>44501</v>
      </c>
      <c r="B287" s="18" t="s">
        <v>500</v>
      </c>
      <c r="C287" s="18" t="s">
        <v>333</v>
      </c>
      <c r="D287" s="18" t="s">
        <v>612</v>
      </c>
      <c r="E287" s="18" t="s">
        <v>561</v>
      </c>
      <c r="F287" s="18" t="s">
        <v>598</v>
      </c>
      <c r="G287">
        <v>3806.9893000000002</v>
      </c>
      <c r="H287">
        <v>0.27717999999974779</v>
      </c>
      <c r="I287">
        <v>3</v>
      </c>
      <c r="J287">
        <v>3806.7121200000006</v>
      </c>
      <c r="K287">
        <v>7.2813491344136949E-5</v>
      </c>
    </row>
    <row r="288" spans="1:11" x14ac:dyDescent="0.3">
      <c r="A288" s="30">
        <v>44501</v>
      </c>
      <c r="B288" s="18" t="s">
        <v>502</v>
      </c>
      <c r="C288" s="18" t="s">
        <v>34</v>
      </c>
      <c r="D288" s="18" t="s">
        <v>607</v>
      </c>
      <c r="E288" s="18" t="s">
        <v>562</v>
      </c>
      <c r="F288" s="18" t="s">
        <v>599</v>
      </c>
      <c r="G288">
        <v>8475.5665119999994</v>
      </c>
      <c r="H288">
        <v>2538.349236</v>
      </c>
      <c r="I288">
        <v>2</v>
      </c>
      <c r="J288">
        <v>5937.2172759999994</v>
      </c>
      <c r="K288">
        <v>0.42753180791627132</v>
      </c>
    </row>
    <row r="289" spans="1:11" x14ac:dyDescent="0.3">
      <c r="A289" s="30">
        <v>44501</v>
      </c>
      <c r="B289" s="18" t="s">
        <v>503</v>
      </c>
      <c r="C289" s="18" t="s">
        <v>375</v>
      </c>
      <c r="D289" s="18" t="s">
        <v>597</v>
      </c>
      <c r="E289" s="18" t="s">
        <v>563</v>
      </c>
      <c r="F289" s="18" t="s">
        <v>599</v>
      </c>
      <c r="G289">
        <v>3431.7</v>
      </c>
      <c r="H289">
        <v>-10272.1664</v>
      </c>
      <c r="I289">
        <v>1</v>
      </c>
      <c r="J289">
        <v>13703.866399999999</v>
      </c>
      <c r="K289">
        <v>-0.74958162172392462</v>
      </c>
    </row>
    <row r="290" spans="1:11" x14ac:dyDescent="0.3">
      <c r="A290" s="30">
        <v>44501</v>
      </c>
      <c r="B290" s="18" t="s">
        <v>505</v>
      </c>
      <c r="C290" s="18" t="s">
        <v>333</v>
      </c>
      <c r="D290" s="18" t="s">
        <v>606</v>
      </c>
      <c r="E290" s="18" t="s">
        <v>564</v>
      </c>
      <c r="F290" s="18" t="s">
        <v>598</v>
      </c>
      <c r="G290">
        <v>7575.1005999999998</v>
      </c>
      <c r="H290">
        <v>0.40407999999963229</v>
      </c>
      <c r="I290">
        <v>2</v>
      </c>
      <c r="J290">
        <v>7574.6965200000004</v>
      </c>
      <c r="K290">
        <v>5.3346031611001266E-5</v>
      </c>
    </row>
    <row r="291" spans="1:11" x14ac:dyDescent="0.3">
      <c r="A291" s="30">
        <v>44501</v>
      </c>
      <c r="B291" s="18" t="s">
        <v>505</v>
      </c>
      <c r="C291" s="18" t="s">
        <v>332</v>
      </c>
      <c r="D291" s="18" t="s">
        <v>606</v>
      </c>
      <c r="E291" s="18" t="s">
        <v>564</v>
      </c>
      <c r="F291" s="18" t="s">
        <v>598</v>
      </c>
      <c r="G291">
        <v>2964.5007999999998</v>
      </c>
      <c r="H291">
        <v>0.46580000000010596</v>
      </c>
      <c r="I291">
        <v>2</v>
      </c>
      <c r="J291">
        <v>2964.0349999999999</v>
      </c>
      <c r="K291">
        <v>1.571506409336898E-4</v>
      </c>
    </row>
    <row r="292" spans="1:11" x14ac:dyDescent="0.3">
      <c r="A292" s="30">
        <v>44501</v>
      </c>
      <c r="B292" s="18" t="s">
        <v>506</v>
      </c>
      <c r="C292" s="18" t="s">
        <v>302</v>
      </c>
      <c r="D292" s="18" t="s">
        <v>597</v>
      </c>
      <c r="E292" s="18" t="s">
        <v>565</v>
      </c>
      <c r="F292" s="18" t="s">
        <v>604</v>
      </c>
      <c r="G292">
        <v>2372.6</v>
      </c>
      <c r="H292">
        <v>-178.24430000000001</v>
      </c>
      <c r="I292">
        <v>1</v>
      </c>
      <c r="J292">
        <v>2550.8442999999997</v>
      </c>
      <c r="K292">
        <v>-6.9876589488429341E-2</v>
      </c>
    </row>
    <row r="293" spans="1:11" x14ac:dyDescent="0.3">
      <c r="A293" s="30">
        <v>44501</v>
      </c>
      <c r="B293" s="18" t="s">
        <v>508</v>
      </c>
      <c r="C293" s="18" t="s">
        <v>377</v>
      </c>
      <c r="D293" s="18" t="s">
        <v>612</v>
      </c>
      <c r="E293" s="18" t="s">
        <v>566</v>
      </c>
      <c r="F293" s="18" t="s">
        <v>598</v>
      </c>
      <c r="G293">
        <v>3344.64</v>
      </c>
      <c r="H293">
        <v>767.45020000000011</v>
      </c>
      <c r="I293">
        <v>3</v>
      </c>
      <c r="J293">
        <v>2577.1897999999997</v>
      </c>
      <c r="K293">
        <v>0.2977856733718256</v>
      </c>
    </row>
    <row r="294" spans="1:11" x14ac:dyDescent="0.3">
      <c r="A294" s="30">
        <v>44501</v>
      </c>
      <c r="B294" s="18" t="s">
        <v>508</v>
      </c>
      <c r="C294" s="18" t="s">
        <v>381</v>
      </c>
      <c r="D294" s="18" t="s">
        <v>612</v>
      </c>
      <c r="E294" s="18" t="s">
        <v>566</v>
      </c>
      <c r="F294" s="18" t="s">
        <v>598</v>
      </c>
      <c r="G294">
        <v>554.16200000000003</v>
      </c>
      <c r="H294">
        <v>100.69505199999999</v>
      </c>
      <c r="I294">
        <v>3</v>
      </c>
      <c r="J294">
        <v>453.46694800000006</v>
      </c>
      <c r="K294">
        <v>0.22205598984471075</v>
      </c>
    </row>
    <row r="295" spans="1:11" x14ac:dyDescent="0.3">
      <c r="A295" s="30">
        <v>44501</v>
      </c>
      <c r="B295" s="18" t="s">
        <v>508</v>
      </c>
      <c r="C295" s="18" t="s">
        <v>383</v>
      </c>
      <c r="D295" s="18" t="s">
        <v>612</v>
      </c>
      <c r="E295" s="18" t="s">
        <v>566</v>
      </c>
      <c r="F295" s="18" t="s">
        <v>598</v>
      </c>
      <c r="G295">
        <v>4575.1139999999996</v>
      </c>
      <c r="H295">
        <v>1028.6293920000001</v>
      </c>
      <c r="I295">
        <v>2</v>
      </c>
      <c r="J295">
        <v>3546.4846079999998</v>
      </c>
      <c r="K295">
        <v>0.29004197274102483</v>
      </c>
    </row>
    <row r="296" spans="1:11" x14ac:dyDescent="0.3">
      <c r="A296" s="30">
        <v>44501</v>
      </c>
      <c r="B296" s="18" t="s">
        <v>508</v>
      </c>
      <c r="C296" s="18" t="s">
        <v>384</v>
      </c>
      <c r="D296" s="18" t="s">
        <v>612</v>
      </c>
      <c r="E296" s="18" t="s">
        <v>566</v>
      </c>
      <c r="F296" s="18" t="s">
        <v>598</v>
      </c>
      <c r="G296">
        <v>1825.74</v>
      </c>
      <c r="H296">
        <v>415.884906</v>
      </c>
      <c r="I296">
        <v>3</v>
      </c>
      <c r="J296">
        <v>1409.855094</v>
      </c>
      <c r="K296">
        <v>0.29498414962637298</v>
      </c>
    </row>
    <row r="297" spans="1:11" x14ac:dyDescent="0.3">
      <c r="A297" s="30">
        <v>44501</v>
      </c>
      <c r="B297" s="18" t="s">
        <v>508</v>
      </c>
      <c r="C297" s="18" t="s">
        <v>131</v>
      </c>
      <c r="D297" s="18" t="s">
        <v>612</v>
      </c>
      <c r="E297" s="18" t="s">
        <v>566</v>
      </c>
      <c r="F297" s="18" t="s">
        <v>598</v>
      </c>
      <c r="G297">
        <v>3032.25</v>
      </c>
      <c r="H297">
        <v>696.24550799999997</v>
      </c>
      <c r="I297">
        <v>1</v>
      </c>
      <c r="J297">
        <v>2336.004492</v>
      </c>
      <c r="K297">
        <v>0.29804972994889267</v>
      </c>
    </row>
    <row r="298" spans="1:11" x14ac:dyDescent="0.3">
      <c r="A298" s="30">
        <v>44501</v>
      </c>
      <c r="B298" s="18" t="s">
        <v>510</v>
      </c>
      <c r="C298" s="18" t="s">
        <v>132</v>
      </c>
      <c r="D298" s="18" t="s">
        <v>607</v>
      </c>
      <c r="E298" s="18" t="s">
        <v>567</v>
      </c>
      <c r="F298" s="18" t="s">
        <v>599</v>
      </c>
      <c r="G298">
        <v>28979.51</v>
      </c>
      <c r="H298">
        <v>3400.7204000000002</v>
      </c>
      <c r="I298">
        <v>2</v>
      </c>
      <c r="J298">
        <v>25578.789599999996</v>
      </c>
      <c r="K298">
        <v>0.13295079451296643</v>
      </c>
    </row>
    <row r="299" spans="1:11" x14ac:dyDescent="0.3">
      <c r="A299" s="30">
        <v>44501</v>
      </c>
      <c r="B299" s="18" t="s">
        <v>512</v>
      </c>
      <c r="C299" s="18" t="s">
        <v>385</v>
      </c>
      <c r="D299" s="18" t="s">
        <v>597</v>
      </c>
      <c r="E299" s="18" t="s">
        <v>568</v>
      </c>
      <c r="F299" s="18" t="s">
        <v>599</v>
      </c>
      <c r="G299">
        <v>19741.349999999999</v>
      </c>
      <c r="H299">
        <v>541.35749999999996</v>
      </c>
      <c r="I299">
        <v>1</v>
      </c>
      <c r="J299">
        <v>19199.9925</v>
      </c>
      <c r="K299">
        <v>2.8195714138950834E-2</v>
      </c>
    </row>
    <row r="300" spans="1:11" x14ac:dyDescent="0.3">
      <c r="A300" s="30">
        <v>44501</v>
      </c>
      <c r="B300" s="18" t="s">
        <v>514</v>
      </c>
      <c r="C300" s="18" t="s">
        <v>138</v>
      </c>
      <c r="D300" s="18" t="s">
        <v>597</v>
      </c>
      <c r="E300" s="18" t="s">
        <v>569</v>
      </c>
      <c r="F300" s="18" t="s">
        <v>599</v>
      </c>
      <c r="G300">
        <v>5343.8</v>
      </c>
      <c r="H300">
        <v>1177.2742000000001</v>
      </c>
      <c r="I300">
        <v>3</v>
      </c>
      <c r="J300">
        <v>4166.5258000000003</v>
      </c>
      <c r="K300">
        <v>0.28255536063163222</v>
      </c>
    </row>
    <row r="301" spans="1:11" x14ac:dyDescent="0.3">
      <c r="A301" s="30">
        <v>44501</v>
      </c>
      <c r="B301" s="18" t="s">
        <v>516</v>
      </c>
      <c r="C301" s="18" t="s">
        <v>325</v>
      </c>
      <c r="D301" s="18" t="s">
        <v>597</v>
      </c>
      <c r="E301" s="18" t="s">
        <v>570</v>
      </c>
      <c r="F301" s="18" t="s">
        <v>604</v>
      </c>
      <c r="G301">
        <v>970.7</v>
      </c>
      <c r="H301">
        <v>-183.56</v>
      </c>
      <c r="I301">
        <v>3</v>
      </c>
      <c r="J301">
        <v>1154.26</v>
      </c>
      <c r="K301">
        <v>-0.15902829518479367</v>
      </c>
    </row>
    <row r="302" spans="1:11" x14ac:dyDescent="0.3">
      <c r="A302" s="30">
        <v>44501</v>
      </c>
      <c r="B302" s="18" t="s">
        <v>516</v>
      </c>
      <c r="C302" s="18" t="s">
        <v>386</v>
      </c>
      <c r="D302" s="18" t="s">
        <v>597</v>
      </c>
      <c r="E302" s="18" t="s">
        <v>570</v>
      </c>
      <c r="F302" s="18" t="s">
        <v>604</v>
      </c>
      <c r="G302">
        <v>1007.5</v>
      </c>
      <c r="H302">
        <v>-214.5728</v>
      </c>
      <c r="I302">
        <v>2</v>
      </c>
      <c r="J302">
        <v>1222.0727999999999</v>
      </c>
      <c r="K302">
        <v>-0.17558102921528074</v>
      </c>
    </row>
    <row r="303" spans="1:11" x14ac:dyDescent="0.3">
      <c r="A303" s="30">
        <v>44501</v>
      </c>
      <c r="B303" s="18" t="s">
        <v>518</v>
      </c>
      <c r="C303" s="18" t="s">
        <v>387</v>
      </c>
      <c r="D303" s="18" t="s">
        <v>597</v>
      </c>
      <c r="E303" s="18" t="s">
        <v>571</v>
      </c>
      <c r="F303" s="18" t="s">
        <v>599</v>
      </c>
      <c r="G303">
        <v>21241</v>
      </c>
      <c r="H303">
        <v>1519.9509599999999</v>
      </c>
      <c r="I303">
        <v>1</v>
      </c>
      <c r="J303">
        <v>19721.049040000002</v>
      </c>
      <c r="K303">
        <v>7.7072520681688683E-2</v>
      </c>
    </row>
    <row r="304" spans="1:11" x14ac:dyDescent="0.3">
      <c r="A304" s="30">
        <v>44531</v>
      </c>
      <c r="B304" s="18" t="s">
        <v>520</v>
      </c>
      <c r="C304" s="18" t="s">
        <v>372</v>
      </c>
      <c r="D304" s="18" t="s">
        <v>600</v>
      </c>
      <c r="E304" s="18" t="s">
        <v>572</v>
      </c>
      <c r="F304" s="18" t="s">
        <v>599</v>
      </c>
      <c r="G304">
        <v>22071.708999999999</v>
      </c>
      <c r="H304">
        <v>6426.3460799999993</v>
      </c>
      <c r="I304">
        <v>2</v>
      </c>
      <c r="J304">
        <v>15645.36292</v>
      </c>
      <c r="K304">
        <v>0.41075084757445812</v>
      </c>
    </row>
    <row r="305" spans="1:11" x14ac:dyDescent="0.3">
      <c r="A305" s="30">
        <v>44531</v>
      </c>
      <c r="B305" s="18" t="s">
        <v>522</v>
      </c>
      <c r="C305" s="18" t="s">
        <v>60</v>
      </c>
      <c r="D305" s="18" t="s">
        <v>597</v>
      </c>
      <c r="E305" s="18" t="s">
        <v>573</v>
      </c>
      <c r="F305" s="18" t="s">
        <v>598</v>
      </c>
      <c r="G305">
        <v>2128.1999999999998</v>
      </c>
      <c r="H305">
        <v>-107.6712</v>
      </c>
      <c r="I305">
        <v>2</v>
      </c>
      <c r="J305">
        <v>2235.8711999999996</v>
      </c>
      <c r="K305">
        <v>-4.8156262310637521E-2</v>
      </c>
    </row>
    <row r="306" spans="1:11" x14ac:dyDescent="0.3">
      <c r="A306" s="30">
        <v>44531</v>
      </c>
      <c r="B306" s="18" t="s">
        <v>524</v>
      </c>
      <c r="C306" s="18" t="s">
        <v>98</v>
      </c>
      <c r="D306" s="18" t="s">
        <v>597</v>
      </c>
      <c r="E306" s="18" t="s">
        <v>574</v>
      </c>
      <c r="F306" s="18" t="s">
        <v>599</v>
      </c>
      <c r="G306">
        <v>23980</v>
      </c>
      <c r="H306">
        <v>-934.69399999999996</v>
      </c>
      <c r="I306">
        <v>1</v>
      </c>
      <c r="J306">
        <v>24914.694</v>
      </c>
      <c r="K306">
        <v>-3.7515772820649551E-2</v>
      </c>
    </row>
    <row r="307" spans="1:11" x14ac:dyDescent="0.3">
      <c r="A307" s="30">
        <v>44531</v>
      </c>
      <c r="B307" s="18" t="s">
        <v>526</v>
      </c>
      <c r="C307" s="18" t="s">
        <v>389</v>
      </c>
      <c r="D307" s="18" t="s">
        <v>597</v>
      </c>
      <c r="E307" s="18" t="s">
        <v>575</v>
      </c>
      <c r="F307" s="18" t="s">
        <v>599</v>
      </c>
      <c r="G307">
        <v>16117.7</v>
      </c>
      <c r="H307">
        <v>1435.6969999999999</v>
      </c>
      <c r="I307">
        <v>2</v>
      </c>
      <c r="J307">
        <v>14682.003000000001</v>
      </c>
      <c r="K307">
        <v>9.7786180809253276E-2</v>
      </c>
    </row>
    <row r="308" spans="1:11" x14ac:dyDescent="0.3">
      <c r="A308" s="30">
        <v>44531</v>
      </c>
      <c r="B308" s="18" t="s">
        <v>528</v>
      </c>
      <c r="C308" s="18" t="s">
        <v>141</v>
      </c>
      <c r="D308" s="18" t="s">
        <v>597</v>
      </c>
      <c r="E308" s="18" t="s">
        <v>576</v>
      </c>
      <c r="F308" s="18" t="s">
        <v>599</v>
      </c>
      <c r="G308">
        <v>9197.6</v>
      </c>
      <c r="H308">
        <v>-9139.9724800000004</v>
      </c>
      <c r="I308">
        <v>3</v>
      </c>
      <c r="J308">
        <v>18337.572480000003</v>
      </c>
      <c r="K308">
        <v>-0.49842870368848302</v>
      </c>
    </row>
    <row r="309" spans="1:11" x14ac:dyDescent="0.3">
      <c r="A309" s="30">
        <v>44531</v>
      </c>
      <c r="B309" s="18" t="s">
        <v>529</v>
      </c>
      <c r="C309" s="18" t="s">
        <v>391</v>
      </c>
      <c r="D309" s="18" t="s">
        <v>597</v>
      </c>
      <c r="E309" s="18" t="s">
        <v>577</v>
      </c>
      <c r="F309" s="18" t="s">
        <v>598</v>
      </c>
      <c r="G309">
        <v>7062.4416000000001</v>
      </c>
      <c r="H309">
        <v>436.99023600000004</v>
      </c>
      <c r="I309">
        <v>6</v>
      </c>
      <c r="J309">
        <v>6625.4513640000005</v>
      </c>
      <c r="K309">
        <v>6.5956296709749562E-2</v>
      </c>
    </row>
    <row r="310" spans="1:11" x14ac:dyDescent="0.3">
      <c r="A310" s="30">
        <v>44531</v>
      </c>
      <c r="B310" s="18" t="s">
        <v>531</v>
      </c>
      <c r="C310" s="18" t="s">
        <v>225</v>
      </c>
      <c r="D310" s="18" t="s">
        <v>597</v>
      </c>
      <c r="E310" s="18" t="s">
        <v>578</v>
      </c>
      <c r="F310" s="18" t="s">
        <v>598</v>
      </c>
      <c r="G310">
        <v>8240.4</v>
      </c>
      <c r="H310">
        <v>-6412.5179680000001</v>
      </c>
      <c r="I310">
        <v>6</v>
      </c>
      <c r="J310">
        <v>14652.917968</v>
      </c>
      <c r="K310">
        <v>-0.43762737101265947</v>
      </c>
    </row>
    <row r="311" spans="1:11" x14ac:dyDescent="0.3">
      <c r="A311" s="30">
        <v>44531</v>
      </c>
      <c r="B311" s="18" t="s">
        <v>531</v>
      </c>
      <c r="C311" s="18" t="s">
        <v>124</v>
      </c>
      <c r="D311" s="18" t="s">
        <v>597</v>
      </c>
      <c r="E311" s="18" t="s">
        <v>578</v>
      </c>
      <c r="F311" s="18" t="s">
        <v>598</v>
      </c>
      <c r="G311">
        <v>7821</v>
      </c>
      <c r="H311">
        <v>-11801.125788000001</v>
      </c>
      <c r="I311">
        <v>2</v>
      </c>
      <c r="J311">
        <v>19622.125788000001</v>
      </c>
      <c r="K311">
        <v>-0.60141933221206001</v>
      </c>
    </row>
    <row r="312" spans="1:11" x14ac:dyDescent="0.3">
      <c r="A312" s="30">
        <v>44531</v>
      </c>
      <c r="B312" s="18" t="s">
        <v>533</v>
      </c>
      <c r="C312" s="18" t="s">
        <v>225</v>
      </c>
      <c r="D312" s="18" t="s">
        <v>612</v>
      </c>
      <c r="E312" s="18" t="s">
        <v>579</v>
      </c>
      <c r="F312" s="18" t="s">
        <v>598</v>
      </c>
      <c r="G312">
        <v>3112.5</v>
      </c>
      <c r="H312">
        <v>-3484.2123119999997</v>
      </c>
      <c r="I312">
        <v>3</v>
      </c>
      <c r="J312">
        <v>6596.7123119999997</v>
      </c>
      <c r="K312">
        <v>-0.52817405810799278</v>
      </c>
    </row>
    <row r="313" spans="1:11" x14ac:dyDescent="0.3">
      <c r="A313" s="30">
        <v>44531</v>
      </c>
      <c r="B313" s="18" t="s">
        <v>533</v>
      </c>
      <c r="C313" s="18" t="s">
        <v>52</v>
      </c>
      <c r="D313" s="18" t="s">
        <v>612</v>
      </c>
      <c r="E313" s="18" t="s">
        <v>579</v>
      </c>
      <c r="F313" s="18" t="s">
        <v>598</v>
      </c>
      <c r="G313">
        <v>4667.625</v>
      </c>
      <c r="H313">
        <v>-11831.526755999999</v>
      </c>
      <c r="I313">
        <v>3</v>
      </c>
      <c r="J313">
        <v>16499.151755999999</v>
      </c>
      <c r="K313">
        <v>-0.71709909278805228</v>
      </c>
    </row>
    <row r="314" spans="1:11" x14ac:dyDescent="0.3">
      <c r="A314" s="30">
        <v>44531</v>
      </c>
      <c r="B314" s="18" t="s">
        <v>535</v>
      </c>
      <c r="C314" s="18" t="s">
        <v>220</v>
      </c>
      <c r="D314" s="18" t="s">
        <v>597</v>
      </c>
      <c r="E314" s="18" t="s">
        <v>580</v>
      </c>
      <c r="F314" s="18" t="s">
        <v>604</v>
      </c>
      <c r="G314">
        <v>2104.8000000000002</v>
      </c>
      <c r="H314">
        <v>-727.76480000000004</v>
      </c>
      <c r="I314">
        <v>3</v>
      </c>
      <c r="J314">
        <v>2832.5648000000001</v>
      </c>
      <c r="K314">
        <v>-0.25692785563105203</v>
      </c>
    </row>
    <row r="315" spans="1:11" x14ac:dyDescent="0.3">
      <c r="A315" s="30">
        <v>44531</v>
      </c>
      <c r="B315" s="18" t="s">
        <v>537</v>
      </c>
      <c r="C315" s="18" t="s">
        <v>392</v>
      </c>
      <c r="D315" s="18" t="s">
        <v>597</v>
      </c>
      <c r="E315" s="18" t="s">
        <v>581</v>
      </c>
      <c r="F315" s="18" t="s">
        <v>599</v>
      </c>
      <c r="G315">
        <v>21482</v>
      </c>
      <c r="H315">
        <v>366.72119999999904</v>
      </c>
      <c r="I315">
        <v>3</v>
      </c>
      <c r="J315">
        <v>21115.2788</v>
      </c>
      <c r="K315">
        <v>1.7367575558604464E-2</v>
      </c>
    </row>
    <row r="316" spans="1:11" x14ac:dyDescent="0.3">
      <c r="A316" s="30">
        <v>44531</v>
      </c>
      <c r="B316" s="18" t="s">
        <v>539</v>
      </c>
      <c r="C316" s="18" t="s">
        <v>394</v>
      </c>
      <c r="D316" s="18" t="s">
        <v>597</v>
      </c>
      <c r="E316" s="18" t="s">
        <v>582</v>
      </c>
      <c r="F316" s="18" t="s">
        <v>604</v>
      </c>
      <c r="G316">
        <v>3715.2</v>
      </c>
      <c r="H316">
        <v>-575.85879999999997</v>
      </c>
      <c r="I316">
        <v>6</v>
      </c>
      <c r="J316">
        <v>4291.0587999999998</v>
      </c>
      <c r="K316">
        <v>-0.13419969915117458</v>
      </c>
    </row>
    <row r="317" spans="1:11" x14ac:dyDescent="0.3">
      <c r="A317" s="30">
        <v>44531</v>
      </c>
      <c r="B317" s="18" t="s">
        <v>541</v>
      </c>
      <c r="C317" s="18" t="s">
        <v>60</v>
      </c>
      <c r="D317" s="18" t="s">
        <v>597</v>
      </c>
      <c r="E317" s="18" t="s">
        <v>583</v>
      </c>
      <c r="F317" s="18" t="s">
        <v>598</v>
      </c>
      <c r="G317">
        <v>2902.2080000000001</v>
      </c>
      <c r="H317">
        <v>111.75149999999999</v>
      </c>
      <c r="I317">
        <v>3</v>
      </c>
      <c r="J317">
        <v>2790.4565000000002</v>
      </c>
      <c r="K317">
        <v>4.0047748459794974E-2</v>
      </c>
    </row>
    <row r="318" spans="1:11" x14ac:dyDescent="0.3">
      <c r="A318" s="30">
        <v>44531</v>
      </c>
      <c r="B318" s="18" t="s">
        <v>543</v>
      </c>
      <c r="C318" s="18" t="s">
        <v>350</v>
      </c>
      <c r="D318" s="18" t="s">
        <v>597</v>
      </c>
      <c r="E318" s="18" t="s">
        <v>584</v>
      </c>
      <c r="F318" s="18" t="s">
        <v>599</v>
      </c>
      <c r="G318">
        <v>8192.1</v>
      </c>
      <c r="H318">
        <v>-87.087999999999994</v>
      </c>
      <c r="I318">
        <v>3</v>
      </c>
      <c r="J318">
        <v>8279.1880000000001</v>
      </c>
      <c r="K318">
        <v>-1.0518905960342884E-2</v>
      </c>
    </row>
    <row r="319" spans="1:11" x14ac:dyDescent="0.3">
      <c r="A319" s="30">
        <v>44531</v>
      </c>
      <c r="B319" s="18" t="s">
        <v>544</v>
      </c>
      <c r="C319" s="18" t="s">
        <v>131</v>
      </c>
      <c r="D319" s="18" t="s">
        <v>597</v>
      </c>
      <c r="E319" s="18" t="s">
        <v>585</v>
      </c>
      <c r="F319" s="18" t="s">
        <v>598</v>
      </c>
      <c r="G319">
        <v>3752.1120000000001</v>
      </c>
      <c r="H319">
        <v>235.96783599999998</v>
      </c>
      <c r="I319">
        <v>1</v>
      </c>
      <c r="J319">
        <v>3516.1441640000003</v>
      </c>
      <c r="K319">
        <v>6.7109829686721412E-2</v>
      </c>
    </row>
    <row r="320" spans="1:11" x14ac:dyDescent="0.3">
      <c r="A320" s="30">
        <v>44531</v>
      </c>
      <c r="B320" s="18" t="s">
        <v>546</v>
      </c>
      <c r="C320" s="18" t="s">
        <v>396</v>
      </c>
      <c r="D320" s="18" t="s">
        <v>597</v>
      </c>
      <c r="E320" s="18" t="s">
        <v>586</v>
      </c>
      <c r="F320" s="18" t="s">
        <v>599</v>
      </c>
      <c r="G320">
        <v>9988.7999999999993</v>
      </c>
      <c r="H320">
        <v>-6505.3721599999999</v>
      </c>
      <c r="I320">
        <v>3</v>
      </c>
      <c r="J320">
        <v>16494.172159999998</v>
      </c>
      <c r="K320">
        <v>-0.39440428394315974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1C26-9E26-462C-AF47-A0443E9672DA}">
  <dimension ref="A1:D37"/>
  <sheetViews>
    <sheetView workbookViewId="0">
      <selection sqref="A1:K320"/>
    </sheetView>
  </sheetViews>
  <sheetFormatPr defaultRowHeight="14.4" x14ac:dyDescent="0.3"/>
  <cols>
    <col min="1" max="1" width="14.21875" bestFit="1" customWidth="1"/>
    <col min="2" max="2" width="18.6640625" bestFit="1" customWidth="1"/>
    <col min="3" max="3" width="9" bestFit="1" customWidth="1"/>
    <col min="4" max="4" width="18.109375" bestFit="1" customWidth="1"/>
    <col min="5" max="5" width="20.21875" bestFit="1" customWidth="1"/>
  </cols>
  <sheetData>
    <row r="1" spans="1:4" x14ac:dyDescent="0.3">
      <c r="A1" t="s">
        <v>0</v>
      </c>
      <c r="B1" t="s">
        <v>10</v>
      </c>
      <c r="C1" t="s">
        <v>614</v>
      </c>
      <c r="D1" t="s">
        <v>615</v>
      </c>
    </row>
    <row r="2" spans="1:4" x14ac:dyDescent="0.3">
      <c r="A2" s="30">
        <v>44197</v>
      </c>
      <c r="B2" s="18" t="s">
        <v>598</v>
      </c>
      <c r="C2">
        <v>50000</v>
      </c>
      <c r="D2">
        <v>0.1</v>
      </c>
    </row>
    <row r="3" spans="1:4" x14ac:dyDescent="0.3">
      <c r="A3" s="30">
        <v>44228</v>
      </c>
      <c r="B3" s="18" t="s">
        <v>598</v>
      </c>
      <c r="C3">
        <v>110000</v>
      </c>
      <c r="D3">
        <v>0.4</v>
      </c>
    </row>
    <row r="4" spans="1:4" x14ac:dyDescent="0.3">
      <c r="A4" s="30">
        <v>44256</v>
      </c>
      <c r="B4" s="18" t="s">
        <v>598</v>
      </c>
      <c r="C4">
        <v>110000</v>
      </c>
      <c r="D4">
        <v>0.25</v>
      </c>
    </row>
    <row r="5" spans="1:4" x14ac:dyDescent="0.3">
      <c r="A5" s="30">
        <v>44287</v>
      </c>
      <c r="B5" s="18" t="s">
        <v>598</v>
      </c>
      <c r="C5">
        <v>270000</v>
      </c>
      <c r="D5">
        <v>0.5</v>
      </c>
    </row>
    <row r="6" spans="1:4" x14ac:dyDescent="0.3">
      <c r="A6" s="30">
        <v>44317</v>
      </c>
      <c r="B6" s="18" t="s">
        <v>598</v>
      </c>
      <c r="C6">
        <v>40000</v>
      </c>
      <c r="D6">
        <v>0.35</v>
      </c>
    </row>
    <row r="7" spans="1:4" x14ac:dyDescent="0.3">
      <c r="A7" s="30">
        <v>44348</v>
      </c>
      <c r="B7" s="18" t="s">
        <v>598</v>
      </c>
      <c r="C7">
        <v>70000</v>
      </c>
      <c r="D7">
        <v>0.35</v>
      </c>
    </row>
    <row r="8" spans="1:4" x14ac:dyDescent="0.3">
      <c r="A8" s="30">
        <v>44378</v>
      </c>
      <c r="B8" s="18" t="s">
        <v>598</v>
      </c>
      <c r="C8">
        <v>270000</v>
      </c>
      <c r="D8">
        <v>0.2</v>
      </c>
    </row>
    <row r="9" spans="1:4" x14ac:dyDescent="0.3">
      <c r="A9" s="30">
        <v>44409</v>
      </c>
      <c r="B9" s="18" t="s">
        <v>598</v>
      </c>
      <c r="C9">
        <v>140000</v>
      </c>
      <c r="D9">
        <v>0.1</v>
      </c>
    </row>
    <row r="10" spans="1:4" x14ac:dyDescent="0.3">
      <c r="A10" s="30">
        <v>44440</v>
      </c>
      <c r="B10" s="18" t="s">
        <v>598</v>
      </c>
      <c r="C10">
        <v>140000</v>
      </c>
      <c r="D10">
        <v>0.2</v>
      </c>
    </row>
    <row r="11" spans="1:4" x14ac:dyDescent="0.3">
      <c r="A11" s="30">
        <v>44470</v>
      </c>
      <c r="B11" s="18" t="s">
        <v>598</v>
      </c>
      <c r="C11">
        <v>40000</v>
      </c>
      <c r="D11">
        <v>0.15</v>
      </c>
    </row>
    <row r="12" spans="1:4" x14ac:dyDescent="0.3">
      <c r="A12" s="30">
        <v>44501</v>
      </c>
      <c r="B12" s="18" t="s">
        <v>598</v>
      </c>
      <c r="C12">
        <v>30000</v>
      </c>
      <c r="D12">
        <v>0.1</v>
      </c>
    </row>
    <row r="13" spans="1:4" x14ac:dyDescent="0.3">
      <c r="A13" s="30">
        <v>44531</v>
      </c>
      <c r="B13" s="18" t="s">
        <v>598</v>
      </c>
      <c r="C13">
        <v>40000</v>
      </c>
      <c r="D13">
        <v>0.5</v>
      </c>
    </row>
    <row r="14" spans="1:4" x14ac:dyDescent="0.3">
      <c r="A14" s="30">
        <v>44197</v>
      </c>
      <c r="B14" s="18" t="s">
        <v>599</v>
      </c>
      <c r="C14">
        <v>30000</v>
      </c>
      <c r="D14">
        <v>0.15</v>
      </c>
    </row>
    <row r="15" spans="1:4" x14ac:dyDescent="0.3">
      <c r="A15" s="30">
        <v>44228</v>
      </c>
      <c r="B15" s="18" t="s">
        <v>599</v>
      </c>
      <c r="C15">
        <v>110000</v>
      </c>
      <c r="D15">
        <v>0.55000000000000004</v>
      </c>
    </row>
    <row r="16" spans="1:4" x14ac:dyDescent="0.3">
      <c r="A16" s="30">
        <v>44256</v>
      </c>
      <c r="B16" s="18" t="s">
        <v>599</v>
      </c>
      <c r="C16">
        <v>50000</v>
      </c>
      <c r="D16">
        <v>0.1</v>
      </c>
    </row>
    <row r="17" spans="1:4" x14ac:dyDescent="0.3">
      <c r="A17" s="30">
        <v>44287</v>
      </c>
      <c r="B17" s="18" t="s">
        <v>599</v>
      </c>
      <c r="C17">
        <v>130000</v>
      </c>
      <c r="D17">
        <v>0.15</v>
      </c>
    </row>
    <row r="18" spans="1:4" x14ac:dyDescent="0.3">
      <c r="A18" s="30">
        <v>44317</v>
      </c>
      <c r="B18" s="18" t="s">
        <v>599</v>
      </c>
      <c r="C18">
        <v>40000</v>
      </c>
      <c r="D18">
        <v>0.45</v>
      </c>
    </row>
    <row r="19" spans="1:4" x14ac:dyDescent="0.3">
      <c r="A19" s="30">
        <v>44348</v>
      </c>
      <c r="B19" s="18" t="s">
        <v>599</v>
      </c>
      <c r="C19">
        <v>90000</v>
      </c>
      <c r="D19">
        <v>0.7</v>
      </c>
    </row>
    <row r="20" spans="1:4" x14ac:dyDescent="0.3">
      <c r="A20" s="30">
        <v>44378</v>
      </c>
      <c r="B20" s="18" t="s">
        <v>599</v>
      </c>
      <c r="C20">
        <v>60000</v>
      </c>
      <c r="D20">
        <v>0.15</v>
      </c>
    </row>
    <row r="21" spans="1:4" x14ac:dyDescent="0.3">
      <c r="A21" s="30">
        <v>44409</v>
      </c>
      <c r="B21" s="18" t="s">
        <v>599</v>
      </c>
      <c r="C21">
        <v>100000</v>
      </c>
      <c r="D21">
        <v>0.3</v>
      </c>
    </row>
    <row r="22" spans="1:4" x14ac:dyDescent="0.3">
      <c r="A22" s="30">
        <v>44440</v>
      </c>
      <c r="B22" s="18" t="s">
        <v>599</v>
      </c>
      <c r="C22">
        <v>100000</v>
      </c>
      <c r="D22">
        <v>0.4</v>
      </c>
    </row>
    <row r="23" spans="1:4" x14ac:dyDescent="0.3">
      <c r="A23" s="30">
        <v>44470</v>
      </c>
      <c r="B23" s="18" t="s">
        <v>599</v>
      </c>
      <c r="C23">
        <v>60000</v>
      </c>
      <c r="D23">
        <v>0.8</v>
      </c>
    </row>
    <row r="24" spans="1:4" x14ac:dyDescent="0.3">
      <c r="A24" s="30">
        <v>44501</v>
      </c>
      <c r="B24" s="18" t="s">
        <v>599</v>
      </c>
      <c r="C24">
        <v>140000</v>
      </c>
      <c r="D24">
        <v>0.15</v>
      </c>
    </row>
    <row r="25" spans="1:4" x14ac:dyDescent="0.3">
      <c r="A25" s="30">
        <v>44531</v>
      </c>
      <c r="B25" s="18" t="s">
        <v>599</v>
      </c>
      <c r="C25">
        <v>110000</v>
      </c>
      <c r="D25">
        <v>0.35</v>
      </c>
    </row>
    <row r="26" spans="1:4" x14ac:dyDescent="0.3">
      <c r="A26" s="30">
        <v>44197</v>
      </c>
      <c r="B26" s="18" t="s">
        <v>604</v>
      </c>
      <c r="C26">
        <v>1000</v>
      </c>
      <c r="D26">
        <v>0.3</v>
      </c>
    </row>
    <row r="27" spans="1:4" x14ac:dyDescent="0.3">
      <c r="A27" s="30">
        <v>44228</v>
      </c>
      <c r="B27" s="18" t="s">
        <v>604</v>
      </c>
      <c r="C27">
        <v>50000</v>
      </c>
      <c r="D27">
        <v>0.1</v>
      </c>
    </row>
    <row r="28" spans="1:4" x14ac:dyDescent="0.3">
      <c r="A28" s="30">
        <v>44256</v>
      </c>
      <c r="B28" s="18" t="s">
        <v>604</v>
      </c>
      <c r="C28">
        <v>10000</v>
      </c>
      <c r="D28">
        <v>0.35</v>
      </c>
    </row>
    <row r="29" spans="1:4" x14ac:dyDescent="0.3">
      <c r="A29" s="30">
        <v>44287</v>
      </c>
      <c r="B29" s="18" t="s">
        <v>604</v>
      </c>
      <c r="C29">
        <v>1000</v>
      </c>
      <c r="D29">
        <v>0.25</v>
      </c>
    </row>
    <row r="30" spans="1:4" x14ac:dyDescent="0.3">
      <c r="A30" s="30">
        <v>44317</v>
      </c>
      <c r="B30" s="18" t="s">
        <v>604</v>
      </c>
      <c r="C30">
        <v>10000</v>
      </c>
      <c r="D30">
        <v>0.1</v>
      </c>
    </row>
    <row r="31" spans="1:4" x14ac:dyDescent="0.3">
      <c r="A31" s="30">
        <v>44348</v>
      </c>
      <c r="B31" s="18" t="s">
        <v>604</v>
      </c>
      <c r="C31">
        <v>10000</v>
      </c>
      <c r="D31">
        <v>0.23</v>
      </c>
    </row>
    <row r="32" spans="1:4" x14ac:dyDescent="0.3">
      <c r="A32" s="30">
        <v>44378</v>
      </c>
      <c r="B32" s="18" t="s">
        <v>604</v>
      </c>
      <c r="C32">
        <v>10000</v>
      </c>
      <c r="D32">
        <v>0.1</v>
      </c>
    </row>
    <row r="33" spans="1:4" x14ac:dyDescent="0.3">
      <c r="A33" s="30">
        <v>44409</v>
      </c>
      <c r="B33" s="18" t="s">
        <v>604</v>
      </c>
      <c r="C33">
        <v>10000</v>
      </c>
      <c r="D33">
        <v>0.05</v>
      </c>
    </row>
    <row r="34" spans="1:4" x14ac:dyDescent="0.3">
      <c r="A34" s="30">
        <v>44440</v>
      </c>
      <c r="B34" s="18" t="s">
        <v>604</v>
      </c>
      <c r="C34">
        <v>10000</v>
      </c>
      <c r="D34">
        <v>0.05</v>
      </c>
    </row>
    <row r="35" spans="1:4" x14ac:dyDescent="0.3">
      <c r="A35" s="30">
        <v>44470</v>
      </c>
      <c r="B35" s="18" t="s">
        <v>604</v>
      </c>
      <c r="C35">
        <v>1000</v>
      </c>
      <c r="D35">
        <v>0.1</v>
      </c>
    </row>
    <row r="36" spans="1:4" x14ac:dyDescent="0.3">
      <c r="A36" s="30">
        <v>44501</v>
      </c>
      <c r="B36" s="18" t="s">
        <v>604</v>
      </c>
      <c r="C36">
        <v>2500</v>
      </c>
      <c r="D36">
        <v>0.1</v>
      </c>
    </row>
    <row r="37" spans="1:4" x14ac:dyDescent="0.3">
      <c r="A37" s="30">
        <v>44531</v>
      </c>
      <c r="B37" s="18" t="s">
        <v>604</v>
      </c>
      <c r="C37">
        <v>10000</v>
      </c>
      <c r="D37">
        <v>0.2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78E5-7224-480F-961B-461E0EC789D3}">
  <dimension ref="A1:C4"/>
  <sheetViews>
    <sheetView workbookViewId="0">
      <selection sqref="A1:K320"/>
    </sheetView>
  </sheetViews>
  <sheetFormatPr defaultRowHeight="14.4" x14ac:dyDescent="0.3"/>
  <cols>
    <col min="1" max="1" width="18.6640625" bestFit="1" customWidth="1"/>
    <col min="2" max="2" width="9" bestFit="1" customWidth="1"/>
    <col min="3" max="3" width="18.109375" bestFit="1" customWidth="1"/>
    <col min="4" max="4" width="14.88671875" bestFit="1" customWidth="1"/>
  </cols>
  <sheetData>
    <row r="1" spans="1:3" x14ac:dyDescent="0.3">
      <c r="A1" t="s">
        <v>10</v>
      </c>
      <c r="B1" t="s">
        <v>614</v>
      </c>
      <c r="C1" t="s">
        <v>615</v>
      </c>
    </row>
    <row r="2" spans="1:3" x14ac:dyDescent="0.3">
      <c r="A2" s="18" t="s">
        <v>598</v>
      </c>
      <c r="B2">
        <v>1310000</v>
      </c>
      <c r="C2">
        <v>0.2</v>
      </c>
    </row>
    <row r="3" spans="1:3" x14ac:dyDescent="0.3">
      <c r="A3" s="18" t="s">
        <v>599</v>
      </c>
      <c r="B3">
        <v>1020000</v>
      </c>
      <c r="C3">
        <v>0.3</v>
      </c>
    </row>
    <row r="4" spans="1:3" x14ac:dyDescent="0.3">
      <c r="A4" s="18" t="s">
        <v>604</v>
      </c>
      <c r="B4">
        <v>125500</v>
      </c>
      <c r="C4">
        <v>0.1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7A3C-C985-44CE-987B-5F26698072D3}">
  <dimension ref="A1:E34"/>
  <sheetViews>
    <sheetView workbookViewId="0">
      <selection sqref="A1:K320"/>
    </sheetView>
  </sheetViews>
  <sheetFormatPr defaultRowHeight="14.4" x14ac:dyDescent="0.3"/>
  <cols>
    <col min="1" max="1" width="18.6640625" bestFit="1" customWidth="1"/>
    <col min="2" max="2" width="15.88671875" bestFit="1" customWidth="1"/>
    <col min="3" max="3" width="12" bestFit="1" customWidth="1"/>
    <col min="4" max="4" width="16.6640625" bestFit="1" customWidth="1"/>
    <col min="5" max="5" width="12.6640625" bestFit="1" customWidth="1"/>
  </cols>
  <sheetData>
    <row r="1" spans="1:5" x14ac:dyDescent="0.3">
      <c r="A1" s="18" t="s">
        <v>10</v>
      </c>
      <c r="B1" s="18" t="s">
        <v>5</v>
      </c>
      <c r="C1" s="18" t="s">
        <v>11</v>
      </c>
      <c r="D1" s="18" t="s">
        <v>620</v>
      </c>
      <c r="E1" s="18" t="s">
        <v>795</v>
      </c>
    </row>
    <row r="2" spans="1:5" x14ac:dyDescent="0.3">
      <c r="A2" s="18" t="s">
        <v>598</v>
      </c>
      <c r="B2" s="30">
        <v>44197</v>
      </c>
      <c r="C2" s="18">
        <v>53596.500699999997</v>
      </c>
      <c r="D2" s="18">
        <v>72652.029532999994</v>
      </c>
      <c r="E2" s="18">
        <v>-0.26228487979602277</v>
      </c>
    </row>
    <row r="3" spans="1:5" x14ac:dyDescent="0.3">
      <c r="A3" s="18" t="s">
        <v>598</v>
      </c>
      <c r="B3" s="30">
        <v>44228</v>
      </c>
      <c r="C3" s="18">
        <v>114321.32690499999</v>
      </c>
      <c r="D3" s="18">
        <v>162884.11656199995</v>
      </c>
      <c r="E3" s="18">
        <v>-0.298143187205826</v>
      </c>
    </row>
    <row r="4" spans="1:5" x14ac:dyDescent="0.3">
      <c r="A4" s="18" t="s">
        <v>598</v>
      </c>
      <c r="B4" s="30">
        <v>44256</v>
      </c>
      <c r="C4" s="18">
        <v>109214.740978</v>
      </c>
      <c r="D4" s="18">
        <v>118673.327535</v>
      </c>
      <c r="E4" s="18">
        <v>-7.9702716300850351E-2</v>
      </c>
    </row>
    <row r="5" spans="1:5" x14ac:dyDescent="0.3">
      <c r="A5" s="18" t="s">
        <v>598</v>
      </c>
      <c r="B5" s="30">
        <v>44287</v>
      </c>
      <c r="C5" s="18">
        <v>272631.53907699994</v>
      </c>
      <c r="D5" s="18">
        <v>225377.00037699996</v>
      </c>
      <c r="E5" s="18">
        <v>0.2096688598257801</v>
      </c>
    </row>
    <row r="6" spans="1:5" x14ac:dyDescent="0.3">
      <c r="A6" s="18" t="s">
        <v>598</v>
      </c>
      <c r="B6" s="30">
        <v>44317</v>
      </c>
      <c r="C6" s="18">
        <v>43562.966</v>
      </c>
      <c r="D6" s="18">
        <v>40122.68245</v>
      </c>
      <c r="E6" s="18">
        <v>8.5744106324077585E-2</v>
      </c>
    </row>
    <row r="7" spans="1:5" x14ac:dyDescent="0.3">
      <c r="A7" s="18" t="s">
        <v>598</v>
      </c>
      <c r="B7" s="30">
        <v>44348</v>
      </c>
      <c r="C7" s="18">
        <v>65931.330199999997</v>
      </c>
      <c r="D7" s="18">
        <v>57812.872048999998</v>
      </c>
      <c r="E7" s="18">
        <v>0.14042648052702011</v>
      </c>
    </row>
    <row r="8" spans="1:5" x14ac:dyDescent="0.3">
      <c r="A8" s="18" t="s">
        <v>598</v>
      </c>
      <c r="B8" s="30">
        <v>44378</v>
      </c>
      <c r="C8" s="18">
        <v>266571.23856699996</v>
      </c>
      <c r="D8" s="18">
        <v>215785.45136199999</v>
      </c>
      <c r="E8" s="18">
        <v>0.23535315696423909</v>
      </c>
    </row>
    <row r="9" spans="1:5" x14ac:dyDescent="0.3">
      <c r="A9" s="18" t="s">
        <v>598</v>
      </c>
      <c r="B9" s="30">
        <v>44409</v>
      </c>
      <c r="C9" s="18">
        <v>141066.677234</v>
      </c>
      <c r="D9" s="18">
        <v>126584.934001</v>
      </c>
      <c r="E9" s="18">
        <v>0.11440337151722656</v>
      </c>
    </row>
    <row r="10" spans="1:5" x14ac:dyDescent="0.3">
      <c r="A10" s="18" t="s">
        <v>598</v>
      </c>
      <c r="B10" s="30">
        <v>44440</v>
      </c>
      <c r="C10" s="18">
        <v>139436.89994599999</v>
      </c>
      <c r="D10" s="18">
        <v>107080.24497299999</v>
      </c>
      <c r="E10" s="18">
        <v>0.30217202978157753</v>
      </c>
    </row>
    <row r="11" spans="1:5" x14ac:dyDescent="0.3">
      <c r="A11" s="18" t="s">
        <v>598</v>
      </c>
      <c r="B11" s="30">
        <v>44470</v>
      </c>
      <c r="C11" s="18">
        <v>38460.628700000001</v>
      </c>
      <c r="D11" s="18">
        <v>37620.579196000006</v>
      </c>
      <c r="E11" s="18">
        <v>2.2329520755738796E-2</v>
      </c>
    </row>
    <row r="12" spans="1:5" x14ac:dyDescent="0.3">
      <c r="A12" s="18" t="s">
        <v>598</v>
      </c>
      <c r="B12" s="30">
        <v>44501</v>
      </c>
      <c r="C12" s="18">
        <v>27678.4967</v>
      </c>
      <c r="D12" s="18">
        <v>24668.444582</v>
      </c>
      <c r="E12" s="18">
        <v>0.12202034497936554</v>
      </c>
    </row>
    <row r="13" spans="1:5" x14ac:dyDescent="0.3">
      <c r="A13" s="18" t="s">
        <v>598</v>
      </c>
      <c r="B13" s="30">
        <v>44531</v>
      </c>
      <c r="C13" s="18">
        <v>39686.486599999997</v>
      </c>
      <c r="D13" s="18">
        <v>72538.831051999994</v>
      </c>
      <c r="E13" s="18">
        <v>-0.4528932156137111</v>
      </c>
    </row>
    <row r="14" spans="1:5" x14ac:dyDescent="0.3">
      <c r="A14" s="18" t="s">
        <v>599</v>
      </c>
      <c r="B14" s="30">
        <v>44197</v>
      </c>
      <c r="C14" s="18">
        <v>25022.215499999998</v>
      </c>
      <c r="D14" s="18">
        <v>26984.981500000002</v>
      </c>
      <c r="E14" s="18">
        <v>-7.2735495482922685E-2</v>
      </c>
    </row>
    <row r="15" spans="1:5" x14ac:dyDescent="0.3">
      <c r="A15" s="18" t="s">
        <v>599</v>
      </c>
      <c r="B15" s="30">
        <v>44228</v>
      </c>
      <c r="C15" s="18">
        <v>111350.9424</v>
      </c>
      <c r="D15" s="18">
        <v>96773.684974000003</v>
      </c>
      <c r="E15" s="18">
        <v>0.15063245168267003</v>
      </c>
    </row>
    <row r="16" spans="1:5" x14ac:dyDescent="0.3">
      <c r="A16" s="18" t="s">
        <v>599</v>
      </c>
      <c r="B16" s="30">
        <v>44256</v>
      </c>
      <c r="C16" s="18">
        <v>47227.501799999998</v>
      </c>
      <c r="D16" s="18">
        <v>39308.963544999999</v>
      </c>
      <c r="E16" s="18">
        <v>0.2014435777716459</v>
      </c>
    </row>
    <row r="17" spans="1:5" x14ac:dyDescent="0.3">
      <c r="A17" s="18" t="s">
        <v>599</v>
      </c>
      <c r="B17" s="30">
        <v>44287</v>
      </c>
      <c r="C17" s="18">
        <v>133875.53100000002</v>
      </c>
      <c r="D17" s="18">
        <v>130692.092812</v>
      </c>
      <c r="E17" s="18">
        <v>2.4358307526526343E-2</v>
      </c>
    </row>
    <row r="18" spans="1:5" x14ac:dyDescent="0.3">
      <c r="A18" s="18" t="s">
        <v>599</v>
      </c>
      <c r="B18" s="30">
        <v>44317</v>
      </c>
      <c r="C18" s="18">
        <v>44987.107199999999</v>
      </c>
      <c r="D18" s="18">
        <v>35685.763400000003</v>
      </c>
      <c r="E18" s="18">
        <v>0.26064578458758692</v>
      </c>
    </row>
    <row r="19" spans="1:5" x14ac:dyDescent="0.3">
      <c r="A19" s="18" t="s">
        <v>599</v>
      </c>
      <c r="B19" s="30">
        <v>44348</v>
      </c>
      <c r="C19" s="18">
        <v>91043.023820000002</v>
      </c>
      <c r="D19" s="18">
        <v>63111.869530000011</v>
      </c>
      <c r="E19" s="18">
        <v>0.44256578830584337</v>
      </c>
    </row>
    <row r="20" spans="1:5" x14ac:dyDescent="0.3">
      <c r="A20" s="18" t="s">
        <v>599</v>
      </c>
      <c r="B20" s="30">
        <v>44378</v>
      </c>
      <c r="C20" s="18">
        <v>58620.684999999998</v>
      </c>
      <c r="D20" s="18">
        <v>45182.057760000003</v>
      </c>
      <c r="E20" s="18">
        <v>0.29743282856623932</v>
      </c>
    </row>
    <row r="21" spans="1:5" x14ac:dyDescent="0.3">
      <c r="A21" s="18" t="s">
        <v>599</v>
      </c>
      <c r="B21" s="30">
        <v>44409</v>
      </c>
      <c r="C21" s="18">
        <v>99872.902189</v>
      </c>
      <c r="D21" s="18">
        <v>78623.16784699999</v>
      </c>
      <c r="E21" s="18">
        <v>0.27027318949233647</v>
      </c>
    </row>
    <row r="22" spans="1:5" x14ac:dyDescent="0.3">
      <c r="A22" s="18" t="s">
        <v>599</v>
      </c>
      <c r="B22" s="30">
        <v>44440</v>
      </c>
      <c r="C22" s="18">
        <v>102208.20230999999</v>
      </c>
      <c r="D22" s="18">
        <v>68648.113473999998</v>
      </c>
      <c r="E22" s="18">
        <v>0.48887124696748829</v>
      </c>
    </row>
    <row r="23" spans="1:5" x14ac:dyDescent="0.3">
      <c r="A23" s="18" t="s">
        <v>599</v>
      </c>
      <c r="B23" s="30">
        <v>44470</v>
      </c>
      <c r="C23" s="18">
        <v>64161.890199999994</v>
      </c>
      <c r="D23" s="18">
        <v>42868.022199999999</v>
      </c>
      <c r="E23" s="18">
        <v>0.4967308242179645</v>
      </c>
    </row>
    <row r="24" spans="1:5" x14ac:dyDescent="0.3">
      <c r="A24" s="18" t="s">
        <v>599</v>
      </c>
      <c r="B24" s="30">
        <v>44501</v>
      </c>
      <c r="C24" s="18">
        <v>140384.598917</v>
      </c>
      <c r="D24" s="18">
        <v>125090.251017</v>
      </c>
      <c r="E24" s="18">
        <v>0.12226650578806075</v>
      </c>
    </row>
    <row r="25" spans="1:5" x14ac:dyDescent="0.3">
      <c r="A25" s="18" t="s">
        <v>599</v>
      </c>
      <c r="B25" s="30">
        <v>44531</v>
      </c>
      <c r="C25" s="18">
        <v>111029.909</v>
      </c>
      <c r="D25" s="18">
        <v>119468.27136</v>
      </c>
      <c r="E25" s="18">
        <v>-7.0632664756420716E-2</v>
      </c>
    </row>
    <row r="26" spans="1:5" x14ac:dyDescent="0.3">
      <c r="A26" s="18" t="s">
        <v>604</v>
      </c>
      <c r="B26" s="30">
        <v>44228</v>
      </c>
      <c r="C26" s="18">
        <v>3849.7523999999999</v>
      </c>
      <c r="D26" s="18">
        <v>3455.2447999999999</v>
      </c>
      <c r="E26" s="18">
        <v>0.1141764542992727</v>
      </c>
    </row>
    <row r="27" spans="1:5" x14ac:dyDescent="0.3">
      <c r="A27" s="18" t="s">
        <v>604</v>
      </c>
      <c r="B27" s="30">
        <v>44317</v>
      </c>
      <c r="C27" s="18">
        <v>13077.805</v>
      </c>
      <c r="D27" s="18">
        <v>16676.634999999998</v>
      </c>
      <c r="E27" s="18">
        <v>-0.21580072958363591</v>
      </c>
    </row>
    <row r="28" spans="1:5" x14ac:dyDescent="0.3">
      <c r="A28" s="18" t="s">
        <v>604</v>
      </c>
      <c r="B28" s="30">
        <v>44348</v>
      </c>
      <c r="C28" s="18">
        <v>8819.2000000000007</v>
      </c>
      <c r="D28" s="18">
        <v>11892.036400000001</v>
      </c>
      <c r="E28" s="18">
        <v>-0.25839446640106134</v>
      </c>
    </row>
    <row r="29" spans="1:5" x14ac:dyDescent="0.3">
      <c r="A29" s="18" t="s">
        <v>604</v>
      </c>
      <c r="B29" s="30">
        <v>44378</v>
      </c>
      <c r="C29" s="18">
        <v>9497.7022000000015</v>
      </c>
      <c r="D29" s="18">
        <v>9730.4020999999993</v>
      </c>
      <c r="E29" s="18">
        <v>-2.3914725990614283E-2</v>
      </c>
    </row>
    <row r="30" spans="1:5" x14ac:dyDescent="0.3">
      <c r="A30" s="18" t="s">
        <v>604</v>
      </c>
      <c r="B30" s="30">
        <v>44409</v>
      </c>
      <c r="C30" s="18">
        <v>12284.681000000002</v>
      </c>
      <c r="D30" s="18">
        <v>13569.5591</v>
      </c>
      <c r="E30" s="18">
        <v>-9.4688271780326128E-2</v>
      </c>
    </row>
    <row r="31" spans="1:5" x14ac:dyDescent="0.3">
      <c r="A31" s="18" t="s">
        <v>604</v>
      </c>
      <c r="B31" s="30">
        <v>44440</v>
      </c>
      <c r="C31" s="18">
        <v>6517.7001</v>
      </c>
      <c r="D31" s="18">
        <v>7023.0069000000003</v>
      </c>
      <c r="E31" s="18">
        <v>-7.1950206969040642E-2</v>
      </c>
    </row>
    <row r="32" spans="1:5" x14ac:dyDescent="0.3">
      <c r="A32" s="18" t="s">
        <v>604</v>
      </c>
      <c r="B32" s="30">
        <v>44470</v>
      </c>
      <c r="C32" s="18">
        <v>3791.5</v>
      </c>
      <c r="D32" s="18">
        <v>4191.2916000000005</v>
      </c>
      <c r="E32" s="18">
        <v>-9.5386252772295843E-2</v>
      </c>
    </row>
    <row r="33" spans="1:5" x14ac:dyDescent="0.3">
      <c r="A33" s="18" t="s">
        <v>604</v>
      </c>
      <c r="B33" s="30">
        <v>44501</v>
      </c>
      <c r="C33" s="18">
        <v>4350.8</v>
      </c>
      <c r="D33" s="18">
        <v>4927.1770999999999</v>
      </c>
      <c r="E33" s="18">
        <v>-0.11697917251644964</v>
      </c>
    </row>
    <row r="34" spans="1:5" x14ac:dyDescent="0.3">
      <c r="A34" s="18" t="s">
        <v>604</v>
      </c>
      <c r="B34" s="30">
        <v>44531</v>
      </c>
      <c r="C34" s="18">
        <v>5820</v>
      </c>
      <c r="D34" s="18">
        <v>7123.6235999999999</v>
      </c>
      <c r="E34" s="18">
        <v>-0.18300006754989129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D86C-DDEC-44E8-94BC-1FAEAE26045D}">
  <dimension ref="A1:I37"/>
  <sheetViews>
    <sheetView topLeftCell="A10" workbookViewId="0">
      <selection sqref="A1:K320"/>
    </sheetView>
  </sheetViews>
  <sheetFormatPr defaultRowHeight="14.4" x14ac:dyDescent="0.3"/>
  <cols>
    <col min="1" max="1" width="18.77734375" bestFit="1" customWidth="1"/>
    <col min="2" max="2" width="14.21875" bestFit="1" customWidth="1"/>
    <col min="3" max="3" width="9.109375" hidden="1" customWidth="1"/>
    <col min="4" max="4" width="18.33203125" hidden="1" customWidth="1"/>
    <col min="5" max="5" width="22.21875" hidden="1" customWidth="1"/>
    <col min="6" max="6" width="28.44140625" hidden="1" customWidth="1"/>
    <col min="7" max="7" width="22.109375" hidden="1" customWidth="1"/>
    <col min="8" max="8" width="72.33203125" bestFit="1" customWidth="1"/>
  </cols>
  <sheetData>
    <row r="1" spans="1:9" x14ac:dyDescent="0.3">
      <c r="A1" s="18" t="s">
        <v>10</v>
      </c>
      <c r="B1" s="18" t="s">
        <v>0</v>
      </c>
      <c r="C1" s="18" t="s">
        <v>614</v>
      </c>
      <c r="D1" s="18" t="s">
        <v>615</v>
      </c>
      <c r="E1" s="18" t="s">
        <v>796</v>
      </c>
      <c r="F1" s="18" t="s">
        <v>797</v>
      </c>
      <c r="G1" s="18" t="s">
        <v>798</v>
      </c>
      <c r="H1" t="s">
        <v>799</v>
      </c>
      <c r="I1" t="s">
        <v>810</v>
      </c>
    </row>
    <row r="2" spans="1:9" x14ac:dyDescent="0.3">
      <c r="A2" s="18" t="s">
        <v>598</v>
      </c>
      <c r="B2" s="30">
        <v>44197</v>
      </c>
      <c r="C2" s="18">
        <v>50000</v>
      </c>
      <c r="D2" s="18">
        <v>0.1</v>
      </c>
      <c r="E2" s="18">
        <v>53596.500699999997</v>
      </c>
      <c r="F2" s="18">
        <v>72652.029532999994</v>
      </c>
      <c r="G2" s="18">
        <v>-0.26228487979602277</v>
      </c>
      <c r="H2" s="18" t="s">
        <v>800</v>
      </c>
      <c r="I2">
        <f t="shared" ref="I2:I37" si="0">ROW()-1</f>
        <v>1</v>
      </c>
    </row>
    <row r="3" spans="1:9" x14ac:dyDescent="0.3">
      <c r="A3" s="18" t="s">
        <v>598</v>
      </c>
      <c r="B3" s="30">
        <v>44228</v>
      </c>
      <c r="C3" s="18">
        <v>110000</v>
      </c>
      <c r="D3" s="18">
        <v>0.4</v>
      </c>
      <c r="E3" s="18">
        <v>114321.32690500001</v>
      </c>
      <c r="F3" s="18">
        <v>162884.11656199995</v>
      </c>
      <c r="G3" s="18">
        <v>-0.298143187205826</v>
      </c>
      <c r="H3" s="18" t="s">
        <v>800</v>
      </c>
      <c r="I3">
        <f t="shared" si="0"/>
        <v>2</v>
      </c>
    </row>
    <row r="4" spans="1:9" x14ac:dyDescent="0.3">
      <c r="A4" s="18" t="s">
        <v>598</v>
      </c>
      <c r="B4" s="30">
        <v>44256</v>
      </c>
      <c r="C4" s="18">
        <v>110000</v>
      </c>
      <c r="D4" s="18">
        <v>0.25</v>
      </c>
      <c r="E4" s="18">
        <v>109214.74097799999</v>
      </c>
      <c r="F4" s="18">
        <v>118673.32753499999</v>
      </c>
      <c r="G4" s="18">
        <v>-7.9702716300850351E-2</v>
      </c>
      <c r="H4" s="18" t="s">
        <v>801</v>
      </c>
      <c r="I4">
        <f t="shared" si="0"/>
        <v>3</v>
      </c>
    </row>
    <row r="5" spans="1:9" x14ac:dyDescent="0.3">
      <c r="A5" s="18" t="s">
        <v>598</v>
      </c>
      <c r="B5" s="30">
        <v>44287</v>
      </c>
      <c r="C5" s="18">
        <v>270000</v>
      </c>
      <c r="D5" s="18">
        <v>0.5</v>
      </c>
      <c r="E5" s="18">
        <v>272631.53907699994</v>
      </c>
      <c r="F5" s="18">
        <v>225377.00037699996</v>
      </c>
      <c r="G5" s="18">
        <v>0.2096688598257801</v>
      </c>
      <c r="H5" s="18" t="s">
        <v>800</v>
      </c>
      <c r="I5">
        <f t="shared" si="0"/>
        <v>4</v>
      </c>
    </row>
    <row r="6" spans="1:9" x14ac:dyDescent="0.3">
      <c r="A6" s="18" t="s">
        <v>598</v>
      </c>
      <c r="B6" s="30">
        <v>44317</v>
      </c>
      <c r="C6" s="18">
        <v>40000</v>
      </c>
      <c r="D6" s="18">
        <v>0.35</v>
      </c>
      <c r="E6" s="18">
        <v>43562.966</v>
      </c>
      <c r="F6" s="18">
        <v>40122.68245</v>
      </c>
      <c r="G6" s="18">
        <v>8.5744106324077585E-2</v>
      </c>
      <c r="H6" s="18" t="s">
        <v>800</v>
      </c>
      <c r="I6">
        <f t="shared" si="0"/>
        <v>5</v>
      </c>
    </row>
    <row r="7" spans="1:9" x14ac:dyDescent="0.3">
      <c r="A7" s="18" t="s">
        <v>598</v>
      </c>
      <c r="B7" s="30">
        <v>44348</v>
      </c>
      <c r="C7" s="18">
        <v>70000</v>
      </c>
      <c r="D7" s="18">
        <v>0.35</v>
      </c>
      <c r="E7" s="18">
        <v>65931.330199999997</v>
      </c>
      <c r="F7" s="18">
        <v>57812.872048999998</v>
      </c>
      <c r="G7" s="18">
        <v>0.14042648052702011</v>
      </c>
      <c r="H7" s="18" t="s">
        <v>801</v>
      </c>
      <c r="I7">
        <f t="shared" si="0"/>
        <v>6</v>
      </c>
    </row>
    <row r="8" spans="1:9" x14ac:dyDescent="0.3">
      <c r="A8" s="18" t="s">
        <v>598</v>
      </c>
      <c r="B8" s="30">
        <v>44378</v>
      </c>
      <c r="C8" s="18">
        <v>270000</v>
      </c>
      <c r="D8" s="18">
        <v>0.2</v>
      </c>
      <c r="E8" s="18">
        <v>266571.23856699996</v>
      </c>
      <c r="F8" s="18">
        <v>215785.45136199999</v>
      </c>
      <c r="G8" s="18">
        <v>0.23535315696423909</v>
      </c>
      <c r="H8" s="18" t="s">
        <v>802</v>
      </c>
      <c r="I8">
        <f t="shared" si="0"/>
        <v>7</v>
      </c>
    </row>
    <row r="9" spans="1:9" x14ac:dyDescent="0.3">
      <c r="A9" s="18" t="s">
        <v>598</v>
      </c>
      <c r="B9" s="30">
        <v>44409</v>
      </c>
      <c r="C9" s="18">
        <v>140000</v>
      </c>
      <c r="D9" s="18">
        <v>0.1</v>
      </c>
      <c r="E9" s="18">
        <v>141066.677234</v>
      </c>
      <c r="F9" s="18">
        <v>126584.934001</v>
      </c>
      <c r="G9" s="18">
        <v>0.11440337151722657</v>
      </c>
      <c r="H9" s="18" t="s">
        <v>803</v>
      </c>
      <c r="I9">
        <f t="shared" si="0"/>
        <v>8</v>
      </c>
    </row>
    <row r="10" spans="1:9" x14ac:dyDescent="0.3">
      <c r="A10" s="18" t="s">
        <v>598</v>
      </c>
      <c r="B10" s="30">
        <v>44440</v>
      </c>
      <c r="C10" s="18">
        <v>140000</v>
      </c>
      <c r="D10" s="18">
        <v>0.2</v>
      </c>
      <c r="E10" s="18">
        <v>139436.89994599999</v>
      </c>
      <c r="F10" s="18">
        <v>107080.24497300001</v>
      </c>
      <c r="G10" s="18">
        <v>0.30217202978157753</v>
      </c>
      <c r="H10" s="18" t="s">
        <v>802</v>
      </c>
      <c r="I10">
        <f t="shared" si="0"/>
        <v>9</v>
      </c>
    </row>
    <row r="11" spans="1:9" x14ac:dyDescent="0.3">
      <c r="A11" s="18" t="s">
        <v>598</v>
      </c>
      <c r="B11" s="30">
        <v>44470</v>
      </c>
      <c r="C11" s="18">
        <v>40000</v>
      </c>
      <c r="D11" s="18">
        <v>0.15</v>
      </c>
      <c r="E11" s="18">
        <v>38460.628700000001</v>
      </c>
      <c r="F11" s="18">
        <v>37620.579196000006</v>
      </c>
      <c r="G11" s="18">
        <v>2.2329520755738796E-2</v>
      </c>
      <c r="H11" s="18" t="s">
        <v>801</v>
      </c>
      <c r="I11">
        <f t="shared" si="0"/>
        <v>10</v>
      </c>
    </row>
    <row r="12" spans="1:9" x14ac:dyDescent="0.3">
      <c r="A12" s="18" t="s">
        <v>598</v>
      </c>
      <c r="B12" s="30">
        <v>44501</v>
      </c>
      <c r="C12" s="18">
        <v>30000</v>
      </c>
      <c r="D12" s="18">
        <v>0.1</v>
      </c>
      <c r="E12" s="18">
        <v>27678.4967</v>
      </c>
      <c r="F12" s="18">
        <v>24668.444582</v>
      </c>
      <c r="G12" s="18">
        <v>0.12202034497936554</v>
      </c>
      <c r="H12" s="18" t="s">
        <v>802</v>
      </c>
      <c r="I12">
        <f t="shared" si="0"/>
        <v>11</v>
      </c>
    </row>
    <row r="13" spans="1:9" x14ac:dyDescent="0.3">
      <c r="A13" s="18" t="s">
        <v>598</v>
      </c>
      <c r="B13" s="30">
        <v>44531</v>
      </c>
      <c r="C13" s="18">
        <v>40000</v>
      </c>
      <c r="D13" s="18">
        <v>0.5</v>
      </c>
      <c r="E13" s="18">
        <v>39686.486599999997</v>
      </c>
      <c r="F13" s="18">
        <v>72538.831051999994</v>
      </c>
      <c r="G13" s="18">
        <v>-0.4528932156137111</v>
      </c>
      <c r="H13" s="18" t="s">
        <v>801</v>
      </c>
      <c r="I13">
        <f t="shared" si="0"/>
        <v>12</v>
      </c>
    </row>
    <row r="14" spans="1:9" x14ac:dyDescent="0.3">
      <c r="A14" s="18" t="s">
        <v>599</v>
      </c>
      <c r="B14" s="30">
        <v>44197</v>
      </c>
      <c r="C14" s="18">
        <v>30000</v>
      </c>
      <c r="D14" s="18">
        <v>0.15</v>
      </c>
      <c r="E14" s="18">
        <v>25022.215499999998</v>
      </c>
      <c r="F14" s="18">
        <v>26984.981500000002</v>
      </c>
      <c r="G14" s="18">
        <v>-7.2735495482922685E-2</v>
      </c>
      <c r="H14" s="18" t="s">
        <v>801</v>
      </c>
      <c r="I14">
        <f t="shared" si="0"/>
        <v>13</v>
      </c>
    </row>
    <row r="15" spans="1:9" x14ac:dyDescent="0.3">
      <c r="A15" s="18" t="s">
        <v>599</v>
      </c>
      <c r="B15" s="30">
        <v>44228</v>
      </c>
      <c r="C15" s="18">
        <v>110000</v>
      </c>
      <c r="D15" s="18">
        <v>0.55000000000000004</v>
      </c>
      <c r="E15" s="18">
        <v>111350.9424</v>
      </c>
      <c r="F15" s="18">
        <v>96773.684974000003</v>
      </c>
      <c r="G15" s="18">
        <v>0.15063245168267003</v>
      </c>
      <c r="H15" s="18" t="s">
        <v>800</v>
      </c>
      <c r="I15">
        <f t="shared" si="0"/>
        <v>14</v>
      </c>
    </row>
    <row r="16" spans="1:9" x14ac:dyDescent="0.3">
      <c r="A16" s="18" t="s">
        <v>599</v>
      </c>
      <c r="B16" s="30">
        <v>44256</v>
      </c>
      <c r="C16" s="18">
        <v>50000</v>
      </c>
      <c r="D16" s="18">
        <v>0.1</v>
      </c>
      <c r="E16" s="18">
        <v>47227.501799999998</v>
      </c>
      <c r="F16" s="18">
        <v>39308.963544999999</v>
      </c>
      <c r="G16" s="18">
        <v>0.2014435777716459</v>
      </c>
      <c r="H16" s="18" t="s">
        <v>802</v>
      </c>
      <c r="I16">
        <f t="shared" si="0"/>
        <v>15</v>
      </c>
    </row>
    <row r="17" spans="1:9" x14ac:dyDescent="0.3">
      <c r="A17" s="18" t="s">
        <v>599</v>
      </c>
      <c r="B17" s="30">
        <v>44287</v>
      </c>
      <c r="C17" s="18">
        <v>130000</v>
      </c>
      <c r="D17" s="18">
        <v>0.15</v>
      </c>
      <c r="E17" s="18">
        <v>133875.53100000002</v>
      </c>
      <c r="F17" s="18">
        <v>130692.09281199999</v>
      </c>
      <c r="G17" s="18">
        <v>2.4358307526526346E-2</v>
      </c>
      <c r="H17" s="18" t="s">
        <v>800</v>
      </c>
      <c r="I17">
        <f t="shared" si="0"/>
        <v>16</v>
      </c>
    </row>
    <row r="18" spans="1:9" x14ac:dyDescent="0.3">
      <c r="A18" s="18" t="s">
        <v>599</v>
      </c>
      <c r="B18" s="30">
        <v>44317</v>
      </c>
      <c r="C18" s="18">
        <v>40000</v>
      </c>
      <c r="D18" s="18">
        <v>0.45</v>
      </c>
      <c r="E18" s="18">
        <v>44987.107199999999</v>
      </c>
      <c r="F18" s="18">
        <v>35685.763400000003</v>
      </c>
      <c r="G18" s="18">
        <v>0.26064578458758692</v>
      </c>
      <c r="H18" s="18" t="s">
        <v>800</v>
      </c>
      <c r="I18">
        <f t="shared" si="0"/>
        <v>17</v>
      </c>
    </row>
    <row r="19" spans="1:9" x14ac:dyDescent="0.3">
      <c r="A19" s="18" t="s">
        <v>599</v>
      </c>
      <c r="B19" s="30">
        <v>44348</v>
      </c>
      <c r="C19" s="18">
        <v>90000</v>
      </c>
      <c r="D19" s="18">
        <v>0.7</v>
      </c>
      <c r="E19" s="18">
        <v>91043.023820000002</v>
      </c>
      <c r="F19" s="18">
        <v>63111.869530000011</v>
      </c>
      <c r="G19" s="18">
        <v>0.44256578830584337</v>
      </c>
      <c r="H19" s="18" t="s">
        <v>800</v>
      </c>
      <c r="I19">
        <f t="shared" si="0"/>
        <v>18</v>
      </c>
    </row>
    <row r="20" spans="1:9" x14ac:dyDescent="0.3">
      <c r="A20" s="18" t="s">
        <v>599</v>
      </c>
      <c r="B20" s="30">
        <v>44378</v>
      </c>
      <c r="C20" s="18">
        <v>60000</v>
      </c>
      <c r="D20" s="18">
        <v>0.15</v>
      </c>
      <c r="E20" s="18">
        <v>58620.684999999998</v>
      </c>
      <c r="F20" s="18">
        <v>45182.057759999996</v>
      </c>
      <c r="G20" s="18">
        <v>0.29743282856623932</v>
      </c>
      <c r="H20" s="18" t="s">
        <v>802</v>
      </c>
      <c r="I20">
        <f t="shared" si="0"/>
        <v>19</v>
      </c>
    </row>
    <row r="21" spans="1:9" x14ac:dyDescent="0.3">
      <c r="A21" s="18" t="s">
        <v>599</v>
      </c>
      <c r="B21" s="30">
        <v>44409</v>
      </c>
      <c r="C21" s="18">
        <v>100000</v>
      </c>
      <c r="D21" s="18">
        <v>0.3</v>
      </c>
      <c r="E21" s="18">
        <v>99872.902189</v>
      </c>
      <c r="F21" s="18">
        <v>78623.16784699999</v>
      </c>
      <c r="G21" s="18">
        <v>0.27027318949233647</v>
      </c>
      <c r="H21" s="18" t="s">
        <v>801</v>
      </c>
      <c r="I21">
        <f t="shared" si="0"/>
        <v>20</v>
      </c>
    </row>
    <row r="22" spans="1:9" x14ac:dyDescent="0.3">
      <c r="A22" s="18" t="s">
        <v>599</v>
      </c>
      <c r="B22" s="30">
        <v>44440</v>
      </c>
      <c r="C22" s="18">
        <v>100000</v>
      </c>
      <c r="D22" s="18">
        <v>0.4</v>
      </c>
      <c r="E22" s="18">
        <v>102208.20231000001</v>
      </c>
      <c r="F22" s="18">
        <v>68648.113473999998</v>
      </c>
      <c r="G22" s="18">
        <v>0.48887124696748829</v>
      </c>
      <c r="H22" s="18" t="s">
        <v>803</v>
      </c>
      <c r="I22">
        <f t="shared" si="0"/>
        <v>21</v>
      </c>
    </row>
    <row r="23" spans="1:9" x14ac:dyDescent="0.3">
      <c r="A23" s="18" t="s">
        <v>599</v>
      </c>
      <c r="B23" s="30">
        <v>44470</v>
      </c>
      <c r="C23" s="18">
        <v>60000</v>
      </c>
      <c r="D23" s="18">
        <v>0.8</v>
      </c>
      <c r="E23" s="18">
        <v>64161.890199999994</v>
      </c>
      <c r="F23" s="18">
        <v>42868.022199999999</v>
      </c>
      <c r="G23" s="18">
        <v>0.49673082421796444</v>
      </c>
      <c r="H23" s="18" t="s">
        <v>800</v>
      </c>
      <c r="I23">
        <f t="shared" si="0"/>
        <v>22</v>
      </c>
    </row>
    <row r="24" spans="1:9" x14ac:dyDescent="0.3">
      <c r="A24" s="18" t="s">
        <v>599</v>
      </c>
      <c r="B24" s="30">
        <v>44501</v>
      </c>
      <c r="C24" s="18">
        <v>140000</v>
      </c>
      <c r="D24" s="18">
        <v>0.15</v>
      </c>
      <c r="E24" s="18">
        <v>140384.598917</v>
      </c>
      <c r="F24" s="18">
        <v>125090.25101699999</v>
      </c>
      <c r="G24" s="18">
        <v>0.12226650578806075</v>
      </c>
      <c r="H24" s="18" t="s">
        <v>800</v>
      </c>
      <c r="I24">
        <f t="shared" si="0"/>
        <v>23</v>
      </c>
    </row>
    <row r="25" spans="1:9" x14ac:dyDescent="0.3">
      <c r="A25" s="18" t="s">
        <v>599</v>
      </c>
      <c r="B25" s="30">
        <v>44531</v>
      </c>
      <c r="C25" s="18">
        <v>110000</v>
      </c>
      <c r="D25" s="18">
        <v>0.35</v>
      </c>
      <c r="E25" s="18">
        <v>111029.90900000001</v>
      </c>
      <c r="F25" s="18">
        <v>119468.27136</v>
      </c>
      <c r="G25" s="18">
        <v>-7.0632664756420716E-2</v>
      </c>
      <c r="H25" s="18" t="s">
        <v>800</v>
      </c>
      <c r="I25">
        <f t="shared" si="0"/>
        <v>24</v>
      </c>
    </row>
    <row r="26" spans="1:9" x14ac:dyDescent="0.3">
      <c r="A26" s="18" t="s">
        <v>604</v>
      </c>
      <c r="B26" s="30">
        <v>44197</v>
      </c>
      <c r="C26" s="18">
        <v>1000</v>
      </c>
      <c r="D26" s="18">
        <v>0.3</v>
      </c>
      <c r="E26" s="18">
        <v>0</v>
      </c>
      <c r="F26" s="18">
        <v>0</v>
      </c>
      <c r="G26" s="18">
        <v>0</v>
      </c>
      <c r="H26" s="18" t="s">
        <v>801</v>
      </c>
      <c r="I26">
        <f t="shared" si="0"/>
        <v>25</v>
      </c>
    </row>
    <row r="27" spans="1:9" x14ac:dyDescent="0.3">
      <c r="A27" s="18" t="s">
        <v>604</v>
      </c>
      <c r="B27" s="30">
        <v>44228</v>
      </c>
      <c r="C27" s="18">
        <v>50000</v>
      </c>
      <c r="D27" s="18">
        <v>0.1</v>
      </c>
      <c r="E27" s="18">
        <v>3849.7523999999999</v>
      </c>
      <c r="F27" s="18">
        <v>3455.2447999999999</v>
      </c>
      <c r="G27" s="18">
        <v>0.1141764542992727</v>
      </c>
      <c r="H27" s="18" t="s">
        <v>802</v>
      </c>
      <c r="I27">
        <f t="shared" si="0"/>
        <v>26</v>
      </c>
    </row>
    <row r="28" spans="1:9" x14ac:dyDescent="0.3">
      <c r="A28" s="18" t="s">
        <v>604</v>
      </c>
      <c r="B28" s="30">
        <v>44256</v>
      </c>
      <c r="C28" s="18">
        <v>10000</v>
      </c>
      <c r="D28" s="18">
        <v>0.35</v>
      </c>
      <c r="E28" s="18">
        <v>0</v>
      </c>
      <c r="F28" s="18">
        <v>0</v>
      </c>
      <c r="G28" s="18">
        <v>0</v>
      </c>
      <c r="H28" s="18" t="s">
        <v>801</v>
      </c>
      <c r="I28">
        <f t="shared" si="0"/>
        <v>27</v>
      </c>
    </row>
    <row r="29" spans="1:9" x14ac:dyDescent="0.3">
      <c r="A29" t="s">
        <v>604</v>
      </c>
      <c r="B29" s="30">
        <v>44287</v>
      </c>
      <c r="C29">
        <v>1000</v>
      </c>
      <c r="D29">
        <v>0.25</v>
      </c>
      <c r="E29">
        <v>0</v>
      </c>
      <c r="F29">
        <v>0</v>
      </c>
      <c r="G29">
        <v>0</v>
      </c>
      <c r="H29" s="18" t="s">
        <v>801</v>
      </c>
      <c r="I29">
        <f t="shared" si="0"/>
        <v>28</v>
      </c>
    </row>
    <row r="30" spans="1:9" x14ac:dyDescent="0.3">
      <c r="A30" t="s">
        <v>604</v>
      </c>
      <c r="B30" s="30">
        <v>44317</v>
      </c>
      <c r="C30">
        <v>10000</v>
      </c>
      <c r="D30">
        <v>0.1</v>
      </c>
      <c r="E30">
        <v>13077.805</v>
      </c>
      <c r="F30">
        <v>16676.634999999998</v>
      </c>
      <c r="G30">
        <v>-0.21580072958363594</v>
      </c>
      <c r="H30" s="18" t="s">
        <v>800</v>
      </c>
      <c r="I30">
        <f t="shared" si="0"/>
        <v>29</v>
      </c>
    </row>
    <row r="31" spans="1:9" x14ac:dyDescent="0.3">
      <c r="A31" t="s">
        <v>604</v>
      </c>
      <c r="B31" s="30">
        <v>44348</v>
      </c>
      <c r="C31">
        <v>10000</v>
      </c>
      <c r="D31">
        <v>0.23</v>
      </c>
      <c r="E31">
        <v>8819.2000000000007</v>
      </c>
      <c r="F31">
        <v>11892.036399999999</v>
      </c>
      <c r="G31">
        <v>-0.25839446640106134</v>
      </c>
      <c r="H31" s="18" t="s">
        <v>801</v>
      </c>
      <c r="I31">
        <f t="shared" si="0"/>
        <v>30</v>
      </c>
    </row>
    <row r="32" spans="1:9" x14ac:dyDescent="0.3">
      <c r="A32" t="s">
        <v>604</v>
      </c>
      <c r="B32" s="30">
        <v>44378</v>
      </c>
      <c r="C32">
        <v>10000</v>
      </c>
      <c r="D32">
        <v>0.1</v>
      </c>
      <c r="E32">
        <v>9497.7022000000015</v>
      </c>
      <c r="F32">
        <v>9730.4020999999993</v>
      </c>
      <c r="G32">
        <v>-2.3914725990614283E-2</v>
      </c>
      <c r="H32" s="18" t="s">
        <v>801</v>
      </c>
      <c r="I32">
        <f t="shared" si="0"/>
        <v>31</v>
      </c>
    </row>
    <row r="33" spans="1:9" x14ac:dyDescent="0.3">
      <c r="A33" t="s">
        <v>604</v>
      </c>
      <c r="B33" s="30">
        <v>44409</v>
      </c>
      <c r="C33">
        <v>10000</v>
      </c>
      <c r="D33">
        <v>0.05</v>
      </c>
      <c r="E33">
        <v>12284.681000000002</v>
      </c>
      <c r="F33">
        <v>13569.5591</v>
      </c>
      <c r="G33">
        <v>-9.4688271780326128E-2</v>
      </c>
      <c r="H33" s="18" t="s">
        <v>800</v>
      </c>
      <c r="I33">
        <f t="shared" si="0"/>
        <v>32</v>
      </c>
    </row>
    <row r="34" spans="1:9" x14ac:dyDescent="0.3">
      <c r="A34" t="s">
        <v>604</v>
      </c>
      <c r="B34" s="30">
        <v>44440</v>
      </c>
      <c r="C34">
        <v>10000</v>
      </c>
      <c r="D34">
        <v>0.05</v>
      </c>
      <c r="E34">
        <v>6517.7001</v>
      </c>
      <c r="F34">
        <v>7023.0069000000003</v>
      </c>
      <c r="G34">
        <v>-7.1950206969040642E-2</v>
      </c>
      <c r="H34" s="18" t="s">
        <v>801</v>
      </c>
      <c r="I34">
        <f t="shared" si="0"/>
        <v>33</v>
      </c>
    </row>
    <row r="35" spans="1:9" x14ac:dyDescent="0.3">
      <c r="A35" t="s">
        <v>604</v>
      </c>
      <c r="B35" s="30">
        <v>44470</v>
      </c>
      <c r="C35">
        <v>1000</v>
      </c>
      <c r="D35">
        <v>0.1</v>
      </c>
      <c r="E35">
        <v>3791.5</v>
      </c>
      <c r="F35">
        <v>4191.2916000000005</v>
      </c>
      <c r="G35">
        <v>-9.5386252772295843E-2</v>
      </c>
      <c r="H35" s="18" t="s">
        <v>800</v>
      </c>
      <c r="I35">
        <f t="shared" si="0"/>
        <v>34</v>
      </c>
    </row>
    <row r="36" spans="1:9" x14ac:dyDescent="0.3">
      <c r="A36" t="s">
        <v>604</v>
      </c>
      <c r="B36" s="30">
        <v>44501</v>
      </c>
      <c r="C36">
        <v>2500</v>
      </c>
      <c r="D36">
        <v>0.1</v>
      </c>
      <c r="E36">
        <v>4350.8</v>
      </c>
      <c r="F36">
        <v>4927.1770999999999</v>
      </c>
      <c r="G36">
        <v>-0.11697917251644963</v>
      </c>
      <c r="H36" s="18" t="s">
        <v>800</v>
      </c>
      <c r="I36">
        <f t="shared" si="0"/>
        <v>35</v>
      </c>
    </row>
    <row r="37" spans="1:9" x14ac:dyDescent="0.3">
      <c r="A37" t="s">
        <v>604</v>
      </c>
      <c r="B37" s="30">
        <v>44531</v>
      </c>
      <c r="C37">
        <v>10000</v>
      </c>
      <c r="D37">
        <v>0.2</v>
      </c>
      <c r="E37">
        <v>5820</v>
      </c>
      <c r="F37">
        <v>7123.6235999999999</v>
      </c>
      <c r="G37">
        <v>-0.18300006754989129</v>
      </c>
      <c r="H37" s="18" t="s">
        <v>801</v>
      </c>
      <c r="I37">
        <f t="shared" si="0"/>
        <v>36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2F9A-7021-4271-A811-7045302F75D5}">
  <dimension ref="A1:G4"/>
  <sheetViews>
    <sheetView workbookViewId="0">
      <selection activeCell="G7" sqref="G7"/>
    </sheetView>
  </sheetViews>
  <sheetFormatPr defaultRowHeight="14.4" x14ac:dyDescent="0.3"/>
  <cols>
    <col min="1" max="1" width="18.6640625" bestFit="1" customWidth="1"/>
    <col min="2" max="2" width="16.6640625" hidden="1" customWidth="1"/>
    <col min="3" max="3" width="22.44140625" hidden="1" customWidth="1"/>
    <col min="4" max="4" width="16.44140625" hidden="1" customWidth="1"/>
    <col min="5" max="5" width="25.88671875" hidden="1" customWidth="1"/>
    <col min="6" max="6" width="25.6640625" hidden="1" customWidth="1"/>
    <col min="7" max="7" width="67.109375" bestFit="1" customWidth="1"/>
  </cols>
  <sheetData>
    <row r="1" spans="1:7" x14ac:dyDescent="0.3">
      <c r="A1" s="18" t="s">
        <v>10</v>
      </c>
      <c r="B1" s="18" t="s">
        <v>804</v>
      </c>
      <c r="C1" s="18" t="s">
        <v>805</v>
      </c>
      <c r="D1" s="18" t="s">
        <v>806</v>
      </c>
      <c r="E1" s="18" t="s">
        <v>807</v>
      </c>
      <c r="F1" s="18" t="s">
        <v>808</v>
      </c>
      <c r="G1" s="18" t="s">
        <v>809</v>
      </c>
    </row>
    <row r="2" spans="1:7" x14ac:dyDescent="0.3">
      <c r="A2" s="18" t="s">
        <v>598</v>
      </c>
      <c r="B2" s="18">
        <v>1312158.831607</v>
      </c>
      <c r="C2" s="18">
        <v>1261800.5136719996</v>
      </c>
      <c r="D2" s="18">
        <v>3.9909888599150456E-2</v>
      </c>
      <c r="E2" s="18">
        <v>1310000</v>
      </c>
      <c r="F2" s="18">
        <v>0.2</v>
      </c>
      <c r="G2" s="18" t="s">
        <v>816</v>
      </c>
    </row>
    <row r="3" spans="1:7" x14ac:dyDescent="0.3">
      <c r="A3" s="18" t="s">
        <v>599</v>
      </c>
      <c r="B3" s="18">
        <v>1029784.509336</v>
      </c>
      <c r="C3" s="18">
        <v>872437.23941899999</v>
      </c>
      <c r="D3" s="18">
        <v>0.18035368368936824</v>
      </c>
      <c r="E3" s="18">
        <v>1020000</v>
      </c>
      <c r="F3" s="18">
        <v>0.3</v>
      </c>
      <c r="G3" s="18" t="s">
        <v>816</v>
      </c>
    </row>
    <row r="4" spans="1:7" x14ac:dyDescent="0.3">
      <c r="A4" s="18" t="s">
        <v>604</v>
      </c>
      <c r="B4" s="18">
        <v>68009.140700000018</v>
      </c>
      <c r="C4" s="18">
        <v>78588.976600000009</v>
      </c>
      <c r="D4" s="18">
        <v>-0.13462239054020186</v>
      </c>
      <c r="E4" s="18">
        <v>125500</v>
      </c>
      <c r="F4" s="18">
        <v>0.1</v>
      </c>
      <c r="G4" s="18" t="s">
        <v>817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7060-CDEE-43E0-A7CF-783D116F866D}">
  <sheetPr codeName="Лист2"/>
  <dimension ref="A1:A15"/>
  <sheetViews>
    <sheetView workbookViewId="0">
      <selection activeCell="A20" sqref="A20"/>
    </sheetView>
  </sheetViews>
  <sheetFormatPr defaultColWidth="8.88671875" defaultRowHeight="14.4" x14ac:dyDescent="0.3"/>
  <cols>
    <col min="1" max="1" width="126.44140625" customWidth="1"/>
    <col min="2" max="2" width="22.44140625" customWidth="1"/>
    <col min="3" max="3" width="21.109375" customWidth="1"/>
    <col min="4" max="4" width="10.88671875" customWidth="1"/>
    <col min="8" max="8" width="20.6640625" customWidth="1"/>
    <col min="9" max="9" width="10.44140625" bestFit="1" customWidth="1"/>
    <col min="10" max="10" width="16.44140625" customWidth="1"/>
    <col min="11" max="11" width="9.109375" bestFit="1" customWidth="1"/>
  </cols>
  <sheetData>
    <row r="1" spans="1:1" x14ac:dyDescent="0.3">
      <c r="A1" s="7" t="s">
        <v>596</v>
      </c>
    </row>
    <row r="2" spans="1:1" s="3" customFormat="1" x14ac:dyDescent="0.3">
      <c r="A2" s="6" t="s">
        <v>594</v>
      </c>
    </row>
    <row r="3" spans="1:1" s="3" customFormat="1" ht="28.8" x14ac:dyDescent="0.3">
      <c r="A3" s="5" t="s">
        <v>1</v>
      </c>
    </row>
    <row r="4" spans="1:1" s="3" customFormat="1" x14ac:dyDescent="0.3">
      <c r="A4" s="5" t="s">
        <v>587</v>
      </c>
    </row>
    <row r="5" spans="1:1" s="3" customFormat="1" x14ac:dyDescent="0.3">
      <c r="A5" s="5" t="s">
        <v>588</v>
      </c>
    </row>
    <row r="6" spans="1:1" s="3" customFormat="1" x14ac:dyDescent="0.3">
      <c r="A6" s="5" t="s">
        <v>589</v>
      </c>
    </row>
    <row r="7" spans="1:1" s="3" customFormat="1" x14ac:dyDescent="0.3">
      <c r="A7" s="5" t="s">
        <v>590</v>
      </c>
    </row>
    <row r="8" spans="1:1" s="3" customFormat="1" x14ac:dyDescent="0.3">
      <c r="A8" s="5" t="s">
        <v>591</v>
      </c>
    </row>
    <row r="9" spans="1:1" s="3" customFormat="1" x14ac:dyDescent="0.3">
      <c r="A9" s="5" t="s">
        <v>592</v>
      </c>
    </row>
    <row r="10" spans="1:1" s="3" customFormat="1" x14ac:dyDescent="0.3">
      <c r="A10" s="5" t="s">
        <v>593</v>
      </c>
    </row>
    <row r="11" spans="1:1" s="3" customFormat="1" x14ac:dyDescent="0.3"/>
    <row r="12" spans="1:1" s="3" customFormat="1" x14ac:dyDescent="0.3">
      <c r="A12" s="4" t="s">
        <v>595</v>
      </c>
    </row>
    <row r="13" spans="1:1" s="3" customFormat="1" x14ac:dyDescent="0.3">
      <c r="A13" s="5" t="s">
        <v>2</v>
      </c>
    </row>
    <row r="14" spans="1:1" s="3" customFormat="1" x14ac:dyDescent="0.3">
      <c r="A14" s="5" t="s">
        <v>3</v>
      </c>
    </row>
    <row r="15" spans="1:1" s="3" customFormat="1" x14ac:dyDescent="0.3">
      <c r="A15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4EA2-190D-4CCD-85FF-FACC6C66898F}">
  <dimension ref="A1:J16"/>
  <sheetViews>
    <sheetView workbookViewId="0">
      <selection activeCell="D18" sqref="D18"/>
    </sheetView>
  </sheetViews>
  <sheetFormatPr defaultRowHeight="14.4" x14ac:dyDescent="0.3"/>
  <cols>
    <col min="1" max="1" width="33.5546875" customWidth="1"/>
    <col min="2" max="2" width="23.88671875" customWidth="1"/>
  </cols>
  <sheetData>
    <row r="1" spans="1:10" x14ac:dyDescent="0.3">
      <c r="A1" s="8" t="s">
        <v>630</v>
      </c>
    </row>
    <row r="3" spans="1:10" x14ac:dyDescent="0.3">
      <c r="A3" s="10" t="s">
        <v>631</v>
      </c>
      <c r="B3" s="20">
        <v>675</v>
      </c>
    </row>
    <row r="4" spans="1:10" ht="15" thickBot="1" x14ac:dyDescent="0.35"/>
    <row r="5" spans="1:10" ht="15" thickBot="1" x14ac:dyDescent="0.35">
      <c r="A5" s="13" t="s">
        <v>632</v>
      </c>
      <c r="B5" s="14" t="s">
        <v>640</v>
      </c>
      <c r="D5" s="21" t="s">
        <v>648</v>
      </c>
      <c r="E5" s="22"/>
      <c r="F5" s="22"/>
      <c r="G5" s="22"/>
      <c r="H5" s="22"/>
      <c r="I5" s="22"/>
      <c r="J5" s="23"/>
    </row>
    <row r="6" spans="1:10" x14ac:dyDescent="0.3">
      <c r="A6" s="11" t="s">
        <v>633</v>
      </c>
      <c r="B6" s="16">
        <f>0.015*B13</f>
        <v>11.25110294117647</v>
      </c>
      <c r="D6" s="24" t="s">
        <v>643</v>
      </c>
      <c r="E6" s="25"/>
      <c r="F6" s="25"/>
      <c r="G6" s="25"/>
      <c r="H6" s="25"/>
      <c r="I6" s="25"/>
      <c r="J6" s="26"/>
    </row>
    <row r="7" spans="1:10" x14ac:dyDescent="0.3">
      <c r="A7" s="11" t="s">
        <v>634</v>
      </c>
      <c r="B7" s="16">
        <f>0.01*B3</f>
        <v>6.75</v>
      </c>
      <c r="D7" s="24" t="s">
        <v>642</v>
      </c>
      <c r="E7" s="25"/>
      <c r="F7" s="25"/>
      <c r="G7" s="25"/>
      <c r="H7" s="25"/>
      <c r="I7" s="25"/>
      <c r="J7" s="26"/>
    </row>
    <row r="8" spans="1:10" x14ac:dyDescent="0.3">
      <c r="A8" s="11" t="s">
        <v>635</v>
      </c>
      <c r="B8" s="16">
        <f>0.01*B13</f>
        <v>7.5007352941176464</v>
      </c>
      <c r="D8" s="24"/>
      <c r="E8" s="25"/>
      <c r="F8" s="25"/>
      <c r="G8" s="25"/>
      <c r="H8" s="25"/>
      <c r="I8" s="25"/>
      <c r="J8" s="26"/>
    </row>
    <row r="9" spans="1:10" x14ac:dyDescent="0.3">
      <c r="A9" s="11" t="s">
        <v>636</v>
      </c>
      <c r="B9" s="16">
        <f>0.018*B13</f>
        <v>13.501323529411762</v>
      </c>
      <c r="D9" s="24" t="s">
        <v>644</v>
      </c>
      <c r="E9" s="25"/>
      <c r="F9" s="25"/>
      <c r="G9" s="25"/>
      <c r="H9" s="25"/>
      <c r="I9" s="25"/>
      <c r="J9" s="26"/>
    </row>
    <row r="10" spans="1:10" x14ac:dyDescent="0.3">
      <c r="A10" s="11" t="s">
        <v>637</v>
      </c>
      <c r="B10" s="16">
        <f>0.03*B13</f>
        <v>22.502205882352939</v>
      </c>
      <c r="D10" s="24" t="s">
        <v>647</v>
      </c>
      <c r="E10" s="25"/>
      <c r="F10" s="25"/>
      <c r="G10" s="25"/>
      <c r="H10" s="25"/>
      <c r="I10" s="25"/>
      <c r="J10" s="26"/>
    </row>
    <row r="11" spans="1:10" x14ac:dyDescent="0.3">
      <c r="A11" s="11" t="s">
        <v>638</v>
      </c>
      <c r="B11" s="16">
        <f>0.01*(B3+0.01*B7)</f>
        <v>6.7506750000000002</v>
      </c>
      <c r="D11" s="24" t="s">
        <v>646</v>
      </c>
      <c r="E11" s="25"/>
      <c r="F11" s="25"/>
      <c r="G11" s="25"/>
      <c r="H11" s="25"/>
      <c r="I11" s="25"/>
      <c r="J11" s="26"/>
    </row>
    <row r="12" spans="1:10" x14ac:dyDescent="0.3">
      <c r="A12" s="11" t="s">
        <v>639</v>
      </c>
      <c r="B12" s="16">
        <f>0.009*B13</f>
        <v>6.7506617647058809</v>
      </c>
      <c r="D12" s="24" t="s">
        <v>645</v>
      </c>
      <c r="E12" s="25"/>
      <c r="F12" s="25"/>
      <c r="G12" s="25"/>
      <c r="H12" s="25"/>
      <c r="I12" s="25"/>
      <c r="J12" s="26"/>
    </row>
    <row r="13" spans="1:10" ht="15" thickBot="1" x14ac:dyDescent="0.35">
      <c r="A13" s="12" t="s">
        <v>641</v>
      </c>
      <c r="B13" s="15">
        <f>1.0201*B3/0.918</f>
        <v>750.07352941176464</v>
      </c>
      <c r="D13" s="27"/>
      <c r="E13" s="28"/>
      <c r="F13" s="28"/>
      <c r="G13" s="28"/>
      <c r="H13" s="28"/>
      <c r="I13" s="28"/>
      <c r="J13" s="29"/>
    </row>
    <row r="14" spans="1:10" x14ac:dyDescent="0.3">
      <c r="B14" s="17"/>
    </row>
    <row r="15" spans="1:10" x14ac:dyDescent="0.3">
      <c r="B15" s="19"/>
    </row>
    <row r="16" spans="1:10" x14ac:dyDescent="0.3">
      <c r="B1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D506-A84E-412D-BEEB-D600258D2293}">
  <sheetPr codeName="Лист5"/>
  <dimension ref="A2:F4"/>
  <sheetViews>
    <sheetView workbookViewId="0">
      <selection activeCell="G4" sqref="G4"/>
    </sheetView>
  </sheetViews>
  <sheetFormatPr defaultRowHeight="14.4" x14ac:dyDescent="0.3"/>
  <cols>
    <col min="1" max="1" width="23.6640625" customWidth="1"/>
    <col min="2" max="2" width="10.109375" bestFit="1" customWidth="1"/>
    <col min="3" max="3" width="14.44140625" bestFit="1" customWidth="1"/>
    <col min="4" max="4" width="8.6640625" bestFit="1" customWidth="1"/>
    <col min="5" max="5" width="15" bestFit="1" customWidth="1"/>
    <col min="6" max="6" width="17.33203125" bestFit="1" customWidth="1"/>
  </cols>
  <sheetData>
    <row r="2" spans="1:6" x14ac:dyDescent="0.3">
      <c r="A2" s="8" t="s">
        <v>623</v>
      </c>
    </row>
    <row r="4" spans="1:6" x14ac:dyDescent="0.3">
      <c r="A4" s="1" t="s">
        <v>622</v>
      </c>
      <c r="B4" s="1" t="s">
        <v>6</v>
      </c>
      <c r="C4" s="1" t="s">
        <v>7</v>
      </c>
      <c r="D4" s="1" t="s">
        <v>11</v>
      </c>
      <c r="E4" s="1" t="s">
        <v>620</v>
      </c>
      <c r="F4" s="1" t="s">
        <v>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EB75-A20F-4959-9563-8811D536EEBC}">
  <dimension ref="A1:F416"/>
  <sheetViews>
    <sheetView workbookViewId="0">
      <selection sqref="A1:F416"/>
    </sheetView>
  </sheetViews>
  <sheetFormatPr defaultRowHeight="14.4" x14ac:dyDescent="0.3"/>
  <cols>
    <col min="1" max="1" width="9" bestFit="1" customWidth="1"/>
    <col min="2" max="2" width="13.33203125" bestFit="1" customWidth="1"/>
    <col min="3" max="3" width="16.33203125" bestFit="1" customWidth="1"/>
    <col min="4" max="4" width="12" bestFit="1" customWidth="1"/>
    <col min="5" max="5" width="16.88671875" bestFit="1" customWidth="1"/>
    <col min="6" max="6" width="19.109375" bestFit="1" customWidth="1"/>
  </cols>
  <sheetData>
    <row r="1" spans="1:6" x14ac:dyDescent="0.3">
      <c r="A1" s="18" t="s">
        <v>0</v>
      </c>
      <c r="B1" s="18" t="s">
        <v>6</v>
      </c>
      <c r="C1" s="18" t="s">
        <v>7</v>
      </c>
      <c r="D1" s="18" t="s">
        <v>11</v>
      </c>
      <c r="E1" s="18" t="s">
        <v>620</v>
      </c>
      <c r="F1" s="18" t="s">
        <v>621</v>
      </c>
    </row>
    <row r="2" spans="1:6" x14ac:dyDescent="0.3">
      <c r="A2" s="18" t="s">
        <v>649</v>
      </c>
      <c r="B2" s="18" t="s">
        <v>14</v>
      </c>
      <c r="C2" s="18" t="s">
        <v>15</v>
      </c>
      <c r="D2" s="18">
        <v>11311.813186813186</v>
      </c>
      <c r="E2" s="18">
        <v>5753.0874238181523</v>
      </c>
      <c r="F2" s="18">
        <v>5558.7257629950336</v>
      </c>
    </row>
    <row r="3" spans="1:6" x14ac:dyDescent="0.3">
      <c r="A3" s="18" t="s">
        <v>649</v>
      </c>
      <c r="B3" s="18" t="s">
        <v>14</v>
      </c>
      <c r="C3" s="18" t="s">
        <v>17</v>
      </c>
      <c r="D3" s="18">
        <v>19804.945054945052</v>
      </c>
      <c r="E3" s="18">
        <v>10073.375473562841</v>
      </c>
      <c r="F3" s="18">
        <v>9731.5695813822113</v>
      </c>
    </row>
    <row r="4" spans="1:6" x14ac:dyDescent="0.3">
      <c r="A4" s="18" t="s">
        <v>649</v>
      </c>
      <c r="B4" s="18" t="s">
        <v>14</v>
      </c>
      <c r="C4" s="18" t="s">
        <v>19</v>
      </c>
      <c r="D4" s="18">
        <v>14612.637362637362</v>
      </c>
      <c r="E4" s="18">
        <v>7433.1988140339326</v>
      </c>
      <c r="F4" s="18">
        <v>7179.4385486034298</v>
      </c>
    </row>
    <row r="5" spans="1:6" x14ac:dyDescent="0.3">
      <c r="A5" s="18" t="s">
        <v>649</v>
      </c>
      <c r="B5" s="18" t="s">
        <v>14</v>
      </c>
      <c r="C5" s="18" t="s">
        <v>22</v>
      </c>
      <c r="D5" s="18">
        <v>2398.3516483516478</v>
      </c>
      <c r="E5" s="18">
        <v>996.99390545214965</v>
      </c>
      <c r="F5" s="18">
        <v>1401.3577428994986</v>
      </c>
    </row>
    <row r="6" spans="1:6" x14ac:dyDescent="0.3">
      <c r="A6" s="18" t="s">
        <v>649</v>
      </c>
      <c r="B6" s="18" t="s">
        <v>14</v>
      </c>
      <c r="C6" s="18" t="s">
        <v>25</v>
      </c>
      <c r="D6" s="18">
        <v>2398.3516483516478</v>
      </c>
      <c r="E6" s="18">
        <v>996.99390545214965</v>
      </c>
      <c r="F6" s="18">
        <v>1401.3577428994986</v>
      </c>
    </row>
    <row r="7" spans="1:6" x14ac:dyDescent="0.3">
      <c r="A7" s="18" t="s">
        <v>649</v>
      </c>
      <c r="B7" s="18" t="s">
        <v>14</v>
      </c>
      <c r="C7" s="18" t="s">
        <v>28</v>
      </c>
      <c r="D7" s="18">
        <v>11534.340659340658</v>
      </c>
      <c r="E7" s="18">
        <v>4802.3307527590187</v>
      </c>
      <c r="F7" s="18">
        <v>6732.0099065816394</v>
      </c>
    </row>
    <row r="8" spans="1:6" x14ac:dyDescent="0.3">
      <c r="A8" s="18" t="s">
        <v>649</v>
      </c>
      <c r="B8" s="18" t="s">
        <v>14</v>
      </c>
      <c r="C8" s="18" t="s">
        <v>31</v>
      </c>
      <c r="D8" s="18">
        <v>11534.340659340658</v>
      </c>
      <c r="E8" s="18">
        <v>4802.3307527590187</v>
      </c>
      <c r="F8" s="18">
        <v>6732.0099065816394</v>
      </c>
    </row>
    <row r="9" spans="1:6" x14ac:dyDescent="0.3">
      <c r="A9" s="18" t="s">
        <v>649</v>
      </c>
      <c r="B9" s="18" t="s">
        <v>14</v>
      </c>
      <c r="C9" s="18" t="s">
        <v>34</v>
      </c>
      <c r="D9" s="18">
        <v>48288.461538461539</v>
      </c>
      <c r="E9" s="18">
        <v>20095.02141327623</v>
      </c>
      <c r="F9" s="18">
        <v>28193.440125185301</v>
      </c>
    </row>
    <row r="10" spans="1:6" x14ac:dyDescent="0.3">
      <c r="A10" s="18" t="s">
        <v>649</v>
      </c>
      <c r="B10" s="18" t="s">
        <v>14</v>
      </c>
      <c r="C10" s="18" t="s">
        <v>37</v>
      </c>
      <c r="D10" s="18">
        <v>5946.4285714285716</v>
      </c>
      <c r="E10" s="18">
        <v>2472.1915664635148</v>
      </c>
      <c r="F10" s="18">
        <v>3474.2370049650567</v>
      </c>
    </row>
    <row r="11" spans="1:6" x14ac:dyDescent="0.3">
      <c r="A11" s="18" t="s">
        <v>649</v>
      </c>
      <c r="B11" s="18" t="s">
        <v>14</v>
      </c>
      <c r="C11" s="18" t="s">
        <v>40</v>
      </c>
      <c r="D11" s="18">
        <v>7244.5054945054944</v>
      </c>
      <c r="E11" s="18">
        <v>3013.2679953879101</v>
      </c>
      <c r="F11" s="18">
        <v>4231.2374991175839</v>
      </c>
    </row>
    <row r="12" spans="1:6" x14ac:dyDescent="0.3">
      <c r="A12" s="18" t="s">
        <v>649</v>
      </c>
      <c r="B12" s="18" t="s">
        <v>14</v>
      </c>
      <c r="C12" s="18" t="s">
        <v>42</v>
      </c>
      <c r="D12" s="18">
        <v>12510.989010989011</v>
      </c>
      <c r="E12" s="18">
        <v>5202.849612913853</v>
      </c>
      <c r="F12" s="18">
        <v>7308.1393980751582</v>
      </c>
    </row>
    <row r="13" spans="1:6" x14ac:dyDescent="0.3">
      <c r="A13" s="18" t="s">
        <v>649</v>
      </c>
      <c r="B13" s="18" t="s">
        <v>14</v>
      </c>
      <c r="C13" s="18" t="s">
        <v>43</v>
      </c>
      <c r="D13" s="18">
        <v>19038.461538461539</v>
      </c>
      <c r="E13" s="18">
        <v>7924.3802503706147</v>
      </c>
      <c r="F13" s="18">
        <v>11114.081288090923</v>
      </c>
    </row>
    <row r="14" spans="1:6" x14ac:dyDescent="0.3">
      <c r="A14" s="18" t="s">
        <v>649</v>
      </c>
      <c r="B14" s="18" t="s">
        <v>18</v>
      </c>
      <c r="C14" s="18" t="s">
        <v>45</v>
      </c>
      <c r="D14" s="18">
        <v>5934.065934065934</v>
      </c>
      <c r="E14" s="18">
        <v>2490.0840059298307</v>
      </c>
      <c r="F14" s="18">
        <v>3443.9819281361033</v>
      </c>
    </row>
    <row r="15" spans="1:6" x14ac:dyDescent="0.3">
      <c r="A15" s="18" t="s">
        <v>649</v>
      </c>
      <c r="B15" s="18" t="s">
        <v>21</v>
      </c>
      <c r="C15" s="18" t="s">
        <v>47</v>
      </c>
      <c r="D15" s="18">
        <v>1030.2197802197802</v>
      </c>
      <c r="E15" s="18">
        <v>0</v>
      </c>
      <c r="F15" s="18">
        <v>1030.2197802197802</v>
      </c>
    </row>
    <row r="16" spans="1:6" x14ac:dyDescent="0.3">
      <c r="A16" s="18" t="s">
        <v>649</v>
      </c>
      <c r="B16" s="18" t="s">
        <v>24</v>
      </c>
      <c r="C16" s="18" t="s">
        <v>48</v>
      </c>
      <c r="D16" s="18">
        <v>11208.791208791208</v>
      </c>
      <c r="E16" s="18">
        <v>5775.4076758359415</v>
      </c>
      <c r="F16" s="18">
        <v>5433.3835329552667</v>
      </c>
    </row>
    <row r="17" spans="1:6" x14ac:dyDescent="0.3">
      <c r="A17" s="18" t="s">
        <v>649</v>
      </c>
      <c r="B17" s="18" t="s">
        <v>27</v>
      </c>
      <c r="C17" s="18" t="s">
        <v>49</v>
      </c>
      <c r="D17" s="18">
        <v>2870.8791208791208</v>
      </c>
      <c r="E17" s="18">
        <v>1413.2762312633836</v>
      </c>
      <c r="F17" s="18">
        <v>1457.6028896157372</v>
      </c>
    </row>
    <row r="18" spans="1:6" x14ac:dyDescent="0.3">
      <c r="A18" s="18" t="s">
        <v>649</v>
      </c>
      <c r="B18" s="18" t="s">
        <v>29</v>
      </c>
      <c r="C18" s="18" t="s">
        <v>50</v>
      </c>
      <c r="D18" s="18">
        <v>11208.791208791208</v>
      </c>
      <c r="E18" s="18">
        <v>5775.4076758359415</v>
      </c>
      <c r="F18" s="18">
        <v>5433.3835329552667</v>
      </c>
    </row>
    <row r="19" spans="1:6" x14ac:dyDescent="0.3">
      <c r="A19" s="18" t="s">
        <v>649</v>
      </c>
      <c r="B19" s="18" t="s">
        <v>30</v>
      </c>
      <c r="C19" s="18" t="s">
        <v>48</v>
      </c>
      <c r="D19" s="18">
        <v>11208.791208791208</v>
      </c>
      <c r="E19" s="18">
        <v>5775.4076758359415</v>
      </c>
      <c r="F19" s="18">
        <v>5433.3835329552667</v>
      </c>
    </row>
    <row r="20" spans="1:6" x14ac:dyDescent="0.3">
      <c r="A20" s="18" t="s">
        <v>649</v>
      </c>
      <c r="B20" s="18" t="s">
        <v>32</v>
      </c>
      <c r="C20" s="18" t="s">
        <v>52</v>
      </c>
      <c r="D20" s="18">
        <v>8653.8461538461543</v>
      </c>
      <c r="E20" s="18">
        <v>4772.3665788173284</v>
      </c>
      <c r="F20" s="18">
        <v>3881.4795750288258</v>
      </c>
    </row>
    <row r="21" spans="1:6" x14ac:dyDescent="0.3">
      <c r="A21" s="18" t="s">
        <v>649</v>
      </c>
      <c r="B21" s="18" t="s">
        <v>33</v>
      </c>
      <c r="C21" s="18" t="s">
        <v>55</v>
      </c>
      <c r="D21" s="18">
        <v>12087.912087912087</v>
      </c>
      <c r="E21" s="18">
        <v>4710.9207708779441</v>
      </c>
      <c r="F21" s="18">
        <v>7376.9913170341442</v>
      </c>
    </row>
    <row r="22" spans="1:6" x14ac:dyDescent="0.3">
      <c r="A22" s="18" t="s">
        <v>649</v>
      </c>
      <c r="B22" s="18" t="s">
        <v>33</v>
      </c>
      <c r="C22" s="18" t="s">
        <v>58</v>
      </c>
      <c r="D22" s="18">
        <v>41208.791208791205</v>
      </c>
      <c r="E22" s="18">
        <v>38631.815186954373</v>
      </c>
      <c r="F22" s="18">
        <v>2576.9760218368319</v>
      </c>
    </row>
    <row r="23" spans="1:6" x14ac:dyDescent="0.3">
      <c r="A23" s="18" t="s">
        <v>649</v>
      </c>
      <c r="B23" s="18" t="s">
        <v>33</v>
      </c>
      <c r="C23" s="18" t="s">
        <v>60</v>
      </c>
      <c r="D23" s="18">
        <v>9615.3846153846152</v>
      </c>
      <c r="E23" s="18">
        <v>24432.239334541264</v>
      </c>
      <c r="F23" s="18">
        <v>-14816.854719156649</v>
      </c>
    </row>
    <row r="24" spans="1:6" x14ac:dyDescent="0.3">
      <c r="A24" s="18" t="s">
        <v>649</v>
      </c>
      <c r="B24" s="18" t="s">
        <v>36</v>
      </c>
      <c r="C24" s="18" t="s">
        <v>61</v>
      </c>
      <c r="D24" s="18">
        <v>6222.5274725274721</v>
      </c>
      <c r="E24" s="18">
        <v>3716.6447043320713</v>
      </c>
      <c r="F24" s="18">
        <v>2505.8827681954012</v>
      </c>
    </row>
    <row r="25" spans="1:6" x14ac:dyDescent="0.3">
      <c r="A25" s="18" t="s">
        <v>649</v>
      </c>
      <c r="B25" s="18" t="s">
        <v>39</v>
      </c>
      <c r="C25" s="18" t="s">
        <v>62</v>
      </c>
      <c r="D25" s="18">
        <v>8489.0109890109889</v>
      </c>
      <c r="E25" s="18">
        <v>4520.3096689178055</v>
      </c>
      <c r="F25" s="18">
        <v>3968.7013200931833</v>
      </c>
    </row>
    <row r="26" spans="1:6" x14ac:dyDescent="0.3">
      <c r="A26" s="18" t="s">
        <v>649</v>
      </c>
      <c r="B26" s="18" t="s">
        <v>39</v>
      </c>
      <c r="C26" s="18" t="s">
        <v>63</v>
      </c>
      <c r="D26" s="18">
        <v>7414.8351648351636</v>
      </c>
      <c r="E26" s="18">
        <v>4220.8038214462194</v>
      </c>
      <c r="F26" s="18">
        <v>3194.0313433889442</v>
      </c>
    </row>
    <row r="27" spans="1:6" x14ac:dyDescent="0.3">
      <c r="A27" s="18" t="s">
        <v>649</v>
      </c>
      <c r="B27" s="18" t="s">
        <v>44</v>
      </c>
      <c r="C27" s="18" t="s">
        <v>47</v>
      </c>
      <c r="D27" s="18">
        <v>1030.2197802197802</v>
      </c>
      <c r="E27" s="18">
        <v>0</v>
      </c>
      <c r="F27" s="18">
        <v>1030.2197802197802</v>
      </c>
    </row>
    <row r="28" spans="1:6" x14ac:dyDescent="0.3">
      <c r="A28" s="18" t="s">
        <v>649</v>
      </c>
      <c r="B28" s="18" t="s">
        <v>51</v>
      </c>
      <c r="C28" s="18" t="s">
        <v>64</v>
      </c>
      <c r="D28" s="18">
        <v>15096.153846153846</v>
      </c>
      <c r="E28" s="18">
        <v>6423.3404710920777</v>
      </c>
      <c r="F28" s="18">
        <v>8672.8133750617671</v>
      </c>
    </row>
    <row r="29" spans="1:6" x14ac:dyDescent="0.3">
      <c r="A29" s="18" t="s">
        <v>649</v>
      </c>
      <c r="B29" s="18" t="s">
        <v>54</v>
      </c>
      <c r="C29" s="18" t="s">
        <v>47</v>
      </c>
      <c r="D29" s="18">
        <v>1030.2197802197802</v>
      </c>
      <c r="E29" s="18">
        <v>0</v>
      </c>
      <c r="F29" s="18">
        <v>1030.2197802197802</v>
      </c>
    </row>
    <row r="30" spans="1:6" x14ac:dyDescent="0.3">
      <c r="A30" s="18" t="s">
        <v>649</v>
      </c>
      <c r="B30" s="18" t="s">
        <v>54</v>
      </c>
      <c r="C30" s="18" t="s">
        <v>65</v>
      </c>
      <c r="D30" s="18">
        <v>13063.186813186812</v>
      </c>
      <c r="E30" s="18">
        <v>6726.6512930324507</v>
      </c>
      <c r="F30" s="18">
        <v>6336.5355201543616</v>
      </c>
    </row>
    <row r="31" spans="1:6" x14ac:dyDescent="0.3">
      <c r="A31" s="18" t="s">
        <v>649</v>
      </c>
      <c r="B31" s="18" t="s">
        <v>57</v>
      </c>
      <c r="C31" s="18" t="s">
        <v>66</v>
      </c>
      <c r="D31" s="18">
        <v>6167.5824175824173</v>
      </c>
      <c r="E31" s="18">
        <v>3395.1470103772035</v>
      </c>
      <c r="F31" s="18">
        <v>2772.4354072052138</v>
      </c>
    </row>
    <row r="32" spans="1:6" x14ac:dyDescent="0.3">
      <c r="A32" s="18" t="s">
        <v>649</v>
      </c>
      <c r="B32" s="18" t="s">
        <v>68</v>
      </c>
      <c r="C32" s="18" t="s">
        <v>52</v>
      </c>
      <c r="D32" s="18">
        <v>9601.6483516483513</v>
      </c>
      <c r="E32" s="18">
        <v>4772.3665788173284</v>
      </c>
      <c r="F32" s="18">
        <v>4829.2817728310229</v>
      </c>
    </row>
    <row r="33" spans="1:6" x14ac:dyDescent="0.3">
      <c r="A33" s="18" t="s">
        <v>649</v>
      </c>
      <c r="B33" s="18" t="s">
        <v>74</v>
      </c>
      <c r="C33" s="18" t="s">
        <v>67</v>
      </c>
      <c r="D33" s="18">
        <v>30961.538461538461</v>
      </c>
      <c r="E33" s="18">
        <v>16757.107560533685</v>
      </c>
      <c r="F33" s="18">
        <v>14204.430901004776</v>
      </c>
    </row>
    <row r="34" spans="1:6" x14ac:dyDescent="0.3">
      <c r="A34" s="18" t="s">
        <v>649</v>
      </c>
      <c r="B34" s="18" t="s">
        <v>78</v>
      </c>
      <c r="C34" s="18" t="s">
        <v>69</v>
      </c>
      <c r="D34">
        <v>12266.483516483517</v>
      </c>
      <c r="E34">
        <v>6318.97545709109</v>
      </c>
      <c r="F34">
        <v>5947.5080593924267</v>
      </c>
    </row>
    <row r="35" spans="1:6" x14ac:dyDescent="0.3">
      <c r="A35" s="18" t="s">
        <v>649</v>
      </c>
      <c r="B35" s="18" t="s">
        <v>82</v>
      </c>
      <c r="C35" s="18" t="s">
        <v>71</v>
      </c>
      <c r="D35">
        <v>6043.9560439560437</v>
      </c>
      <c r="E35">
        <v>3314.8914923406364</v>
      </c>
      <c r="F35">
        <v>2729.0645516154073</v>
      </c>
    </row>
    <row r="36" spans="1:6" x14ac:dyDescent="0.3">
      <c r="A36" s="18" t="s">
        <v>649</v>
      </c>
      <c r="B36" s="18" t="s">
        <v>87</v>
      </c>
      <c r="C36" s="18" t="s">
        <v>72</v>
      </c>
      <c r="D36">
        <v>10425.824175824177</v>
      </c>
      <c r="E36">
        <v>5367.7318398945808</v>
      </c>
      <c r="F36">
        <v>5058.0923359295939</v>
      </c>
    </row>
    <row r="37" spans="1:6" x14ac:dyDescent="0.3">
      <c r="A37" s="18" t="s">
        <v>649</v>
      </c>
      <c r="B37" s="18" t="s">
        <v>97</v>
      </c>
      <c r="C37" s="18" t="s">
        <v>73</v>
      </c>
      <c r="D37">
        <v>9601.6483516483513</v>
      </c>
      <c r="E37">
        <v>4801.9344012518532</v>
      </c>
      <c r="F37">
        <v>4799.7139503964981</v>
      </c>
    </row>
    <row r="38" spans="1:6" x14ac:dyDescent="0.3">
      <c r="A38" s="18" t="s">
        <v>649</v>
      </c>
      <c r="B38" s="18" t="s">
        <v>99</v>
      </c>
      <c r="C38" s="18" t="s">
        <v>75</v>
      </c>
      <c r="D38">
        <v>8241.7582417582416</v>
      </c>
      <c r="E38">
        <v>9318.7901498929368</v>
      </c>
      <c r="F38">
        <v>-1077.0319081346934</v>
      </c>
    </row>
    <row r="39" spans="1:6" x14ac:dyDescent="0.3">
      <c r="A39" s="18" t="s">
        <v>649</v>
      </c>
      <c r="B39" s="18" t="s">
        <v>99</v>
      </c>
      <c r="C39" s="18" t="s">
        <v>77</v>
      </c>
      <c r="D39">
        <v>8241.7582417582416</v>
      </c>
      <c r="E39">
        <v>9319.9225827705486</v>
      </c>
      <c r="F39">
        <v>-1078.164341012307</v>
      </c>
    </row>
    <row r="40" spans="1:6" x14ac:dyDescent="0.3">
      <c r="A40" s="18" t="s">
        <v>649</v>
      </c>
      <c r="B40" s="18" t="s">
        <v>102</v>
      </c>
      <c r="C40" s="18" t="s">
        <v>47</v>
      </c>
      <c r="D40">
        <v>1030.2197802197802</v>
      </c>
      <c r="E40">
        <v>0</v>
      </c>
      <c r="F40">
        <v>1030.2197802197802</v>
      </c>
    </row>
    <row r="41" spans="1:6" x14ac:dyDescent="0.3">
      <c r="A41" s="18" t="s">
        <v>649</v>
      </c>
      <c r="B41" s="18" t="s">
        <v>102</v>
      </c>
      <c r="C41" s="18" t="s">
        <v>79</v>
      </c>
      <c r="D41">
        <v>11208.791208791208</v>
      </c>
      <c r="E41">
        <v>5775.4076758359415</v>
      </c>
      <c r="F41">
        <v>5433.3835329552667</v>
      </c>
    </row>
    <row r="42" spans="1:6" x14ac:dyDescent="0.3">
      <c r="A42" s="18" t="s">
        <v>649</v>
      </c>
      <c r="B42" s="18" t="s">
        <v>104</v>
      </c>
      <c r="C42" s="18" t="s">
        <v>80</v>
      </c>
      <c r="D42">
        <v>27156.593406593405</v>
      </c>
      <c r="E42">
        <v>11775.98830505683</v>
      </c>
      <c r="F42">
        <v>15380.605101536576</v>
      </c>
    </row>
    <row r="43" spans="1:6" x14ac:dyDescent="0.3">
      <c r="A43" s="18" t="s">
        <v>649</v>
      </c>
      <c r="B43" s="18" t="s">
        <v>105</v>
      </c>
      <c r="C43" s="18" t="s">
        <v>47</v>
      </c>
      <c r="D43">
        <v>1030.2197802197802</v>
      </c>
      <c r="E43">
        <v>0</v>
      </c>
      <c r="F43">
        <v>1030.2197802197802</v>
      </c>
    </row>
    <row r="44" spans="1:6" x14ac:dyDescent="0.3">
      <c r="A44" s="18" t="s">
        <v>649</v>
      </c>
      <c r="B44" s="18" t="s">
        <v>105</v>
      </c>
      <c r="C44" s="18" t="s">
        <v>81</v>
      </c>
      <c r="D44">
        <v>2173.0769230769229</v>
      </c>
      <c r="E44">
        <v>0</v>
      </c>
      <c r="F44">
        <v>2173.0769230769229</v>
      </c>
    </row>
    <row r="45" spans="1:6" x14ac:dyDescent="0.3">
      <c r="A45" s="18" t="s">
        <v>649</v>
      </c>
      <c r="B45" s="18" t="s">
        <v>108</v>
      </c>
      <c r="C45" s="18" t="s">
        <v>65</v>
      </c>
      <c r="D45">
        <v>13063.186813186812</v>
      </c>
      <c r="E45">
        <v>6726.6512930324507</v>
      </c>
      <c r="F45">
        <v>6336.5355201543616</v>
      </c>
    </row>
    <row r="46" spans="1:6" x14ac:dyDescent="0.3">
      <c r="A46" s="18" t="s">
        <v>649</v>
      </c>
      <c r="B46" s="18" t="s">
        <v>108</v>
      </c>
      <c r="C46" s="18" t="s">
        <v>83</v>
      </c>
      <c r="D46">
        <v>861.52472527472526</v>
      </c>
      <c r="E46">
        <v>398.9561027837259</v>
      </c>
      <c r="F46">
        <v>462.5686224909993</v>
      </c>
    </row>
    <row r="47" spans="1:6" x14ac:dyDescent="0.3">
      <c r="A47" s="18" t="s">
        <v>649</v>
      </c>
      <c r="B47" s="18" t="s">
        <v>108</v>
      </c>
      <c r="C47" s="18" t="s">
        <v>85</v>
      </c>
      <c r="D47">
        <v>7057.4313186813188</v>
      </c>
      <c r="E47">
        <v>3563.56242793609</v>
      </c>
      <c r="F47">
        <v>3493.8688907452288</v>
      </c>
    </row>
    <row r="48" spans="1:6" x14ac:dyDescent="0.3">
      <c r="A48" s="18" t="s">
        <v>649</v>
      </c>
      <c r="B48" s="18" t="s">
        <v>108</v>
      </c>
      <c r="C48" s="18" t="s">
        <v>86</v>
      </c>
      <c r="D48">
        <v>6502.7472527472528</v>
      </c>
      <c r="E48">
        <v>3291.3935101301272</v>
      </c>
      <c r="F48">
        <v>3211.3537426171256</v>
      </c>
    </row>
    <row r="49" spans="1:6" x14ac:dyDescent="0.3">
      <c r="A49" s="18" t="s">
        <v>649</v>
      </c>
      <c r="B49" s="18" t="s">
        <v>111</v>
      </c>
      <c r="C49" s="18" t="s">
        <v>47</v>
      </c>
      <c r="D49">
        <v>1030.2197802197802</v>
      </c>
      <c r="E49">
        <v>0</v>
      </c>
      <c r="F49">
        <v>1030.2197802197802</v>
      </c>
    </row>
    <row r="50" spans="1:6" x14ac:dyDescent="0.3">
      <c r="A50" s="18" t="s">
        <v>649</v>
      </c>
      <c r="B50" s="18" t="s">
        <v>111</v>
      </c>
      <c r="C50" s="18" t="s">
        <v>81</v>
      </c>
      <c r="D50">
        <v>2387.3626373626371</v>
      </c>
      <c r="E50">
        <v>0</v>
      </c>
      <c r="F50">
        <v>2387.3626373626371</v>
      </c>
    </row>
    <row r="51" spans="1:6" x14ac:dyDescent="0.3">
      <c r="A51" s="18" t="s">
        <v>649</v>
      </c>
      <c r="B51" s="18" t="s">
        <v>112</v>
      </c>
      <c r="C51" s="18" t="s">
        <v>88</v>
      </c>
      <c r="D51">
        <v>14285.714285714284</v>
      </c>
      <c r="E51">
        <v>6197.3521660352499</v>
      </c>
      <c r="F51">
        <v>8088.3621196790355</v>
      </c>
    </row>
    <row r="52" spans="1:6" x14ac:dyDescent="0.3">
      <c r="A52" s="18" t="s">
        <v>649</v>
      </c>
      <c r="B52" s="18" t="s">
        <v>115</v>
      </c>
      <c r="C52" s="18" t="s">
        <v>90</v>
      </c>
      <c r="D52">
        <v>43640.109890109889</v>
      </c>
      <c r="E52">
        <v>13697.636303739087</v>
      </c>
      <c r="F52">
        <v>29942.473586370797</v>
      </c>
    </row>
    <row r="53" spans="1:6" x14ac:dyDescent="0.3">
      <c r="A53" s="18" t="s">
        <v>649</v>
      </c>
      <c r="B53" s="18" t="s">
        <v>120</v>
      </c>
      <c r="C53" s="18" t="s">
        <v>47</v>
      </c>
      <c r="D53">
        <v>1030.2197802197802</v>
      </c>
      <c r="E53">
        <v>0</v>
      </c>
      <c r="F53">
        <v>1030.2197802197802</v>
      </c>
    </row>
    <row r="54" spans="1:6" x14ac:dyDescent="0.3">
      <c r="A54" s="18" t="s">
        <v>649</v>
      </c>
      <c r="B54" s="18" t="s">
        <v>125</v>
      </c>
      <c r="C54" s="18" t="s">
        <v>91</v>
      </c>
      <c r="D54">
        <v>9383.2417582417565</v>
      </c>
      <c r="E54">
        <v>4883.9791632350516</v>
      </c>
      <c r="F54">
        <v>4499.2625950067049</v>
      </c>
    </row>
    <row r="55" spans="1:6" x14ac:dyDescent="0.3">
      <c r="A55" s="18" t="s">
        <v>649</v>
      </c>
      <c r="B55" s="18" t="s">
        <v>134</v>
      </c>
      <c r="C55" s="18" t="s">
        <v>92</v>
      </c>
      <c r="D55">
        <v>13736.263736263736</v>
      </c>
      <c r="E55">
        <v>27982.416405863947</v>
      </c>
      <c r="F55">
        <v>-14246.152669600213</v>
      </c>
    </row>
    <row r="56" spans="1:6" x14ac:dyDescent="0.3">
      <c r="A56" s="18" t="s">
        <v>649</v>
      </c>
      <c r="B56" s="18" t="s">
        <v>139</v>
      </c>
      <c r="C56" s="18" t="s">
        <v>93</v>
      </c>
      <c r="D56">
        <v>8241.7582417582416</v>
      </c>
      <c r="E56">
        <v>2.2648657552297813</v>
      </c>
      <c r="F56">
        <v>8239.4933760030126</v>
      </c>
    </row>
    <row r="57" spans="1:6" x14ac:dyDescent="0.3">
      <c r="A57" s="18" t="s">
        <v>649</v>
      </c>
      <c r="B57" s="18" t="s">
        <v>146</v>
      </c>
      <c r="C57" s="18" t="s">
        <v>65</v>
      </c>
      <c r="D57">
        <v>13063.186813186812</v>
      </c>
      <c r="E57">
        <v>6726.6512930324507</v>
      </c>
      <c r="F57">
        <v>6336.5355201543616</v>
      </c>
    </row>
    <row r="58" spans="1:6" x14ac:dyDescent="0.3">
      <c r="A58" s="18" t="s">
        <v>649</v>
      </c>
      <c r="B58" s="18" t="s">
        <v>153</v>
      </c>
      <c r="C58" s="18" t="s">
        <v>94</v>
      </c>
      <c r="D58">
        <v>8241.7582417582416</v>
      </c>
      <c r="E58">
        <v>4851.3424477021917</v>
      </c>
      <c r="F58">
        <v>3390.4157940560499</v>
      </c>
    </row>
    <row r="59" spans="1:6" x14ac:dyDescent="0.3">
      <c r="A59" s="18" t="s">
        <v>649</v>
      </c>
      <c r="B59" s="18" t="s">
        <v>155</v>
      </c>
      <c r="C59" s="18" t="s">
        <v>95</v>
      </c>
      <c r="D59">
        <v>13722.527472527472</v>
      </c>
      <c r="E59">
        <v>5822.9698566957677</v>
      </c>
      <c r="F59">
        <v>7899.5576158317044</v>
      </c>
    </row>
    <row r="60" spans="1:6" x14ac:dyDescent="0.3">
      <c r="A60" s="18" t="s">
        <v>649</v>
      </c>
      <c r="B60" s="18" t="s">
        <v>156</v>
      </c>
      <c r="C60" s="18" t="s">
        <v>47</v>
      </c>
      <c r="D60">
        <v>1030.2197802197802</v>
      </c>
      <c r="E60">
        <v>0</v>
      </c>
      <c r="F60">
        <v>1030.2197802197802</v>
      </c>
    </row>
    <row r="61" spans="1:6" x14ac:dyDescent="0.3">
      <c r="A61" s="18" t="s">
        <v>649</v>
      </c>
      <c r="B61" s="18" t="s">
        <v>156</v>
      </c>
      <c r="C61" s="18" t="s">
        <v>96</v>
      </c>
      <c r="D61">
        <v>17843.406593406591</v>
      </c>
      <c r="E61">
        <v>6677.95667929501</v>
      </c>
      <c r="F61">
        <v>11165.449914111579</v>
      </c>
    </row>
    <row r="62" spans="1:6" x14ac:dyDescent="0.3">
      <c r="A62" s="18" t="s">
        <v>649</v>
      </c>
      <c r="B62" s="18" t="s">
        <v>156</v>
      </c>
      <c r="C62" s="18" t="s">
        <v>81</v>
      </c>
      <c r="D62">
        <v>1427.197802197802</v>
      </c>
      <c r="E62">
        <v>0</v>
      </c>
      <c r="F62">
        <v>1427.197802197802</v>
      </c>
    </row>
    <row r="63" spans="1:6" x14ac:dyDescent="0.3">
      <c r="A63" s="18" t="s">
        <v>649</v>
      </c>
      <c r="B63" s="18" t="s">
        <v>161</v>
      </c>
      <c r="C63" s="18" t="s">
        <v>98</v>
      </c>
      <c r="D63">
        <v>10425.824175824177</v>
      </c>
      <c r="E63">
        <v>4421.9012518530726</v>
      </c>
      <c r="F63">
        <v>6003.9229239711021</v>
      </c>
    </row>
    <row r="64" spans="1:6" x14ac:dyDescent="0.3">
      <c r="A64" s="18" t="s">
        <v>649</v>
      </c>
      <c r="B64" s="18" t="s">
        <v>164</v>
      </c>
      <c r="C64" s="18" t="s">
        <v>100</v>
      </c>
      <c r="D64">
        <v>17843.406593406591</v>
      </c>
      <c r="E64">
        <v>6696.0756053368477</v>
      </c>
      <c r="F64">
        <v>11147.330988069743</v>
      </c>
    </row>
    <row r="65" spans="1:6" x14ac:dyDescent="0.3">
      <c r="A65" s="18" t="s">
        <v>649</v>
      </c>
      <c r="B65" s="18" t="s">
        <v>166</v>
      </c>
      <c r="C65" s="18" t="s">
        <v>101</v>
      </c>
      <c r="D65">
        <v>8241.7582417582416</v>
      </c>
      <c r="E65">
        <v>4851.3424477021917</v>
      </c>
      <c r="F65">
        <v>3390.4157940560499</v>
      </c>
    </row>
    <row r="66" spans="1:6" x14ac:dyDescent="0.3">
      <c r="A66" s="18" t="s">
        <v>649</v>
      </c>
      <c r="B66" s="18" t="s">
        <v>169</v>
      </c>
      <c r="C66" s="18" t="s">
        <v>47</v>
      </c>
      <c r="D66">
        <v>1030.2197802197802</v>
      </c>
      <c r="E66">
        <v>0</v>
      </c>
      <c r="F66">
        <v>1030.2197802197802</v>
      </c>
    </row>
    <row r="67" spans="1:6" x14ac:dyDescent="0.3">
      <c r="A67" s="18" t="s">
        <v>649</v>
      </c>
      <c r="B67" s="18" t="s">
        <v>169</v>
      </c>
      <c r="C67" s="18" t="s">
        <v>81</v>
      </c>
      <c r="D67">
        <v>1427.197802197802</v>
      </c>
      <c r="E67">
        <v>0</v>
      </c>
      <c r="F67">
        <v>1427.197802197802</v>
      </c>
    </row>
    <row r="68" spans="1:6" x14ac:dyDescent="0.3">
      <c r="A68" s="18" t="s">
        <v>649</v>
      </c>
      <c r="B68" s="18" t="s">
        <v>173</v>
      </c>
      <c r="C68" s="18" t="s">
        <v>103</v>
      </c>
      <c r="D68">
        <v>8914.8351648351636</v>
      </c>
      <c r="E68">
        <v>5547.7886674353485</v>
      </c>
      <c r="F68">
        <v>3367.0464973998151</v>
      </c>
    </row>
    <row r="69" spans="1:6" x14ac:dyDescent="0.3">
      <c r="A69" s="18" t="s">
        <v>649</v>
      </c>
      <c r="B69" s="18" t="s">
        <v>176</v>
      </c>
      <c r="C69" s="18" t="s">
        <v>106</v>
      </c>
      <c r="D69">
        <v>21964.285714285714</v>
      </c>
      <c r="E69">
        <v>9723.3970927359587</v>
      </c>
      <c r="F69">
        <v>12240.888621549757</v>
      </c>
    </row>
    <row r="70" spans="1:6" x14ac:dyDescent="0.3">
      <c r="A70" s="18" t="s">
        <v>649</v>
      </c>
      <c r="B70" s="18" t="s">
        <v>177</v>
      </c>
      <c r="C70" s="18" t="s">
        <v>65</v>
      </c>
      <c r="D70">
        <v>10975.274725274723</v>
      </c>
      <c r="E70">
        <v>6726.6512930324507</v>
      </c>
      <c r="F70">
        <v>4248.6234322422742</v>
      </c>
    </row>
    <row r="71" spans="1:6" x14ac:dyDescent="0.3">
      <c r="A71" s="18" t="s">
        <v>649</v>
      </c>
      <c r="B71" s="18" t="s">
        <v>179</v>
      </c>
      <c r="C71" s="18" t="s">
        <v>109</v>
      </c>
      <c r="D71">
        <v>11689.56043956044</v>
      </c>
      <c r="E71">
        <v>6726.6512930324507</v>
      </c>
      <c r="F71">
        <v>4962.909146527988</v>
      </c>
    </row>
    <row r="72" spans="1:6" x14ac:dyDescent="0.3">
      <c r="A72" s="18" t="s">
        <v>649</v>
      </c>
      <c r="B72" s="18" t="s">
        <v>183</v>
      </c>
      <c r="C72" s="18" t="s">
        <v>113</v>
      </c>
      <c r="D72">
        <v>27471.153846153844</v>
      </c>
      <c r="E72">
        <v>16305.221545050241</v>
      </c>
      <c r="F72">
        <v>11165.932301103603</v>
      </c>
    </row>
    <row r="73" spans="1:6" x14ac:dyDescent="0.3">
      <c r="A73" s="18" t="s">
        <v>649</v>
      </c>
      <c r="B73" s="18" t="s">
        <v>184</v>
      </c>
      <c r="C73" s="18" t="s">
        <v>47</v>
      </c>
      <c r="D73">
        <v>1442.3076923076922</v>
      </c>
      <c r="E73">
        <v>0</v>
      </c>
      <c r="F73">
        <v>1442.3076923076922</v>
      </c>
    </row>
    <row r="74" spans="1:6" x14ac:dyDescent="0.3">
      <c r="A74" s="18" t="s">
        <v>649</v>
      </c>
      <c r="B74" s="18" t="s">
        <v>184</v>
      </c>
      <c r="C74" s="18" t="s">
        <v>81</v>
      </c>
      <c r="D74">
        <v>2197.8021978021975</v>
      </c>
      <c r="E74">
        <v>0</v>
      </c>
      <c r="F74">
        <v>2197.8021978021975</v>
      </c>
    </row>
    <row r="75" spans="1:6" x14ac:dyDescent="0.3">
      <c r="A75" s="18" t="s">
        <v>649</v>
      </c>
      <c r="B75" s="18" t="s">
        <v>187</v>
      </c>
      <c r="C75" s="18" t="s">
        <v>116</v>
      </c>
      <c r="D75">
        <v>5866.7032967032965</v>
      </c>
      <c r="E75">
        <v>2662.5308845330255</v>
      </c>
      <c r="F75">
        <v>3204.1724121702709</v>
      </c>
    </row>
    <row r="76" spans="1:6" x14ac:dyDescent="0.3">
      <c r="A76" s="18" t="s">
        <v>649</v>
      </c>
      <c r="B76" s="18" t="s">
        <v>187</v>
      </c>
      <c r="C76" s="18" t="s">
        <v>118</v>
      </c>
      <c r="D76">
        <v>1496.3736263736259</v>
      </c>
      <c r="E76">
        <v>676.19831988140345</v>
      </c>
      <c r="F76">
        <v>820.1753064922226</v>
      </c>
    </row>
    <row r="77" spans="1:6" x14ac:dyDescent="0.3">
      <c r="A77" s="18" t="s">
        <v>649</v>
      </c>
      <c r="B77" s="18" t="s">
        <v>187</v>
      </c>
      <c r="C77" s="18" t="s">
        <v>119</v>
      </c>
      <c r="D77">
        <v>5272.9120879120865</v>
      </c>
      <c r="E77">
        <v>2390.3619667270636</v>
      </c>
      <c r="F77">
        <v>2882.5501211850228</v>
      </c>
    </row>
    <row r="78" spans="1:6" x14ac:dyDescent="0.3">
      <c r="A78" s="18" t="s">
        <v>649</v>
      </c>
      <c r="B78" s="18" t="s">
        <v>190</v>
      </c>
      <c r="C78" s="18" t="s">
        <v>47</v>
      </c>
      <c r="D78">
        <v>1030.2197802197802</v>
      </c>
      <c r="E78">
        <v>0</v>
      </c>
      <c r="F78">
        <v>1030.2197802197802</v>
      </c>
    </row>
    <row r="79" spans="1:6" x14ac:dyDescent="0.3">
      <c r="A79" s="18" t="s">
        <v>649</v>
      </c>
      <c r="B79" s="18" t="s">
        <v>193</v>
      </c>
      <c r="C79" s="18" t="s">
        <v>121</v>
      </c>
      <c r="D79">
        <v>6717.0329670329666</v>
      </c>
      <c r="E79">
        <v>3201.0027178389064</v>
      </c>
      <c r="F79">
        <v>3516.0302491940602</v>
      </c>
    </row>
    <row r="80" spans="1:6" x14ac:dyDescent="0.3">
      <c r="A80" s="18" t="s">
        <v>649</v>
      </c>
      <c r="B80" s="18" t="s">
        <v>196</v>
      </c>
      <c r="C80" s="18" t="s">
        <v>123</v>
      </c>
      <c r="D80">
        <v>6717.0329670329666</v>
      </c>
      <c r="E80">
        <v>3201.0027178389064</v>
      </c>
      <c r="F80">
        <v>3516.0302491940602</v>
      </c>
    </row>
    <row r="81" spans="1:6" x14ac:dyDescent="0.3">
      <c r="A81" s="18" t="s">
        <v>649</v>
      </c>
      <c r="B81" s="18" t="s">
        <v>204</v>
      </c>
      <c r="C81" s="18" t="s">
        <v>124</v>
      </c>
      <c r="D81">
        <v>30989.010989010989</v>
      </c>
      <c r="E81">
        <v>18537.020260253663</v>
      </c>
      <c r="F81">
        <v>12451.990728757322</v>
      </c>
    </row>
    <row r="82" spans="1:6" x14ac:dyDescent="0.3">
      <c r="A82" s="18" t="s">
        <v>649</v>
      </c>
      <c r="B82" s="18" t="s">
        <v>207</v>
      </c>
      <c r="C82" s="18" t="s">
        <v>101</v>
      </c>
      <c r="D82">
        <v>8241.7582417582416</v>
      </c>
      <c r="E82">
        <v>4851.3424477021917</v>
      </c>
      <c r="F82">
        <v>3390.4157940560499</v>
      </c>
    </row>
    <row r="83" spans="1:6" x14ac:dyDescent="0.3">
      <c r="A83" s="18" t="s">
        <v>649</v>
      </c>
      <c r="B83" s="18" t="s">
        <v>210</v>
      </c>
      <c r="C83" s="18" t="s">
        <v>92</v>
      </c>
      <c r="D83">
        <v>13736.263736263736</v>
      </c>
      <c r="E83">
        <v>27982.416405863947</v>
      </c>
      <c r="F83">
        <v>-14246.152669600213</v>
      </c>
    </row>
    <row r="84" spans="1:6" x14ac:dyDescent="0.3">
      <c r="A84" s="18" t="s">
        <v>649</v>
      </c>
      <c r="B84" s="18" t="s">
        <v>213</v>
      </c>
      <c r="C84" s="18" t="s">
        <v>126</v>
      </c>
      <c r="D84">
        <v>1037.0879120879119</v>
      </c>
      <c r="E84">
        <v>493.28776148904637</v>
      </c>
      <c r="F84">
        <v>543.80015059886557</v>
      </c>
    </row>
    <row r="85" spans="1:6" x14ac:dyDescent="0.3">
      <c r="A85" s="18" t="s">
        <v>649</v>
      </c>
      <c r="B85" s="18" t="s">
        <v>216</v>
      </c>
      <c r="C85" s="18" t="s">
        <v>128</v>
      </c>
      <c r="D85">
        <v>7005.4945054945056</v>
      </c>
      <c r="E85">
        <v>4016.9659034755391</v>
      </c>
      <c r="F85">
        <v>2988.528602018966</v>
      </c>
    </row>
    <row r="86" spans="1:6" x14ac:dyDescent="0.3">
      <c r="A86" s="18" t="s">
        <v>649</v>
      </c>
      <c r="B86" s="18" t="s">
        <v>219</v>
      </c>
      <c r="C86" s="18" t="s">
        <v>129</v>
      </c>
      <c r="D86">
        <v>6167.5824175824173</v>
      </c>
      <c r="E86">
        <v>3391.5119008400593</v>
      </c>
      <c r="F86">
        <v>2776.070516742358</v>
      </c>
    </row>
    <row r="87" spans="1:6" x14ac:dyDescent="0.3">
      <c r="A87" s="18" t="s">
        <v>649</v>
      </c>
      <c r="B87" s="18" t="s">
        <v>222</v>
      </c>
      <c r="C87" s="18" t="s">
        <v>130</v>
      </c>
      <c r="D87">
        <v>31201.923076923071</v>
      </c>
      <c r="E87">
        <v>17073.464009224179</v>
      </c>
      <c r="F87">
        <v>14128.459067698896</v>
      </c>
    </row>
    <row r="88" spans="1:6" x14ac:dyDescent="0.3">
      <c r="A88" s="18" t="s">
        <v>649</v>
      </c>
      <c r="B88" s="18" t="s">
        <v>227</v>
      </c>
      <c r="C88" s="18" t="s">
        <v>131</v>
      </c>
      <c r="D88">
        <v>7513.736263736263</v>
      </c>
      <c r="E88">
        <v>4502.1001482457586</v>
      </c>
      <c r="F88">
        <v>3011.6361154905044</v>
      </c>
    </row>
    <row r="89" spans="1:6" x14ac:dyDescent="0.3">
      <c r="A89" s="18" t="s">
        <v>649</v>
      </c>
      <c r="B89" s="18" t="s">
        <v>230</v>
      </c>
      <c r="C89" s="18" t="s">
        <v>132</v>
      </c>
      <c r="D89">
        <v>5494.5054945054944</v>
      </c>
      <c r="E89">
        <v>5061.9749629385606</v>
      </c>
      <c r="F89">
        <v>432.53053156693386</v>
      </c>
    </row>
    <row r="90" spans="1:6" x14ac:dyDescent="0.3">
      <c r="A90" s="18" t="s">
        <v>649</v>
      </c>
      <c r="B90" s="18" t="s">
        <v>232</v>
      </c>
      <c r="C90" s="18" t="s">
        <v>133</v>
      </c>
      <c r="D90">
        <v>10302.197802197799</v>
      </c>
      <c r="E90">
        <v>10484.063580958657</v>
      </c>
      <c r="F90">
        <v>-181.86577876085539</v>
      </c>
    </row>
    <row r="91" spans="1:6" x14ac:dyDescent="0.3">
      <c r="A91" s="18" t="s">
        <v>649</v>
      </c>
      <c r="B91" s="18" t="s">
        <v>235</v>
      </c>
      <c r="C91" s="18" t="s">
        <v>135</v>
      </c>
      <c r="D91">
        <v>25961.538461538461</v>
      </c>
      <c r="E91">
        <v>8710.9907758194695</v>
      </c>
      <c r="F91">
        <v>17250.547685718993</v>
      </c>
    </row>
    <row r="92" spans="1:6" x14ac:dyDescent="0.3">
      <c r="A92" s="18" t="s">
        <v>649</v>
      </c>
      <c r="B92" s="18" t="s">
        <v>238</v>
      </c>
      <c r="C92" s="18" t="s">
        <v>121</v>
      </c>
      <c r="D92">
        <v>6717.0329670329666</v>
      </c>
      <c r="E92">
        <v>3201.0027178389064</v>
      </c>
      <c r="F92">
        <v>3516.0302491940602</v>
      </c>
    </row>
    <row r="93" spans="1:6" x14ac:dyDescent="0.3">
      <c r="A93" s="18" t="s">
        <v>649</v>
      </c>
      <c r="B93" s="18" t="s">
        <v>246</v>
      </c>
      <c r="C93" s="18" t="s">
        <v>137</v>
      </c>
      <c r="D93">
        <v>686.8131868131868</v>
      </c>
      <c r="E93">
        <v>2.2648657552297813</v>
      </c>
      <c r="F93">
        <v>684.54832105795697</v>
      </c>
    </row>
    <row r="94" spans="1:6" x14ac:dyDescent="0.3">
      <c r="A94" s="18" t="s">
        <v>649</v>
      </c>
      <c r="B94" s="18" t="s">
        <v>249</v>
      </c>
      <c r="C94" s="18" t="s">
        <v>138</v>
      </c>
      <c r="D94">
        <v>6868.131868131868</v>
      </c>
      <c r="E94">
        <v>4782.2640421676824</v>
      </c>
      <c r="F94">
        <v>2085.8678259641856</v>
      </c>
    </row>
    <row r="95" spans="1:6" x14ac:dyDescent="0.3">
      <c r="A95" s="18" t="s">
        <v>649</v>
      </c>
      <c r="B95" s="18" t="s">
        <v>261</v>
      </c>
      <c r="C95" s="18" t="s">
        <v>140</v>
      </c>
      <c r="D95">
        <v>30329.670329670327</v>
      </c>
      <c r="E95">
        <v>17716.50469444902</v>
      </c>
      <c r="F95">
        <v>12613.165635221309</v>
      </c>
    </row>
    <row r="96" spans="1:6" x14ac:dyDescent="0.3">
      <c r="A96" s="18" t="s">
        <v>649</v>
      </c>
      <c r="B96" s="18" t="s">
        <v>263</v>
      </c>
      <c r="C96" s="18" t="s">
        <v>141</v>
      </c>
      <c r="D96">
        <v>673.07692307692309</v>
      </c>
      <c r="E96">
        <v>366.90825234722456</v>
      </c>
      <c r="F96">
        <v>306.16867072969853</v>
      </c>
    </row>
    <row r="97" spans="1:6" x14ac:dyDescent="0.3">
      <c r="A97" s="18" t="s">
        <v>649</v>
      </c>
      <c r="B97" s="18" t="s">
        <v>266</v>
      </c>
      <c r="C97" s="18" t="s">
        <v>65</v>
      </c>
      <c r="D97">
        <v>10975.274725274723</v>
      </c>
      <c r="E97">
        <v>6726.6512930324507</v>
      </c>
      <c r="F97">
        <v>4248.6234322422742</v>
      </c>
    </row>
    <row r="98" spans="1:6" x14ac:dyDescent="0.3">
      <c r="A98" s="18" t="s">
        <v>649</v>
      </c>
      <c r="B98" s="18" t="s">
        <v>271</v>
      </c>
      <c r="C98" s="18" t="s">
        <v>142</v>
      </c>
      <c r="D98">
        <v>5302.197802197802</v>
      </c>
      <c r="E98">
        <v>2020.1470103772033</v>
      </c>
      <c r="F98">
        <v>3282.0507918205985</v>
      </c>
    </row>
    <row r="99" spans="1:6" x14ac:dyDescent="0.3">
      <c r="A99" s="18" t="s">
        <v>649</v>
      </c>
      <c r="B99" s="18" t="s">
        <v>271</v>
      </c>
      <c r="C99" s="18" t="s">
        <v>143</v>
      </c>
      <c r="D99">
        <v>3351.6483516483513</v>
      </c>
      <c r="E99">
        <v>1377.7518118926043</v>
      </c>
      <c r="F99">
        <v>1973.896539755747</v>
      </c>
    </row>
    <row r="100" spans="1:6" x14ac:dyDescent="0.3">
      <c r="A100" s="18" t="s">
        <v>649</v>
      </c>
      <c r="B100" s="18" t="s">
        <v>271</v>
      </c>
      <c r="C100" s="18" t="s">
        <v>144</v>
      </c>
      <c r="D100">
        <v>16153.846153846152</v>
      </c>
      <c r="E100">
        <v>6653.8132103442604</v>
      </c>
      <c r="F100">
        <v>9500.0329435018921</v>
      </c>
    </row>
    <row r="101" spans="1:6" x14ac:dyDescent="0.3">
      <c r="A101" s="18" t="s">
        <v>649</v>
      </c>
      <c r="B101" s="18" t="s">
        <v>271</v>
      </c>
      <c r="C101" s="18" t="s">
        <v>145</v>
      </c>
      <c r="D101">
        <v>23681.31868131868</v>
      </c>
      <c r="E101">
        <v>9757.5399439960474</v>
      </c>
      <c r="F101">
        <v>13923.778737322633</v>
      </c>
    </row>
    <row r="102" spans="1:6" x14ac:dyDescent="0.3">
      <c r="A102" s="18" t="s">
        <v>649</v>
      </c>
      <c r="B102" s="18" t="s">
        <v>271</v>
      </c>
      <c r="C102" s="18" t="s">
        <v>147</v>
      </c>
      <c r="D102">
        <v>14662.087912087913</v>
      </c>
      <c r="E102">
        <v>7664.192472409818</v>
      </c>
      <c r="F102">
        <v>6997.8954396780928</v>
      </c>
    </row>
    <row r="103" spans="1:6" x14ac:dyDescent="0.3">
      <c r="A103" s="18" t="s">
        <v>650</v>
      </c>
      <c r="B103" s="18" t="s">
        <v>275</v>
      </c>
      <c r="C103" s="18" t="s">
        <v>149</v>
      </c>
      <c r="D103">
        <v>2152.6943128143489</v>
      </c>
      <c r="E103">
        <v>1058.8271073039689</v>
      </c>
      <c r="F103">
        <v>1093.86720551038</v>
      </c>
    </row>
    <row r="104" spans="1:6" x14ac:dyDescent="0.3">
      <c r="A104" s="18" t="s">
        <v>650</v>
      </c>
      <c r="B104" s="18" t="s">
        <v>275</v>
      </c>
      <c r="C104" s="18" t="s">
        <v>150</v>
      </c>
      <c r="D104">
        <v>406312.32440460235</v>
      </c>
      <c r="E104">
        <v>259214.11120685289</v>
      </c>
      <c r="F104">
        <v>147098.21319774949</v>
      </c>
    </row>
    <row r="105" spans="1:6" x14ac:dyDescent="0.3">
      <c r="A105" s="18" t="s">
        <v>650</v>
      </c>
      <c r="B105" s="18" t="s">
        <v>275</v>
      </c>
      <c r="C105" s="18" t="s">
        <v>151</v>
      </c>
      <c r="D105">
        <v>40086.929085979813</v>
      </c>
      <c r="E105">
        <v>16668.254853261697</v>
      </c>
      <c r="F105">
        <v>23418.674232718116</v>
      </c>
    </row>
    <row r="106" spans="1:6" x14ac:dyDescent="0.3">
      <c r="A106" s="18" t="s">
        <v>650</v>
      </c>
      <c r="B106" s="18" t="s">
        <v>275</v>
      </c>
      <c r="C106" s="18" t="s">
        <v>152</v>
      </c>
      <c r="D106">
        <v>95339.838952568316</v>
      </c>
      <c r="E106">
        <v>62197.475797050029</v>
      </c>
      <c r="F106">
        <v>33142.36315551828</v>
      </c>
    </row>
    <row r="107" spans="1:6" x14ac:dyDescent="0.3">
      <c r="A107" s="18" t="s">
        <v>650</v>
      </c>
      <c r="B107" s="18" t="s">
        <v>275</v>
      </c>
      <c r="C107" s="18" t="s">
        <v>154</v>
      </c>
      <c r="D107">
        <v>411158.38007675065</v>
      </c>
      <c r="E107">
        <v>288489.02630645246</v>
      </c>
      <c r="F107">
        <v>122669.35377029818</v>
      </c>
    </row>
    <row r="108" spans="1:6" x14ac:dyDescent="0.3">
      <c r="A108" s="18" t="s">
        <v>650</v>
      </c>
      <c r="B108" s="18" t="s">
        <v>275</v>
      </c>
      <c r="C108" s="18" t="s">
        <v>157</v>
      </c>
      <c r="D108">
        <v>62442.680303459463</v>
      </c>
      <c r="E108">
        <v>38304.621622991537</v>
      </c>
      <c r="F108">
        <v>24138.05868046793</v>
      </c>
    </row>
    <row r="109" spans="1:6" x14ac:dyDescent="0.3">
      <c r="A109" s="18" t="s">
        <v>650</v>
      </c>
      <c r="B109" s="18" t="s">
        <v>275</v>
      </c>
      <c r="C109" s="18" t="s">
        <v>159</v>
      </c>
      <c r="D109">
        <v>10716.054108262457</v>
      </c>
      <c r="E109">
        <v>6679.7100714683975</v>
      </c>
      <c r="F109">
        <v>4036.3440367940593</v>
      </c>
    </row>
    <row r="110" spans="1:6" x14ac:dyDescent="0.3">
      <c r="A110" s="18" t="s">
        <v>650</v>
      </c>
      <c r="B110" s="18" t="s">
        <v>275</v>
      </c>
      <c r="C110" s="18" t="s">
        <v>160</v>
      </c>
      <c r="D110">
        <v>162654.36154634407</v>
      </c>
      <c r="E110">
        <v>134412.79334989106</v>
      </c>
      <c r="F110">
        <v>28241.568196453009</v>
      </c>
    </row>
    <row r="111" spans="1:6" x14ac:dyDescent="0.3">
      <c r="A111" s="18" t="s">
        <v>650</v>
      </c>
      <c r="B111" s="18" t="s">
        <v>275</v>
      </c>
      <c r="C111" s="18" t="s">
        <v>162</v>
      </c>
      <c r="D111">
        <v>41404.872543304875</v>
      </c>
      <c r="E111">
        <v>29552.030006589288</v>
      </c>
      <c r="F111">
        <v>11852.842536715589</v>
      </c>
    </row>
    <row r="112" spans="1:6" x14ac:dyDescent="0.3">
      <c r="A112" s="18" t="s">
        <v>650</v>
      </c>
      <c r="B112" s="18" t="s">
        <v>275</v>
      </c>
      <c r="C112" s="18" t="s">
        <v>167</v>
      </c>
      <c r="D112">
        <v>35209.87129110258</v>
      </c>
      <c r="E112">
        <v>27504.688529575757</v>
      </c>
      <c r="F112">
        <v>7705.182761526823</v>
      </c>
    </row>
    <row r="113" spans="1:6" x14ac:dyDescent="0.3">
      <c r="A113" s="18" t="s">
        <v>650</v>
      </c>
      <c r="B113" s="18" t="s">
        <v>275</v>
      </c>
      <c r="C113" s="18" t="s">
        <v>170</v>
      </c>
      <c r="D113">
        <v>196759.58481565284</v>
      </c>
      <c r="E113">
        <v>153736.73272847079</v>
      </c>
      <c r="F113">
        <v>43022.852087182051</v>
      </c>
    </row>
    <row r="114" spans="1:6" x14ac:dyDescent="0.3">
      <c r="A114" s="18" t="s">
        <v>650</v>
      </c>
      <c r="B114" s="18" t="s">
        <v>275</v>
      </c>
      <c r="C114" s="18" t="s">
        <v>172</v>
      </c>
      <c r="D114">
        <v>44222.283951359866</v>
      </c>
      <c r="E114">
        <v>34541.132343251054</v>
      </c>
      <c r="F114">
        <v>9681.1516081088121</v>
      </c>
    </row>
    <row r="115" spans="1:6" x14ac:dyDescent="0.3">
      <c r="A115" s="18" t="s">
        <v>650</v>
      </c>
      <c r="B115" s="18" t="s">
        <v>275</v>
      </c>
      <c r="C115" s="18" t="s">
        <v>174</v>
      </c>
      <c r="D115">
        <v>56435.499552159963</v>
      </c>
      <c r="E115">
        <v>36697.044959197126</v>
      </c>
      <c r="F115">
        <v>19738.454592962837</v>
      </c>
    </row>
    <row r="116" spans="1:6" x14ac:dyDescent="0.3">
      <c r="A116" s="18" t="s">
        <v>650</v>
      </c>
      <c r="B116" s="18" t="s">
        <v>275</v>
      </c>
      <c r="C116" s="18" t="s">
        <v>178</v>
      </c>
      <c r="D116">
        <v>30644.72560365446</v>
      </c>
      <c r="E116">
        <v>20721.577373409706</v>
      </c>
      <c r="F116">
        <v>9923.1482302447585</v>
      </c>
    </row>
    <row r="117" spans="1:6" x14ac:dyDescent="0.3">
      <c r="A117" s="18" t="s">
        <v>650</v>
      </c>
      <c r="B117" s="18" t="s">
        <v>275</v>
      </c>
      <c r="C117" s="18" t="s">
        <v>180</v>
      </c>
      <c r="D117">
        <v>13950.955228026582</v>
      </c>
      <c r="E117">
        <v>9440.5190328957378</v>
      </c>
      <c r="F117">
        <v>4510.4361951308438</v>
      </c>
    </row>
    <row r="118" spans="1:6" x14ac:dyDescent="0.3">
      <c r="A118" s="18" t="s">
        <v>650</v>
      </c>
      <c r="B118" s="18" t="s">
        <v>275</v>
      </c>
      <c r="C118" s="18" t="s">
        <v>182</v>
      </c>
      <c r="D118">
        <v>149491.73710532387</v>
      </c>
      <c r="E118">
        <v>92892.208424147218</v>
      </c>
      <c r="F118">
        <v>56599.528681176656</v>
      </c>
    </row>
    <row r="119" spans="1:6" x14ac:dyDescent="0.3">
      <c r="A119" s="18" t="s">
        <v>650</v>
      </c>
      <c r="B119" s="18" t="s">
        <v>275</v>
      </c>
      <c r="C119" s="18" t="s">
        <v>185</v>
      </c>
      <c r="D119">
        <v>159779.10167335783</v>
      </c>
      <c r="E119">
        <v>86253.738151959042</v>
      </c>
      <c r="F119">
        <v>73525.363521398787</v>
      </c>
    </row>
    <row r="120" spans="1:6" x14ac:dyDescent="0.3">
      <c r="A120" s="18" t="s">
        <v>650</v>
      </c>
      <c r="B120" s="18" t="s">
        <v>275</v>
      </c>
      <c r="C120" s="18" t="s">
        <v>189</v>
      </c>
      <c r="D120">
        <v>115721.8645456146</v>
      </c>
      <c r="E120">
        <v>77740.38217851895</v>
      </c>
      <c r="F120">
        <v>37981.482367095661</v>
      </c>
    </row>
    <row r="121" spans="1:6" x14ac:dyDescent="0.3">
      <c r="A121" s="18" t="s">
        <v>650</v>
      </c>
      <c r="B121" s="18" t="s">
        <v>275</v>
      </c>
      <c r="C121" s="18" t="s">
        <v>191</v>
      </c>
      <c r="D121">
        <v>11320.346154645342</v>
      </c>
      <c r="E121">
        <v>7033.5485833037674</v>
      </c>
      <c r="F121">
        <v>4286.7975713415744</v>
      </c>
    </row>
    <row r="122" spans="1:6" x14ac:dyDescent="0.3">
      <c r="A122" s="18" t="s">
        <v>650</v>
      </c>
      <c r="B122" s="18" t="s">
        <v>275</v>
      </c>
      <c r="C122" s="18" t="s">
        <v>194</v>
      </c>
      <c r="D122">
        <v>4290.8433937853579</v>
      </c>
      <c r="E122">
        <v>2307.5675401692943</v>
      </c>
      <c r="F122">
        <v>1983.2758536160636</v>
      </c>
    </row>
    <row r="123" spans="1:6" x14ac:dyDescent="0.3">
      <c r="A123" s="18" t="s">
        <v>650</v>
      </c>
      <c r="B123" s="18" t="s">
        <v>275</v>
      </c>
      <c r="C123" s="18" t="s">
        <v>197</v>
      </c>
      <c r="D123">
        <v>16028.845491360897</v>
      </c>
      <c r="E123">
        <v>9650.7679051143004</v>
      </c>
      <c r="F123">
        <v>6378.0775862465962</v>
      </c>
    </row>
    <row r="124" spans="1:6" x14ac:dyDescent="0.3">
      <c r="A124" s="18" t="s">
        <v>650</v>
      </c>
      <c r="B124" s="18" t="s">
        <v>278</v>
      </c>
      <c r="C124" s="18" t="s">
        <v>199</v>
      </c>
      <c r="D124">
        <v>11389.955478467042</v>
      </c>
      <c r="E124">
        <v>4733.5293223174012</v>
      </c>
      <c r="F124">
        <v>6656.4261561496405</v>
      </c>
    </row>
    <row r="125" spans="1:6" x14ac:dyDescent="0.3">
      <c r="A125" s="18" t="s">
        <v>650</v>
      </c>
      <c r="B125" s="18" t="s">
        <v>278</v>
      </c>
      <c r="C125" s="18" t="s">
        <v>200</v>
      </c>
      <c r="D125">
        <v>10817.496710918438</v>
      </c>
      <c r="E125">
        <v>4490.5367732779159</v>
      </c>
      <c r="F125">
        <v>6326.9599376405222</v>
      </c>
    </row>
    <row r="126" spans="1:6" x14ac:dyDescent="0.3">
      <c r="A126" s="18" t="s">
        <v>650</v>
      </c>
      <c r="B126" s="18" t="s">
        <v>278</v>
      </c>
      <c r="C126" s="18" t="s">
        <v>201</v>
      </c>
      <c r="D126">
        <v>21378.373974315087</v>
      </c>
      <c r="E126">
        <v>8879.7404835521338</v>
      </c>
      <c r="F126">
        <v>12498.633490762952</v>
      </c>
    </row>
    <row r="127" spans="1:6" x14ac:dyDescent="0.3">
      <c r="A127" s="18" t="s">
        <v>650</v>
      </c>
      <c r="B127" s="18" t="s">
        <v>278</v>
      </c>
      <c r="C127" s="18" t="s">
        <v>202</v>
      </c>
      <c r="D127">
        <v>19601.777799164247</v>
      </c>
      <c r="E127">
        <v>8133.5293223174012</v>
      </c>
      <c r="F127">
        <v>11468.248476846846</v>
      </c>
    </row>
    <row r="128" spans="1:6" x14ac:dyDescent="0.3">
      <c r="A128" s="18" t="s">
        <v>650</v>
      </c>
      <c r="B128" s="18" t="s">
        <v>278</v>
      </c>
      <c r="C128" s="18" t="s">
        <v>203</v>
      </c>
      <c r="D128">
        <v>8251.3022357005611</v>
      </c>
      <c r="E128">
        <v>3430.1586497034828</v>
      </c>
      <c r="F128">
        <v>4821.1435859970788</v>
      </c>
    </row>
    <row r="129" spans="1:6" x14ac:dyDescent="0.3">
      <c r="A129" s="18" t="s">
        <v>650</v>
      </c>
      <c r="B129" s="18" t="s">
        <v>278</v>
      </c>
      <c r="C129" s="18" t="s">
        <v>205</v>
      </c>
      <c r="D129">
        <v>5448.2282704625713</v>
      </c>
      <c r="E129">
        <v>2257.8833189720722</v>
      </c>
      <c r="F129">
        <v>3190.3449514904992</v>
      </c>
    </row>
    <row r="130" spans="1:6" x14ac:dyDescent="0.3">
      <c r="A130" s="18" t="s">
        <v>650</v>
      </c>
      <c r="B130" s="18" t="s">
        <v>281</v>
      </c>
      <c r="C130" s="18" t="s">
        <v>206</v>
      </c>
      <c r="D130">
        <v>1558.4176975007354</v>
      </c>
      <c r="E130">
        <v>0</v>
      </c>
      <c r="F130">
        <v>1558.4176975007354</v>
      </c>
    </row>
    <row r="131" spans="1:6" x14ac:dyDescent="0.3">
      <c r="A131" s="18" t="s">
        <v>650</v>
      </c>
      <c r="B131" s="18" t="s">
        <v>281</v>
      </c>
      <c r="C131" s="18" t="s">
        <v>208</v>
      </c>
      <c r="D131">
        <v>6474.7060605497218</v>
      </c>
      <c r="E131">
        <v>0</v>
      </c>
      <c r="F131">
        <v>6474.7060605497218</v>
      </c>
    </row>
    <row r="132" spans="1:6" x14ac:dyDescent="0.3">
      <c r="A132" s="18" t="s">
        <v>650</v>
      </c>
      <c r="B132" s="18" t="s">
        <v>294</v>
      </c>
      <c r="C132" s="18" t="s">
        <v>211</v>
      </c>
      <c r="D132">
        <v>73515.757516768033</v>
      </c>
      <c r="E132">
        <v>33863.16589791677</v>
      </c>
      <c r="F132">
        <v>39652.591618851264</v>
      </c>
    </row>
    <row r="133" spans="1:6" x14ac:dyDescent="0.3">
      <c r="A133" s="18" t="s">
        <v>650</v>
      </c>
      <c r="B133" s="18" t="s">
        <v>294</v>
      </c>
      <c r="C133" s="18" t="s">
        <v>214</v>
      </c>
      <c r="D133">
        <v>79562.418183070884</v>
      </c>
      <c r="E133">
        <v>46468.447463125354</v>
      </c>
      <c r="F133">
        <v>33093.97071994553</v>
      </c>
    </row>
    <row r="134" spans="1:6" x14ac:dyDescent="0.3">
      <c r="A134" s="18" t="s">
        <v>650</v>
      </c>
      <c r="B134" s="18" t="s">
        <v>294</v>
      </c>
      <c r="C134" s="18" t="s">
        <v>217</v>
      </c>
      <c r="D134">
        <v>6753.1433558365206</v>
      </c>
      <c r="E134">
        <v>2799.0156622231234</v>
      </c>
      <c r="F134">
        <v>3954.1276936133968</v>
      </c>
    </row>
    <row r="135" spans="1:6" x14ac:dyDescent="0.3">
      <c r="A135" s="18" t="s">
        <v>650</v>
      </c>
      <c r="B135" s="18" t="s">
        <v>294</v>
      </c>
      <c r="C135" s="18" t="s">
        <v>220</v>
      </c>
      <c r="D135">
        <v>8394.6766638706285</v>
      </c>
      <c r="E135">
        <v>3473.0356328247758</v>
      </c>
      <c r="F135">
        <v>4921.6410310458523</v>
      </c>
    </row>
    <row r="136" spans="1:6" x14ac:dyDescent="0.3">
      <c r="A136" s="18" t="s">
        <v>650</v>
      </c>
      <c r="B136" s="18" t="s">
        <v>294</v>
      </c>
      <c r="C136" s="18" t="s">
        <v>223</v>
      </c>
      <c r="D136">
        <v>13506.286711673039</v>
      </c>
      <c r="E136">
        <v>5598.0313244462468</v>
      </c>
      <c r="F136">
        <v>7908.2553872267954</v>
      </c>
    </row>
    <row r="137" spans="1:6" x14ac:dyDescent="0.3">
      <c r="A137" s="18" t="s">
        <v>650</v>
      </c>
      <c r="B137" s="18" t="s">
        <v>294</v>
      </c>
      <c r="C137" s="18" t="s">
        <v>225</v>
      </c>
      <c r="D137">
        <v>16789.353327741257</v>
      </c>
      <c r="E137">
        <v>6946.0712656495516</v>
      </c>
      <c r="F137">
        <v>9843.2820620917046</v>
      </c>
    </row>
    <row r="138" spans="1:6" x14ac:dyDescent="0.3">
      <c r="A138" s="18" t="s">
        <v>650</v>
      </c>
      <c r="B138" s="18" t="s">
        <v>294</v>
      </c>
      <c r="C138" s="18" t="s">
        <v>226</v>
      </c>
      <c r="D138">
        <v>45755.143598621595</v>
      </c>
      <c r="E138">
        <v>18962.776623244972</v>
      </c>
      <c r="F138">
        <v>26792.366975376623</v>
      </c>
    </row>
    <row r="139" spans="1:6" x14ac:dyDescent="0.3">
      <c r="A139" s="18" t="s">
        <v>650</v>
      </c>
      <c r="B139" s="18" t="s">
        <v>294</v>
      </c>
      <c r="C139" s="18" t="s">
        <v>229</v>
      </c>
      <c r="D139">
        <v>57349.771268027063</v>
      </c>
      <c r="E139">
        <v>33365.462010238742</v>
      </c>
      <c r="F139">
        <v>23984.309257788322</v>
      </c>
    </row>
    <row r="140" spans="1:6" x14ac:dyDescent="0.3">
      <c r="A140" s="18" t="s">
        <v>650</v>
      </c>
      <c r="B140" s="18" t="s">
        <v>301</v>
      </c>
      <c r="C140" s="18" t="s">
        <v>206</v>
      </c>
      <c r="D140">
        <v>3012.9408818347551</v>
      </c>
      <c r="E140">
        <v>0</v>
      </c>
      <c r="F140">
        <v>3012.9408818347551</v>
      </c>
    </row>
    <row r="141" spans="1:6" x14ac:dyDescent="0.3">
      <c r="A141" s="18" t="s">
        <v>650</v>
      </c>
      <c r="B141" s="18" t="s">
        <v>305</v>
      </c>
      <c r="C141" s="18" t="s">
        <v>208</v>
      </c>
      <c r="D141">
        <v>35247.252536939966</v>
      </c>
      <c r="E141">
        <v>0</v>
      </c>
      <c r="F141">
        <v>35247.252536939966</v>
      </c>
    </row>
    <row r="142" spans="1:6" x14ac:dyDescent="0.3">
      <c r="A142" s="18" t="s">
        <v>650</v>
      </c>
      <c r="B142" s="18" t="s">
        <v>308</v>
      </c>
      <c r="C142" s="18" t="s">
        <v>233</v>
      </c>
      <c r="D142">
        <v>22836.013994044111</v>
      </c>
      <c r="E142">
        <v>9775.1249429773434</v>
      </c>
      <c r="F142">
        <v>13060.889051066768</v>
      </c>
    </row>
    <row r="143" spans="1:6" x14ac:dyDescent="0.3">
      <c r="A143" s="18" t="s">
        <v>650</v>
      </c>
      <c r="B143" s="18" t="s">
        <v>311</v>
      </c>
      <c r="C143" s="18" t="s">
        <v>236</v>
      </c>
      <c r="D143">
        <v>61713.340821029124</v>
      </c>
      <c r="E143">
        <v>33471.672157737346</v>
      </c>
      <c r="F143">
        <v>28241.668663291777</v>
      </c>
    </row>
    <row r="144" spans="1:6" x14ac:dyDescent="0.3">
      <c r="A144" s="18" t="s">
        <v>650</v>
      </c>
      <c r="B144" s="18" t="s">
        <v>314</v>
      </c>
      <c r="C144" s="18" t="s">
        <v>239</v>
      </c>
      <c r="D144">
        <v>1205.1763527339019</v>
      </c>
      <c r="E144">
        <v>552.1617922854681</v>
      </c>
      <c r="F144">
        <v>653.01456044843405</v>
      </c>
    </row>
    <row r="145" spans="1:6" x14ac:dyDescent="0.3">
      <c r="A145" s="18" t="s">
        <v>650</v>
      </c>
      <c r="B145" s="18" t="s">
        <v>314</v>
      </c>
      <c r="C145" s="18" t="s">
        <v>241</v>
      </c>
      <c r="D145">
        <v>36757.878758384017</v>
      </c>
      <c r="E145">
        <v>14891.169344619597</v>
      </c>
      <c r="F145">
        <v>21866.709413764424</v>
      </c>
    </row>
    <row r="146" spans="1:6" x14ac:dyDescent="0.3">
      <c r="A146" s="18" t="s">
        <v>650</v>
      </c>
      <c r="B146" s="18" t="s">
        <v>314</v>
      </c>
      <c r="C146" s="18" t="s">
        <v>242</v>
      </c>
      <c r="D146">
        <v>7958.3197085704223</v>
      </c>
      <c r="E146">
        <v>3136.1548988798222</v>
      </c>
      <c r="F146">
        <v>4822.1648096906001</v>
      </c>
    </row>
    <row r="147" spans="1:6" x14ac:dyDescent="0.3">
      <c r="A147" s="18" t="s">
        <v>650</v>
      </c>
      <c r="B147" s="18" t="s">
        <v>314</v>
      </c>
      <c r="C147" s="18" t="s">
        <v>243</v>
      </c>
      <c r="D147">
        <v>6254.4496926362854</v>
      </c>
      <c r="E147">
        <v>2469.9072431446098</v>
      </c>
      <c r="F147">
        <v>3784.5424494916751</v>
      </c>
    </row>
    <row r="148" spans="1:6" x14ac:dyDescent="0.3">
      <c r="A148" s="18" t="s">
        <v>650</v>
      </c>
      <c r="B148" s="18" t="s">
        <v>314</v>
      </c>
      <c r="C148" s="18" t="s">
        <v>244</v>
      </c>
      <c r="D148">
        <v>5797.3138347027361</v>
      </c>
      <c r="E148">
        <v>2282.0619392772064</v>
      </c>
      <c r="F148">
        <v>3515.2518954255297</v>
      </c>
    </row>
    <row r="149" spans="1:6" x14ac:dyDescent="0.3">
      <c r="A149" s="18" t="s">
        <v>650</v>
      </c>
      <c r="B149" s="18" t="s">
        <v>314</v>
      </c>
      <c r="C149" s="18" t="s">
        <v>245</v>
      </c>
      <c r="D149">
        <v>19220.484935842404</v>
      </c>
      <c r="E149">
        <v>7589.2949465254205</v>
      </c>
      <c r="F149">
        <v>11631.189989316985</v>
      </c>
    </row>
    <row r="150" spans="1:6" x14ac:dyDescent="0.3">
      <c r="A150" s="18" t="s">
        <v>650</v>
      </c>
      <c r="B150" s="18" t="s">
        <v>314</v>
      </c>
      <c r="C150" s="18" t="s">
        <v>247</v>
      </c>
      <c r="D150">
        <v>36446.19521888387</v>
      </c>
      <c r="E150">
        <v>14393.947995336815</v>
      </c>
      <c r="F150">
        <v>22052.247223547056</v>
      </c>
    </row>
    <row r="151" spans="1:6" x14ac:dyDescent="0.3">
      <c r="A151" s="18" t="s">
        <v>650</v>
      </c>
      <c r="B151" s="18" t="s">
        <v>320</v>
      </c>
      <c r="C151" s="18" t="s">
        <v>248</v>
      </c>
      <c r="D151">
        <v>1038.9451316671573</v>
      </c>
      <c r="E151">
        <v>0</v>
      </c>
      <c r="F151">
        <v>1038.9451316671573</v>
      </c>
    </row>
    <row r="152" spans="1:6" x14ac:dyDescent="0.3">
      <c r="A152" s="18" t="s">
        <v>650</v>
      </c>
      <c r="B152" s="18" t="s">
        <v>320</v>
      </c>
      <c r="C152" s="18" t="s">
        <v>206</v>
      </c>
      <c r="D152">
        <v>1558.4176975007354</v>
      </c>
      <c r="E152">
        <v>0</v>
      </c>
      <c r="F152">
        <v>1558.4176975007354</v>
      </c>
    </row>
    <row r="153" spans="1:6" x14ac:dyDescent="0.3">
      <c r="A153" s="18" t="s">
        <v>650</v>
      </c>
      <c r="B153" s="18" t="s">
        <v>320</v>
      </c>
      <c r="C153" s="18" t="s">
        <v>250</v>
      </c>
      <c r="D153">
        <v>1704.5972775263044</v>
      </c>
      <c r="E153">
        <v>172.33514116275535</v>
      </c>
      <c r="F153">
        <v>1532.262136363549</v>
      </c>
    </row>
    <row r="154" spans="1:6" x14ac:dyDescent="0.3">
      <c r="A154" s="18" t="s">
        <v>650</v>
      </c>
      <c r="B154" s="18" t="s">
        <v>324</v>
      </c>
      <c r="C154" s="18" t="s">
        <v>208</v>
      </c>
      <c r="D154">
        <v>8995.1869499742461</v>
      </c>
      <c r="E154">
        <v>0</v>
      </c>
      <c r="F154">
        <v>8995.1869499742461</v>
      </c>
    </row>
    <row r="155" spans="1:6" x14ac:dyDescent="0.3">
      <c r="A155" s="18" t="s">
        <v>650</v>
      </c>
      <c r="B155" s="18" t="s">
        <v>327</v>
      </c>
      <c r="C155" s="18" t="s">
        <v>251</v>
      </c>
      <c r="D155">
        <v>6108.9973742028833</v>
      </c>
      <c r="E155">
        <v>2531.603223680876</v>
      </c>
      <c r="F155">
        <v>3577.3941505220073</v>
      </c>
    </row>
    <row r="156" spans="1:6" x14ac:dyDescent="0.3">
      <c r="A156" s="18" t="s">
        <v>650</v>
      </c>
      <c r="B156" s="18" t="s">
        <v>327</v>
      </c>
      <c r="C156" s="18" t="s">
        <v>252</v>
      </c>
      <c r="D156">
        <v>17911.414069941788</v>
      </c>
      <c r="E156">
        <v>7424.714886714989</v>
      </c>
      <c r="F156">
        <v>10486.6991832268</v>
      </c>
    </row>
    <row r="157" spans="1:6" x14ac:dyDescent="0.3">
      <c r="A157" s="18" t="s">
        <v>650</v>
      </c>
      <c r="B157" s="18" t="s">
        <v>331</v>
      </c>
      <c r="C157" s="18" t="s">
        <v>206</v>
      </c>
      <c r="D157">
        <v>1558.4176975007354</v>
      </c>
      <c r="E157">
        <v>0</v>
      </c>
      <c r="F157">
        <v>1558.4176975007354</v>
      </c>
    </row>
    <row r="158" spans="1:6" x14ac:dyDescent="0.3">
      <c r="A158" s="18" t="s">
        <v>650</v>
      </c>
      <c r="B158" s="18" t="s">
        <v>334</v>
      </c>
      <c r="C158" s="18" t="s">
        <v>253</v>
      </c>
      <c r="D158">
        <v>37318.90912948428</v>
      </c>
      <c r="E158">
        <v>18176.11840437934</v>
      </c>
      <c r="F158">
        <v>19142.79072510494</v>
      </c>
    </row>
    <row r="159" spans="1:6" x14ac:dyDescent="0.3">
      <c r="A159" s="18" t="s">
        <v>650</v>
      </c>
      <c r="B159" s="18" t="s">
        <v>338</v>
      </c>
      <c r="C159" s="18" t="s">
        <v>254</v>
      </c>
      <c r="D159">
        <v>13121.897791858826</v>
      </c>
      <c r="E159">
        <v>6290.4049875817336</v>
      </c>
      <c r="F159">
        <v>6831.4928042770925</v>
      </c>
    </row>
    <row r="160" spans="1:6" x14ac:dyDescent="0.3">
      <c r="A160" s="18" t="s">
        <v>650</v>
      </c>
      <c r="B160" s="18" t="s">
        <v>338</v>
      </c>
      <c r="C160" s="18" t="s">
        <v>255</v>
      </c>
      <c r="D160">
        <v>52175.824512324623</v>
      </c>
      <c r="E160">
        <v>21911.723858279696</v>
      </c>
      <c r="F160">
        <v>30264.100654044927</v>
      </c>
    </row>
    <row r="161" spans="1:6" x14ac:dyDescent="0.3">
      <c r="A161" s="18" t="s">
        <v>650</v>
      </c>
      <c r="B161" s="18" t="s">
        <v>338</v>
      </c>
      <c r="C161" s="18" t="s">
        <v>256</v>
      </c>
      <c r="D161">
        <v>118003.38805475568</v>
      </c>
      <c r="E161">
        <v>49257.174717421061</v>
      </c>
      <c r="F161">
        <v>68746.21333733463</v>
      </c>
    </row>
    <row r="162" spans="1:6" x14ac:dyDescent="0.3">
      <c r="A162" s="18" t="s">
        <v>650</v>
      </c>
      <c r="B162" s="18" t="s">
        <v>338</v>
      </c>
      <c r="C162" s="18" t="s">
        <v>257</v>
      </c>
      <c r="D162">
        <v>41956.656302733303</v>
      </c>
      <c r="E162">
        <v>20564.407724669269</v>
      </c>
      <c r="F162">
        <v>21392.248578064035</v>
      </c>
    </row>
    <row r="163" spans="1:6" x14ac:dyDescent="0.3">
      <c r="A163" s="18" t="s">
        <v>650</v>
      </c>
      <c r="B163" s="18" t="s">
        <v>338</v>
      </c>
      <c r="C163" s="18" t="s">
        <v>258</v>
      </c>
      <c r="D163">
        <v>6011.3157529235368</v>
      </c>
      <c r="E163">
        <v>2639.6573571899235</v>
      </c>
      <c r="F163">
        <v>3371.6583957336138</v>
      </c>
    </row>
    <row r="164" spans="1:6" x14ac:dyDescent="0.3">
      <c r="A164" s="18" t="s">
        <v>650</v>
      </c>
      <c r="B164" s="18" t="s">
        <v>338</v>
      </c>
      <c r="C164" s="18" t="s">
        <v>259</v>
      </c>
      <c r="D164">
        <v>6011.3157529235368</v>
      </c>
      <c r="E164">
        <v>2639.6573571899235</v>
      </c>
      <c r="F164">
        <v>3371.6583957336138</v>
      </c>
    </row>
    <row r="165" spans="1:6" x14ac:dyDescent="0.3">
      <c r="A165" s="18" t="s">
        <v>650</v>
      </c>
      <c r="B165" s="18" t="s">
        <v>338</v>
      </c>
      <c r="C165" s="18" t="s">
        <v>260</v>
      </c>
      <c r="D165">
        <v>89124.869174935389</v>
      </c>
      <c r="E165">
        <v>41182.584013381318</v>
      </c>
      <c r="F165">
        <v>47942.285161554071</v>
      </c>
    </row>
    <row r="166" spans="1:6" x14ac:dyDescent="0.3">
      <c r="A166" s="18" t="s">
        <v>650</v>
      </c>
      <c r="B166" s="18" t="s">
        <v>338</v>
      </c>
      <c r="C166" s="18" t="s">
        <v>262</v>
      </c>
      <c r="D166">
        <v>17840.765800988418</v>
      </c>
      <c r="E166">
        <v>7697.8660854579566</v>
      </c>
      <c r="F166">
        <v>10142.899715530461</v>
      </c>
    </row>
    <row r="167" spans="1:6" x14ac:dyDescent="0.3">
      <c r="A167" s="18" t="s">
        <v>650</v>
      </c>
      <c r="B167" s="18" t="s">
        <v>338</v>
      </c>
      <c r="C167" s="18" t="s">
        <v>264</v>
      </c>
      <c r="D167">
        <v>22025.65757024636</v>
      </c>
      <c r="E167">
        <v>9415.7717066247678</v>
      </c>
      <c r="F167">
        <v>12609.885863621592</v>
      </c>
    </row>
    <row r="168" spans="1:6" x14ac:dyDescent="0.3">
      <c r="A168" s="18" t="s">
        <v>650</v>
      </c>
      <c r="B168" s="18" t="s">
        <v>338</v>
      </c>
      <c r="C168" s="18" t="s">
        <v>174</v>
      </c>
      <c r="D168">
        <v>99738.649524436551</v>
      </c>
      <c r="E168">
        <v>62909.219930052212</v>
      </c>
      <c r="F168">
        <v>36829.429594384317</v>
      </c>
    </row>
    <row r="169" spans="1:6" x14ac:dyDescent="0.3">
      <c r="A169" s="18" t="s">
        <v>650</v>
      </c>
      <c r="B169" s="18" t="s">
        <v>338</v>
      </c>
      <c r="C169" s="18" t="s">
        <v>267</v>
      </c>
      <c r="D169">
        <v>74629.506697915218</v>
      </c>
      <c r="E169">
        <v>40078.260428810383</v>
      </c>
      <c r="F169">
        <v>34551.246269104835</v>
      </c>
    </row>
    <row r="170" spans="1:6" x14ac:dyDescent="0.3">
      <c r="A170" s="18" t="s">
        <v>650</v>
      </c>
      <c r="B170" s="18" t="s">
        <v>340</v>
      </c>
      <c r="C170" s="18" t="s">
        <v>206</v>
      </c>
      <c r="D170">
        <v>5908.9173207464219</v>
      </c>
      <c r="E170">
        <v>0</v>
      </c>
      <c r="F170">
        <v>5908.9173207464219</v>
      </c>
    </row>
    <row r="171" spans="1:6" x14ac:dyDescent="0.3">
      <c r="A171" s="18" t="s">
        <v>650</v>
      </c>
      <c r="B171" s="18" t="s">
        <v>343</v>
      </c>
      <c r="C171" s="18" t="s">
        <v>269</v>
      </c>
      <c r="D171">
        <v>13709.919957479802</v>
      </c>
      <c r="E171">
        <v>8731.4633280956987</v>
      </c>
      <c r="F171">
        <v>4978.4566293841035</v>
      </c>
    </row>
    <row r="172" spans="1:6" x14ac:dyDescent="0.3">
      <c r="A172" s="18" t="s">
        <v>650</v>
      </c>
      <c r="B172" s="18" t="s">
        <v>351</v>
      </c>
      <c r="C172" s="18" t="s">
        <v>206</v>
      </c>
      <c r="D172">
        <v>1558.4176975007354</v>
      </c>
      <c r="E172">
        <v>0</v>
      </c>
      <c r="F172">
        <v>1558.4176975007354</v>
      </c>
    </row>
    <row r="173" spans="1:6" x14ac:dyDescent="0.3">
      <c r="A173" s="18" t="s">
        <v>650</v>
      </c>
      <c r="B173" s="18" t="s">
        <v>353</v>
      </c>
      <c r="C173" s="18" t="s">
        <v>206</v>
      </c>
      <c r="D173">
        <v>1558.4176975007354</v>
      </c>
      <c r="E173">
        <v>0</v>
      </c>
      <c r="F173">
        <v>1558.4176975007354</v>
      </c>
    </row>
    <row r="174" spans="1:6" x14ac:dyDescent="0.3">
      <c r="A174" s="18" t="s">
        <v>650</v>
      </c>
      <c r="B174" s="18" t="s">
        <v>356</v>
      </c>
      <c r="C174" s="18" t="s">
        <v>270</v>
      </c>
      <c r="D174">
        <v>38627.9799953849</v>
      </c>
      <c r="E174">
        <v>16750.975721019819</v>
      </c>
      <c r="F174">
        <v>21877.004274365081</v>
      </c>
    </row>
    <row r="175" spans="1:6" x14ac:dyDescent="0.3">
      <c r="A175" s="18" t="s">
        <v>650</v>
      </c>
      <c r="B175" s="18" t="s">
        <v>356</v>
      </c>
      <c r="C175" s="18" t="s">
        <v>272</v>
      </c>
      <c r="D175">
        <v>52362.834636024709</v>
      </c>
      <c r="E175">
        <v>23782.249480460236</v>
      </c>
      <c r="F175">
        <v>28580.585155564473</v>
      </c>
    </row>
    <row r="176" spans="1:6" x14ac:dyDescent="0.3">
      <c r="A176" s="18" t="s">
        <v>650</v>
      </c>
      <c r="B176" s="18" t="s">
        <v>356</v>
      </c>
      <c r="C176" s="18" t="s">
        <v>274</v>
      </c>
      <c r="D176">
        <v>32290.414692215239</v>
      </c>
      <c r="E176">
        <v>15675.604440164228</v>
      </c>
      <c r="F176">
        <v>16614.810252051015</v>
      </c>
    </row>
    <row r="177" spans="1:6" x14ac:dyDescent="0.3">
      <c r="A177" s="18" t="s">
        <v>650</v>
      </c>
      <c r="B177" s="18" t="s">
        <v>356</v>
      </c>
      <c r="C177" s="18" t="s">
        <v>276</v>
      </c>
      <c r="D177">
        <v>34700.767397683041</v>
      </c>
      <c r="E177">
        <v>16854.376805717475</v>
      </c>
      <c r="F177">
        <v>17846.390591965566</v>
      </c>
    </row>
    <row r="178" spans="1:6" x14ac:dyDescent="0.3">
      <c r="A178" s="18" t="s">
        <v>650</v>
      </c>
      <c r="B178" s="18" t="s">
        <v>356</v>
      </c>
      <c r="C178" s="18" t="s">
        <v>279</v>
      </c>
      <c r="D178">
        <v>20508.776899109678</v>
      </c>
      <c r="E178">
        <v>9223.3767550306657</v>
      </c>
      <c r="F178">
        <v>11285.400144079013</v>
      </c>
    </row>
    <row r="179" spans="1:6" x14ac:dyDescent="0.3">
      <c r="A179" s="18" t="s">
        <v>650</v>
      </c>
      <c r="B179" s="18" t="s">
        <v>358</v>
      </c>
      <c r="C179" s="18" t="s">
        <v>248</v>
      </c>
      <c r="D179">
        <v>1038.9451316671573</v>
      </c>
      <c r="E179">
        <v>0</v>
      </c>
      <c r="F179">
        <v>1038.9451316671573</v>
      </c>
    </row>
    <row r="180" spans="1:6" x14ac:dyDescent="0.3">
      <c r="A180" s="18" t="s">
        <v>650</v>
      </c>
      <c r="B180" s="18" t="s">
        <v>358</v>
      </c>
      <c r="C180" s="18" t="s">
        <v>206</v>
      </c>
      <c r="D180">
        <v>1558.4176975007354</v>
      </c>
      <c r="E180">
        <v>0</v>
      </c>
      <c r="F180">
        <v>1558.4176975007354</v>
      </c>
    </row>
    <row r="181" spans="1:6" x14ac:dyDescent="0.3">
      <c r="A181" s="18" t="s">
        <v>650</v>
      </c>
      <c r="B181" s="18" t="s">
        <v>360</v>
      </c>
      <c r="C181" s="18" t="s">
        <v>208</v>
      </c>
      <c r="D181">
        <v>14279.261889633404</v>
      </c>
      <c r="E181">
        <v>0</v>
      </c>
      <c r="F181">
        <v>14279.261889633404</v>
      </c>
    </row>
    <row r="182" spans="1:6" x14ac:dyDescent="0.3">
      <c r="A182" s="18" t="s">
        <v>650</v>
      </c>
      <c r="B182" s="18" t="s">
        <v>363</v>
      </c>
      <c r="C182" s="18" t="s">
        <v>282</v>
      </c>
      <c r="D182">
        <v>4032.5616340529032</v>
      </c>
      <c r="E182">
        <v>3344.5080845455932</v>
      </c>
      <c r="F182">
        <v>688.05354950730998</v>
      </c>
    </row>
    <row r="183" spans="1:6" x14ac:dyDescent="0.3">
      <c r="A183" s="18" t="s">
        <v>650</v>
      </c>
      <c r="B183" s="18" t="s">
        <v>363</v>
      </c>
      <c r="C183" s="18" t="s">
        <v>284</v>
      </c>
      <c r="D183">
        <v>1240.9160652632524</v>
      </c>
      <c r="E183">
        <v>1029.185463023975</v>
      </c>
      <c r="F183">
        <v>211.73060223927743</v>
      </c>
    </row>
    <row r="184" spans="1:6" x14ac:dyDescent="0.3">
      <c r="A184" s="18" t="s">
        <v>650</v>
      </c>
      <c r="B184" s="18" t="s">
        <v>363</v>
      </c>
      <c r="C184" s="18" t="s">
        <v>285</v>
      </c>
      <c r="D184">
        <v>4386.4263458987361</v>
      </c>
      <c r="E184">
        <v>3637.9948299457646</v>
      </c>
      <c r="F184">
        <v>748.43151595297104</v>
      </c>
    </row>
    <row r="185" spans="1:6" x14ac:dyDescent="0.3">
      <c r="A185" s="18" t="s">
        <v>650</v>
      </c>
      <c r="B185" s="18" t="s">
        <v>363</v>
      </c>
      <c r="C185" s="18" t="s">
        <v>286</v>
      </c>
      <c r="D185">
        <v>4683.9802316082096</v>
      </c>
      <c r="E185">
        <v>3884.7787520908314</v>
      </c>
      <c r="F185">
        <v>799.20147951737852</v>
      </c>
    </row>
    <row r="186" spans="1:6" x14ac:dyDescent="0.3">
      <c r="A186" s="18" t="s">
        <v>650</v>
      </c>
      <c r="B186" s="18" t="s">
        <v>363</v>
      </c>
      <c r="C186" s="18" t="s">
        <v>287</v>
      </c>
      <c r="D186">
        <v>5942.7661531361382</v>
      </c>
      <c r="E186">
        <v>4923.9941203304779</v>
      </c>
      <c r="F186">
        <v>1018.7720328056604</v>
      </c>
    </row>
    <row r="187" spans="1:6" x14ac:dyDescent="0.3">
      <c r="A187" s="18" t="s">
        <v>650</v>
      </c>
      <c r="B187" s="18" t="s">
        <v>363</v>
      </c>
      <c r="C187" s="18" t="s">
        <v>288</v>
      </c>
      <c r="D187">
        <v>6538.9128696867519</v>
      </c>
      <c r="E187">
        <v>5423.076689137818</v>
      </c>
      <c r="F187">
        <v>1115.836180548934</v>
      </c>
    </row>
    <row r="188" spans="1:6" x14ac:dyDescent="0.3">
      <c r="A188" s="18" t="s">
        <v>650</v>
      </c>
      <c r="B188" s="18" t="s">
        <v>365</v>
      </c>
      <c r="C188" s="18" t="s">
        <v>289</v>
      </c>
      <c r="D188">
        <v>5547.967003102618</v>
      </c>
      <c r="E188">
        <v>2300.1571290992956</v>
      </c>
      <c r="F188">
        <v>3247.8098740033224</v>
      </c>
    </row>
    <row r="189" spans="1:6" x14ac:dyDescent="0.3">
      <c r="A189" s="18" t="s">
        <v>650</v>
      </c>
      <c r="B189" s="18" t="s">
        <v>365</v>
      </c>
      <c r="C189" s="18" t="s">
        <v>290</v>
      </c>
      <c r="D189">
        <v>7771.3095848703342</v>
      </c>
      <c r="E189">
        <v>3215.7737340970148</v>
      </c>
      <c r="F189">
        <v>4555.5358507733199</v>
      </c>
    </row>
    <row r="190" spans="1:6" x14ac:dyDescent="0.3">
      <c r="A190" s="18" t="s">
        <v>650</v>
      </c>
      <c r="B190" s="18" t="s">
        <v>368</v>
      </c>
      <c r="C190" s="18" t="s">
        <v>206</v>
      </c>
      <c r="D190">
        <v>1558.4176975007354</v>
      </c>
      <c r="E190">
        <v>0</v>
      </c>
      <c r="F190">
        <v>1558.4176975007354</v>
      </c>
    </row>
    <row r="191" spans="1:6" x14ac:dyDescent="0.3">
      <c r="A191" s="18" t="s">
        <v>650</v>
      </c>
      <c r="B191" s="18" t="s">
        <v>371</v>
      </c>
      <c r="C191" s="18" t="s">
        <v>291</v>
      </c>
      <c r="D191">
        <v>51947.256583357848</v>
      </c>
      <c r="E191">
        <v>55402.301181002593</v>
      </c>
      <c r="F191">
        <v>-3455.0445976447445</v>
      </c>
    </row>
    <row r="192" spans="1:6" x14ac:dyDescent="0.3">
      <c r="A192" s="18" t="s">
        <v>650</v>
      </c>
      <c r="B192" s="18" t="s">
        <v>371</v>
      </c>
      <c r="C192" s="18" t="s">
        <v>292</v>
      </c>
      <c r="D192">
        <v>10389.45131667157</v>
      </c>
      <c r="E192">
        <v>14098.048557960366</v>
      </c>
      <c r="F192">
        <v>-3708.5972412887968</v>
      </c>
    </row>
    <row r="193" spans="1:6" x14ac:dyDescent="0.3">
      <c r="A193" s="18" t="s">
        <v>650</v>
      </c>
      <c r="B193" s="18" t="s">
        <v>374</v>
      </c>
      <c r="C193" s="18" t="s">
        <v>206</v>
      </c>
      <c r="D193">
        <v>1558.4176975007354</v>
      </c>
      <c r="E193">
        <v>0</v>
      </c>
      <c r="F193">
        <v>1558.4176975007354</v>
      </c>
    </row>
    <row r="194" spans="1:6" x14ac:dyDescent="0.3">
      <c r="A194" s="18" t="s">
        <v>650</v>
      </c>
      <c r="B194" s="18" t="s">
        <v>378</v>
      </c>
      <c r="C194" s="18" t="s">
        <v>293</v>
      </c>
      <c r="D194">
        <v>99963.144788487174</v>
      </c>
      <c r="E194">
        <v>66586.662273810129</v>
      </c>
      <c r="F194">
        <v>33376.482514677045</v>
      </c>
    </row>
    <row r="195" spans="1:6" x14ac:dyDescent="0.3">
      <c r="A195" s="18" t="s">
        <v>650</v>
      </c>
      <c r="B195" s="18" t="s">
        <v>380</v>
      </c>
      <c r="C195" s="18" t="s">
        <v>295</v>
      </c>
      <c r="D195">
        <v>22748.742602984068</v>
      </c>
      <c r="E195">
        <v>11989.838309088143</v>
      </c>
      <c r="F195">
        <v>10758.904293895925</v>
      </c>
    </row>
    <row r="196" spans="1:6" x14ac:dyDescent="0.3">
      <c r="A196" s="18" t="s">
        <v>650</v>
      </c>
      <c r="B196" s="18" t="s">
        <v>388</v>
      </c>
      <c r="C196" s="18" t="s">
        <v>206</v>
      </c>
      <c r="D196">
        <v>1558.4176975007354</v>
      </c>
      <c r="E196">
        <v>0</v>
      </c>
      <c r="F196">
        <v>1558.4176975007354</v>
      </c>
    </row>
    <row r="197" spans="1:6" x14ac:dyDescent="0.3">
      <c r="A197" s="18" t="s">
        <v>650</v>
      </c>
      <c r="B197" s="18" t="s">
        <v>388</v>
      </c>
      <c r="C197" s="18" t="s">
        <v>250</v>
      </c>
      <c r="D197">
        <v>1841.010773314202</v>
      </c>
      <c r="E197">
        <v>172.33514116275535</v>
      </c>
      <c r="F197">
        <v>1668.6756321514467</v>
      </c>
    </row>
    <row r="198" spans="1:6" x14ac:dyDescent="0.3">
      <c r="A198" s="18" t="s">
        <v>650</v>
      </c>
      <c r="B198" s="18" t="s">
        <v>388</v>
      </c>
      <c r="C198" s="18" t="s">
        <v>208</v>
      </c>
      <c r="D198">
        <v>10559.838318264983</v>
      </c>
      <c r="E198">
        <v>0</v>
      </c>
      <c r="F198">
        <v>10559.838318264983</v>
      </c>
    </row>
    <row r="199" spans="1:6" x14ac:dyDescent="0.3">
      <c r="A199" s="18" t="s">
        <v>650</v>
      </c>
      <c r="B199" s="18" t="s">
        <v>393</v>
      </c>
      <c r="C199" s="18" t="s">
        <v>296</v>
      </c>
      <c r="D199">
        <v>9784.7852500412846</v>
      </c>
      <c r="E199">
        <v>3818.9467281666584</v>
      </c>
      <c r="F199">
        <v>5965.8385218746262</v>
      </c>
    </row>
    <row r="200" spans="1:6" x14ac:dyDescent="0.3">
      <c r="A200" s="18" t="s">
        <v>650</v>
      </c>
      <c r="B200" s="18" t="s">
        <v>393</v>
      </c>
      <c r="C200" s="18" t="s">
        <v>297</v>
      </c>
      <c r="D200">
        <v>44225.816364807535</v>
      </c>
      <c r="E200">
        <v>18996.157940088196</v>
      </c>
      <c r="F200">
        <v>25229.658424719339</v>
      </c>
    </row>
    <row r="201" spans="1:6" x14ac:dyDescent="0.3">
      <c r="A201" s="18" t="s">
        <v>650</v>
      </c>
      <c r="B201" s="18" t="s">
        <v>393</v>
      </c>
      <c r="C201" s="18" t="s">
        <v>298</v>
      </c>
      <c r="D201">
        <v>15535.304996013729</v>
      </c>
      <c r="E201">
        <v>6694.186223326069</v>
      </c>
      <c r="F201">
        <v>8841.1187726876597</v>
      </c>
    </row>
    <row r="202" spans="1:6" x14ac:dyDescent="0.3">
      <c r="A202" s="18" t="s">
        <v>650</v>
      </c>
      <c r="B202" s="18" t="s">
        <v>393</v>
      </c>
      <c r="C202" s="18" t="s">
        <v>299</v>
      </c>
      <c r="D202">
        <v>5787.6724238808647</v>
      </c>
      <c r="E202">
        <v>2490.3117238582799</v>
      </c>
      <c r="F202">
        <v>3297.3607000225848</v>
      </c>
    </row>
    <row r="203" spans="1:6" x14ac:dyDescent="0.3">
      <c r="A203" s="18" t="s">
        <v>650</v>
      </c>
      <c r="B203" s="18" t="s">
        <v>393</v>
      </c>
      <c r="C203" s="18" t="s">
        <v>285</v>
      </c>
      <c r="D203">
        <v>16906.047644930113</v>
      </c>
      <c r="E203">
        <v>7275.9896598915293</v>
      </c>
      <c r="F203">
        <v>9630.0579850385839</v>
      </c>
    </row>
    <row r="204" spans="1:6" x14ac:dyDescent="0.3">
      <c r="A204" s="18" t="s">
        <v>650</v>
      </c>
      <c r="B204" s="18" t="s">
        <v>397</v>
      </c>
      <c r="C204" s="18" t="s">
        <v>206</v>
      </c>
      <c r="D204">
        <v>1558.4176975007354</v>
      </c>
      <c r="E204">
        <v>0</v>
      </c>
      <c r="F204">
        <v>1558.4176975007354</v>
      </c>
    </row>
    <row r="205" spans="1:6" x14ac:dyDescent="0.3">
      <c r="A205" s="18" t="s">
        <v>650</v>
      </c>
      <c r="B205" s="18" t="s">
        <v>399</v>
      </c>
      <c r="C205" s="18" t="s">
        <v>300</v>
      </c>
      <c r="D205">
        <v>8415.4555665039716</v>
      </c>
      <c r="E205">
        <v>5235.2830858127636</v>
      </c>
      <c r="F205">
        <v>3180.172480691208</v>
      </c>
    </row>
    <row r="206" spans="1:6" x14ac:dyDescent="0.3">
      <c r="A206" s="18" t="s">
        <v>650</v>
      </c>
      <c r="B206" s="18" t="s">
        <v>399</v>
      </c>
      <c r="C206" s="18" t="s">
        <v>302</v>
      </c>
      <c r="D206">
        <v>6919.3745769032657</v>
      </c>
      <c r="E206">
        <v>4306.655177657256</v>
      </c>
      <c r="F206">
        <v>2612.7193992460097</v>
      </c>
    </row>
    <row r="207" spans="1:6" x14ac:dyDescent="0.3">
      <c r="A207" s="18" t="s">
        <v>650</v>
      </c>
      <c r="B207" s="18" t="s">
        <v>399</v>
      </c>
      <c r="C207" s="18" t="s">
        <v>303</v>
      </c>
      <c r="D207">
        <v>7771.3095848703342</v>
      </c>
      <c r="E207">
        <v>4836.516802676264</v>
      </c>
      <c r="F207">
        <v>2934.7927821940702</v>
      </c>
    </row>
    <row r="208" spans="1:6" x14ac:dyDescent="0.3">
      <c r="A208" s="18" t="s">
        <v>650</v>
      </c>
      <c r="B208" s="18" t="s">
        <v>401</v>
      </c>
      <c r="C208" s="18" t="s">
        <v>304</v>
      </c>
      <c r="D208">
        <v>9724.5264324045893</v>
      </c>
      <c r="E208">
        <v>4715.7788027776378</v>
      </c>
      <c r="F208">
        <v>5008.7476296269515</v>
      </c>
    </row>
    <row r="209" spans="1:6" x14ac:dyDescent="0.3">
      <c r="A209" s="18" t="s">
        <v>650</v>
      </c>
      <c r="B209" s="18" t="s">
        <v>403</v>
      </c>
      <c r="C209" s="18" t="s">
        <v>307</v>
      </c>
      <c r="D209">
        <v>4280.4539424686864</v>
      </c>
      <c r="E209">
        <v>2671.1946880227079</v>
      </c>
      <c r="F209">
        <v>1609.2592544459785</v>
      </c>
    </row>
    <row r="210" spans="1:6" x14ac:dyDescent="0.3">
      <c r="A210" s="18" t="s">
        <v>650</v>
      </c>
      <c r="B210" s="18" t="s">
        <v>403</v>
      </c>
      <c r="C210" s="18" t="s">
        <v>309</v>
      </c>
      <c r="D210">
        <v>7418.068240103501</v>
      </c>
      <c r="E210">
        <v>4618.5817831618433</v>
      </c>
      <c r="F210">
        <v>2799.4864569416577</v>
      </c>
    </row>
    <row r="211" spans="1:6" x14ac:dyDescent="0.3">
      <c r="A211" s="18" t="s">
        <v>650</v>
      </c>
      <c r="B211" s="18" t="s">
        <v>404</v>
      </c>
      <c r="C211" s="18" t="s">
        <v>312</v>
      </c>
      <c r="D211">
        <v>4010.3282082352257</v>
      </c>
      <c r="E211">
        <v>2498.0151046682549</v>
      </c>
      <c r="F211">
        <v>1512.3131035669708</v>
      </c>
    </row>
    <row r="212" spans="1:6" x14ac:dyDescent="0.3">
      <c r="A212" s="18" t="s">
        <v>650</v>
      </c>
      <c r="B212" s="18" t="s">
        <v>404</v>
      </c>
      <c r="C212" s="18" t="s">
        <v>315</v>
      </c>
      <c r="D212">
        <v>5381.7357820358729</v>
      </c>
      <c r="E212">
        <v>3347.0931116630345</v>
      </c>
      <c r="F212">
        <v>2034.6426703728384</v>
      </c>
    </row>
    <row r="213" spans="1:6" x14ac:dyDescent="0.3">
      <c r="A213" s="18" t="s">
        <v>650</v>
      </c>
      <c r="B213" s="18" t="s">
        <v>404</v>
      </c>
      <c r="C213" s="18" t="s">
        <v>317</v>
      </c>
      <c r="D213">
        <v>10140.104485071452</v>
      </c>
      <c r="E213">
        <v>6321.2529778498665</v>
      </c>
      <c r="F213">
        <v>3818.8515072215846</v>
      </c>
    </row>
    <row r="214" spans="1:6" x14ac:dyDescent="0.3">
      <c r="A214" s="18" t="s">
        <v>650</v>
      </c>
      <c r="B214" s="18" t="s">
        <v>406</v>
      </c>
      <c r="C214" s="18" t="s">
        <v>318</v>
      </c>
      <c r="D214">
        <v>19075.032617409001</v>
      </c>
      <c r="E214">
        <v>10484.869988342034</v>
      </c>
      <c r="F214">
        <v>8590.1626290669665</v>
      </c>
    </row>
    <row r="215" spans="1:6" x14ac:dyDescent="0.3">
      <c r="A215" s="18" t="s">
        <v>650</v>
      </c>
      <c r="B215" s="18" t="s">
        <v>408</v>
      </c>
      <c r="C215" s="18" t="s">
        <v>319</v>
      </c>
      <c r="D215">
        <v>18659.45456474214</v>
      </c>
      <c r="E215">
        <v>10153.986517309546</v>
      </c>
      <c r="F215">
        <v>8505.4680474325942</v>
      </c>
    </row>
    <row r="216" spans="1:6" x14ac:dyDescent="0.3">
      <c r="A216" s="18" t="s">
        <v>650</v>
      </c>
      <c r="B216" s="18" t="s">
        <v>408</v>
      </c>
      <c r="C216" s="18" t="s">
        <v>321</v>
      </c>
      <c r="D216">
        <v>4690.6294804508807</v>
      </c>
      <c r="E216">
        <v>2498.1702062953018</v>
      </c>
      <c r="F216">
        <v>2192.4592741555789</v>
      </c>
    </row>
    <row r="217" spans="1:6" x14ac:dyDescent="0.3">
      <c r="A217" s="18" t="s">
        <v>650</v>
      </c>
      <c r="B217" s="18" t="s">
        <v>408</v>
      </c>
      <c r="C217" s="18" t="s">
        <v>323</v>
      </c>
      <c r="D217">
        <v>6291.9140540842036</v>
      </c>
      <c r="E217">
        <v>3347.0931116630345</v>
      </c>
      <c r="F217">
        <v>2944.8209424211691</v>
      </c>
    </row>
    <row r="218" spans="1:6" x14ac:dyDescent="0.3">
      <c r="A218" s="18" t="s">
        <v>650</v>
      </c>
      <c r="B218" s="18" t="s">
        <v>408</v>
      </c>
      <c r="C218" s="18" t="s">
        <v>325</v>
      </c>
      <c r="D218">
        <v>4690.6294804508807</v>
      </c>
      <c r="E218">
        <v>2498.1702062953018</v>
      </c>
      <c r="F218">
        <v>2192.4592741555789</v>
      </c>
    </row>
    <row r="219" spans="1:6" x14ac:dyDescent="0.3">
      <c r="A219" s="18" t="s">
        <v>650</v>
      </c>
      <c r="B219" s="18" t="s">
        <v>408</v>
      </c>
      <c r="C219" s="18" t="s">
        <v>329</v>
      </c>
      <c r="D219">
        <v>6291.9140540842036</v>
      </c>
      <c r="E219">
        <v>3347.0931116630345</v>
      </c>
      <c r="F219">
        <v>2944.8209424211691</v>
      </c>
    </row>
    <row r="220" spans="1:6" x14ac:dyDescent="0.3">
      <c r="A220" s="18" t="s">
        <v>650</v>
      </c>
      <c r="B220" s="18" t="s">
        <v>408</v>
      </c>
      <c r="C220" s="18" t="s">
        <v>330</v>
      </c>
      <c r="D220">
        <v>23744.342943758071</v>
      </c>
      <c r="E220">
        <v>12642.505955699731</v>
      </c>
      <c r="F220">
        <v>11101.836988058338</v>
      </c>
    </row>
    <row r="221" spans="1:6" x14ac:dyDescent="0.3">
      <c r="A221" s="18" t="s">
        <v>650</v>
      </c>
      <c r="B221" s="18" t="s">
        <v>408</v>
      </c>
      <c r="C221" s="18" t="s">
        <v>332</v>
      </c>
      <c r="D221">
        <v>15409.634192887272</v>
      </c>
      <c r="E221">
        <v>7092.9697399766847</v>
      </c>
      <c r="F221">
        <v>8316.664452910587</v>
      </c>
    </row>
    <row r="222" spans="1:6" x14ac:dyDescent="0.3">
      <c r="A222" s="18" t="s">
        <v>650</v>
      </c>
      <c r="B222" s="18" t="s">
        <v>408</v>
      </c>
      <c r="C222" s="18" t="s">
        <v>333</v>
      </c>
      <c r="D222">
        <v>5441.9945996725673</v>
      </c>
      <c r="E222">
        <v>2503.340260530184</v>
      </c>
      <c r="F222">
        <v>2938.6543391423834</v>
      </c>
    </row>
    <row r="223" spans="1:6" x14ac:dyDescent="0.3">
      <c r="A223" s="18" t="s">
        <v>650</v>
      </c>
      <c r="B223" s="18" t="s">
        <v>410</v>
      </c>
      <c r="C223" s="18" t="s">
        <v>335</v>
      </c>
      <c r="D223">
        <v>1568.2045606410402</v>
      </c>
      <c r="E223">
        <v>844.44219169750124</v>
      </c>
      <c r="F223">
        <v>723.76236894353883</v>
      </c>
    </row>
    <row r="224" spans="1:6" x14ac:dyDescent="0.3">
      <c r="A224" s="18" t="s">
        <v>650</v>
      </c>
      <c r="B224" s="18" t="s">
        <v>410</v>
      </c>
      <c r="C224" s="18" t="s">
        <v>337</v>
      </c>
      <c r="D224">
        <v>14898.473188107031</v>
      </c>
      <c r="E224">
        <v>7548.2791829286843</v>
      </c>
      <c r="F224">
        <v>7350.1940051783477</v>
      </c>
    </row>
    <row r="225" spans="1:6" x14ac:dyDescent="0.3">
      <c r="A225" s="18" t="s">
        <v>650</v>
      </c>
      <c r="B225" s="18" t="s">
        <v>410</v>
      </c>
      <c r="C225" s="18" t="s">
        <v>339</v>
      </c>
      <c r="D225">
        <v>20712.410144916441</v>
      </c>
      <c r="E225">
        <v>12904.45537026712</v>
      </c>
      <c r="F225">
        <v>7807.9547746493217</v>
      </c>
    </row>
    <row r="226" spans="1:6" x14ac:dyDescent="0.3">
      <c r="A226" s="18" t="s">
        <v>650</v>
      </c>
      <c r="B226" s="18" t="s">
        <v>412</v>
      </c>
      <c r="C226" s="18" t="s">
        <v>206</v>
      </c>
      <c r="D226">
        <v>1558.4176975007354</v>
      </c>
      <c r="E226">
        <v>0</v>
      </c>
      <c r="F226">
        <v>1558.4176975007354</v>
      </c>
    </row>
    <row r="227" spans="1:6" x14ac:dyDescent="0.3">
      <c r="A227" s="18" t="s">
        <v>650</v>
      </c>
      <c r="B227" s="18" t="s">
        <v>414</v>
      </c>
      <c r="C227" s="18" t="s">
        <v>208</v>
      </c>
      <c r="D227">
        <v>8043.51320936713</v>
      </c>
      <c r="E227">
        <v>0</v>
      </c>
      <c r="F227">
        <v>8043.51320936713</v>
      </c>
    </row>
    <row r="228" spans="1:6" x14ac:dyDescent="0.3">
      <c r="A228" s="18" t="s">
        <v>650</v>
      </c>
      <c r="B228" s="18" t="s">
        <v>416</v>
      </c>
      <c r="C228" s="18" t="s">
        <v>342</v>
      </c>
      <c r="D228">
        <v>9784.7852500412846</v>
      </c>
      <c r="E228">
        <v>3670.7385067666896</v>
      </c>
      <c r="F228">
        <v>6114.0467432745954</v>
      </c>
    </row>
    <row r="229" spans="1:6" x14ac:dyDescent="0.3">
      <c r="A229" s="18" t="s">
        <v>650</v>
      </c>
      <c r="B229" s="18" t="s">
        <v>418</v>
      </c>
      <c r="C229" s="18" t="s">
        <v>344</v>
      </c>
      <c r="D229">
        <v>3823.3180845351376</v>
      </c>
      <c r="E229">
        <v>1061.5844695625733</v>
      </c>
      <c r="F229">
        <v>2761.7336149725643</v>
      </c>
    </row>
    <row r="230" spans="1:6" x14ac:dyDescent="0.3">
      <c r="A230" s="18" t="s">
        <v>650</v>
      </c>
      <c r="B230" s="18" t="s">
        <v>420</v>
      </c>
      <c r="C230" s="18" t="s">
        <v>345</v>
      </c>
      <c r="D230">
        <v>1038.9451316671573</v>
      </c>
      <c r="E230">
        <v>0</v>
      </c>
      <c r="F230">
        <v>1038.9451316671573</v>
      </c>
    </row>
    <row r="231" spans="1:6" x14ac:dyDescent="0.3">
      <c r="A231" s="18" t="s">
        <v>650</v>
      </c>
      <c r="B231" s="18" t="s">
        <v>420</v>
      </c>
      <c r="C231" s="18" t="s">
        <v>346</v>
      </c>
      <c r="D231">
        <v>1662.3122106674512</v>
      </c>
      <c r="E231">
        <v>0</v>
      </c>
      <c r="F231">
        <v>1662.3122106674512</v>
      </c>
    </row>
    <row r="232" spans="1:6" x14ac:dyDescent="0.3">
      <c r="A232" s="18" t="s">
        <v>650</v>
      </c>
      <c r="B232" s="18" t="s">
        <v>422</v>
      </c>
      <c r="C232" s="18" t="s">
        <v>347</v>
      </c>
      <c r="D232">
        <v>618878.8360314921</v>
      </c>
      <c r="E232">
        <v>287306.11789751129</v>
      </c>
      <c r="F232">
        <v>331572.71813398082</v>
      </c>
    </row>
    <row r="233" spans="1:6" x14ac:dyDescent="0.3">
      <c r="A233" s="18" t="s">
        <v>650</v>
      </c>
      <c r="B233" s="18" t="s">
        <v>422</v>
      </c>
      <c r="C233" s="18" t="s">
        <v>348</v>
      </c>
      <c r="D233">
        <v>326145.65573295392</v>
      </c>
      <c r="E233">
        <v>151321.28338993361</v>
      </c>
      <c r="F233">
        <v>174824.37234302031</v>
      </c>
    </row>
    <row r="234" spans="1:6" x14ac:dyDescent="0.3">
      <c r="A234" s="18" t="s">
        <v>650</v>
      </c>
      <c r="B234" s="18" t="s">
        <v>422</v>
      </c>
      <c r="C234" s="18" t="s">
        <v>349</v>
      </c>
      <c r="D234">
        <v>188339.97346862225</v>
      </c>
      <c r="E234">
        <v>84871.610319833737</v>
      </c>
      <c r="F234">
        <v>103468.36314878848</v>
      </c>
    </row>
    <row r="235" spans="1:6" x14ac:dyDescent="0.3">
      <c r="A235" s="18" t="s">
        <v>650</v>
      </c>
      <c r="B235" s="18" t="s">
        <v>422</v>
      </c>
      <c r="C235" s="18" t="s">
        <v>350</v>
      </c>
      <c r="D235">
        <v>255788.29141645404</v>
      </c>
      <c r="E235">
        <v>100965.98915302347</v>
      </c>
      <c r="F235">
        <v>154822.30226343055</v>
      </c>
    </row>
    <row r="236" spans="1:6" x14ac:dyDescent="0.3">
      <c r="A236" s="18" t="s">
        <v>650</v>
      </c>
      <c r="B236" s="18" t="s">
        <v>422</v>
      </c>
      <c r="C236" s="18" t="s">
        <v>352</v>
      </c>
      <c r="D236">
        <v>90695.754214016139</v>
      </c>
      <c r="E236">
        <v>71277.814384915619</v>
      </c>
      <c r="F236">
        <v>19417.93982910052</v>
      </c>
    </row>
    <row r="237" spans="1:6" x14ac:dyDescent="0.3">
      <c r="A237" s="18" t="s">
        <v>650</v>
      </c>
      <c r="B237" s="18" t="s">
        <v>422</v>
      </c>
      <c r="C237" s="18" t="s">
        <v>354</v>
      </c>
      <c r="D237">
        <v>302806.79229518294</v>
      </c>
      <c r="E237">
        <v>178380.10644229306</v>
      </c>
      <c r="F237">
        <v>124426.68585288987</v>
      </c>
    </row>
    <row r="238" spans="1:6" x14ac:dyDescent="0.3">
      <c r="A238" s="18" t="s">
        <v>650</v>
      </c>
      <c r="B238" s="18" t="s">
        <v>422</v>
      </c>
      <c r="C238" s="18" t="s">
        <v>359</v>
      </c>
      <c r="D238">
        <v>392293.44294386735</v>
      </c>
      <c r="E238">
        <v>227383.67276597905</v>
      </c>
      <c r="F238">
        <v>164909.77017788831</v>
      </c>
    </row>
    <row r="239" spans="1:6" x14ac:dyDescent="0.3">
      <c r="A239" s="18" t="s">
        <v>650</v>
      </c>
      <c r="B239" s="18" t="s">
        <v>422</v>
      </c>
      <c r="C239" s="18" t="s">
        <v>361</v>
      </c>
      <c r="D239">
        <v>84312.475325053121</v>
      </c>
      <c r="E239">
        <v>39730.143443661618</v>
      </c>
      <c r="F239">
        <v>44582.331881391503</v>
      </c>
    </row>
    <row r="240" spans="1:6" x14ac:dyDescent="0.3">
      <c r="A240" s="18" t="s">
        <v>650</v>
      </c>
      <c r="B240" s="18" t="s">
        <v>422</v>
      </c>
      <c r="C240" s="18" t="s">
        <v>366</v>
      </c>
      <c r="D240">
        <v>43452.841186847167</v>
      </c>
      <c r="E240">
        <v>20461.006639971616</v>
      </c>
      <c r="F240">
        <v>22991.834546875551</v>
      </c>
    </row>
    <row r="241" spans="1:6" x14ac:dyDescent="0.3">
      <c r="A241" s="18" t="s">
        <v>650</v>
      </c>
      <c r="B241" s="18" t="s">
        <v>423</v>
      </c>
      <c r="C241" s="18" t="s">
        <v>206</v>
      </c>
      <c r="D241">
        <v>14075.628643826642</v>
      </c>
      <c r="E241">
        <v>0</v>
      </c>
      <c r="F241">
        <v>14075.628643826642</v>
      </c>
    </row>
    <row r="242" spans="1:6" x14ac:dyDescent="0.3">
      <c r="A242" s="18" t="s">
        <v>650</v>
      </c>
      <c r="B242" s="18" t="s">
        <v>424</v>
      </c>
      <c r="C242" s="18" t="s">
        <v>208</v>
      </c>
      <c r="D242">
        <v>202814.55704300903</v>
      </c>
      <c r="E242">
        <v>0</v>
      </c>
      <c r="F242">
        <v>202814.55704300903</v>
      </c>
    </row>
    <row r="243" spans="1:6" x14ac:dyDescent="0.3">
      <c r="A243" s="18" t="s">
        <v>650</v>
      </c>
      <c r="B243" s="18" t="s">
        <v>426</v>
      </c>
      <c r="C243" s="18" t="s">
        <v>369</v>
      </c>
      <c r="D243">
        <v>41204.563921919442</v>
      </c>
      <c r="E243">
        <v>22774.088904658121</v>
      </c>
      <c r="F243">
        <v>18430.47501726132</v>
      </c>
    </row>
    <row r="244" spans="1:6" x14ac:dyDescent="0.3">
      <c r="A244" s="18" t="s">
        <v>650</v>
      </c>
      <c r="B244" s="18" t="s">
        <v>428</v>
      </c>
      <c r="C244" s="18" t="s">
        <v>372</v>
      </c>
      <c r="D244">
        <v>1537.6387948673923</v>
      </c>
      <c r="E244">
        <v>474.86948147397243</v>
      </c>
      <c r="F244">
        <v>1062.7693133934199</v>
      </c>
    </row>
    <row r="245" spans="1:6" x14ac:dyDescent="0.3">
      <c r="A245" s="18" t="s">
        <v>650</v>
      </c>
      <c r="B245" s="18" t="s">
        <v>428</v>
      </c>
      <c r="C245" s="18" t="s">
        <v>375</v>
      </c>
      <c r="D245">
        <v>8747.9180086374618</v>
      </c>
      <c r="E245">
        <v>3447.7368341020838</v>
      </c>
      <c r="F245">
        <v>5300.181174535378</v>
      </c>
    </row>
    <row r="246" spans="1:6" x14ac:dyDescent="0.3">
      <c r="A246" s="18" t="s">
        <v>650</v>
      </c>
      <c r="B246" s="18" t="s">
        <v>428</v>
      </c>
      <c r="C246" s="18" t="s">
        <v>159</v>
      </c>
      <c r="D246">
        <v>997.38732640047067</v>
      </c>
      <c r="E246">
        <v>703.12737594404177</v>
      </c>
      <c r="F246">
        <v>294.2599504564289</v>
      </c>
    </row>
    <row r="247" spans="1:6" x14ac:dyDescent="0.3">
      <c r="A247" s="18" t="s">
        <v>650</v>
      </c>
      <c r="B247" s="18" t="s">
        <v>428</v>
      </c>
      <c r="C247" s="18" t="s">
        <v>377</v>
      </c>
      <c r="D247">
        <v>11220.607422005296</v>
      </c>
      <c r="E247">
        <v>7610.319833747275</v>
      </c>
      <c r="F247">
        <v>3610.2875882580202</v>
      </c>
    </row>
    <row r="248" spans="1:6" x14ac:dyDescent="0.3">
      <c r="A248" s="18" t="s">
        <v>650</v>
      </c>
      <c r="B248" s="18" t="s">
        <v>428</v>
      </c>
      <c r="C248" s="18" t="s">
        <v>381</v>
      </c>
      <c r="D248">
        <v>3823.3180845351376</v>
      </c>
      <c r="E248">
        <v>2647.0677682599221</v>
      </c>
      <c r="F248">
        <v>1176.2503162752157</v>
      </c>
    </row>
    <row r="249" spans="1:6" x14ac:dyDescent="0.3">
      <c r="A249" s="18" t="s">
        <v>650</v>
      </c>
      <c r="B249" s="18" t="s">
        <v>428</v>
      </c>
      <c r="C249" s="18" t="s">
        <v>383</v>
      </c>
      <c r="D249">
        <v>12384.225969472513</v>
      </c>
      <c r="E249">
        <v>8556.4397587308031</v>
      </c>
      <c r="F249">
        <v>3827.7862107417081</v>
      </c>
    </row>
    <row r="250" spans="1:6" x14ac:dyDescent="0.3">
      <c r="A250" s="18" t="s">
        <v>650</v>
      </c>
      <c r="B250" s="18" t="s">
        <v>430</v>
      </c>
      <c r="C250" s="18" t="s">
        <v>384</v>
      </c>
      <c r="D250">
        <v>58347.158594427536</v>
      </c>
      <c r="E250">
        <v>39390.643215570992</v>
      </c>
      <c r="F250">
        <v>18956.515378856544</v>
      </c>
    </row>
    <row r="251" spans="1:6" x14ac:dyDescent="0.3">
      <c r="A251" s="18" t="s">
        <v>650</v>
      </c>
      <c r="B251" s="18" t="s">
        <v>431</v>
      </c>
      <c r="C251" s="18" t="s">
        <v>206</v>
      </c>
      <c r="D251">
        <v>1558.4176975007354</v>
      </c>
      <c r="E251">
        <v>0</v>
      </c>
      <c r="F251">
        <v>1558.4176975007354</v>
      </c>
    </row>
    <row r="252" spans="1:6" x14ac:dyDescent="0.3">
      <c r="A252" s="18" t="s">
        <v>650</v>
      </c>
      <c r="B252" s="18" t="s">
        <v>431</v>
      </c>
      <c r="C252" s="18" t="s">
        <v>208</v>
      </c>
      <c r="D252">
        <v>4666.9415314488688</v>
      </c>
      <c r="E252">
        <v>0</v>
      </c>
      <c r="F252">
        <v>4666.9415314488688</v>
      </c>
    </row>
    <row r="253" spans="1:6" x14ac:dyDescent="0.3">
      <c r="A253" s="18" t="s">
        <v>650</v>
      </c>
      <c r="B253" s="18" t="s">
        <v>432</v>
      </c>
      <c r="C253" s="18" t="s">
        <v>385</v>
      </c>
      <c r="D253">
        <v>16082.870638207592</v>
      </c>
      <c r="E253">
        <v>6344.3458867656764</v>
      </c>
      <c r="F253">
        <v>9738.5247514419134</v>
      </c>
    </row>
    <row r="254" spans="1:6" x14ac:dyDescent="0.3">
      <c r="A254" s="18" t="s">
        <v>650</v>
      </c>
      <c r="B254" s="18" t="s">
        <v>434</v>
      </c>
      <c r="C254" s="18" t="s">
        <v>386</v>
      </c>
      <c r="D254">
        <v>291019.21173592418</v>
      </c>
      <c r="E254">
        <v>182571.84854782303</v>
      </c>
      <c r="F254">
        <v>108447.36318810115</v>
      </c>
    </row>
    <row r="255" spans="1:6" x14ac:dyDescent="0.3">
      <c r="A255" s="18" t="s">
        <v>650</v>
      </c>
      <c r="B255" s="18" t="s">
        <v>436</v>
      </c>
      <c r="C255" s="18" t="s">
        <v>387</v>
      </c>
      <c r="D255">
        <v>8685.5813007374327</v>
      </c>
      <c r="E255">
        <v>5411.3234325105186</v>
      </c>
      <c r="F255">
        <v>3274.2578682269141</v>
      </c>
    </row>
    <row r="256" spans="1:6" x14ac:dyDescent="0.3">
      <c r="A256" s="18" t="s">
        <v>650</v>
      </c>
      <c r="B256" s="18" t="s">
        <v>438</v>
      </c>
      <c r="C256" s="18" t="s">
        <v>389</v>
      </c>
      <c r="D256">
        <v>8498.5711770373437</v>
      </c>
      <c r="E256">
        <v>3707.4458918343562</v>
      </c>
      <c r="F256">
        <v>4791.1252852029875</v>
      </c>
    </row>
    <row r="257" spans="1:6" x14ac:dyDescent="0.3">
      <c r="A257" s="18" t="s">
        <v>650</v>
      </c>
      <c r="B257" s="18" t="s">
        <v>440</v>
      </c>
      <c r="C257" s="18" t="s">
        <v>391</v>
      </c>
      <c r="D257">
        <v>14628.34745387357</v>
      </c>
      <c r="E257">
        <v>5909.3030564144165</v>
      </c>
      <c r="F257">
        <v>8719.0443974591544</v>
      </c>
    </row>
    <row r="258" spans="1:6" x14ac:dyDescent="0.3">
      <c r="A258" s="18" t="s">
        <v>650</v>
      </c>
      <c r="B258" s="18" t="s">
        <v>442</v>
      </c>
      <c r="C258" s="18" t="s">
        <v>392</v>
      </c>
      <c r="D258">
        <v>149016.41970758617</v>
      </c>
      <c r="E258">
        <v>135843.17502154192</v>
      </c>
      <c r="F258">
        <v>13173.244686044258</v>
      </c>
    </row>
    <row r="259" spans="1:6" x14ac:dyDescent="0.3">
      <c r="A259" s="18" t="s">
        <v>650</v>
      </c>
      <c r="B259" s="18" t="s">
        <v>442</v>
      </c>
      <c r="C259" s="18" t="s">
        <v>394</v>
      </c>
      <c r="D259">
        <v>307790.19651373755</v>
      </c>
      <c r="E259">
        <v>179866.18683156776</v>
      </c>
      <c r="F259">
        <v>127924.0096821698</v>
      </c>
    </row>
    <row r="260" spans="1:6" x14ac:dyDescent="0.3">
      <c r="A260" s="18" t="s">
        <v>650</v>
      </c>
      <c r="B260" s="18" t="s">
        <v>442</v>
      </c>
      <c r="C260" s="18" t="s">
        <v>396</v>
      </c>
      <c r="D260">
        <v>70362.559042158202</v>
      </c>
      <c r="E260">
        <v>48253.839525571493</v>
      </c>
      <c r="F260">
        <v>22108.719516586709</v>
      </c>
    </row>
    <row r="261" spans="1:6" x14ac:dyDescent="0.3">
      <c r="A261" s="18" t="s">
        <v>650</v>
      </c>
      <c r="B261" s="18" t="s">
        <v>444</v>
      </c>
      <c r="C261" s="18" t="s">
        <v>651</v>
      </c>
      <c r="D261">
        <v>10659.577050905033</v>
      </c>
      <c r="E261">
        <v>3536.3170966597399</v>
      </c>
      <c r="F261">
        <v>7123.2599542452908</v>
      </c>
    </row>
    <row r="262" spans="1:6" x14ac:dyDescent="0.3">
      <c r="A262" s="18" t="s">
        <v>650</v>
      </c>
      <c r="B262" s="18" t="s">
        <v>444</v>
      </c>
      <c r="C262" s="18" t="s">
        <v>652</v>
      </c>
      <c r="D262">
        <v>8062.2142217371393</v>
      </c>
      <c r="E262">
        <v>5242.434994171017</v>
      </c>
      <c r="F262">
        <v>2819.7792275661213</v>
      </c>
    </row>
    <row r="263" spans="1:6" x14ac:dyDescent="0.3">
      <c r="A263" s="18" t="s">
        <v>650</v>
      </c>
      <c r="B263" s="18" t="s">
        <v>446</v>
      </c>
      <c r="C263" s="18" t="s">
        <v>206</v>
      </c>
      <c r="D263">
        <v>1558.4176975007354</v>
      </c>
      <c r="E263">
        <v>0</v>
      </c>
      <c r="F263">
        <v>1558.4176975007354</v>
      </c>
    </row>
    <row r="264" spans="1:6" x14ac:dyDescent="0.3">
      <c r="A264" s="18" t="s">
        <v>650</v>
      </c>
      <c r="B264" s="18" t="s">
        <v>448</v>
      </c>
      <c r="C264" s="18" t="s">
        <v>208</v>
      </c>
      <c r="D264">
        <v>1849.3223343675395</v>
      </c>
      <c r="E264">
        <v>0</v>
      </c>
      <c r="F264">
        <v>1849.3223343675395</v>
      </c>
    </row>
    <row r="265" spans="1:6" x14ac:dyDescent="0.3">
      <c r="A265" s="18" t="s">
        <v>653</v>
      </c>
      <c r="B265" s="18" t="s">
        <v>449</v>
      </c>
      <c r="C265" s="18" t="s">
        <v>654</v>
      </c>
      <c r="D265">
        <v>1794.183507420131</v>
      </c>
      <c r="E265">
        <v>1236.2598991259099</v>
      </c>
      <c r="F265">
        <v>557.92360829422091</v>
      </c>
    </row>
    <row r="266" spans="1:6" x14ac:dyDescent="0.3">
      <c r="A266" s="18" t="s">
        <v>653</v>
      </c>
      <c r="B266" s="18" t="s">
        <v>451</v>
      </c>
      <c r="C266" s="18" t="s">
        <v>655</v>
      </c>
      <c r="D266">
        <v>155495.90397641135</v>
      </c>
      <c r="E266">
        <v>118920.11776251224</v>
      </c>
      <c r="F266">
        <v>36575.786213899104</v>
      </c>
    </row>
    <row r="267" spans="1:6" x14ac:dyDescent="0.3">
      <c r="A267" s="18" t="s">
        <v>653</v>
      </c>
      <c r="B267" s="18" t="s">
        <v>451</v>
      </c>
      <c r="C267" s="18" t="s">
        <v>656</v>
      </c>
      <c r="D267">
        <v>78179.112365957815</v>
      </c>
      <c r="E267">
        <v>59941.551794965424</v>
      </c>
      <c r="F267">
        <v>18237.560570992377</v>
      </c>
    </row>
    <row r="268" spans="1:6" x14ac:dyDescent="0.3">
      <c r="A268" s="18" t="s">
        <v>653</v>
      </c>
      <c r="B268" s="18" t="s">
        <v>451</v>
      </c>
      <c r="C268" s="18" t="s">
        <v>657</v>
      </c>
      <c r="D268">
        <v>4047.3441911570394</v>
      </c>
      <c r="E268">
        <v>3233.8133601113723</v>
      </c>
      <c r="F268">
        <v>813.53083104566724</v>
      </c>
    </row>
    <row r="269" spans="1:6" x14ac:dyDescent="0.3">
      <c r="A269" s="18" t="s">
        <v>653</v>
      </c>
      <c r="B269" s="18" t="s">
        <v>451</v>
      </c>
      <c r="C269" s="18" t="s">
        <v>658</v>
      </c>
      <c r="D269">
        <v>27260.462593360127</v>
      </c>
      <c r="E269">
        <v>23112.501996941824</v>
      </c>
      <c r="F269">
        <v>4147.9605964183029</v>
      </c>
    </row>
    <row r="270" spans="1:6" x14ac:dyDescent="0.3">
      <c r="A270" s="18" t="s">
        <v>653</v>
      </c>
      <c r="B270" s="18" t="s">
        <v>451</v>
      </c>
      <c r="C270" s="18" t="s">
        <v>659</v>
      </c>
      <c r="D270">
        <v>35494.234968497476</v>
      </c>
      <c r="E270">
        <v>30105.904101147953</v>
      </c>
      <c r="F270">
        <v>5388.330867349523</v>
      </c>
    </row>
    <row r="271" spans="1:6" x14ac:dyDescent="0.3">
      <c r="A271" s="18" t="s">
        <v>653</v>
      </c>
      <c r="B271" s="18" t="s">
        <v>451</v>
      </c>
      <c r="C271" s="18" t="s">
        <v>660</v>
      </c>
      <c r="D271">
        <v>2044.5346945020096</v>
      </c>
      <c r="E271">
        <v>2091.3115913914689</v>
      </c>
      <c r="F271">
        <v>-46.776896889459294</v>
      </c>
    </row>
    <row r="272" spans="1:6" x14ac:dyDescent="0.3">
      <c r="A272" s="18" t="s">
        <v>653</v>
      </c>
      <c r="B272" s="18" t="s">
        <v>453</v>
      </c>
      <c r="C272" s="18" t="s">
        <v>661</v>
      </c>
      <c r="D272">
        <v>30042.142449825449</v>
      </c>
      <c r="E272">
        <v>22773.962160805168</v>
      </c>
      <c r="F272">
        <v>7268.1802890202816</v>
      </c>
    </row>
    <row r="273" spans="1:6" x14ac:dyDescent="0.3">
      <c r="A273" s="18" t="s">
        <v>653</v>
      </c>
      <c r="B273" s="18" t="s">
        <v>455</v>
      </c>
      <c r="C273" s="18" t="s">
        <v>662</v>
      </c>
      <c r="D273">
        <v>116830.5539715434</v>
      </c>
      <c r="E273">
        <v>89401.465184745641</v>
      </c>
      <c r="F273">
        <v>27429.088786797773</v>
      </c>
    </row>
    <row r="274" spans="1:6" x14ac:dyDescent="0.3">
      <c r="A274" s="18" t="s">
        <v>653</v>
      </c>
      <c r="B274" s="18" t="s">
        <v>456</v>
      </c>
      <c r="C274" s="18" t="s">
        <v>663</v>
      </c>
      <c r="D274">
        <v>8192.0471772903657</v>
      </c>
      <c r="E274">
        <v>5610.8907501654603</v>
      </c>
      <c r="F274">
        <v>2581.1564271249053</v>
      </c>
    </row>
    <row r="275" spans="1:6" x14ac:dyDescent="0.3">
      <c r="A275" s="18" t="s">
        <v>653</v>
      </c>
      <c r="B275" s="18" t="s">
        <v>456</v>
      </c>
      <c r="C275" s="18" t="s">
        <v>664</v>
      </c>
      <c r="D275">
        <v>8094.6883823140788</v>
      </c>
      <c r="E275">
        <v>5178.7331401054389</v>
      </c>
      <c r="F275">
        <v>2915.9552422086399</v>
      </c>
    </row>
    <row r="276" spans="1:6" x14ac:dyDescent="0.3">
      <c r="A276" s="18" t="s">
        <v>653</v>
      </c>
      <c r="B276" s="18" t="s">
        <v>456</v>
      </c>
      <c r="C276" s="18" t="s">
        <v>665</v>
      </c>
      <c r="D276">
        <v>8094.6883823140788</v>
      </c>
      <c r="E276">
        <v>5178.7331401054389</v>
      </c>
      <c r="F276">
        <v>2915.9552422086399</v>
      </c>
    </row>
    <row r="277" spans="1:6" x14ac:dyDescent="0.3">
      <c r="A277" s="18" t="s">
        <v>653</v>
      </c>
      <c r="B277" s="18" t="s">
        <v>456</v>
      </c>
      <c r="C277" s="18" t="s">
        <v>666</v>
      </c>
      <c r="D277">
        <v>7788.7035981028948</v>
      </c>
      <c r="E277">
        <v>5692.8589360293954</v>
      </c>
      <c r="F277">
        <v>2095.8446620734985</v>
      </c>
    </row>
    <row r="278" spans="1:6" x14ac:dyDescent="0.3">
      <c r="A278" s="18" t="s">
        <v>653</v>
      </c>
      <c r="B278" s="18" t="s">
        <v>456</v>
      </c>
      <c r="C278" s="18" t="s">
        <v>667</v>
      </c>
      <c r="D278">
        <v>17441.132700037553</v>
      </c>
      <c r="E278">
        <v>10873.69742337449</v>
      </c>
      <c r="F278">
        <v>6567.4352766630636</v>
      </c>
    </row>
    <row r="279" spans="1:6" x14ac:dyDescent="0.3">
      <c r="A279" s="18" t="s">
        <v>653</v>
      </c>
      <c r="B279" s="18" t="s">
        <v>458</v>
      </c>
      <c r="C279" s="18" t="s">
        <v>655</v>
      </c>
      <c r="D279">
        <v>28929.470507239319</v>
      </c>
      <c r="E279">
        <v>22124.673072095306</v>
      </c>
      <c r="F279">
        <v>6804.7974351440134</v>
      </c>
    </row>
    <row r="280" spans="1:6" x14ac:dyDescent="0.3">
      <c r="A280" s="18" t="s">
        <v>653</v>
      </c>
      <c r="B280" s="18" t="s">
        <v>458</v>
      </c>
      <c r="C280" s="18" t="s">
        <v>662</v>
      </c>
      <c r="D280">
        <v>204453.46945020097</v>
      </c>
      <c r="E280">
        <v>156452.56407330485</v>
      </c>
      <c r="F280">
        <v>48000.905376896117</v>
      </c>
    </row>
    <row r="281" spans="1:6" x14ac:dyDescent="0.3">
      <c r="A281" s="18" t="s">
        <v>653</v>
      </c>
      <c r="B281" s="18" t="s">
        <v>458</v>
      </c>
      <c r="C281" s="18" t="s">
        <v>656</v>
      </c>
      <c r="D281">
        <v>536085.34193799633</v>
      </c>
      <c r="E281">
        <v>411027.78373690578</v>
      </c>
      <c r="F281">
        <v>125057.55820109059</v>
      </c>
    </row>
    <row r="282" spans="1:6" x14ac:dyDescent="0.3">
      <c r="A282" s="18" t="s">
        <v>653</v>
      </c>
      <c r="B282" s="18" t="s">
        <v>460</v>
      </c>
      <c r="C282" s="18" t="s">
        <v>668</v>
      </c>
      <c r="D282">
        <v>6095.3838022781965</v>
      </c>
      <c r="E282">
        <v>3898.4013054293991</v>
      </c>
      <c r="F282">
        <v>2196.9824968487974</v>
      </c>
    </row>
    <row r="283" spans="1:6" x14ac:dyDescent="0.3">
      <c r="A283" s="18" t="s">
        <v>653</v>
      </c>
      <c r="B283" s="18" t="s">
        <v>460</v>
      </c>
      <c r="C283" s="18" t="s">
        <v>669</v>
      </c>
      <c r="D283">
        <v>5719.6483956661423</v>
      </c>
      <c r="E283">
        <v>3657.198690006162</v>
      </c>
      <c r="F283">
        <v>2062.4497056599803</v>
      </c>
    </row>
    <row r="284" spans="1:6" x14ac:dyDescent="0.3">
      <c r="A284" s="18" t="s">
        <v>653</v>
      </c>
      <c r="B284" s="18" t="s">
        <v>460</v>
      </c>
      <c r="C284" s="18" t="s">
        <v>670</v>
      </c>
      <c r="D284">
        <v>11303.592539534624</v>
      </c>
      <c r="E284">
        <v>7231.9379464591375</v>
      </c>
      <c r="F284">
        <v>4071.6545930754864</v>
      </c>
    </row>
    <row r="285" spans="1:6" x14ac:dyDescent="0.3">
      <c r="A285" s="18" t="s">
        <v>653</v>
      </c>
      <c r="B285" s="18" t="s">
        <v>460</v>
      </c>
      <c r="C285" s="18" t="s">
        <v>671</v>
      </c>
      <c r="D285">
        <v>4362.7866868802075</v>
      </c>
      <c r="E285">
        <v>2793.6554305406576</v>
      </c>
      <c r="F285">
        <v>1569.13125633955</v>
      </c>
    </row>
    <row r="286" spans="1:6" x14ac:dyDescent="0.3">
      <c r="A286" s="18" t="s">
        <v>653</v>
      </c>
      <c r="B286" s="18" t="s">
        <v>460</v>
      </c>
      <c r="C286" s="18" t="s">
        <v>672</v>
      </c>
      <c r="D286">
        <v>2755.4486154188517</v>
      </c>
      <c r="E286">
        <v>1762.8774220051578</v>
      </c>
      <c r="F286">
        <v>992.57119341369389</v>
      </c>
    </row>
    <row r="287" spans="1:6" x14ac:dyDescent="0.3">
      <c r="A287" s="18" t="s">
        <v>653</v>
      </c>
      <c r="B287" s="18" t="s">
        <v>462</v>
      </c>
      <c r="C287" s="18" t="s">
        <v>673</v>
      </c>
      <c r="D287">
        <v>7037.6500368572579</v>
      </c>
      <c r="E287">
        <v>3733.9035077709568</v>
      </c>
      <c r="F287">
        <v>3303.7465290863011</v>
      </c>
    </row>
    <row r="288" spans="1:6" x14ac:dyDescent="0.3">
      <c r="A288" s="18" t="s">
        <v>653</v>
      </c>
      <c r="B288" s="18" t="s">
        <v>464</v>
      </c>
      <c r="C288" s="18" t="s">
        <v>674</v>
      </c>
      <c r="D288">
        <v>5479.9093172366793</v>
      </c>
      <c r="E288">
        <v>4037.6349362119722</v>
      </c>
      <c r="F288">
        <v>1442.2743810247073</v>
      </c>
    </row>
    <row r="289" spans="1:6" x14ac:dyDescent="0.3">
      <c r="A289" s="18" t="s">
        <v>653</v>
      </c>
      <c r="B289" s="18" t="s">
        <v>464</v>
      </c>
      <c r="C289" s="18" t="s">
        <v>675</v>
      </c>
      <c r="D289">
        <v>1543.8323203382522</v>
      </c>
      <c r="E289">
        <v>1129.5889723166806</v>
      </c>
      <c r="F289">
        <v>414.24334802157159</v>
      </c>
    </row>
    <row r="290" spans="1:6" x14ac:dyDescent="0.3">
      <c r="A290" s="18" t="s">
        <v>653</v>
      </c>
      <c r="B290" s="18" t="s">
        <v>464</v>
      </c>
      <c r="C290" s="18" t="s">
        <v>676</v>
      </c>
      <c r="D290">
        <v>13407.696908162839</v>
      </c>
      <c r="E290">
        <v>7392.5759408448766</v>
      </c>
      <c r="F290">
        <v>6015.1209673179619</v>
      </c>
    </row>
    <row r="291" spans="1:6" x14ac:dyDescent="0.3">
      <c r="A291" s="18" t="s">
        <v>653</v>
      </c>
      <c r="B291" s="18" t="s">
        <v>465</v>
      </c>
      <c r="C291" s="18" t="s">
        <v>677</v>
      </c>
      <c r="D291">
        <v>27330.004589771761</v>
      </c>
      <c r="E291">
        <v>19858.35098249538</v>
      </c>
      <c r="F291">
        <v>7471.6536072763811</v>
      </c>
    </row>
    <row r="292" spans="1:6" x14ac:dyDescent="0.3">
      <c r="A292" s="18" t="s">
        <v>653</v>
      </c>
      <c r="B292" s="18" t="s">
        <v>467</v>
      </c>
      <c r="C292" s="18" t="s">
        <v>678</v>
      </c>
      <c r="D292">
        <v>16550.995145968649</v>
      </c>
      <c r="E292">
        <v>9684.5973024168707</v>
      </c>
      <c r="F292">
        <v>6866.3978435517784</v>
      </c>
    </row>
    <row r="293" spans="1:6" x14ac:dyDescent="0.3">
      <c r="A293" s="18" t="s">
        <v>653</v>
      </c>
      <c r="B293" s="18" t="s">
        <v>467</v>
      </c>
      <c r="C293" s="18" t="s">
        <v>679</v>
      </c>
      <c r="D293">
        <v>631.27442662623957</v>
      </c>
      <c r="E293">
        <v>494.61624483647898</v>
      </c>
      <c r="F293">
        <v>136.65818178976065</v>
      </c>
    </row>
    <row r="294" spans="1:6" x14ac:dyDescent="0.3">
      <c r="A294" s="18" t="s">
        <v>653</v>
      </c>
      <c r="B294" s="18" t="s">
        <v>467</v>
      </c>
      <c r="C294" s="18" t="s">
        <v>680</v>
      </c>
      <c r="D294">
        <v>5636.782152742041</v>
      </c>
      <c r="E294">
        <v>4416.8781523153111</v>
      </c>
      <c r="F294">
        <v>1219.9040004267299</v>
      </c>
    </row>
    <row r="295" spans="1:6" x14ac:dyDescent="0.3">
      <c r="A295" s="18" t="s">
        <v>653</v>
      </c>
      <c r="B295" s="18" t="s">
        <v>467</v>
      </c>
      <c r="C295" s="18" t="s">
        <v>681</v>
      </c>
      <c r="D295">
        <v>5206.3728285511615</v>
      </c>
      <c r="E295">
        <v>4079.6015245224457</v>
      </c>
      <c r="F295">
        <v>1126.7713040287158</v>
      </c>
    </row>
    <row r="296" spans="1:6" x14ac:dyDescent="0.3">
      <c r="A296" s="18" t="s">
        <v>653</v>
      </c>
      <c r="B296" s="18" t="s">
        <v>469</v>
      </c>
      <c r="C296" s="18" t="s">
        <v>682</v>
      </c>
      <c r="D296">
        <v>7471.5920944658483</v>
      </c>
      <c r="E296">
        <v>7088.1988725837</v>
      </c>
      <c r="F296">
        <v>383.39322188214834</v>
      </c>
    </row>
    <row r="297" spans="1:6" x14ac:dyDescent="0.3">
      <c r="A297" s="18" t="s">
        <v>653</v>
      </c>
      <c r="B297" s="18" t="s">
        <v>469</v>
      </c>
      <c r="C297" s="18" t="s">
        <v>683</v>
      </c>
      <c r="D297">
        <v>2759.4264176135971</v>
      </c>
      <c r="E297">
        <v>2541.5330807677387</v>
      </c>
      <c r="F297">
        <v>217.89333684585836</v>
      </c>
    </row>
    <row r="298" spans="1:6" x14ac:dyDescent="0.3">
      <c r="A298" s="18" t="s">
        <v>653</v>
      </c>
      <c r="B298" s="18" t="s">
        <v>469</v>
      </c>
      <c r="C298" s="18" t="s">
        <v>684</v>
      </c>
      <c r="D298">
        <v>599.45200906827642</v>
      </c>
      <c r="E298">
        <v>567.81215053518042</v>
      </c>
      <c r="F298">
        <v>31.639858533096003</v>
      </c>
    </row>
    <row r="299" spans="1:6" x14ac:dyDescent="0.3">
      <c r="A299" s="18" t="s">
        <v>653</v>
      </c>
      <c r="B299" s="18" t="s">
        <v>469</v>
      </c>
      <c r="C299" s="18" t="s">
        <v>685</v>
      </c>
      <c r="D299">
        <v>942.98947134174318</v>
      </c>
      <c r="E299">
        <v>892.56898007622613</v>
      </c>
      <c r="F299">
        <v>50.420491265517171</v>
      </c>
    </row>
    <row r="300" spans="1:6" x14ac:dyDescent="0.3">
      <c r="A300" s="18" t="s">
        <v>653</v>
      </c>
      <c r="B300" s="18" t="s">
        <v>469</v>
      </c>
      <c r="C300" s="18" t="s">
        <v>686</v>
      </c>
      <c r="D300">
        <v>1909.6232214634415</v>
      </c>
      <c r="E300">
        <v>1757.9088025195699</v>
      </c>
      <c r="F300">
        <v>151.71441894387158</v>
      </c>
    </row>
    <row r="301" spans="1:6" x14ac:dyDescent="0.3">
      <c r="A301" s="18" t="s">
        <v>653</v>
      </c>
      <c r="B301" s="18" t="s">
        <v>469</v>
      </c>
      <c r="C301" s="18" t="s">
        <v>687</v>
      </c>
      <c r="D301">
        <v>5001.460381924644</v>
      </c>
      <c r="E301">
        <v>4743.6280439098982</v>
      </c>
      <c r="F301">
        <v>257.8323380147458</v>
      </c>
    </row>
    <row r="302" spans="1:6" x14ac:dyDescent="0.3">
      <c r="A302" s="18" t="s">
        <v>653</v>
      </c>
      <c r="B302" s="18" t="s">
        <v>469</v>
      </c>
      <c r="C302" s="18" t="s">
        <v>688</v>
      </c>
      <c r="D302">
        <v>15560.717117066995</v>
      </c>
      <c r="E302">
        <v>14765.165118561288</v>
      </c>
      <c r="F302">
        <v>795.55199850570716</v>
      </c>
    </row>
    <row r="303" spans="1:6" x14ac:dyDescent="0.3">
      <c r="A303" s="18" t="s">
        <v>653</v>
      </c>
      <c r="B303" s="18" t="s">
        <v>469</v>
      </c>
      <c r="C303" s="18" t="s">
        <v>689</v>
      </c>
      <c r="D303">
        <v>275.38630579006667</v>
      </c>
      <c r="E303">
        <v>251.43460300796497</v>
      </c>
      <c r="F303">
        <v>23.951702782101737</v>
      </c>
    </row>
    <row r="304" spans="1:6" x14ac:dyDescent="0.3">
      <c r="A304" s="18" t="s">
        <v>653</v>
      </c>
      <c r="B304" s="18" t="s">
        <v>469</v>
      </c>
      <c r="C304" s="18" t="s">
        <v>690</v>
      </c>
      <c r="D304">
        <v>477.05809538380231</v>
      </c>
      <c r="E304">
        <v>437.89819020015062</v>
      </c>
      <c r="F304">
        <v>39.159905183651688</v>
      </c>
    </row>
    <row r="305" spans="1:6" x14ac:dyDescent="0.3">
      <c r="A305" s="18" t="s">
        <v>653</v>
      </c>
      <c r="B305" s="18" t="s">
        <v>469</v>
      </c>
      <c r="C305" s="18" t="s">
        <v>691</v>
      </c>
      <c r="D305">
        <v>8185.0929776492012</v>
      </c>
      <c r="E305">
        <v>7538.673003628729</v>
      </c>
      <c r="F305">
        <v>646.41997402047309</v>
      </c>
    </row>
    <row r="306" spans="1:6" x14ac:dyDescent="0.3">
      <c r="A306" s="18" t="s">
        <v>653</v>
      </c>
      <c r="B306" s="18" t="s">
        <v>469</v>
      </c>
      <c r="C306" s="18" t="s">
        <v>692</v>
      </c>
      <c r="D306">
        <v>247.56950722541345</v>
      </c>
      <c r="E306">
        <v>232.57069174064856</v>
      </c>
      <c r="F306">
        <v>14.998815484764831</v>
      </c>
    </row>
    <row r="307" spans="1:6" x14ac:dyDescent="0.3">
      <c r="A307" s="18" t="s">
        <v>653</v>
      </c>
      <c r="B307" s="18" t="s">
        <v>471</v>
      </c>
      <c r="C307" s="18" t="s">
        <v>693</v>
      </c>
      <c r="D307">
        <v>1043.1299461744948</v>
      </c>
      <c r="E307">
        <v>0</v>
      </c>
      <c r="F307">
        <v>1043.1299461744948</v>
      </c>
    </row>
    <row r="308" spans="1:6" x14ac:dyDescent="0.3">
      <c r="A308" s="18" t="s">
        <v>653</v>
      </c>
      <c r="B308" s="18" t="s">
        <v>471</v>
      </c>
      <c r="C308" s="18" t="s">
        <v>694</v>
      </c>
      <c r="D308">
        <v>4141.9213062768604</v>
      </c>
      <c r="E308">
        <v>0</v>
      </c>
      <c r="F308">
        <v>4141.9213062768604</v>
      </c>
    </row>
    <row r="309" spans="1:6" x14ac:dyDescent="0.3">
      <c r="A309" s="18" t="s">
        <v>653</v>
      </c>
      <c r="B309" s="18" t="s">
        <v>473</v>
      </c>
      <c r="C309" s="18" t="s">
        <v>693</v>
      </c>
      <c r="D309">
        <v>3824.8098026398138</v>
      </c>
      <c r="E309">
        <v>0</v>
      </c>
      <c r="F309">
        <v>3824.8098026398138</v>
      </c>
    </row>
    <row r="310" spans="1:6" x14ac:dyDescent="0.3">
      <c r="A310" s="18" t="s">
        <v>653</v>
      </c>
      <c r="B310" s="18" t="s">
        <v>475</v>
      </c>
      <c r="C310" s="18" t="s">
        <v>694</v>
      </c>
      <c r="D310">
        <v>29588.728633221603</v>
      </c>
      <c r="E310">
        <v>0</v>
      </c>
      <c r="F310">
        <v>29588.728633221603</v>
      </c>
    </row>
    <row r="311" spans="1:6" x14ac:dyDescent="0.3">
      <c r="A311" s="18" t="s">
        <v>653</v>
      </c>
      <c r="B311" s="18" t="s">
        <v>477</v>
      </c>
      <c r="C311" s="18" t="s">
        <v>695</v>
      </c>
      <c r="D311">
        <v>19026.690218222782</v>
      </c>
      <c r="E311">
        <v>12227.856767921126</v>
      </c>
      <c r="F311">
        <v>6798.8334503016558</v>
      </c>
    </row>
    <row r="312" spans="1:6" x14ac:dyDescent="0.3">
      <c r="A312" s="18" t="s">
        <v>653</v>
      </c>
      <c r="B312" s="18" t="s">
        <v>479</v>
      </c>
      <c r="C312" s="18" t="s">
        <v>696</v>
      </c>
      <c r="D312">
        <v>6870.7492454693383</v>
      </c>
      <c r="E312">
        <v>5607.2414816167247</v>
      </c>
      <c r="F312">
        <v>1263.5077638526136</v>
      </c>
    </row>
    <row r="313" spans="1:6" x14ac:dyDescent="0.3">
      <c r="A313" s="18" t="s">
        <v>653</v>
      </c>
      <c r="B313" s="18" t="s">
        <v>481</v>
      </c>
      <c r="C313" s="18" t="s">
        <v>693</v>
      </c>
      <c r="D313">
        <v>1043.1299461744948</v>
      </c>
      <c r="E313">
        <v>0</v>
      </c>
      <c r="F313">
        <v>1043.1299461744948</v>
      </c>
    </row>
    <row r="314" spans="1:6" x14ac:dyDescent="0.3">
      <c r="A314" s="18" t="s">
        <v>653</v>
      </c>
      <c r="B314" s="18" t="s">
        <v>482</v>
      </c>
      <c r="C314" s="18" t="s">
        <v>697</v>
      </c>
      <c r="D314">
        <v>32253.577935715377</v>
      </c>
      <c r="E314">
        <v>19906.479220393907</v>
      </c>
      <c r="F314">
        <v>12347.09871532147</v>
      </c>
    </row>
    <row r="315" spans="1:6" x14ac:dyDescent="0.3">
      <c r="A315" s="18" t="s">
        <v>653</v>
      </c>
      <c r="B315" s="18" t="s">
        <v>484</v>
      </c>
      <c r="C315" s="18" t="s">
        <v>693</v>
      </c>
      <c r="D315">
        <v>1043.1299461744948</v>
      </c>
      <c r="E315">
        <v>0</v>
      </c>
      <c r="F315">
        <v>1043.1299461744948</v>
      </c>
    </row>
    <row r="316" spans="1:6" x14ac:dyDescent="0.3">
      <c r="A316" s="18" t="s">
        <v>653</v>
      </c>
      <c r="B316" s="18" t="s">
        <v>485</v>
      </c>
      <c r="C316" s="18" t="s">
        <v>698</v>
      </c>
      <c r="D316">
        <v>12476.348767020403</v>
      </c>
      <c r="E316">
        <v>7255.8687267498908</v>
      </c>
      <c r="F316">
        <v>5220.4800402705132</v>
      </c>
    </row>
    <row r="317" spans="1:6" x14ac:dyDescent="0.3">
      <c r="A317" s="18" t="s">
        <v>653</v>
      </c>
      <c r="B317" s="18" t="s">
        <v>485</v>
      </c>
      <c r="C317" s="18" t="s">
        <v>699</v>
      </c>
      <c r="D317">
        <v>18632.025480187487</v>
      </c>
      <c r="E317">
        <v>10841.134719401149</v>
      </c>
      <c r="F317">
        <v>7790.8907607863412</v>
      </c>
    </row>
    <row r="318" spans="1:6" x14ac:dyDescent="0.3">
      <c r="A318" s="18" t="s">
        <v>653</v>
      </c>
      <c r="B318" s="18" t="s">
        <v>487</v>
      </c>
      <c r="C318" s="18" t="s">
        <v>700</v>
      </c>
      <c r="D318">
        <v>35285.233452481953</v>
      </c>
      <c r="E318">
        <v>31175.981924823696</v>
      </c>
      <c r="F318">
        <v>4109.2515276582562</v>
      </c>
    </row>
    <row r="319" spans="1:6" x14ac:dyDescent="0.3">
      <c r="A319" s="18" t="s">
        <v>653</v>
      </c>
      <c r="B319" s="18" t="s">
        <v>487</v>
      </c>
      <c r="C319" s="18" t="s">
        <v>701</v>
      </c>
      <c r="D319">
        <v>45974.589354511183</v>
      </c>
      <c r="E319">
        <v>33685.555834493462</v>
      </c>
      <c r="F319">
        <v>12289.03352001772</v>
      </c>
    </row>
    <row r="320" spans="1:6" x14ac:dyDescent="0.3">
      <c r="A320" s="18" t="s">
        <v>653</v>
      </c>
      <c r="B320" s="18" t="s">
        <v>489</v>
      </c>
      <c r="C320" s="18" t="s">
        <v>702</v>
      </c>
      <c r="D320">
        <v>2906.8554500062587</v>
      </c>
      <c r="E320">
        <v>2400.0958532076593</v>
      </c>
      <c r="F320">
        <v>506.75959679859943</v>
      </c>
    </row>
    <row r="321" spans="1:6" x14ac:dyDescent="0.3">
      <c r="A321" s="18" t="s">
        <v>653</v>
      </c>
      <c r="B321" s="18" t="s">
        <v>489</v>
      </c>
      <c r="C321" s="18" t="s">
        <v>703</v>
      </c>
      <c r="D321">
        <v>3045.9394428295245</v>
      </c>
      <c r="E321">
        <v>2515.1881689755114</v>
      </c>
      <c r="F321">
        <v>530.75127385401311</v>
      </c>
    </row>
    <row r="322" spans="1:6" x14ac:dyDescent="0.3">
      <c r="A322" s="18" t="s">
        <v>653</v>
      </c>
      <c r="B322" s="18" t="s">
        <v>489</v>
      </c>
      <c r="C322" s="18" t="s">
        <v>704</v>
      </c>
      <c r="D322">
        <v>9638.5207026523312</v>
      </c>
      <c r="E322">
        <v>7989.0909920806989</v>
      </c>
      <c r="F322">
        <v>1649.4297105716323</v>
      </c>
    </row>
    <row r="323" spans="1:6" x14ac:dyDescent="0.3">
      <c r="A323" s="18" t="s">
        <v>653</v>
      </c>
      <c r="B323" s="18" t="s">
        <v>489</v>
      </c>
      <c r="C323" s="18" t="s">
        <v>705</v>
      </c>
      <c r="D323">
        <v>14506.460451466641</v>
      </c>
      <c r="E323">
        <v>12129.60723007052</v>
      </c>
      <c r="F323">
        <v>2376.8532213961207</v>
      </c>
    </row>
    <row r="324" spans="1:6" x14ac:dyDescent="0.3">
      <c r="A324" s="18" t="s">
        <v>653</v>
      </c>
      <c r="B324" s="18" t="s">
        <v>489</v>
      </c>
      <c r="C324" s="18" t="s">
        <v>706</v>
      </c>
      <c r="D324">
        <v>23560.828384261255</v>
      </c>
      <c r="E324">
        <v>19557.27229157633</v>
      </c>
      <c r="F324">
        <v>4003.5560926849248</v>
      </c>
    </row>
    <row r="325" spans="1:6" x14ac:dyDescent="0.3">
      <c r="A325" s="18" t="s">
        <v>653</v>
      </c>
      <c r="B325" s="18" t="s">
        <v>491</v>
      </c>
      <c r="C325" s="18" t="s">
        <v>707</v>
      </c>
      <c r="D325">
        <v>33324.524680454524</v>
      </c>
      <c r="E325">
        <v>20486.432206677771</v>
      </c>
      <c r="F325">
        <v>12838.092473776753</v>
      </c>
    </row>
    <row r="326" spans="1:6" x14ac:dyDescent="0.3">
      <c r="A326" s="18" t="s">
        <v>653</v>
      </c>
      <c r="B326" s="18" t="s">
        <v>493</v>
      </c>
      <c r="C326" s="18" t="s">
        <v>693</v>
      </c>
      <c r="D326">
        <v>1043.1299461744948</v>
      </c>
      <c r="E326">
        <v>0</v>
      </c>
      <c r="F326">
        <v>1043.1299461744948</v>
      </c>
    </row>
    <row r="327" spans="1:6" x14ac:dyDescent="0.3">
      <c r="A327" s="18" t="s">
        <v>653</v>
      </c>
      <c r="B327" s="18" t="s">
        <v>493</v>
      </c>
      <c r="C327" s="18" t="s">
        <v>708</v>
      </c>
      <c r="D327">
        <v>4450.6877703445107</v>
      </c>
      <c r="E327">
        <v>1212.6800100417647</v>
      </c>
      <c r="F327">
        <v>3238.0077603027457</v>
      </c>
    </row>
    <row r="328" spans="1:6" x14ac:dyDescent="0.3">
      <c r="A328" s="18" t="s">
        <v>653</v>
      </c>
      <c r="B328" s="18" t="s">
        <v>495</v>
      </c>
      <c r="C328" s="18" t="s">
        <v>709</v>
      </c>
      <c r="D328">
        <v>82490.716143479047</v>
      </c>
      <c r="E328">
        <v>56934.568546454568</v>
      </c>
      <c r="F328">
        <v>25556.147597024479</v>
      </c>
    </row>
    <row r="329" spans="1:6" x14ac:dyDescent="0.3">
      <c r="A329" s="18" t="s">
        <v>653</v>
      </c>
      <c r="B329" s="18" t="s">
        <v>497</v>
      </c>
      <c r="C329" s="18" t="s">
        <v>710</v>
      </c>
      <c r="D329">
        <v>9735.8794976286172</v>
      </c>
      <c r="E329">
        <v>22083.295981011932</v>
      </c>
      <c r="F329">
        <v>-12347.416483383317</v>
      </c>
    </row>
    <row r="330" spans="1:6" x14ac:dyDescent="0.3">
      <c r="A330" s="18" t="s">
        <v>653</v>
      </c>
      <c r="B330" s="18" t="s">
        <v>497</v>
      </c>
      <c r="C330" s="18" t="s">
        <v>711</v>
      </c>
      <c r="D330">
        <v>1390.8399282326595</v>
      </c>
      <c r="E330">
        <v>6327.6492000821609</v>
      </c>
      <c r="F330">
        <v>-4936.8092718495009</v>
      </c>
    </row>
    <row r="331" spans="1:6" x14ac:dyDescent="0.3">
      <c r="A331" s="18" t="s">
        <v>653</v>
      </c>
      <c r="B331" s="18" t="s">
        <v>498</v>
      </c>
      <c r="C331" s="18" t="s">
        <v>712</v>
      </c>
      <c r="D331">
        <v>1390.8399282326595</v>
      </c>
      <c r="E331">
        <v>3227.3008193167038</v>
      </c>
      <c r="F331">
        <v>-1836.4608910840443</v>
      </c>
    </row>
    <row r="332" spans="1:6" x14ac:dyDescent="0.3">
      <c r="A332" s="18" t="s">
        <v>653</v>
      </c>
      <c r="B332" s="18" t="s">
        <v>498</v>
      </c>
      <c r="C332" s="18" t="s">
        <v>713</v>
      </c>
      <c r="D332">
        <v>2781.6798564653191</v>
      </c>
      <c r="E332">
        <v>7396.7866353241889</v>
      </c>
      <c r="F332">
        <v>-4615.1067788588698</v>
      </c>
    </row>
    <row r="333" spans="1:6" x14ac:dyDescent="0.3">
      <c r="A333" s="18" t="s">
        <v>653</v>
      </c>
      <c r="B333" s="18" t="s">
        <v>498</v>
      </c>
      <c r="C333" s="18" t="s">
        <v>714</v>
      </c>
      <c r="D333">
        <v>1251.7559354093935</v>
      </c>
      <c r="E333">
        <v>2535.9609284067828</v>
      </c>
      <c r="F333">
        <v>-1284.2049929973891</v>
      </c>
    </row>
    <row r="334" spans="1:6" x14ac:dyDescent="0.3">
      <c r="A334" s="18" t="s">
        <v>653</v>
      </c>
      <c r="B334" s="18" t="s">
        <v>498</v>
      </c>
      <c r="C334" s="18" t="s">
        <v>715</v>
      </c>
      <c r="D334">
        <v>139.08399282326596</v>
      </c>
      <c r="E334">
        <v>230.9565921902458</v>
      </c>
      <c r="F334">
        <v>-91.872599366979841</v>
      </c>
    </row>
    <row r="335" spans="1:6" x14ac:dyDescent="0.3">
      <c r="A335" s="18" t="s">
        <v>653</v>
      </c>
      <c r="B335" s="18" t="s">
        <v>498</v>
      </c>
      <c r="C335" s="18" t="s">
        <v>716</v>
      </c>
      <c r="D335">
        <v>6954.1996411632981</v>
      </c>
      <c r="E335">
        <v>10014.715749594909</v>
      </c>
      <c r="F335">
        <v>-3060.5161084316087</v>
      </c>
    </row>
    <row r="336" spans="1:6" x14ac:dyDescent="0.3">
      <c r="A336" s="18" t="s">
        <v>653</v>
      </c>
      <c r="B336" s="18" t="s">
        <v>500</v>
      </c>
      <c r="C336" s="18" t="s">
        <v>693</v>
      </c>
      <c r="D336">
        <v>1043.1299461744948</v>
      </c>
      <c r="E336">
        <v>0</v>
      </c>
      <c r="F336">
        <v>1043.1299461744948</v>
      </c>
    </row>
    <row r="337" spans="1:6" x14ac:dyDescent="0.3">
      <c r="A337" s="18" t="s">
        <v>653</v>
      </c>
      <c r="B337" s="18" t="s">
        <v>502</v>
      </c>
      <c r="C337" s="18" t="s">
        <v>693</v>
      </c>
      <c r="D337">
        <v>6453.8867021794458</v>
      </c>
      <c r="E337">
        <v>0</v>
      </c>
      <c r="F337">
        <v>6453.8867021794458</v>
      </c>
    </row>
    <row r="338" spans="1:6" x14ac:dyDescent="0.3">
      <c r="A338" s="18" t="s">
        <v>653</v>
      </c>
      <c r="B338" s="18" t="s">
        <v>503</v>
      </c>
      <c r="C338" s="18" t="s">
        <v>694</v>
      </c>
      <c r="D338">
        <v>37182.714641371917</v>
      </c>
      <c r="E338">
        <v>0</v>
      </c>
      <c r="F338">
        <v>37182.714641371917</v>
      </c>
    </row>
    <row r="339" spans="1:6" x14ac:dyDescent="0.3">
      <c r="A339" s="18" t="s">
        <v>653</v>
      </c>
      <c r="B339" s="18" t="s">
        <v>505</v>
      </c>
      <c r="C339" s="18" t="s">
        <v>717</v>
      </c>
      <c r="D339">
        <v>66203.980583874596</v>
      </c>
      <c r="E339">
        <v>41111.185727000935</v>
      </c>
      <c r="F339">
        <v>25092.794856873661</v>
      </c>
    </row>
    <row r="340" spans="1:6" x14ac:dyDescent="0.3">
      <c r="A340" s="18" t="s">
        <v>653</v>
      </c>
      <c r="B340" s="18" t="s">
        <v>506</v>
      </c>
      <c r="C340" s="18" t="s">
        <v>693</v>
      </c>
      <c r="D340">
        <v>1043.1299461744948</v>
      </c>
      <c r="E340">
        <v>0</v>
      </c>
      <c r="F340">
        <v>1043.1299461744948</v>
      </c>
    </row>
    <row r="341" spans="1:6" x14ac:dyDescent="0.3">
      <c r="A341" s="18" t="s">
        <v>653</v>
      </c>
      <c r="B341" s="18" t="s">
        <v>506</v>
      </c>
      <c r="C341" s="18" t="s">
        <v>718</v>
      </c>
      <c r="D341">
        <v>5132.199335178514</v>
      </c>
      <c r="E341">
        <v>3435.9266951183331</v>
      </c>
      <c r="F341">
        <v>1696.2726400601807</v>
      </c>
    </row>
    <row r="342" spans="1:6" x14ac:dyDescent="0.3">
      <c r="A342" s="18" t="s">
        <v>653</v>
      </c>
      <c r="B342" s="18" t="s">
        <v>508</v>
      </c>
      <c r="C342" s="18" t="s">
        <v>719</v>
      </c>
      <c r="D342">
        <v>1451202.3811179572</v>
      </c>
      <c r="E342">
        <v>920247.27845356811</v>
      </c>
      <c r="F342">
        <v>530955.10266438895</v>
      </c>
    </row>
    <row r="343" spans="1:6" x14ac:dyDescent="0.3">
      <c r="A343" s="18" t="s">
        <v>653</v>
      </c>
      <c r="B343" s="18" t="s">
        <v>510</v>
      </c>
      <c r="C343" s="18" t="s">
        <v>720</v>
      </c>
      <c r="D343">
        <v>15380.325178375218</v>
      </c>
      <c r="E343">
        <v>7834.277791724674</v>
      </c>
      <c r="F343">
        <v>7546.0473866505454</v>
      </c>
    </row>
    <row r="344" spans="1:6" x14ac:dyDescent="0.3">
      <c r="A344" s="18" t="s">
        <v>653</v>
      </c>
      <c r="B344" s="18" t="s">
        <v>510</v>
      </c>
      <c r="C344" s="18" t="s">
        <v>721</v>
      </c>
      <c r="D344">
        <v>10838.95464470994</v>
      </c>
      <c r="E344">
        <v>5016.2003332040076</v>
      </c>
      <c r="F344">
        <v>5822.7543115059325</v>
      </c>
    </row>
    <row r="345" spans="1:6" x14ac:dyDescent="0.3">
      <c r="A345" s="18" t="s">
        <v>653</v>
      </c>
      <c r="B345" s="18" t="s">
        <v>510</v>
      </c>
      <c r="C345" s="18" t="s">
        <v>722</v>
      </c>
      <c r="D345">
        <v>4964.7422078193022</v>
      </c>
      <c r="E345">
        <v>2577.3660907866806</v>
      </c>
      <c r="F345">
        <v>2387.3761170326216</v>
      </c>
    </row>
    <row r="346" spans="1:6" x14ac:dyDescent="0.3">
      <c r="A346" s="18" t="s">
        <v>653</v>
      </c>
      <c r="B346" s="18" t="s">
        <v>512</v>
      </c>
      <c r="C346" s="18" t="s">
        <v>693</v>
      </c>
      <c r="D346">
        <v>1043.1299461744948</v>
      </c>
      <c r="E346">
        <v>0</v>
      </c>
      <c r="F346">
        <v>1043.1299461744948</v>
      </c>
    </row>
    <row r="347" spans="1:6" x14ac:dyDescent="0.3">
      <c r="A347" s="18" t="s">
        <v>653</v>
      </c>
      <c r="B347" s="18" t="s">
        <v>512</v>
      </c>
      <c r="C347" s="18" t="s">
        <v>694</v>
      </c>
      <c r="D347">
        <v>2543.8462287375346</v>
      </c>
      <c r="E347">
        <v>0</v>
      </c>
      <c r="F347">
        <v>2543.8462287375346</v>
      </c>
    </row>
    <row r="348" spans="1:6" x14ac:dyDescent="0.3">
      <c r="A348" s="18" t="s">
        <v>653</v>
      </c>
      <c r="B348" s="18" t="s">
        <v>514</v>
      </c>
      <c r="C348" s="18" t="s">
        <v>693</v>
      </c>
      <c r="D348">
        <v>1043.1299461744948</v>
      </c>
      <c r="E348">
        <v>0</v>
      </c>
      <c r="F348">
        <v>1043.1299461744948</v>
      </c>
    </row>
    <row r="349" spans="1:6" x14ac:dyDescent="0.3">
      <c r="A349" s="18" t="s">
        <v>653</v>
      </c>
      <c r="B349" s="18" t="s">
        <v>514</v>
      </c>
      <c r="C349" s="18" t="s">
        <v>723</v>
      </c>
      <c r="D349">
        <v>12489.742555529285</v>
      </c>
      <c r="E349">
        <v>8269.8039573681453</v>
      </c>
      <c r="F349">
        <v>4219.9385981611376</v>
      </c>
    </row>
    <row r="350" spans="1:6" x14ac:dyDescent="0.3">
      <c r="A350" s="18" t="s">
        <v>653</v>
      </c>
      <c r="B350" s="18" t="s">
        <v>514</v>
      </c>
      <c r="C350" s="18" t="s">
        <v>694</v>
      </c>
      <c r="D350">
        <v>5563.3597129306381</v>
      </c>
      <c r="E350">
        <v>0</v>
      </c>
      <c r="F350">
        <v>5563.3597129306381</v>
      </c>
    </row>
    <row r="351" spans="1:6" x14ac:dyDescent="0.3">
      <c r="A351" s="18" t="s">
        <v>653</v>
      </c>
      <c r="B351" s="18" t="s">
        <v>514</v>
      </c>
      <c r="C351" s="18" t="s">
        <v>659</v>
      </c>
      <c r="D351">
        <v>6662.1232562344394</v>
      </c>
      <c r="E351">
        <v>3763.2380126434946</v>
      </c>
      <c r="F351">
        <v>2898.8852435909453</v>
      </c>
    </row>
    <row r="352" spans="1:6" x14ac:dyDescent="0.3">
      <c r="A352" s="18" t="s">
        <v>653</v>
      </c>
      <c r="B352" s="18" t="s">
        <v>514</v>
      </c>
      <c r="C352" s="18" t="s">
        <v>724</v>
      </c>
      <c r="D352">
        <v>12044.673778494833</v>
      </c>
      <c r="E352">
        <v>6803.3594267065291</v>
      </c>
      <c r="F352">
        <v>5241.3143517883036</v>
      </c>
    </row>
    <row r="353" spans="1:6" x14ac:dyDescent="0.3">
      <c r="A353" s="18" t="s">
        <v>653</v>
      </c>
      <c r="B353" s="18" t="s">
        <v>514</v>
      </c>
      <c r="C353" s="18" t="s">
        <v>725</v>
      </c>
      <c r="D353">
        <v>6627.5887008164236</v>
      </c>
      <c r="E353">
        <v>4433.7209302325582</v>
      </c>
      <c r="F353">
        <v>2193.8677705838654</v>
      </c>
    </row>
    <row r="354" spans="1:6" x14ac:dyDescent="0.3">
      <c r="A354" s="18" t="s">
        <v>653</v>
      </c>
      <c r="B354" s="18" t="s">
        <v>514</v>
      </c>
      <c r="C354" s="18" t="s">
        <v>726</v>
      </c>
      <c r="D354">
        <v>3139.6820539924061</v>
      </c>
      <c r="E354">
        <v>2279.6699910993452</v>
      </c>
      <c r="F354">
        <v>860.01206289306083</v>
      </c>
    </row>
    <row r="355" spans="1:6" x14ac:dyDescent="0.3">
      <c r="A355" s="18" t="s">
        <v>653</v>
      </c>
      <c r="B355" s="18" t="s">
        <v>514</v>
      </c>
      <c r="C355" s="18" t="s">
        <v>727</v>
      </c>
      <c r="D355">
        <v>4211.5050278863409</v>
      </c>
      <c r="E355">
        <v>3050.7885067439574</v>
      </c>
      <c r="F355">
        <v>1160.7165211423835</v>
      </c>
    </row>
    <row r="356" spans="1:6" x14ac:dyDescent="0.3">
      <c r="A356" s="18" t="s">
        <v>653</v>
      </c>
      <c r="B356" s="18" t="s">
        <v>514</v>
      </c>
      <c r="C356" s="18" t="s">
        <v>728</v>
      </c>
      <c r="D356">
        <v>15921.500994450547</v>
      </c>
      <c r="E356">
        <v>11226.553620740808</v>
      </c>
      <c r="F356">
        <v>4694.9473737097414</v>
      </c>
    </row>
    <row r="357" spans="1:6" x14ac:dyDescent="0.3">
      <c r="A357" s="18" t="s">
        <v>653</v>
      </c>
      <c r="B357" s="18" t="s">
        <v>514</v>
      </c>
      <c r="C357" s="18" t="s">
        <v>729</v>
      </c>
      <c r="D357">
        <v>2917.9821694321199</v>
      </c>
      <c r="E357">
        <v>2102.5401100029667</v>
      </c>
      <c r="F357">
        <v>815.44205942915323</v>
      </c>
    </row>
    <row r="358" spans="1:6" x14ac:dyDescent="0.3">
      <c r="A358" s="18" t="s">
        <v>653</v>
      </c>
      <c r="B358" s="18" t="s">
        <v>516</v>
      </c>
      <c r="C358" s="18" t="s">
        <v>730</v>
      </c>
      <c r="D358">
        <v>5472.9551175955157</v>
      </c>
      <c r="E358">
        <v>2726.0036059063832</v>
      </c>
      <c r="F358">
        <v>2746.9515116891325</v>
      </c>
    </row>
    <row r="359" spans="1:6" x14ac:dyDescent="0.3">
      <c r="A359" s="18" t="s">
        <v>653</v>
      </c>
      <c r="B359" s="18" t="s">
        <v>516</v>
      </c>
      <c r="C359" s="18" t="s">
        <v>731</v>
      </c>
      <c r="D359">
        <v>1518.7972016300644</v>
      </c>
      <c r="E359">
        <v>838.20891434831231</v>
      </c>
      <c r="F359">
        <v>680.58828728175206</v>
      </c>
    </row>
    <row r="360" spans="1:6" x14ac:dyDescent="0.3">
      <c r="A360" s="18" t="s">
        <v>653</v>
      </c>
      <c r="B360" s="18" t="s">
        <v>516</v>
      </c>
      <c r="C360" s="18" t="s">
        <v>732</v>
      </c>
      <c r="D360">
        <v>4411.7442523539967</v>
      </c>
      <c r="E360">
        <v>2962.925348608987</v>
      </c>
      <c r="F360">
        <v>1448.8189037450095</v>
      </c>
    </row>
    <row r="361" spans="1:6" x14ac:dyDescent="0.3">
      <c r="A361" s="18" t="s">
        <v>653</v>
      </c>
      <c r="B361" s="18" t="s">
        <v>518</v>
      </c>
      <c r="C361" s="18" t="s">
        <v>693</v>
      </c>
      <c r="D361">
        <v>1043.1299461744948</v>
      </c>
      <c r="E361">
        <v>0</v>
      </c>
      <c r="F361">
        <v>1043.1299461744948</v>
      </c>
    </row>
    <row r="362" spans="1:6" x14ac:dyDescent="0.3">
      <c r="A362" s="18" t="s">
        <v>653</v>
      </c>
      <c r="B362" s="18" t="s">
        <v>518</v>
      </c>
      <c r="C362" s="18" t="s">
        <v>694</v>
      </c>
      <c r="D362">
        <v>2433.9698744071543</v>
      </c>
      <c r="E362">
        <v>0</v>
      </c>
      <c r="F362">
        <v>2433.9698744071543</v>
      </c>
    </row>
    <row r="363" spans="1:6" x14ac:dyDescent="0.3">
      <c r="A363" s="18" t="s">
        <v>653</v>
      </c>
      <c r="B363" s="18" t="s">
        <v>520</v>
      </c>
      <c r="C363" s="18" t="s">
        <v>733</v>
      </c>
      <c r="D363">
        <v>12044.673778494833</v>
      </c>
      <c r="E363">
        <v>6803.3594267065291</v>
      </c>
      <c r="F363">
        <v>5241.3143517883036</v>
      </c>
    </row>
    <row r="364" spans="1:6" x14ac:dyDescent="0.3">
      <c r="A364" s="18" t="s">
        <v>653</v>
      </c>
      <c r="B364" s="18" t="s">
        <v>520</v>
      </c>
      <c r="C364" s="18" t="s">
        <v>734</v>
      </c>
      <c r="D364">
        <v>7135.0088318335438</v>
      </c>
      <c r="E364">
        <v>3597.6173631239017</v>
      </c>
      <c r="F364">
        <v>3537.3914687096421</v>
      </c>
    </row>
    <row r="365" spans="1:6" x14ac:dyDescent="0.3">
      <c r="A365" s="18" t="s">
        <v>653</v>
      </c>
      <c r="B365" s="18" t="s">
        <v>522</v>
      </c>
      <c r="C365" s="18" t="s">
        <v>735</v>
      </c>
      <c r="D365">
        <v>287.69523915492567</v>
      </c>
      <c r="E365">
        <v>140.35648264372276</v>
      </c>
      <c r="F365">
        <v>147.33875651120292</v>
      </c>
    </row>
    <row r="366" spans="1:6" x14ac:dyDescent="0.3">
      <c r="A366" s="18" t="s">
        <v>653</v>
      </c>
      <c r="B366" s="18" t="s">
        <v>522</v>
      </c>
      <c r="C366" s="18" t="s">
        <v>694</v>
      </c>
      <c r="D366">
        <v>1534.0964408406237</v>
      </c>
      <c r="E366">
        <v>0</v>
      </c>
      <c r="F366">
        <v>1534.0964408406237</v>
      </c>
    </row>
    <row r="367" spans="1:6" x14ac:dyDescent="0.3">
      <c r="A367" s="18" t="s">
        <v>653</v>
      </c>
      <c r="B367" s="18" t="s">
        <v>524</v>
      </c>
      <c r="C367" s="18" t="s">
        <v>736</v>
      </c>
      <c r="D367">
        <v>19432.815477266719</v>
      </c>
      <c r="E367">
        <v>11206.061574274823</v>
      </c>
      <c r="F367">
        <v>8226.7539029918971</v>
      </c>
    </row>
    <row r="368" spans="1:6" x14ac:dyDescent="0.3">
      <c r="A368" s="18" t="s">
        <v>653</v>
      </c>
      <c r="B368" s="18" t="s">
        <v>526</v>
      </c>
      <c r="C368" s="18" t="s">
        <v>737</v>
      </c>
      <c r="D368">
        <v>8331.131170113631</v>
      </c>
      <c r="E368">
        <v>5277.403747403976</v>
      </c>
      <c r="F368">
        <v>3053.727422709655</v>
      </c>
    </row>
    <row r="369" spans="1:6" x14ac:dyDescent="0.3">
      <c r="A369" s="18" t="s">
        <v>653</v>
      </c>
      <c r="B369" s="18" t="s">
        <v>526</v>
      </c>
      <c r="C369" s="18" t="s">
        <v>738</v>
      </c>
      <c r="D369">
        <v>6898.5660440339916</v>
      </c>
      <c r="E369">
        <v>3480.2793436337492</v>
      </c>
      <c r="F369">
        <v>3418.2867004002424</v>
      </c>
    </row>
    <row r="370" spans="1:6" x14ac:dyDescent="0.3">
      <c r="A370" s="18" t="s">
        <v>653</v>
      </c>
      <c r="B370" s="18" t="s">
        <v>528</v>
      </c>
      <c r="C370" s="18" t="s">
        <v>693</v>
      </c>
      <c r="D370">
        <v>1043.1299461744948</v>
      </c>
      <c r="E370">
        <v>0</v>
      </c>
      <c r="F370">
        <v>1043.1299461744948</v>
      </c>
    </row>
    <row r="371" spans="1:6" x14ac:dyDescent="0.3">
      <c r="A371" s="18" t="s">
        <v>653</v>
      </c>
      <c r="B371" s="18" t="s">
        <v>528</v>
      </c>
      <c r="C371" s="18" t="s">
        <v>694</v>
      </c>
      <c r="D371">
        <v>1218.3757771318101</v>
      </c>
      <c r="E371">
        <v>0</v>
      </c>
      <c r="F371">
        <v>1218.3757771318101</v>
      </c>
    </row>
    <row r="372" spans="1:6" x14ac:dyDescent="0.3">
      <c r="A372" s="18" t="s">
        <v>653</v>
      </c>
      <c r="B372" s="18" t="s">
        <v>529</v>
      </c>
      <c r="C372" s="18" t="s">
        <v>739</v>
      </c>
      <c r="D372">
        <v>18804.15582970556</v>
      </c>
      <c r="E372">
        <v>10625.126092612456</v>
      </c>
      <c r="F372">
        <v>8179.0297370931039</v>
      </c>
    </row>
    <row r="373" spans="1:6" x14ac:dyDescent="0.3">
      <c r="A373" s="18" t="s">
        <v>653</v>
      </c>
      <c r="B373" s="18" t="s">
        <v>531</v>
      </c>
      <c r="C373" s="18" t="s">
        <v>740</v>
      </c>
      <c r="D373">
        <v>5608.1169418211657</v>
      </c>
      <c r="E373">
        <v>3855.1715087751327</v>
      </c>
      <c r="F373">
        <v>1752.945433046033</v>
      </c>
    </row>
    <row r="374" spans="1:6" x14ac:dyDescent="0.3">
      <c r="A374" s="18" t="s">
        <v>653</v>
      </c>
      <c r="B374" s="18" t="s">
        <v>531</v>
      </c>
      <c r="C374" s="18" t="s">
        <v>741</v>
      </c>
      <c r="D374">
        <v>5909.4285038734879</v>
      </c>
      <c r="E374">
        <v>4059.3901910217496</v>
      </c>
      <c r="F374">
        <v>1850.0383128517385</v>
      </c>
    </row>
    <row r="375" spans="1:6" x14ac:dyDescent="0.3">
      <c r="A375" s="18" t="s">
        <v>653</v>
      </c>
      <c r="B375" s="18" t="s">
        <v>531</v>
      </c>
      <c r="C375" s="18" t="s">
        <v>742</v>
      </c>
      <c r="D375">
        <v>10526.154744850415</v>
      </c>
      <c r="E375">
        <v>7232.0081247004591</v>
      </c>
      <c r="F375">
        <v>3294.1466201499561</v>
      </c>
    </row>
    <row r="376" spans="1:6" x14ac:dyDescent="0.3">
      <c r="A376" s="18" t="s">
        <v>653</v>
      </c>
      <c r="B376" s="18" t="s">
        <v>531</v>
      </c>
      <c r="C376" s="18" t="s">
        <v>743</v>
      </c>
      <c r="D376">
        <v>4062.7268807632927</v>
      </c>
      <c r="E376">
        <v>2793.6554305406576</v>
      </c>
      <c r="F376">
        <v>1269.0714502226356</v>
      </c>
    </row>
    <row r="377" spans="1:6" x14ac:dyDescent="0.3">
      <c r="A377" s="18" t="s">
        <v>653</v>
      </c>
      <c r="B377" s="18" t="s">
        <v>531</v>
      </c>
      <c r="C377" s="18" t="s">
        <v>744</v>
      </c>
      <c r="D377">
        <v>2682.5686031794598</v>
      </c>
      <c r="E377">
        <v>1839.0909920806992</v>
      </c>
      <c r="F377">
        <v>843.47761109876069</v>
      </c>
    </row>
    <row r="378" spans="1:6" x14ac:dyDescent="0.3">
      <c r="A378" s="18" t="s">
        <v>653</v>
      </c>
      <c r="B378" s="18" t="s">
        <v>533</v>
      </c>
      <c r="C378" s="18" t="s">
        <v>709</v>
      </c>
      <c r="D378">
        <v>11112.811026578953</v>
      </c>
      <c r="E378">
        <v>6326.0631718282866</v>
      </c>
      <c r="F378">
        <v>4786.7478547506644</v>
      </c>
    </row>
    <row r="379" spans="1:6" x14ac:dyDescent="0.3">
      <c r="A379" s="18" t="s">
        <v>653</v>
      </c>
      <c r="B379" s="18" t="s">
        <v>535</v>
      </c>
      <c r="C379" s="18" t="s">
        <v>693</v>
      </c>
      <c r="D379">
        <v>1043.1299461744948</v>
      </c>
      <c r="E379">
        <v>0</v>
      </c>
      <c r="F379">
        <v>1043.1299461744948</v>
      </c>
    </row>
    <row r="380" spans="1:6" x14ac:dyDescent="0.3">
      <c r="A380" s="18" t="s">
        <v>653</v>
      </c>
      <c r="B380" s="18" t="s">
        <v>537</v>
      </c>
      <c r="C380" s="18" t="s">
        <v>745</v>
      </c>
      <c r="D380">
        <v>13907.008442398364</v>
      </c>
      <c r="E380">
        <v>8563.0788278522032</v>
      </c>
      <c r="F380">
        <v>5343.9296145461612</v>
      </c>
    </row>
    <row r="381" spans="1:6" x14ac:dyDescent="0.3">
      <c r="A381" s="18" t="s">
        <v>653</v>
      </c>
      <c r="B381" s="18" t="s">
        <v>537</v>
      </c>
      <c r="C381" s="18" t="s">
        <v>746</v>
      </c>
      <c r="D381">
        <v>21891.820470382063</v>
      </c>
      <c r="E381">
        <v>10843.773421274847</v>
      </c>
      <c r="F381">
        <v>11048.047049107216</v>
      </c>
    </row>
    <row r="382" spans="1:6" x14ac:dyDescent="0.3">
      <c r="A382" s="18" t="s">
        <v>653</v>
      </c>
      <c r="B382" s="18" t="s">
        <v>539</v>
      </c>
      <c r="C382" s="18" t="s">
        <v>693</v>
      </c>
      <c r="D382">
        <v>1043.1299461744948</v>
      </c>
      <c r="E382">
        <v>0</v>
      </c>
      <c r="F382">
        <v>1043.1299461744948</v>
      </c>
    </row>
    <row r="383" spans="1:6" x14ac:dyDescent="0.3">
      <c r="A383" s="18" t="s">
        <v>653</v>
      </c>
      <c r="B383" s="18" t="s">
        <v>539</v>
      </c>
      <c r="C383" s="18" t="s">
        <v>694</v>
      </c>
      <c r="D383">
        <v>2863.7394122310466</v>
      </c>
      <c r="E383">
        <v>0</v>
      </c>
      <c r="F383">
        <v>2863.7394122310466</v>
      </c>
    </row>
    <row r="384" spans="1:6" x14ac:dyDescent="0.3">
      <c r="A384" s="18" t="s">
        <v>653</v>
      </c>
      <c r="B384" s="18" t="s">
        <v>541</v>
      </c>
      <c r="C384" s="18" t="s">
        <v>693</v>
      </c>
      <c r="D384">
        <v>1043.1299461744948</v>
      </c>
      <c r="E384">
        <v>0</v>
      </c>
      <c r="F384">
        <v>1043.1299461744948</v>
      </c>
    </row>
    <row r="385" spans="1:6" x14ac:dyDescent="0.3">
      <c r="A385" s="18" t="s">
        <v>653</v>
      </c>
      <c r="B385" s="18" t="s">
        <v>541</v>
      </c>
      <c r="C385" s="18" t="s">
        <v>747</v>
      </c>
      <c r="D385">
        <v>7872.1539937968546</v>
      </c>
      <c r="E385">
        <v>3970.5445375082736</v>
      </c>
      <c r="F385">
        <v>3901.609456288581</v>
      </c>
    </row>
    <row r="386" spans="1:6" x14ac:dyDescent="0.3">
      <c r="A386" s="18" t="s">
        <v>653</v>
      </c>
      <c r="B386" s="18" t="s">
        <v>543</v>
      </c>
      <c r="C386" s="18" t="s">
        <v>748</v>
      </c>
      <c r="D386">
        <v>9735.8794976286172</v>
      </c>
      <c r="E386">
        <v>9297.4941232854817</v>
      </c>
      <c r="F386">
        <v>438.38537434313554</v>
      </c>
    </row>
    <row r="387" spans="1:6" x14ac:dyDescent="0.3">
      <c r="A387" s="18" t="s">
        <v>653</v>
      </c>
      <c r="B387" s="18" t="s">
        <v>544</v>
      </c>
      <c r="C387" s="18" t="s">
        <v>749</v>
      </c>
      <c r="D387">
        <v>9084.7160600286516</v>
      </c>
      <c r="E387">
        <v>6329.5159413013216</v>
      </c>
      <c r="F387">
        <v>2755.2001187273299</v>
      </c>
    </row>
    <row r="388" spans="1:6" x14ac:dyDescent="0.3">
      <c r="A388" s="18" t="s">
        <v>653</v>
      </c>
      <c r="B388" s="18" t="s">
        <v>544</v>
      </c>
      <c r="C388" s="18" t="s">
        <v>750</v>
      </c>
      <c r="D388">
        <v>19457.850595974909</v>
      </c>
      <c r="E388">
        <v>12051.414633589704</v>
      </c>
      <c r="F388">
        <v>7406.4359623852051</v>
      </c>
    </row>
    <row r="389" spans="1:6" x14ac:dyDescent="0.3">
      <c r="A389" s="18" t="s">
        <v>653</v>
      </c>
      <c r="B389" s="18" t="s">
        <v>544</v>
      </c>
      <c r="C389" s="18" t="s">
        <v>751</v>
      </c>
      <c r="D389">
        <v>3848.7044326068512</v>
      </c>
      <c r="E389">
        <v>2413.8507885067438</v>
      </c>
      <c r="F389">
        <v>1434.853644100107</v>
      </c>
    </row>
    <row r="390" spans="1:6" x14ac:dyDescent="0.3">
      <c r="A390" s="18" t="s">
        <v>653</v>
      </c>
      <c r="B390" s="18" t="s">
        <v>546</v>
      </c>
      <c r="C390" s="18" t="s">
        <v>693</v>
      </c>
      <c r="D390">
        <v>1043.1299461744948</v>
      </c>
      <c r="E390">
        <v>0</v>
      </c>
      <c r="F390">
        <v>1043.1299461744948</v>
      </c>
    </row>
    <row r="391" spans="1:6" x14ac:dyDescent="0.3">
      <c r="A391" s="18" t="s">
        <v>653</v>
      </c>
      <c r="B391" s="18" t="s">
        <v>752</v>
      </c>
      <c r="C391" s="18" t="s">
        <v>750</v>
      </c>
      <c r="D391">
        <v>19457.850595974909</v>
      </c>
      <c r="E391">
        <v>12051.414633589704</v>
      </c>
      <c r="F391">
        <v>7406.4359623852051</v>
      </c>
    </row>
    <row r="392" spans="1:6" x14ac:dyDescent="0.3">
      <c r="A392" s="18" t="s">
        <v>653</v>
      </c>
      <c r="B392" s="18" t="s">
        <v>753</v>
      </c>
      <c r="C392" s="18" t="s">
        <v>754</v>
      </c>
      <c r="D392">
        <v>51113.367362550242</v>
      </c>
      <c r="E392">
        <v>30846.074012369627</v>
      </c>
      <c r="F392">
        <v>20267.293350180615</v>
      </c>
    </row>
    <row r="393" spans="1:6" x14ac:dyDescent="0.3">
      <c r="A393" s="18" t="s">
        <v>653</v>
      </c>
      <c r="B393" s="18" t="s">
        <v>755</v>
      </c>
      <c r="C393" s="18" t="s">
        <v>693</v>
      </c>
      <c r="D393">
        <v>1043.1299461744948</v>
      </c>
      <c r="E393">
        <v>0</v>
      </c>
      <c r="F393">
        <v>1043.1299461744948</v>
      </c>
    </row>
    <row r="394" spans="1:6" x14ac:dyDescent="0.3">
      <c r="A394" s="18" t="s">
        <v>653</v>
      </c>
      <c r="B394" s="18" t="s">
        <v>755</v>
      </c>
      <c r="C394" s="18" t="s">
        <v>735</v>
      </c>
      <c r="D394">
        <v>767.7436403844282</v>
      </c>
      <c r="E394">
        <v>140.35648264372276</v>
      </c>
      <c r="F394">
        <v>627.38715774070533</v>
      </c>
    </row>
    <row r="395" spans="1:6" x14ac:dyDescent="0.3">
      <c r="A395" s="18" t="s">
        <v>653</v>
      </c>
      <c r="B395" s="18" t="s">
        <v>756</v>
      </c>
      <c r="C395" s="18" t="s">
        <v>757</v>
      </c>
      <c r="D395">
        <v>864.24011460521012</v>
      </c>
      <c r="E395">
        <v>471.59778168290842</v>
      </c>
      <c r="F395">
        <v>392.64233292230159</v>
      </c>
    </row>
    <row r="396" spans="1:6" x14ac:dyDescent="0.3">
      <c r="A396" s="18" t="s">
        <v>653</v>
      </c>
      <c r="B396" s="18" t="s">
        <v>756</v>
      </c>
      <c r="C396" s="18" t="s">
        <v>758</v>
      </c>
      <c r="D396">
        <v>33141.657046690496</v>
      </c>
      <c r="E396">
        <v>22122.848437820936</v>
      </c>
      <c r="F396">
        <v>11018.80860886956</v>
      </c>
    </row>
    <row r="397" spans="1:6" x14ac:dyDescent="0.3">
      <c r="A397" s="18" t="s">
        <v>653</v>
      </c>
      <c r="B397" s="18" t="s">
        <v>756</v>
      </c>
      <c r="C397" s="18" t="s">
        <v>759</v>
      </c>
      <c r="D397">
        <v>51729.912794336502</v>
      </c>
      <c r="E397">
        <v>34577.100212246391</v>
      </c>
      <c r="F397">
        <v>17152.812582090111</v>
      </c>
    </row>
    <row r="398" spans="1:6" x14ac:dyDescent="0.3">
      <c r="A398" s="18" t="s">
        <v>653</v>
      </c>
      <c r="B398" s="18" t="s">
        <v>756</v>
      </c>
      <c r="C398" s="18" t="s">
        <v>760</v>
      </c>
      <c r="D398">
        <v>37199.82197248919</v>
      </c>
      <c r="E398">
        <v>24874.256567085835</v>
      </c>
      <c r="F398">
        <v>12325.565405403357</v>
      </c>
    </row>
    <row r="399" spans="1:6" x14ac:dyDescent="0.3">
      <c r="A399" s="18" t="s">
        <v>653</v>
      </c>
      <c r="B399" s="18" t="s">
        <v>756</v>
      </c>
      <c r="C399" s="18" t="s">
        <v>761</v>
      </c>
      <c r="D399">
        <v>9702.2768049625174</v>
      </c>
      <c r="E399">
        <v>5560.2220599310767</v>
      </c>
      <c r="F399">
        <v>4142.0547450314407</v>
      </c>
    </row>
    <row r="400" spans="1:6" x14ac:dyDescent="0.3">
      <c r="A400" s="18" t="s">
        <v>653</v>
      </c>
      <c r="B400" s="18" t="s">
        <v>756</v>
      </c>
      <c r="C400" s="18" t="s">
        <v>762</v>
      </c>
      <c r="D400">
        <v>6390.436584653472</v>
      </c>
      <c r="E400">
        <v>3657.2688682474832</v>
      </c>
      <c r="F400">
        <v>2733.1677164059888</v>
      </c>
    </row>
    <row r="401" spans="1:6" x14ac:dyDescent="0.3">
      <c r="A401" s="18" t="s">
        <v>653</v>
      </c>
      <c r="B401" s="18" t="s">
        <v>756</v>
      </c>
      <c r="C401" s="18" t="s">
        <v>763</v>
      </c>
      <c r="D401">
        <v>12629.285525528869</v>
      </c>
      <c r="E401">
        <v>7232.0081247004591</v>
      </c>
      <c r="F401">
        <v>5397.2774008284077</v>
      </c>
    </row>
    <row r="402" spans="1:6" x14ac:dyDescent="0.3">
      <c r="A402" s="18" t="s">
        <v>653</v>
      </c>
      <c r="B402" s="18" t="s">
        <v>756</v>
      </c>
      <c r="C402" s="18" t="s">
        <v>764</v>
      </c>
      <c r="D402">
        <v>4769.5100070932831</v>
      </c>
      <c r="E402">
        <v>2727.5475272154645</v>
      </c>
      <c r="F402">
        <v>2041.9624798778184</v>
      </c>
    </row>
    <row r="403" spans="1:6" x14ac:dyDescent="0.3">
      <c r="A403" s="18" t="s">
        <v>653</v>
      </c>
      <c r="B403" s="18" t="s">
        <v>756</v>
      </c>
      <c r="C403" s="18" t="s">
        <v>743</v>
      </c>
      <c r="D403">
        <v>4874.4627880777207</v>
      </c>
      <c r="E403">
        <v>2793.6554305406576</v>
      </c>
      <c r="F403">
        <v>2080.8073575370631</v>
      </c>
    </row>
    <row r="404" spans="1:6" x14ac:dyDescent="0.3">
      <c r="A404" s="18" t="s">
        <v>653</v>
      </c>
      <c r="B404" s="18" t="s">
        <v>756</v>
      </c>
      <c r="C404" s="18" t="s">
        <v>765</v>
      </c>
      <c r="D404">
        <v>3941.5429978163806</v>
      </c>
      <c r="E404">
        <v>2253.4233288449686</v>
      </c>
      <c r="F404">
        <v>1688.1196689714125</v>
      </c>
    </row>
    <row r="405" spans="1:6" x14ac:dyDescent="0.3">
      <c r="A405" s="18" t="s">
        <v>653</v>
      </c>
      <c r="B405" s="18" t="s">
        <v>756</v>
      </c>
      <c r="C405" s="18" t="s">
        <v>766</v>
      </c>
      <c r="D405">
        <v>13480.576920402233</v>
      </c>
      <c r="E405">
        <v>7714.834424994865</v>
      </c>
      <c r="F405">
        <v>5765.7424954073658</v>
      </c>
    </row>
    <row r="406" spans="1:6" x14ac:dyDescent="0.3">
      <c r="A406" s="18" t="s">
        <v>653</v>
      </c>
      <c r="B406" s="18" t="s">
        <v>756</v>
      </c>
      <c r="C406" s="18" t="s">
        <v>767</v>
      </c>
      <c r="D406">
        <v>9119.2088902488213</v>
      </c>
      <c r="E406">
        <v>5224.348996964648</v>
      </c>
      <c r="F406">
        <v>3894.8598932841737</v>
      </c>
    </row>
    <row r="407" spans="1:6" x14ac:dyDescent="0.3">
      <c r="A407" s="18" t="s">
        <v>653</v>
      </c>
      <c r="B407" s="18" t="s">
        <v>756</v>
      </c>
      <c r="C407" s="18" t="s">
        <v>768</v>
      </c>
      <c r="D407">
        <v>9119.2088902488213</v>
      </c>
      <c r="E407">
        <v>5224.348996964648</v>
      </c>
      <c r="F407">
        <v>3894.8598932841737</v>
      </c>
    </row>
    <row r="408" spans="1:6" x14ac:dyDescent="0.3">
      <c r="A408" s="18" t="s">
        <v>653</v>
      </c>
      <c r="B408" s="18" t="s">
        <v>756</v>
      </c>
      <c r="C408" s="18" t="s">
        <v>769</v>
      </c>
      <c r="D408">
        <v>45129.57064771415</v>
      </c>
      <c r="E408">
        <v>25828.821005545789</v>
      </c>
      <c r="F408">
        <v>19300.749642168361</v>
      </c>
    </row>
    <row r="409" spans="1:6" x14ac:dyDescent="0.3">
      <c r="A409" s="18" t="s">
        <v>653</v>
      </c>
      <c r="B409" s="18" t="s">
        <v>756</v>
      </c>
      <c r="C409" s="18" t="s">
        <v>770</v>
      </c>
      <c r="D409">
        <v>13842.070126149179</v>
      </c>
      <c r="E409">
        <v>7023.0173220439547</v>
      </c>
      <c r="F409">
        <v>6819.0528041052266</v>
      </c>
    </row>
    <row r="410" spans="1:6" x14ac:dyDescent="0.3">
      <c r="A410" s="18" t="s">
        <v>653</v>
      </c>
      <c r="B410" s="18" t="s">
        <v>756</v>
      </c>
      <c r="C410" s="18" t="s">
        <v>771</v>
      </c>
      <c r="D410">
        <v>35368.989832960127</v>
      </c>
      <c r="E410">
        <v>17952.155556062713</v>
      </c>
      <c r="F410">
        <v>17416.834276897414</v>
      </c>
    </row>
    <row r="411" spans="1:6" x14ac:dyDescent="0.3">
      <c r="A411" s="18" t="s">
        <v>653</v>
      </c>
      <c r="B411" s="18" t="s">
        <v>756</v>
      </c>
      <c r="C411" s="18" t="s">
        <v>772</v>
      </c>
      <c r="D411">
        <v>9177.512900040334</v>
      </c>
      <c r="E411">
        <v>4656.8877376360779</v>
      </c>
      <c r="F411">
        <v>4520.6251624042561</v>
      </c>
    </row>
    <row r="412" spans="1:6" x14ac:dyDescent="0.3">
      <c r="A412" s="18" t="s">
        <v>653</v>
      </c>
      <c r="B412" s="18" t="s">
        <v>756</v>
      </c>
      <c r="C412" s="18" t="s">
        <v>773</v>
      </c>
      <c r="D412">
        <v>7743.1674988525565</v>
      </c>
      <c r="E412">
        <v>4225.0108405413421</v>
      </c>
      <c r="F412">
        <v>3518.1566583112144</v>
      </c>
    </row>
    <row r="413" spans="1:6" x14ac:dyDescent="0.3">
      <c r="A413" s="18" t="s">
        <v>653</v>
      </c>
      <c r="B413" s="18" t="s">
        <v>774</v>
      </c>
      <c r="C413" s="18" t="s">
        <v>775</v>
      </c>
      <c r="D413">
        <v>16676.170739509587</v>
      </c>
      <c r="E413">
        <v>10093.006595613577</v>
      </c>
      <c r="F413">
        <v>6583.1641438960123</v>
      </c>
    </row>
    <row r="414" spans="1:6" x14ac:dyDescent="0.3">
      <c r="A414" s="18" t="s">
        <v>653</v>
      </c>
      <c r="B414" s="18" t="s">
        <v>776</v>
      </c>
      <c r="C414" s="18" t="s">
        <v>777</v>
      </c>
      <c r="D414">
        <v>14075.300073714516</v>
      </c>
      <c r="E414">
        <v>7090.5287901955862</v>
      </c>
      <c r="F414">
        <v>6984.7712835189295</v>
      </c>
    </row>
    <row r="415" spans="1:6" x14ac:dyDescent="0.3">
      <c r="A415" s="18" t="s">
        <v>653</v>
      </c>
      <c r="B415" s="18" t="s">
        <v>778</v>
      </c>
      <c r="C415" s="18" t="s">
        <v>779</v>
      </c>
      <c r="D415">
        <v>34067.2053853322</v>
      </c>
      <c r="E415">
        <v>9277.5635027500739</v>
      </c>
      <c r="F415">
        <v>24789.641882582124</v>
      </c>
    </row>
    <row r="416" spans="1:6" x14ac:dyDescent="0.3">
      <c r="A416" s="18" t="s">
        <v>653</v>
      </c>
      <c r="B416" s="18" t="s">
        <v>780</v>
      </c>
      <c r="C416" s="18" t="s">
        <v>781</v>
      </c>
      <c r="D416">
        <v>44117.442523539961</v>
      </c>
      <c r="E416">
        <v>27801.812082068602</v>
      </c>
      <c r="F416">
        <v>16315.63044147136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8B47-042C-42AC-A0FD-ED8A2EDE299F}">
  <sheetPr codeName="Лист3"/>
  <dimension ref="A2"/>
  <sheetViews>
    <sheetView workbookViewId="0">
      <selection activeCell="C6" sqref="C6"/>
    </sheetView>
  </sheetViews>
  <sheetFormatPr defaultRowHeight="14.4" x14ac:dyDescent="0.3"/>
  <cols>
    <col min="1" max="1" width="95.44140625" customWidth="1"/>
  </cols>
  <sheetData>
    <row r="2" spans="1:1" ht="38.25" customHeight="1" x14ac:dyDescent="0.3">
      <c r="A2" s="6" t="s">
        <v>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9B50-E44E-460B-A074-821EB977069F}">
  <dimension ref="A1:T321"/>
  <sheetViews>
    <sheetView topLeftCell="J1" workbookViewId="0">
      <selection activeCell="T11" sqref="T11"/>
    </sheetView>
  </sheetViews>
  <sheetFormatPr defaultRowHeight="14.4" x14ac:dyDescent="0.3"/>
  <cols>
    <col min="1" max="1" width="15.6640625" style="2" customWidth="1"/>
    <col min="2" max="2" width="12" customWidth="1"/>
    <col min="3" max="3" width="16" customWidth="1"/>
    <col min="4" max="4" width="17.33203125" customWidth="1"/>
    <col min="6" max="6" width="18.33203125" customWidth="1"/>
    <col min="7" max="7" width="10.5546875" customWidth="1"/>
    <col min="8" max="8" width="10.109375" customWidth="1"/>
    <col min="9" max="9" width="13.21875" customWidth="1"/>
    <col min="12" max="12" width="10.109375" style="2" bestFit="1" customWidth="1"/>
    <col min="13" max="13" width="18.33203125" customWidth="1"/>
    <col min="15" max="15" width="17.88671875" customWidth="1"/>
    <col min="18" max="18" width="18.33203125" customWidth="1"/>
    <col min="19" max="19" width="11.44140625" customWidth="1"/>
    <col min="20" max="20" width="17.88671875" customWidth="1"/>
  </cols>
  <sheetData>
    <row r="1" spans="1:20" x14ac:dyDescent="0.3">
      <c r="A1" s="31" t="s">
        <v>617</v>
      </c>
      <c r="B1" s="31"/>
      <c r="C1" s="31"/>
      <c r="D1" s="31"/>
      <c r="E1" s="31"/>
      <c r="F1" s="31"/>
      <c r="G1" s="31"/>
      <c r="H1" s="31"/>
      <c r="I1" s="31"/>
      <c r="L1" s="31" t="s">
        <v>618</v>
      </c>
      <c r="M1" s="31"/>
      <c r="N1" s="31"/>
      <c r="O1" s="31"/>
      <c r="R1" s="34" t="s">
        <v>619</v>
      </c>
      <c r="S1" s="35"/>
      <c r="T1" s="36"/>
    </row>
    <row r="2" spans="1:20" x14ac:dyDescent="0.3">
      <c r="A2" s="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L2" s="2" t="s">
        <v>0</v>
      </c>
      <c r="M2" t="s">
        <v>10</v>
      </c>
      <c r="N2" t="s">
        <v>614</v>
      </c>
      <c r="O2" t="s">
        <v>615</v>
      </c>
      <c r="R2" s="37" t="s">
        <v>10</v>
      </c>
      <c r="S2" s="37" t="s">
        <v>614</v>
      </c>
      <c r="T2" s="37" t="s">
        <v>615</v>
      </c>
    </row>
    <row r="3" spans="1:20" x14ac:dyDescent="0.3">
      <c r="A3" s="2">
        <v>44199</v>
      </c>
      <c r="B3" t="s">
        <v>14</v>
      </c>
      <c r="C3" t="s">
        <v>15</v>
      </c>
      <c r="D3" t="s">
        <v>597</v>
      </c>
      <c r="E3" t="s">
        <v>16</v>
      </c>
      <c r="F3" t="s">
        <v>598</v>
      </c>
      <c r="G3">
        <v>15061.2</v>
      </c>
      <c r="H3">
        <v>-15166.116480000001</v>
      </c>
      <c r="I3">
        <v>6</v>
      </c>
      <c r="L3" s="2">
        <v>44197</v>
      </c>
      <c r="M3" t="s">
        <v>598</v>
      </c>
      <c r="N3">
        <v>50000</v>
      </c>
      <c r="O3">
        <v>0.1</v>
      </c>
      <c r="R3" s="33" t="s">
        <v>598</v>
      </c>
      <c r="S3" s="33">
        <v>1310000</v>
      </c>
      <c r="T3" s="33">
        <v>0.2</v>
      </c>
    </row>
    <row r="4" spans="1:20" x14ac:dyDescent="0.3">
      <c r="A4" s="2">
        <v>44209</v>
      </c>
      <c r="B4" t="s">
        <v>18</v>
      </c>
      <c r="C4" t="s">
        <v>17</v>
      </c>
      <c r="D4" t="s">
        <v>597</v>
      </c>
      <c r="E4" t="s">
        <v>20</v>
      </c>
      <c r="F4" t="s">
        <v>598</v>
      </c>
      <c r="G4">
        <v>974.4</v>
      </c>
      <c r="H4">
        <v>-3744.7357000000002</v>
      </c>
      <c r="I4">
        <v>1</v>
      </c>
      <c r="L4" s="2">
        <v>44197</v>
      </c>
      <c r="M4" t="s">
        <v>599</v>
      </c>
      <c r="N4">
        <v>30000</v>
      </c>
      <c r="O4">
        <v>0.15</v>
      </c>
      <c r="R4" s="32" t="s">
        <v>599</v>
      </c>
      <c r="S4" s="32">
        <v>1020000</v>
      </c>
      <c r="T4" s="32">
        <v>0.3</v>
      </c>
    </row>
    <row r="5" spans="1:20" x14ac:dyDescent="0.3">
      <c r="A5" s="2">
        <v>44212</v>
      </c>
      <c r="B5" t="s">
        <v>21</v>
      </c>
      <c r="C5" t="s">
        <v>19</v>
      </c>
      <c r="D5" t="s">
        <v>597</v>
      </c>
      <c r="E5" t="s">
        <v>23</v>
      </c>
      <c r="F5" t="s">
        <v>598</v>
      </c>
      <c r="G5">
        <v>1315.2</v>
      </c>
      <c r="H5">
        <v>-4228.0544159999999</v>
      </c>
      <c r="I5">
        <v>2</v>
      </c>
      <c r="L5" s="2">
        <v>44197</v>
      </c>
      <c r="M5" t="s">
        <v>604</v>
      </c>
      <c r="N5">
        <v>1000</v>
      </c>
      <c r="O5">
        <v>0.3</v>
      </c>
      <c r="R5" s="33" t="s">
        <v>604</v>
      </c>
      <c r="S5" s="33">
        <v>125500</v>
      </c>
      <c r="T5" s="33">
        <v>0.1</v>
      </c>
    </row>
    <row r="6" spans="1:20" x14ac:dyDescent="0.3">
      <c r="A6" s="2">
        <v>44214</v>
      </c>
      <c r="B6" t="s">
        <v>24</v>
      </c>
      <c r="C6" t="s">
        <v>22</v>
      </c>
      <c r="D6" t="s">
        <v>597</v>
      </c>
      <c r="E6" t="s">
        <v>26</v>
      </c>
      <c r="F6" t="s">
        <v>599</v>
      </c>
      <c r="G6">
        <v>16130.4</v>
      </c>
      <c r="H6">
        <v>-6162.4739999999993</v>
      </c>
      <c r="I6">
        <v>1</v>
      </c>
      <c r="L6" s="2">
        <v>44228</v>
      </c>
      <c r="M6" t="s">
        <v>598</v>
      </c>
      <c r="N6">
        <v>110000</v>
      </c>
      <c r="O6">
        <v>0.4</v>
      </c>
    </row>
    <row r="7" spans="1:20" x14ac:dyDescent="0.3">
      <c r="A7" s="2">
        <v>44221</v>
      </c>
      <c r="B7" t="s">
        <v>27</v>
      </c>
      <c r="C7" t="s">
        <v>25</v>
      </c>
      <c r="D7" t="s">
        <v>597</v>
      </c>
      <c r="E7" t="s">
        <v>35</v>
      </c>
      <c r="F7" t="s">
        <v>598</v>
      </c>
      <c r="G7">
        <v>5070.5</v>
      </c>
      <c r="H7">
        <v>-2937.0739189999999</v>
      </c>
      <c r="I7">
        <v>3</v>
      </c>
      <c r="L7" s="2">
        <v>44228</v>
      </c>
      <c r="M7" t="s">
        <v>599</v>
      </c>
      <c r="N7">
        <v>110000</v>
      </c>
      <c r="O7">
        <v>0.55000000000000004</v>
      </c>
    </row>
    <row r="8" spans="1:20" x14ac:dyDescent="0.3">
      <c r="A8" s="2">
        <v>44222</v>
      </c>
      <c r="B8" t="s">
        <v>29</v>
      </c>
      <c r="C8" t="s">
        <v>28</v>
      </c>
      <c r="D8" t="s">
        <v>597</v>
      </c>
      <c r="E8" t="s">
        <v>38</v>
      </c>
      <c r="F8" t="s">
        <v>598</v>
      </c>
      <c r="G8">
        <v>9670.4832000000006</v>
      </c>
      <c r="H8">
        <v>1066.354462</v>
      </c>
      <c r="I8">
        <v>3</v>
      </c>
      <c r="L8" s="2">
        <v>44228</v>
      </c>
      <c r="M8" t="s">
        <v>604</v>
      </c>
      <c r="N8">
        <v>50000</v>
      </c>
      <c r="O8">
        <v>0.1</v>
      </c>
    </row>
    <row r="9" spans="1:20" x14ac:dyDescent="0.3">
      <c r="A9" s="2">
        <v>44218</v>
      </c>
      <c r="B9" t="s">
        <v>30</v>
      </c>
      <c r="C9" t="s">
        <v>31</v>
      </c>
      <c r="D9" t="s">
        <v>600</v>
      </c>
      <c r="E9" t="s">
        <v>41</v>
      </c>
      <c r="F9" t="s">
        <v>599</v>
      </c>
      <c r="G9">
        <v>8891.8155000000006</v>
      </c>
      <c r="H9">
        <v>4199.7079999999996</v>
      </c>
      <c r="I9">
        <v>1</v>
      </c>
      <c r="L9" s="2">
        <v>44256</v>
      </c>
      <c r="M9" t="s">
        <v>598</v>
      </c>
      <c r="N9">
        <v>110000</v>
      </c>
      <c r="O9">
        <v>0.25</v>
      </c>
    </row>
    <row r="10" spans="1:20" x14ac:dyDescent="0.3">
      <c r="A10" s="2">
        <v>44229</v>
      </c>
      <c r="B10" t="s">
        <v>32</v>
      </c>
      <c r="C10" t="s">
        <v>34</v>
      </c>
      <c r="D10" t="s">
        <v>601</v>
      </c>
      <c r="E10" t="s">
        <v>46</v>
      </c>
      <c r="F10" t="s">
        <v>599</v>
      </c>
      <c r="G10">
        <v>29660.337</v>
      </c>
      <c r="H10">
        <v>8752.9101659999997</v>
      </c>
      <c r="I10">
        <v>3</v>
      </c>
      <c r="L10" s="2">
        <v>44256</v>
      </c>
      <c r="M10" t="s">
        <v>599</v>
      </c>
      <c r="N10">
        <v>50000</v>
      </c>
      <c r="O10">
        <v>0.1</v>
      </c>
    </row>
    <row r="11" spans="1:20" x14ac:dyDescent="0.3">
      <c r="A11" s="2">
        <v>44215</v>
      </c>
      <c r="B11" t="s">
        <v>33</v>
      </c>
      <c r="C11" t="s">
        <v>37</v>
      </c>
      <c r="D11" t="s">
        <v>602</v>
      </c>
      <c r="E11" t="s">
        <v>53</v>
      </c>
      <c r="F11" t="s">
        <v>598</v>
      </c>
      <c r="G11">
        <v>13861.428</v>
      </c>
      <c r="H11">
        <v>5045.6002639999997</v>
      </c>
      <c r="I11">
        <v>3</v>
      </c>
      <c r="L11" s="2">
        <v>44256</v>
      </c>
      <c r="M11" t="s">
        <v>604</v>
      </c>
      <c r="N11">
        <v>10000</v>
      </c>
      <c r="O11">
        <v>0.35</v>
      </c>
    </row>
    <row r="12" spans="1:20" x14ac:dyDescent="0.3">
      <c r="A12" s="2">
        <v>44228</v>
      </c>
      <c r="B12" t="s">
        <v>36</v>
      </c>
      <c r="C12" t="s">
        <v>40</v>
      </c>
      <c r="D12" t="s">
        <v>597</v>
      </c>
      <c r="E12" t="s">
        <v>56</v>
      </c>
      <c r="F12" t="s">
        <v>599</v>
      </c>
      <c r="G12">
        <v>18547.773399999998</v>
      </c>
      <c r="H12">
        <v>386.98561999999902</v>
      </c>
      <c r="I12">
        <v>1</v>
      </c>
      <c r="L12" s="2">
        <v>44287</v>
      </c>
      <c r="M12" t="s">
        <v>598</v>
      </c>
      <c r="N12">
        <v>270000</v>
      </c>
      <c r="O12">
        <v>0.5</v>
      </c>
    </row>
    <row r="13" spans="1:20" x14ac:dyDescent="0.3">
      <c r="A13" s="2">
        <v>44226</v>
      </c>
      <c r="B13" t="s">
        <v>39</v>
      </c>
      <c r="C13" t="s">
        <v>42</v>
      </c>
      <c r="D13" t="s">
        <v>597</v>
      </c>
      <c r="E13" t="s">
        <v>59</v>
      </c>
      <c r="F13" t="s">
        <v>598</v>
      </c>
      <c r="G13">
        <v>7643.2894999999999</v>
      </c>
      <c r="H13">
        <v>908.49695600000007</v>
      </c>
      <c r="I13">
        <v>3</v>
      </c>
      <c r="L13" s="2">
        <v>44287</v>
      </c>
      <c r="M13" t="s">
        <v>599</v>
      </c>
      <c r="N13">
        <v>130000</v>
      </c>
      <c r="O13">
        <v>0.15</v>
      </c>
    </row>
    <row r="14" spans="1:20" x14ac:dyDescent="0.3">
      <c r="A14" s="2">
        <v>44228</v>
      </c>
      <c r="B14" t="s">
        <v>39</v>
      </c>
      <c r="C14" t="s">
        <v>43</v>
      </c>
      <c r="D14" t="s">
        <v>597</v>
      </c>
      <c r="E14" t="s">
        <v>59</v>
      </c>
      <c r="F14" t="s">
        <v>598</v>
      </c>
      <c r="G14">
        <v>10930.350399999999</v>
      </c>
      <c r="H14">
        <v>987.68507599999998</v>
      </c>
      <c r="I14">
        <v>1</v>
      </c>
      <c r="L14" s="2">
        <v>44287</v>
      </c>
      <c r="M14" t="s">
        <v>604</v>
      </c>
      <c r="N14">
        <v>1000</v>
      </c>
      <c r="O14">
        <v>0.25</v>
      </c>
    </row>
    <row r="15" spans="1:20" x14ac:dyDescent="0.3">
      <c r="A15" s="2">
        <v>44232</v>
      </c>
      <c r="B15" t="s">
        <v>44</v>
      </c>
      <c r="C15" t="s">
        <v>45</v>
      </c>
      <c r="D15" t="s">
        <v>597</v>
      </c>
      <c r="E15" t="s">
        <v>70</v>
      </c>
      <c r="F15" t="s">
        <v>598</v>
      </c>
      <c r="G15">
        <v>6504.3083999999999</v>
      </c>
      <c r="H15">
        <v>1957.7928960000002</v>
      </c>
      <c r="I15">
        <v>4</v>
      </c>
      <c r="L15" s="2">
        <v>44317</v>
      </c>
      <c r="M15" t="s">
        <v>598</v>
      </c>
      <c r="N15">
        <v>40000</v>
      </c>
      <c r="O15">
        <v>0.35</v>
      </c>
    </row>
    <row r="16" spans="1:20" x14ac:dyDescent="0.3">
      <c r="A16" s="2">
        <v>44234</v>
      </c>
      <c r="B16" t="s">
        <v>51</v>
      </c>
      <c r="C16" t="s">
        <v>47</v>
      </c>
      <c r="D16" t="s">
        <v>597</v>
      </c>
      <c r="E16" t="s">
        <v>76</v>
      </c>
      <c r="F16" t="s">
        <v>599</v>
      </c>
      <c r="G16">
        <v>24806.400000000001</v>
      </c>
      <c r="H16">
        <v>13218.859800000002</v>
      </c>
      <c r="I16">
        <v>1</v>
      </c>
      <c r="L16" s="2">
        <v>44317</v>
      </c>
      <c r="M16" t="s">
        <v>599</v>
      </c>
      <c r="N16">
        <v>40000</v>
      </c>
      <c r="O16">
        <v>0.45</v>
      </c>
    </row>
    <row r="17" spans="1:15" x14ac:dyDescent="0.3">
      <c r="A17" s="2">
        <v>44236</v>
      </c>
      <c r="B17" t="s">
        <v>54</v>
      </c>
      <c r="C17" t="s">
        <v>48</v>
      </c>
      <c r="D17" t="s">
        <v>597</v>
      </c>
      <c r="E17" t="s">
        <v>84</v>
      </c>
      <c r="F17" t="s">
        <v>598</v>
      </c>
      <c r="G17">
        <v>10090.5434</v>
      </c>
      <c r="H17">
        <v>-923.41980000000001</v>
      </c>
      <c r="I17">
        <v>3</v>
      </c>
      <c r="L17" s="2">
        <v>44317</v>
      </c>
      <c r="M17" t="s">
        <v>604</v>
      </c>
      <c r="N17">
        <v>10000</v>
      </c>
      <c r="O17">
        <v>0.1</v>
      </c>
    </row>
    <row r="18" spans="1:15" x14ac:dyDescent="0.3">
      <c r="A18" s="2">
        <v>44232</v>
      </c>
      <c r="B18" t="s">
        <v>57</v>
      </c>
      <c r="C18" t="s">
        <v>49</v>
      </c>
      <c r="D18" t="s">
        <v>597</v>
      </c>
      <c r="E18" t="s">
        <v>89</v>
      </c>
      <c r="F18" t="s">
        <v>598</v>
      </c>
      <c r="G18">
        <v>240.64</v>
      </c>
      <c r="H18">
        <v>-502.31231700000001</v>
      </c>
      <c r="I18">
        <v>2</v>
      </c>
      <c r="L18" s="2">
        <v>44348</v>
      </c>
      <c r="M18" t="s">
        <v>598</v>
      </c>
      <c r="N18">
        <v>70000</v>
      </c>
      <c r="O18">
        <v>0.35</v>
      </c>
    </row>
    <row r="19" spans="1:15" x14ac:dyDescent="0.3">
      <c r="A19" s="2">
        <v>44236</v>
      </c>
      <c r="B19" t="s">
        <v>68</v>
      </c>
      <c r="C19" t="s">
        <v>50</v>
      </c>
      <c r="D19" t="s">
        <v>597</v>
      </c>
      <c r="E19" t="s">
        <v>107</v>
      </c>
      <c r="F19" t="s">
        <v>598</v>
      </c>
      <c r="G19">
        <v>1582.2</v>
      </c>
      <c r="H19">
        <v>-2958.7583519999998</v>
      </c>
      <c r="I19">
        <v>6</v>
      </c>
      <c r="L19" s="2">
        <v>44348</v>
      </c>
      <c r="M19" t="s">
        <v>599</v>
      </c>
      <c r="N19">
        <v>90000</v>
      </c>
      <c r="O19">
        <v>0.7</v>
      </c>
    </row>
    <row r="20" spans="1:15" x14ac:dyDescent="0.3">
      <c r="A20" s="2">
        <v>44243</v>
      </c>
      <c r="B20" t="s">
        <v>74</v>
      </c>
      <c r="C20" t="s">
        <v>52</v>
      </c>
      <c r="D20" t="s">
        <v>597</v>
      </c>
      <c r="E20" t="s">
        <v>110</v>
      </c>
      <c r="F20" t="s">
        <v>598</v>
      </c>
      <c r="G20">
        <v>7513.6</v>
      </c>
      <c r="H20">
        <v>-30899.578247999994</v>
      </c>
      <c r="I20">
        <v>6</v>
      </c>
      <c r="L20" s="2">
        <v>44348</v>
      </c>
      <c r="M20" t="s">
        <v>604</v>
      </c>
      <c r="N20">
        <v>10000</v>
      </c>
      <c r="O20">
        <v>0.23</v>
      </c>
    </row>
    <row r="21" spans="1:15" x14ac:dyDescent="0.3">
      <c r="A21" s="2">
        <v>44231</v>
      </c>
      <c r="B21" t="s">
        <v>74</v>
      </c>
      <c r="C21" t="s">
        <v>55</v>
      </c>
      <c r="D21" t="s">
        <v>597</v>
      </c>
      <c r="E21" t="s">
        <v>110</v>
      </c>
      <c r="F21" t="s">
        <v>598</v>
      </c>
      <c r="G21">
        <v>4340.3999999999996</v>
      </c>
      <c r="H21">
        <v>-5952.6263639999997</v>
      </c>
      <c r="I21">
        <v>4</v>
      </c>
      <c r="L21" s="2">
        <v>44378</v>
      </c>
      <c r="M21" t="s">
        <v>598</v>
      </c>
      <c r="N21">
        <v>270000</v>
      </c>
      <c r="O21">
        <v>0.2</v>
      </c>
    </row>
    <row r="22" spans="1:15" x14ac:dyDescent="0.3">
      <c r="A22" s="2">
        <v>44231</v>
      </c>
      <c r="B22" t="s">
        <v>74</v>
      </c>
      <c r="C22" t="s">
        <v>58</v>
      </c>
      <c r="D22" t="s">
        <v>597</v>
      </c>
      <c r="E22" t="s">
        <v>110</v>
      </c>
      <c r="F22" t="s">
        <v>598</v>
      </c>
      <c r="G22">
        <v>4465.5</v>
      </c>
      <c r="H22">
        <v>-14463.357852000001</v>
      </c>
      <c r="I22">
        <v>1</v>
      </c>
      <c r="L22" s="2">
        <v>44378</v>
      </c>
      <c r="M22" t="s">
        <v>599</v>
      </c>
      <c r="N22">
        <v>60000</v>
      </c>
      <c r="O22">
        <v>0.15</v>
      </c>
    </row>
    <row r="23" spans="1:15" x14ac:dyDescent="0.3">
      <c r="A23" s="2">
        <v>44236</v>
      </c>
      <c r="B23" t="s">
        <v>74</v>
      </c>
      <c r="C23" t="s">
        <v>60</v>
      </c>
      <c r="D23" t="s">
        <v>597</v>
      </c>
      <c r="E23" t="s">
        <v>110</v>
      </c>
      <c r="F23" t="s">
        <v>598</v>
      </c>
      <c r="G23">
        <v>442.65</v>
      </c>
      <c r="H23">
        <v>-3441.2860719999999</v>
      </c>
      <c r="I23">
        <v>4</v>
      </c>
      <c r="L23" s="2">
        <v>44378</v>
      </c>
      <c r="M23" t="s">
        <v>604</v>
      </c>
      <c r="N23">
        <v>10000</v>
      </c>
      <c r="O23">
        <v>0.1</v>
      </c>
    </row>
    <row r="24" spans="1:15" x14ac:dyDescent="0.3">
      <c r="A24" s="2">
        <v>44240</v>
      </c>
      <c r="B24" t="s">
        <v>78</v>
      </c>
      <c r="C24" t="s">
        <v>61</v>
      </c>
      <c r="D24" t="s">
        <v>603</v>
      </c>
      <c r="E24" t="s">
        <v>114</v>
      </c>
      <c r="F24" t="s">
        <v>598</v>
      </c>
      <c r="G24">
        <v>6227.9928749999999</v>
      </c>
      <c r="H24">
        <v>2191.1886990000003</v>
      </c>
      <c r="I24">
        <v>2</v>
      </c>
      <c r="L24" s="2">
        <v>44409</v>
      </c>
      <c r="M24" t="s">
        <v>598</v>
      </c>
      <c r="N24">
        <v>140000</v>
      </c>
      <c r="O24">
        <v>0.1</v>
      </c>
    </row>
    <row r="25" spans="1:15" x14ac:dyDescent="0.3">
      <c r="A25" s="2">
        <v>44241</v>
      </c>
      <c r="B25" t="s">
        <v>78</v>
      </c>
      <c r="C25" t="s">
        <v>62</v>
      </c>
      <c r="D25" t="s">
        <v>603</v>
      </c>
      <c r="E25" t="s">
        <v>114</v>
      </c>
      <c r="F25" t="s">
        <v>598</v>
      </c>
      <c r="G25">
        <v>3855.2651300000002</v>
      </c>
      <c r="H25">
        <v>955.6705619999999</v>
      </c>
      <c r="I25">
        <v>1</v>
      </c>
      <c r="L25" s="2">
        <v>44409</v>
      </c>
      <c r="M25" t="s">
        <v>599</v>
      </c>
      <c r="N25">
        <v>100000</v>
      </c>
      <c r="O25">
        <v>0.3</v>
      </c>
    </row>
    <row r="26" spans="1:15" x14ac:dyDescent="0.3">
      <c r="A26" s="2">
        <v>44247</v>
      </c>
      <c r="B26" t="s">
        <v>82</v>
      </c>
      <c r="C26" t="s">
        <v>63</v>
      </c>
      <c r="D26" t="s">
        <v>597</v>
      </c>
      <c r="E26" t="s">
        <v>117</v>
      </c>
      <c r="F26" t="s">
        <v>598</v>
      </c>
      <c r="G26">
        <v>5305.1401999999998</v>
      </c>
      <c r="H26">
        <v>403.98017899999996</v>
      </c>
      <c r="I26">
        <v>2</v>
      </c>
      <c r="L26" s="2">
        <v>44409</v>
      </c>
      <c r="M26" t="s">
        <v>604</v>
      </c>
      <c r="N26">
        <v>10000</v>
      </c>
      <c r="O26">
        <v>0.05</v>
      </c>
    </row>
    <row r="27" spans="1:15" x14ac:dyDescent="0.3">
      <c r="A27" s="2">
        <v>44242</v>
      </c>
      <c r="B27" t="s">
        <v>87</v>
      </c>
      <c r="C27" t="s">
        <v>64</v>
      </c>
      <c r="D27" t="s">
        <v>597</v>
      </c>
      <c r="E27" t="s">
        <v>122</v>
      </c>
      <c r="F27" t="s">
        <v>598</v>
      </c>
      <c r="G27">
        <v>4461.5</v>
      </c>
      <c r="H27">
        <v>-4492.3564799999995</v>
      </c>
      <c r="I27">
        <v>3</v>
      </c>
      <c r="L27" s="2">
        <v>44440</v>
      </c>
      <c r="M27" t="s">
        <v>598</v>
      </c>
      <c r="N27">
        <v>140000</v>
      </c>
      <c r="O27">
        <v>0.2</v>
      </c>
    </row>
    <row r="28" spans="1:15" x14ac:dyDescent="0.3">
      <c r="A28" s="2">
        <v>44246</v>
      </c>
      <c r="B28" t="s">
        <v>97</v>
      </c>
      <c r="C28" t="s">
        <v>65</v>
      </c>
      <c r="D28" t="s">
        <v>603</v>
      </c>
      <c r="E28" t="s">
        <v>127</v>
      </c>
      <c r="F28" t="s">
        <v>604</v>
      </c>
      <c r="G28">
        <v>3849.7523999999999</v>
      </c>
      <c r="H28">
        <v>394.50760000000002</v>
      </c>
      <c r="I28">
        <v>2</v>
      </c>
      <c r="L28" s="2">
        <v>44440</v>
      </c>
      <c r="M28" t="s">
        <v>599</v>
      </c>
      <c r="N28">
        <v>100000</v>
      </c>
      <c r="O28">
        <v>0.4</v>
      </c>
    </row>
    <row r="29" spans="1:15" x14ac:dyDescent="0.3">
      <c r="A29" s="2">
        <v>44252</v>
      </c>
      <c r="B29" t="s">
        <v>99</v>
      </c>
      <c r="C29" t="s">
        <v>66</v>
      </c>
      <c r="D29" t="s">
        <v>605</v>
      </c>
      <c r="E29" t="s">
        <v>136</v>
      </c>
      <c r="F29" t="s">
        <v>598</v>
      </c>
      <c r="G29">
        <v>6555.0828000000001</v>
      </c>
      <c r="H29">
        <v>2677.0215659999999</v>
      </c>
      <c r="I29">
        <v>3</v>
      </c>
      <c r="L29" s="2">
        <v>44440</v>
      </c>
      <c r="M29" t="s">
        <v>604</v>
      </c>
      <c r="N29">
        <v>10000</v>
      </c>
      <c r="O29">
        <v>0.05</v>
      </c>
    </row>
    <row r="30" spans="1:15" x14ac:dyDescent="0.3">
      <c r="A30" s="2">
        <v>44255</v>
      </c>
      <c r="B30" t="s">
        <v>102</v>
      </c>
      <c r="C30" t="s">
        <v>67</v>
      </c>
      <c r="D30" t="s">
        <v>597</v>
      </c>
      <c r="E30" t="s">
        <v>148</v>
      </c>
      <c r="F30" t="s">
        <v>598</v>
      </c>
      <c r="G30">
        <v>13270.086799999999</v>
      </c>
      <c r="H30">
        <v>752.57188799999994</v>
      </c>
      <c r="I30">
        <v>1</v>
      </c>
      <c r="L30" s="2">
        <v>44470</v>
      </c>
      <c r="M30" t="s">
        <v>598</v>
      </c>
      <c r="N30">
        <v>40000</v>
      </c>
      <c r="O30">
        <v>0.15</v>
      </c>
    </row>
    <row r="31" spans="1:15" x14ac:dyDescent="0.3">
      <c r="A31" s="2">
        <v>44249</v>
      </c>
      <c r="B31" t="s">
        <v>102</v>
      </c>
      <c r="C31" t="s">
        <v>69</v>
      </c>
      <c r="D31" t="s">
        <v>597</v>
      </c>
      <c r="E31" t="s">
        <v>148</v>
      </c>
      <c r="F31" t="s">
        <v>598</v>
      </c>
      <c r="G31">
        <v>324.3408</v>
      </c>
      <c r="H31">
        <v>32.817883000000002</v>
      </c>
      <c r="I31">
        <v>2</v>
      </c>
      <c r="L31" s="2">
        <v>44470</v>
      </c>
      <c r="M31" t="s">
        <v>599</v>
      </c>
      <c r="N31">
        <v>60000</v>
      </c>
      <c r="O31">
        <v>0.8</v>
      </c>
    </row>
    <row r="32" spans="1:15" x14ac:dyDescent="0.3">
      <c r="A32" s="2">
        <v>44255</v>
      </c>
      <c r="B32" t="s">
        <v>102</v>
      </c>
      <c r="C32" t="s">
        <v>71</v>
      </c>
      <c r="D32" t="s">
        <v>597</v>
      </c>
      <c r="E32" t="s">
        <v>148</v>
      </c>
      <c r="F32" t="s">
        <v>598</v>
      </c>
      <c r="G32">
        <v>199.8228</v>
      </c>
      <c r="H32">
        <v>15.790740000000003</v>
      </c>
      <c r="I32">
        <v>3</v>
      </c>
      <c r="L32" s="2">
        <v>44470</v>
      </c>
      <c r="M32" t="s">
        <v>604</v>
      </c>
      <c r="N32">
        <v>1000</v>
      </c>
      <c r="O32">
        <v>0.1</v>
      </c>
    </row>
    <row r="33" spans="1:15" x14ac:dyDescent="0.3">
      <c r="A33" s="2">
        <v>44254</v>
      </c>
      <c r="B33" t="s">
        <v>102</v>
      </c>
      <c r="C33" t="s">
        <v>72</v>
      </c>
      <c r="D33" t="s">
        <v>597</v>
      </c>
      <c r="E33" t="s">
        <v>148</v>
      </c>
      <c r="F33" t="s">
        <v>598</v>
      </c>
      <c r="G33">
        <v>268.21080000000001</v>
      </c>
      <c r="H33">
        <v>23.450523999999998</v>
      </c>
      <c r="I33">
        <v>3</v>
      </c>
      <c r="L33" s="2">
        <v>44501</v>
      </c>
      <c r="M33" t="s">
        <v>598</v>
      </c>
      <c r="N33">
        <v>30000</v>
      </c>
      <c r="O33">
        <v>0.1</v>
      </c>
    </row>
    <row r="34" spans="1:15" x14ac:dyDescent="0.3">
      <c r="A34" s="2">
        <v>44251</v>
      </c>
      <c r="B34" t="s">
        <v>102</v>
      </c>
      <c r="C34" t="s">
        <v>73</v>
      </c>
      <c r="D34" t="s">
        <v>597</v>
      </c>
      <c r="E34" t="s">
        <v>148</v>
      </c>
      <c r="F34" t="s">
        <v>598</v>
      </c>
      <c r="G34">
        <v>1252.3133</v>
      </c>
      <c r="H34">
        <v>158.244912</v>
      </c>
      <c r="I34">
        <v>2</v>
      </c>
      <c r="L34" s="2">
        <v>44501</v>
      </c>
      <c r="M34" t="s">
        <v>599</v>
      </c>
      <c r="N34">
        <v>140000</v>
      </c>
      <c r="O34">
        <v>0.15</v>
      </c>
    </row>
    <row r="35" spans="1:15" x14ac:dyDescent="0.3">
      <c r="A35" s="2">
        <v>44263</v>
      </c>
      <c r="B35" t="s">
        <v>102</v>
      </c>
      <c r="C35" t="s">
        <v>75</v>
      </c>
      <c r="D35" t="s">
        <v>597</v>
      </c>
      <c r="E35" t="s">
        <v>148</v>
      </c>
      <c r="F35" t="s">
        <v>598</v>
      </c>
      <c r="G35">
        <v>5482.4660000000003</v>
      </c>
      <c r="H35">
        <v>651.63788</v>
      </c>
      <c r="I35">
        <v>1</v>
      </c>
      <c r="L35" s="2">
        <v>44501</v>
      </c>
      <c r="M35" t="s">
        <v>604</v>
      </c>
      <c r="N35">
        <v>2500</v>
      </c>
      <c r="O35">
        <v>0.1</v>
      </c>
    </row>
    <row r="36" spans="1:15" x14ac:dyDescent="0.3">
      <c r="A36" s="2">
        <v>44256</v>
      </c>
      <c r="B36" t="s">
        <v>102</v>
      </c>
      <c r="C36" t="s">
        <v>77</v>
      </c>
      <c r="D36" t="s">
        <v>597</v>
      </c>
      <c r="E36" t="s">
        <v>148</v>
      </c>
      <c r="F36" t="s">
        <v>598</v>
      </c>
      <c r="G36">
        <v>4045.8595999999998</v>
      </c>
      <c r="H36">
        <v>224.45451</v>
      </c>
      <c r="I36">
        <v>4</v>
      </c>
      <c r="L36" s="2">
        <v>44531</v>
      </c>
      <c r="M36" t="s">
        <v>598</v>
      </c>
      <c r="N36">
        <v>40000</v>
      </c>
      <c r="O36">
        <v>0.5</v>
      </c>
    </row>
    <row r="37" spans="1:15" x14ac:dyDescent="0.3">
      <c r="A37" s="2">
        <v>44261</v>
      </c>
      <c r="B37" t="s">
        <v>102</v>
      </c>
      <c r="C37" t="s">
        <v>79</v>
      </c>
      <c r="D37" t="s">
        <v>597</v>
      </c>
      <c r="E37" t="s">
        <v>148</v>
      </c>
      <c r="F37" t="s">
        <v>598</v>
      </c>
      <c r="G37">
        <v>6024.6980000000003</v>
      </c>
      <c r="H37">
        <v>284.81391400000001</v>
      </c>
      <c r="I37">
        <v>3</v>
      </c>
      <c r="L37" s="2">
        <v>44531</v>
      </c>
      <c r="M37" t="s">
        <v>599</v>
      </c>
      <c r="N37">
        <v>110000</v>
      </c>
      <c r="O37">
        <v>0.35</v>
      </c>
    </row>
    <row r="38" spans="1:15" x14ac:dyDescent="0.3">
      <c r="A38" s="2">
        <v>44262</v>
      </c>
      <c r="B38" t="s">
        <v>102</v>
      </c>
      <c r="C38" t="s">
        <v>80</v>
      </c>
      <c r="D38" t="s">
        <v>597</v>
      </c>
      <c r="E38" t="s">
        <v>148</v>
      </c>
      <c r="F38" t="s">
        <v>598</v>
      </c>
      <c r="G38">
        <v>2052.0511999999999</v>
      </c>
      <c r="H38">
        <v>173.92292</v>
      </c>
      <c r="I38">
        <v>2</v>
      </c>
      <c r="L38" s="2">
        <v>44531</v>
      </c>
      <c r="M38" t="s">
        <v>604</v>
      </c>
      <c r="N38">
        <v>10000</v>
      </c>
      <c r="O38">
        <v>0.2</v>
      </c>
    </row>
    <row r="39" spans="1:15" x14ac:dyDescent="0.3">
      <c r="A39" s="2">
        <v>44249</v>
      </c>
      <c r="B39" t="s">
        <v>102</v>
      </c>
      <c r="C39" t="s">
        <v>81</v>
      </c>
      <c r="D39" t="s">
        <v>597</v>
      </c>
      <c r="E39" t="s">
        <v>148</v>
      </c>
      <c r="F39" t="s">
        <v>598</v>
      </c>
      <c r="G39">
        <v>464.61799999999999</v>
      </c>
      <c r="H39">
        <v>34.583374999999997</v>
      </c>
      <c r="I39">
        <v>1</v>
      </c>
    </row>
    <row r="40" spans="1:15" x14ac:dyDescent="0.3">
      <c r="A40" s="2">
        <v>44260</v>
      </c>
      <c r="B40" t="s">
        <v>102</v>
      </c>
      <c r="C40" t="s">
        <v>83</v>
      </c>
      <c r="D40" t="s">
        <v>597</v>
      </c>
      <c r="E40" t="s">
        <v>148</v>
      </c>
      <c r="F40" t="s">
        <v>598</v>
      </c>
      <c r="G40">
        <v>771.42840000000001</v>
      </c>
      <c r="H40">
        <v>40.942524000000098</v>
      </c>
      <c r="I40">
        <v>2</v>
      </c>
    </row>
    <row r="41" spans="1:15" x14ac:dyDescent="0.3">
      <c r="A41" s="2">
        <v>44244</v>
      </c>
      <c r="B41" t="s">
        <v>104</v>
      </c>
      <c r="C41" t="s">
        <v>60</v>
      </c>
      <c r="D41" t="s">
        <v>597</v>
      </c>
      <c r="E41" t="s">
        <v>158</v>
      </c>
      <c r="F41" t="s">
        <v>598</v>
      </c>
      <c r="G41">
        <v>1980.9104</v>
      </c>
      <c r="H41">
        <v>126.67559399999999</v>
      </c>
      <c r="I41">
        <v>3</v>
      </c>
    </row>
    <row r="42" spans="1:15" x14ac:dyDescent="0.3">
      <c r="A42" s="2">
        <v>44252</v>
      </c>
      <c r="B42" t="s">
        <v>105</v>
      </c>
      <c r="C42" t="s">
        <v>47</v>
      </c>
      <c r="D42" t="s">
        <v>597</v>
      </c>
      <c r="E42" t="s">
        <v>163</v>
      </c>
      <c r="F42" t="s">
        <v>599</v>
      </c>
      <c r="G42">
        <v>26733.432000000001</v>
      </c>
      <c r="H42">
        <v>9436.8434400000006</v>
      </c>
      <c r="I42">
        <v>2</v>
      </c>
    </row>
    <row r="43" spans="1:15" x14ac:dyDescent="0.3">
      <c r="A43" s="2">
        <v>44252</v>
      </c>
      <c r="B43" t="s">
        <v>108</v>
      </c>
      <c r="C43" t="s">
        <v>85</v>
      </c>
      <c r="D43" t="s">
        <v>605</v>
      </c>
      <c r="E43" t="s">
        <v>165</v>
      </c>
      <c r="F43" t="s">
        <v>598</v>
      </c>
      <c r="G43">
        <v>4957.5294000000004</v>
      </c>
      <c r="H43">
        <v>1097.7012</v>
      </c>
      <c r="I43">
        <v>1</v>
      </c>
    </row>
    <row r="44" spans="1:15" x14ac:dyDescent="0.3">
      <c r="A44" s="2">
        <v>44258</v>
      </c>
      <c r="B44" t="s">
        <v>108</v>
      </c>
      <c r="C44" t="s">
        <v>86</v>
      </c>
      <c r="D44" t="s">
        <v>605</v>
      </c>
      <c r="E44" t="s">
        <v>165</v>
      </c>
      <c r="F44" t="s">
        <v>598</v>
      </c>
      <c r="G44">
        <v>4206.7824000000001</v>
      </c>
      <c r="H44">
        <v>1013.99671</v>
      </c>
      <c r="I44">
        <v>3</v>
      </c>
    </row>
    <row r="45" spans="1:15" x14ac:dyDescent="0.3">
      <c r="A45" s="2">
        <v>44255</v>
      </c>
      <c r="B45" t="s">
        <v>111</v>
      </c>
      <c r="C45" t="s">
        <v>88</v>
      </c>
      <c r="D45" t="s">
        <v>605</v>
      </c>
      <c r="E45" t="s">
        <v>168</v>
      </c>
      <c r="F45" t="s">
        <v>598</v>
      </c>
      <c r="G45">
        <v>6169.3325000000004</v>
      </c>
      <c r="H45">
        <v>1616.9644829999997</v>
      </c>
      <c r="I45">
        <v>1</v>
      </c>
    </row>
    <row r="46" spans="1:15" x14ac:dyDescent="0.3">
      <c r="A46" s="2">
        <v>44252</v>
      </c>
      <c r="B46" t="s">
        <v>111</v>
      </c>
      <c r="C46" t="s">
        <v>90</v>
      </c>
      <c r="D46" t="s">
        <v>605</v>
      </c>
      <c r="E46" t="s">
        <v>168</v>
      </c>
      <c r="F46" t="s">
        <v>598</v>
      </c>
      <c r="G46">
        <v>3805.7444999999998</v>
      </c>
      <c r="H46">
        <v>700.36567200000002</v>
      </c>
      <c r="I46">
        <v>1</v>
      </c>
    </row>
    <row r="47" spans="1:15" x14ac:dyDescent="0.3">
      <c r="A47" s="2">
        <v>44261</v>
      </c>
      <c r="B47" t="s">
        <v>112</v>
      </c>
      <c r="C47" t="s">
        <v>55</v>
      </c>
      <c r="D47" t="s">
        <v>597</v>
      </c>
      <c r="E47" t="s">
        <v>171</v>
      </c>
      <c r="F47" t="s">
        <v>598</v>
      </c>
      <c r="G47">
        <v>1198.8</v>
      </c>
      <c r="H47">
        <v>-4166.7722789999998</v>
      </c>
      <c r="I47">
        <v>2</v>
      </c>
    </row>
    <row r="48" spans="1:15" x14ac:dyDescent="0.3">
      <c r="A48" s="2">
        <v>44263</v>
      </c>
      <c r="B48" t="s">
        <v>112</v>
      </c>
      <c r="C48" t="s">
        <v>52</v>
      </c>
      <c r="D48" t="s">
        <v>597</v>
      </c>
      <c r="E48" t="s">
        <v>171</v>
      </c>
      <c r="F48" t="s">
        <v>598</v>
      </c>
      <c r="G48">
        <v>8239</v>
      </c>
      <c r="H48">
        <v>-10637.670959999999</v>
      </c>
      <c r="I48">
        <v>2</v>
      </c>
    </row>
    <row r="49" spans="1:9" x14ac:dyDescent="0.3">
      <c r="A49" s="2">
        <v>44258</v>
      </c>
      <c r="B49" t="s">
        <v>115</v>
      </c>
      <c r="C49" t="s">
        <v>91</v>
      </c>
      <c r="D49" t="s">
        <v>597</v>
      </c>
      <c r="E49" t="s">
        <v>171</v>
      </c>
      <c r="F49" t="s">
        <v>598</v>
      </c>
      <c r="G49">
        <v>1773.8</v>
      </c>
      <c r="H49">
        <v>-4283.0460000000003</v>
      </c>
      <c r="I49">
        <v>1</v>
      </c>
    </row>
    <row r="50" spans="1:9" x14ac:dyDescent="0.3">
      <c r="A50" s="2">
        <v>44260</v>
      </c>
      <c r="B50" t="s">
        <v>115</v>
      </c>
      <c r="C50" t="s">
        <v>92</v>
      </c>
      <c r="D50" t="s">
        <v>597</v>
      </c>
      <c r="E50" t="s">
        <v>171</v>
      </c>
      <c r="F50" t="s">
        <v>598</v>
      </c>
      <c r="G50">
        <v>1238.4000000000001</v>
      </c>
      <c r="H50">
        <v>-1019.0618400000001</v>
      </c>
      <c r="I50">
        <v>3</v>
      </c>
    </row>
    <row r="51" spans="1:9" x14ac:dyDescent="0.3">
      <c r="A51" s="2">
        <v>44264</v>
      </c>
      <c r="B51" t="s">
        <v>115</v>
      </c>
      <c r="C51" t="s">
        <v>93</v>
      </c>
      <c r="D51" t="s">
        <v>597</v>
      </c>
      <c r="E51" t="s">
        <v>171</v>
      </c>
      <c r="F51" t="s">
        <v>598</v>
      </c>
      <c r="G51">
        <v>91.66</v>
      </c>
      <c r="H51">
        <v>-64.524179999999987</v>
      </c>
      <c r="I51">
        <v>1</v>
      </c>
    </row>
    <row r="52" spans="1:9" x14ac:dyDescent="0.3">
      <c r="A52" s="2">
        <v>44251</v>
      </c>
      <c r="B52" t="s">
        <v>115</v>
      </c>
      <c r="C52" t="s">
        <v>94</v>
      </c>
      <c r="D52" t="s">
        <v>597</v>
      </c>
      <c r="E52" t="s">
        <v>171</v>
      </c>
      <c r="F52" t="s">
        <v>598</v>
      </c>
      <c r="G52">
        <v>978.3</v>
      </c>
      <c r="H52">
        <v>-1762.5818399999998</v>
      </c>
      <c r="I52">
        <v>3</v>
      </c>
    </row>
    <row r="53" spans="1:9" x14ac:dyDescent="0.3">
      <c r="A53" s="2">
        <v>44254</v>
      </c>
      <c r="B53" t="s">
        <v>120</v>
      </c>
      <c r="C53" t="s">
        <v>95</v>
      </c>
      <c r="D53" t="s">
        <v>605</v>
      </c>
      <c r="E53" t="s">
        <v>175</v>
      </c>
      <c r="F53" t="s">
        <v>598</v>
      </c>
      <c r="G53">
        <v>3554.3683999999998</v>
      </c>
      <c r="H53">
        <v>1437.1809250000001</v>
      </c>
      <c r="I53">
        <v>1</v>
      </c>
    </row>
    <row r="54" spans="1:9" x14ac:dyDescent="0.3">
      <c r="A54" s="2">
        <v>44248</v>
      </c>
      <c r="B54" t="s">
        <v>120</v>
      </c>
      <c r="C54" t="s">
        <v>96</v>
      </c>
      <c r="D54" t="s">
        <v>605</v>
      </c>
      <c r="E54" t="s">
        <v>175</v>
      </c>
      <c r="F54" t="s">
        <v>598</v>
      </c>
      <c r="G54">
        <v>4580.576</v>
      </c>
      <c r="H54">
        <v>1663.801494</v>
      </c>
      <c r="I54">
        <v>2</v>
      </c>
    </row>
    <row r="55" spans="1:9" x14ac:dyDescent="0.3">
      <c r="A55" s="2">
        <v>44253</v>
      </c>
      <c r="B55" t="s">
        <v>125</v>
      </c>
      <c r="C55" t="s">
        <v>98</v>
      </c>
      <c r="D55" t="s">
        <v>597</v>
      </c>
      <c r="E55" t="s">
        <v>181</v>
      </c>
      <c r="F55" t="s">
        <v>599</v>
      </c>
      <c r="G55">
        <v>11603</v>
      </c>
      <c r="H55">
        <v>-17218.3416</v>
      </c>
      <c r="I55">
        <v>3</v>
      </c>
    </row>
    <row r="56" spans="1:9" x14ac:dyDescent="0.3">
      <c r="A56" s="2">
        <v>44257</v>
      </c>
      <c r="B56" t="s">
        <v>134</v>
      </c>
      <c r="C56" t="s">
        <v>34</v>
      </c>
      <c r="D56" t="s">
        <v>597</v>
      </c>
      <c r="E56" t="s">
        <v>186</v>
      </c>
      <c r="F56" t="s">
        <v>599</v>
      </c>
      <c r="G56">
        <v>15918.8334</v>
      </c>
      <c r="H56">
        <v>4805.0263860000005</v>
      </c>
      <c r="I56">
        <v>1</v>
      </c>
    </row>
    <row r="57" spans="1:9" x14ac:dyDescent="0.3">
      <c r="A57" s="2">
        <v>44266</v>
      </c>
      <c r="B57" t="s">
        <v>139</v>
      </c>
      <c r="C57" t="s">
        <v>100</v>
      </c>
      <c r="D57" t="s">
        <v>597</v>
      </c>
      <c r="E57" t="s">
        <v>188</v>
      </c>
      <c r="F57" t="s">
        <v>598</v>
      </c>
      <c r="G57">
        <v>6658.5015000000003</v>
      </c>
      <c r="H57">
        <v>2180.9316229999999</v>
      </c>
      <c r="I57">
        <v>3</v>
      </c>
    </row>
    <row r="58" spans="1:9" x14ac:dyDescent="0.3">
      <c r="A58" s="2">
        <v>44262</v>
      </c>
      <c r="B58" t="s">
        <v>146</v>
      </c>
      <c r="C58" t="s">
        <v>101</v>
      </c>
      <c r="D58" t="s">
        <v>606</v>
      </c>
      <c r="E58" t="s">
        <v>192</v>
      </c>
      <c r="F58" t="s">
        <v>599</v>
      </c>
      <c r="G58">
        <v>18014.968400000002</v>
      </c>
      <c r="H58">
        <v>4771.5703599999997</v>
      </c>
      <c r="I58">
        <v>3</v>
      </c>
    </row>
    <row r="59" spans="1:9" x14ac:dyDescent="0.3">
      <c r="A59" s="2">
        <v>44277</v>
      </c>
      <c r="B59" t="s">
        <v>153</v>
      </c>
      <c r="C59" t="s">
        <v>103</v>
      </c>
      <c r="D59" t="s">
        <v>597</v>
      </c>
      <c r="E59" t="s">
        <v>195</v>
      </c>
      <c r="F59" t="s">
        <v>599</v>
      </c>
      <c r="G59">
        <v>7842.1</v>
      </c>
      <c r="H59">
        <v>-424.60240199999998</v>
      </c>
      <c r="I59">
        <v>1</v>
      </c>
    </row>
    <row r="60" spans="1:9" x14ac:dyDescent="0.3">
      <c r="A60" s="2">
        <v>44271</v>
      </c>
      <c r="B60" t="s">
        <v>155</v>
      </c>
      <c r="C60" t="s">
        <v>106</v>
      </c>
      <c r="D60" t="s">
        <v>597</v>
      </c>
      <c r="E60" t="s">
        <v>198</v>
      </c>
      <c r="F60" t="s">
        <v>598</v>
      </c>
      <c r="G60">
        <v>893.3</v>
      </c>
      <c r="H60">
        <v>-5641.933352</v>
      </c>
      <c r="I60">
        <v>4</v>
      </c>
    </row>
    <row r="61" spans="1:9" x14ac:dyDescent="0.3">
      <c r="A61" s="2">
        <v>44278</v>
      </c>
      <c r="B61" t="s">
        <v>156</v>
      </c>
      <c r="C61" t="s">
        <v>109</v>
      </c>
      <c r="D61" t="s">
        <v>597</v>
      </c>
      <c r="E61" t="s">
        <v>209</v>
      </c>
      <c r="F61" t="s">
        <v>599</v>
      </c>
      <c r="G61">
        <v>5451.6</v>
      </c>
      <c r="H61">
        <v>-1233.456089</v>
      </c>
      <c r="I61">
        <v>3</v>
      </c>
    </row>
    <row r="62" spans="1:9" x14ac:dyDescent="0.3">
      <c r="A62" s="2">
        <v>44282</v>
      </c>
      <c r="B62" t="s">
        <v>161</v>
      </c>
      <c r="C62" t="s">
        <v>93</v>
      </c>
      <c r="D62" t="s">
        <v>603</v>
      </c>
      <c r="E62" t="s">
        <v>212</v>
      </c>
      <c r="F62" t="s">
        <v>598</v>
      </c>
      <c r="G62">
        <v>267.76463999999999</v>
      </c>
      <c r="H62">
        <v>83.396500000000003</v>
      </c>
      <c r="I62">
        <v>3</v>
      </c>
    </row>
    <row r="63" spans="1:9" x14ac:dyDescent="0.3">
      <c r="A63" s="2">
        <v>44272</v>
      </c>
      <c r="B63" t="s">
        <v>161</v>
      </c>
      <c r="C63" t="s">
        <v>113</v>
      </c>
      <c r="D63" t="s">
        <v>603</v>
      </c>
      <c r="E63" t="s">
        <v>212</v>
      </c>
      <c r="F63" t="s">
        <v>598</v>
      </c>
      <c r="G63">
        <v>1843.7003199999999</v>
      </c>
      <c r="H63">
        <v>646.91928400000006</v>
      </c>
      <c r="I63">
        <v>3</v>
      </c>
    </row>
    <row r="64" spans="1:9" x14ac:dyDescent="0.3">
      <c r="A64" s="2">
        <v>44273</v>
      </c>
      <c r="B64" t="s">
        <v>161</v>
      </c>
      <c r="C64" t="s">
        <v>116</v>
      </c>
      <c r="D64" t="s">
        <v>603</v>
      </c>
      <c r="E64" t="s">
        <v>212</v>
      </c>
      <c r="F64" t="s">
        <v>598</v>
      </c>
      <c r="G64">
        <v>4087.1554999999998</v>
      </c>
      <c r="H64">
        <v>1495.6675720000001</v>
      </c>
      <c r="I64">
        <v>2</v>
      </c>
    </row>
    <row r="65" spans="1:9" x14ac:dyDescent="0.3">
      <c r="A65" s="2">
        <v>44285</v>
      </c>
      <c r="B65" t="s">
        <v>161</v>
      </c>
      <c r="C65" t="s">
        <v>118</v>
      </c>
      <c r="D65" t="s">
        <v>603</v>
      </c>
      <c r="E65" t="s">
        <v>212</v>
      </c>
      <c r="F65" t="s">
        <v>598</v>
      </c>
      <c r="G65">
        <v>1967.66</v>
      </c>
      <c r="H65">
        <v>823.26967200000001</v>
      </c>
      <c r="I65">
        <v>3</v>
      </c>
    </row>
    <row r="66" spans="1:9" x14ac:dyDescent="0.3">
      <c r="A66" s="2">
        <v>44285</v>
      </c>
      <c r="B66" t="s">
        <v>161</v>
      </c>
      <c r="C66" t="s">
        <v>119</v>
      </c>
      <c r="D66" t="s">
        <v>603</v>
      </c>
      <c r="E66" t="s">
        <v>212</v>
      </c>
      <c r="F66" t="s">
        <v>598</v>
      </c>
      <c r="G66">
        <v>1632.9376</v>
      </c>
      <c r="H66">
        <v>565.41555200000005</v>
      </c>
      <c r="I66">
        <v>2</v>
      </c>
    </row>
    <row r="67" spans="1:9" x14ac:dyDescent="0.3">
      <c r="A67" s="2">
        <v>44281</v>
      </c>
      <c r="B67" t="s">
        <v>164</v>
      </c>
      <c r="C67" t="s">
        <v>121</v>
      </c>
      <c r="D67" t="s">
        <v>607</v>
      </c>
      <c r="E67" t="s">
        <v>215</v>
      </c>
      <c r="F67" t="s">
        <v>598</v>
      </c>
      <c r="G67">
        <v>2711.7856360000005</v>
      </c>
      <c r="H67">
        <v>163.43271999999999</v>
      </c>
      <c r="I67">
        <v>6</v>
      </c>
    </row>
    <row r="68" spans="1:9" x14ac:dyDescent="0.3">
      <c r="A68" s="2">
        <v>44283</v>
      </c>
      <c r="B68" t="s">
        <v>164</v>
      </c>
      <c r="C68" t="s">
        <v>123</v>
      </c>
      <c r="D68" t="s">
        <v>607</v>
      </c>
      <c r="E68" t="s">
        <v>215</v>
      </c>
      <c r="F68" t="s">
        <v>598</v>
      </c>
      <c r="G68">
        <v>4206.5714120000002</v>
      </c>
      <c r="H68">
        <v>295.70282000000003</v>
      </c>
      <c r="I68">
        <v>6</v>
      </c>
    </row>
    <row r="69" spans="1:9" x14ac:dyDescent="0.3">
      <c r="A69" s="2">
        <v>44276</v>
      </c>
      <c r="B69" t="s">
        <v>164</v>
      </c>
      <c r="C69" t="s">
        <v>55</v>
      </c>
      <c r="D69" t="s">
        <v>607</v>
      </c>
      <c r="E69" t="s">
        <v>215</v>
      </c>
      <c r="F69" t="s">
        <v>598</v>
      </c>
      <c r="G69">
        <v>6687.3076000000001</v>
      </c>
      <c r="H69">
        <v>468.95514900000001</v>
      </c>
      <c r="I69">
        <v>3</v>
      </c>
    </row>
    <row r="70" spans="1:9" x14ac:dyDescent="0.3">
      <c r="A70" s="2">
        <v>44275</v>
      </c>
      <c r="B70" t="s">
        <v>164</v>
      </c>
      <c r="C70" t="s">
        <v>124</v>
      </c>
      <c r="D70" t="s">
        <v>607</v>
      </c>
      <c r="E70" t="s">
        <v>215</v>
      </c>
      <c r="F70" t="s">
        <v>598</v>
      </c>
      <c r="G70">
        <v>9843.1435600000004</v>
      </c>
      <c r="H70">
        <v>902.88256400000114</v>
      </c>
      <c r="I70">
        <v>1</v>
      </c>
    </row>
    <row r="71" spans="1:9" x14ac:dyDescent="0.3">
      <c r="A71" s="2">
        <v>44278</v>
      </c>
      <c r="B71" t="s">
        <v>166</v>
      </c>
      <c r="C71" t="s">
        <v>126</v>
      </c>
      <c r="D71" t="s">
        <v>597</v>
      </c>
      <c r="E71" t="s">
        <v>218</v>
      </c>
      <c r="F71" t="s">
        <v>598</v>
      </c>
      <c r="G71">
        <v>10403.3627</v>
      </c>
      <c r="H71">
        <v>1084.67282</v>
      </c>
      <c r="I71">
        <v>3</v>
      </c>
    </row>
    <row r="72" spans="1:9" x14ac:dyDescent="0.3">
      <c r="A72" s="2">
        <v>44278</v>
      </c>
      <c r="B72" t="s">
        <v>169</v>
      </c>
      <c r="C72" t="s">
        <v>128</v>
      </c>
      <c r="D72" t="s">
        <v>605</v>
      </c>
      <c r="E72" t="s">
        <v>221</v>
      </c>
      <c r="F72" t="s">
        <v>598</v>
      </c>
      <c r="G72">
        <v>22886.604909999998</v>
      </c>
      <c r="H72">
        <v>5253.4073200000003</v>
      </c>
      <c r="I72">
        <v>1</v>
      </c>
    </row>
    <row r="73" spans="1:9" x14ac:dyDescent="0.3">
      <c r="A73" s="2">
        <v>44288</v>
      </c>
      <c r="B73" t="s">
        <v>169</v>
      </c>
      <c r="C73" t="s">
        <v>129</v>
      </c>
      <c r="D73" t="s">
        <v>605</v>
      </c>
      <c r="E73" t="s">
        <v>221</v>
      </c>
      <c r="F73" t="s">
        <v>598</v>
      </c>
      <c r="G73">
        <v>21642.238799999999</v>
      </c>
      <c r="H73">
        <v>5645.0428800000009</v>
      </c>
      <c r="I73">
        <v>3</v>
      </c>
    </row>
    <row r="74" spans="1:9" x14ac:dyDescent="0.3">
      <c r="A74" s="2">
        <v>44292</v>
      </c>
      <c r="B74" t="s">
        <v>169</v>
      </c>
      <c r="C74" t="s">
        <v>130</v>
      </c>
      <c r="D74" t="s">
        <v>605</v>
      </c>
      <c r="E74" t="s">
        <v>221</v>
      </c>
      <c r="F74" t="s">
        <v>598</v>
      </c>
      <c r="G74">
        <v>10601.85672</v>
      </c>
      <c r="H74">
        <v>2918.8544400000001</v>
      </c>
      <c r="I74">
        <v>3</v>
      </c>
    </row>
    <row r="75" spans="1:9" x14ac:dyDescent="0.3">
      <c r="A75" s="2">
        <v>44296</v>
      </c>
      <c r="B75" t="s">
        <v>173</v>
      </c>
      <c r="C75" t="s">
        <v>128</v>
      </c>
      <c r="D75" t="s">
        <v>597</v>
      </c>
      <c r="E75" t="s">
        <v>224</v>
      </c>
      <c r="F75" t="s">
        <v>598</v>
      </c>
      <c r="G75">
        <v>22974.564999999999</v>
      </c>
      <c r="H75">
        <v>1450.333038</v>
      </c>
      <c r="I75">
        <v>2</v>
      </c>
    </row>
    <row r="76" spans="1:9" x14ac:dyDescent="0.3">
      <c r="A76" s="2">
        <v>44295</v>
      </c>
      <c r="B76" t="s">
        <v>176</v>
      </c>
      <c r="C76" t="s">
        <v>131</v>
      </c>
      <c r="D76" t="s">
        <v>597</v>
      </c>
      <c r="E76" t="s">
        <v>228</v>
      </c>
      <c r="F76" t="s">
        <v>598</v>
      </c>
      <c r="G76">
        <v>3603.6</v>
      </c>
      <c r="H76">
        <v>298.07844399999999</v>
      </c>
      <c r="I76">
        <v>2</v>
      </c>
    </row>
    <row r="77" spans="1:9" x14ac:dyDescent="0.3">
      <c r="A77" s="2">
        <v>44289</v>
      </c>
      <c r="B77" t="s">
        <v>177</v>
      </c>
      <c r="C77" t="s">
        <v>132</v>
      </c>
      <c r="D77" t="s">
        <v>600</v>
      </c>
      <c r="E77" t="s">
        <v>231</v>
      </c>
      <c r="F77" t="s">
        <v>599</v>
      </c>
      <c r="G77">
        <v>31913.98</v>
      </c>
      <c r="H77">
        <v>3963.2977999999998</v>
      </c>
      <c r="I77">
        <v>3</v>
      </c>
    </row>
    <row r="78" spans="1:9" x14ac:dyDescent="0.3">
      <c r="A78" s="2">
        <v>44295</v>
      </c>
      <c r="B78" t="s">
        <v>179</v>
      </c>
      <c r="C78" t="s">
        <v>133</v>
      </c>
      <c r="D78" t="s">
        <v>608</v>
      </c>
      <c r="E78" t="s">
        <v>234</v>
      </c>
      <c r="F78" t="s">
        <v>599</v>
      </c>
      <c r="G78">
        <v>11565.145</v>
      </c>
      <c r="H78">
        <v>4975.1196</v>
      </c>
      <c r="I78">
        <v>1</v>
      </c>
    </row>
    <row r="79" spans="1:9" x14ac:dyDescent="0.3">
      <c r="A79" s="2">
        <v>44296</v>
      </c>
      <c r="B79" t="s">
        <v>183</v>
      </c>
      <c r="C79" t="s">
        <v>135</v>
      </c>
      <c r="D79" t="s">
        <v>597</v>
      </c>
      <c r="E79" t="s">
        <v>237</v>
      </c>
      <c r="F79" t="s">
        <v>598</v>
      </c>
      <c r="G79">
        <v>997.6</v>
      </c>
      <c r="H79">
        <v>-1298.9434080000001</v>
      </c>
      <c r="I79">
        <v>2</v>
      </c>
    </row>
    <row r="80" spans="1:9" x14ac:dyDescent="0.3">
      <c r="A80" s="2">
        <v>44305</v>
      </c>
      <c r="B80" t="s">
        <v>184</v>
      </c>
      <c r="C80" t="s">
        <v>137</v>
      </c>
      <c r="D80" t="s">
        <v>597</v>
      </c>
      <c r="E80" t="s">
        <v>240</v>
      </c>
      <c r="F80" t="s">
        <v>599</v>
      </c>
      <c r="G80">
        <v>5891</v>
      </c>
      <c r="H80">
        <v>-3534.3324720000001</v>
      </c>
      <c r="I80">
        <v>1</v>
      </c>
    </row>
    <row r="81" spans="1:9" x14ac:dyDescent="0.3">
      <c r="A81" s="2">
        <v>44306</v>
      </c>
      <c r="B81" t="s">
        <v>187</v>
      </c>
      <c r="C81" t="s">
        <v>138</v>
      </c>
      <c r="D81" t="s">
        <v>597</v>
      </c>
      <c r="E81" t="s">
        <v>265</v>
      </c>
      <c r="F81" t="s">
        <v>599</v>
      </c>
      <c r="G81">
        <v>8079</v>
      </c>
      <c r="H81">
        <v>1801.2552000000001</v>
      </c>
      <c r="I81">
        <v>3</v>
      </c>
    </row>
    <row r="82" spans="1:9" x14ac:dyDescent="0.3">
      <c r="A82" s="2">
        <v>44298</v>
      </c>
      <c r="B82" t="s">
        <v>190</v>
      </c>
      <c r="C82" t="s">
        <v>140</v>
      </c>
      <c r="D82" t="s">
        <v>597</v>
      </c>
      <c r="E82" t="s">
        <v>268</v>
      </c>
      <c r="F82" t="s">
        <v>599</v>
      </c>
      <c r="G82">
        <v>11508.064</v>
      </c>
      <c r="H82">
        <v>1886.8520000000001</v>
      </c>
      <c r="I82">
        <v>3</v>
      </c>
    </row>
    <row r="83" spans="1:9" x14ac:dyDescent="0.3">
      <c r="A83" s="2">
        <v>44301</v>
      </c>
      <c r="B83" t="s">
        <v>193</v>
      </c>
      <c r="C83" t="s">
        <v>141</v>
      </c>
      <c r="D83" t="s">
        <v>609</v>
      </c>
      <c r="E83" t="s">
        <v>273</v>
      </c>
      <c r="F83" t="s">
        <v>599</v>
      </c>
      <c r="G83">
        <v>30204.261999999999</v>
      </c>
      <c r="H83">
        <v>6891.9411600000012</v>
      </c>
      <c r="I83">
        <v>3</v>
      </c>
    </row>
    <row r="84" spans="1:9" x14ac:dyDescent="0.3">
      <c r="A84" s="2">
        <v>44312</v>
      </c>
      <c r="B84" t="s">
        <v>196</v>
      </c>
      <c r="C84" t="s">
        <v>142</v>
      </c>
      <c r="D84" t="s">
        <v>597</v>
      </c>
      <c r="E84" t="s">
        <v>277</v>
      </c>
      <c r="F84" t="s">
        <v>598</v>
      </c>
      <c r="G84">
        <v>7284.3606</v>
      </c>
      <c r="H84">
        <v>2697.5811239999998</v>
      </c>
      <c r="I84">
        <v>1</v>
      </c>
    </row>
    <row r="85" spans="1:9" x14ac:dyDescent="0.3">
      <c r="A85" s="2">
        <v>44316</v>
      </c>
      <c r="B85" t="s">
        <v>196</v>
      </c>
      <c r="C85" t="s">
        <v>143</v>
      </c>
      <c r="D85" t="s">
        <v>597</v>
      </c>
      <c r="E85" t="s">
        <v>277</v>
      </c>
      <c r="F85" t="s">
        <v>598</v>
      </c>
      <c r="G85">
        <v>3433.2287999999999</v>
      </c>
      <c r="H85">
        <v>390.82542999999998</v>
      </c>
      <c r="I85">
        <v>2</v>
      </c>
    </row>
    <row r="86" spans="1:9" x14ac:dyDescent="0.3">
      <c r="A86" s="2">
        <v>44302</v>
      </c>
      <c r="B86" t="s">
        <v>196</v>
      </c>
      <c r="C86" t="s">
        <v>133</v>
      </c>
      <c r="D86" t="s">
        <v>597</v>
      </c>
      <c r="E86" t="s">
        <v>277</v>
      </c>
      <c r="F86" t="s">
        <v>599</v>
      </c>
      <c r="G86">
        <v>7494.6</v>
      </c>
      <c r="H86">
        <v>2140.5304999999998</v>
      </c>
      <c r="I86">
        <v>3</v>
      </c>
    </row>
    <row r="87" spans="1:9" x14ac:dyDescent="0.3">
      <c r="A87" s="2">
        <v>44311</v>
      </c>
      <c r="B87" t="s">
        <v>204</v>
      </c>
      <c r="C87" t="s">
        <v>144</v>
      </c>
      <c r="D87" t="s">
        <v>605</v>
      </c>
      <c r="E87" t="s">
        <v>280</v>
      </c>
      <c r="F87" t="s">
        <v>598</v>
      </c>
      <c r="G87">
        <v>5771.7</v>
      </c>
      <c r="H87">
        <v>1613.6320000000001</v>
      </c>
      <c r="I87">
        <v>1</v>
      </c>
    </row>
    <row r="88" spans="1:9" x14ac:dyDescent="0.3">
      <c r="A88" s="2">
        <v>44305</v>
      </c>
      <c r="B88" t="s">
        <v>204</v>
      </c>
      <c r="C88" t="s">
        <v>145</v>
      </c>
      <c r="D88" t="s">
        <v>605</v>
      </c>
      <c r="E88" t="s">
        <v>280</v>
      </c>
      <c r="F88" t="s">
        <v>598</v>
      </c>
      <c r="G88">
        <v>13046.88</v>
      </c>
      <c r="H88">
        <v>5448.3440000000001</v>
      </c>
      <c r="I88">
        <v>1</v>
      </c>
    </row>
    <row r="89" spans="1:9" x14ac:dyDescent="0.3">
      <c r="A89" s="2">
        <v>44314</v>
      </c>
      <c r="B89" t="s">
        <v>204</v>
      </c>
      <c r="C89" t="s">
        <v>147</v>
      </c>
      <c r="D89" t="s">
        <v>605</v>
      </c>
      <c r="E89" t="s">
        <v>280</v>
      </c>
      <c r="F89" t="s">
        <v>598</v>
      </c>
      <c r="G89">
        <v>2787.9180000000001</v>
      </c>
      <c r="H89">
        <v>943.96925999999996</v>
      </c>
      <c r="I89">
        <v>1</v>
      </c>
    </row>
    <row r="90" spans="1:9" x14ac:dyDescent="0.3">
      <c r="A90" s="2">
        <v>44314</v>
      </c>
      <c r="B90" t="s">
        <v>204</v>
      </c>
      <c r="C90" t="s">
        <v>149</v>
      </c>
      <c r="D90" t="s">
        <v>605</v>
      </c>
      <c r="E90" t="s">
        <v>280</v>
      </c>
      <c r="F90" t="s">
        <v>598</v>
      </c>
      <c r="G90">
        <v>2493.9479999999999</v>
      </c>
      <c r="H90">
        <v>910.42184999999995</v>
      </c>
      <c r="I90">
        <v>2</v>
      </c>
    </row>
    <row r="91" spans="1:9" x14ac:dyDescent="0.3">
      <c r="A91" s="2">
        <v>44315</v>
      </c>
      <c r="B91" t="s">
        <v>204</v>
      </c>
      <c r="C91" t="s">
        <v>150</v>
      </c>
      <c r="D91" t="s">
        <v>605</v>
      </c>
      <c r="E91" t="s">
        <v>280</v>
      </c>
      <c r="F91" t="s">
        <v>598</v>
      </c>
      <c r="G91">
        <v>3645.85</v>
      </c>
      <c r="H91">
        <v>1571.5334399999999</v>
      </c>
      <c r="I91">
        <v>3</v>
      </c>
    </row>
    <row r="92" spans="1:9" x14ac:dyDescent="0.3">
      <c r="A92" s="2">
        <v>44307</v>
      </c>
      <c r="B92" t="s">
        <v>204</v>
      </c>
      <c r="C92" t="s">
        <v>151</v>
      </c>
      <c r="D92" t="s">
        <v>605</v>
      </c>
      <c r="E92" t="s">
        <v>280</v>
      </c>
      <c r="F92" t="s">
        <v>598</v>
      </c>
      <c r="G92">
        <v>5161.4650000000001</v>
      </c>
      <c r="H92">
        <v>1096.21056</v>
      </c>
      <c r="I92">
        <v>3</v>
      </c>
    </row>
    <row r="93" spans="1:9" x14ac:dyDescent="0.3">
      <c r="A93" s="2">
        <v>44313</v>
      </c>
      <c r="B93" t="s">
        <v>204</v>
      </c>
      <c r="C93" t="s">
        <v>152</v>
      </c>
      <c r="D93" t="s">
        <v>605</v>
      </c>
      <c r="E93" t="s">
        <v>280</v>
      </c>
      <c r="F93" t="s">
        <v>598</v>
      </c>
      <c r="G93">
        <v>4363.05</v>
      </c>
      <c r="H93">
        <v>1760.66742</v>
      </c>
      <c r="I93">
        <v>3</v>
      </c>
    </row>
    <row r="94" spans="1:9" x14ac:dyDescent="0.3">
      <c r="A94" s="2">
        <v>44305</v>
      </c>
      <c r="B94" t="s">
        <v>204</v>
      </c>
      <c r="C94" t="s">
        <v>154</v>
      </c>
      <c r="D94" t="s">
        <v>605</v>
      </c>
      <c r="E94" t="s">
        <v>280</v>
      </c>
      <c r="F94" t="s">
        <v>598</v>
      </c>
      <c r="G94">
        <v>3612.06</v>
      </c>
      <c r="H94">
        <v>988.67951999999991</v>
      </c>
      <c r="I94">
        <v>4</v>
      </c>
    </row>
    <row r="95" spans="1:9" x14ac:dyDescent="0.3">
      <c r="A95" s="2">
        <v>44302</v>
      </c>
      <c r="B95" t="s">
        <v>204</v>
      </c>
      <c r="C95" t="s">
        <v>157</v>
      </c>
      <c r="D95" t="s">
        <v>605</v>
      </c>
      <c r="E95" t="s">
        <v>280</v>
      </c>
      <c r="F95" t="s">
        <v>598</v>
      </c>
      <c r="G95">
        <v>4666.93</v>
      </c>
      <c r="H95">
        <v>1825.462</v>
      </c>
      <c r="I95">
        <v>5</v>
      </c>
    </row>
    <row r="96" spans="1:9" x14ac:dyDescent="0.3">
      <c r="A96" s="2">
        <v>44309</v>
      </c>
      <c r="B96" t="s">
        <v>204</v>
      </c>
      <c r="C96" t="s">
        <v>159</v>
      </c>
      <c r="D96" t="s">
        <v>605</v>
      </c>
      <c r="E96" t="s">
        <v>280</v>
      </c>
      <c r="F96" t="s">
        <v>598</v>
      </c>
      <c r="G96">
        <v>12324.391</v>
      </c>
      <c r="H96">
        <v>2897.8551000000002</v>
      </c>
      <c r="I96">
        <v>2</v>
      </c>
    </row>
    <row r="97" spans="1:9" x14ac:dyDescent="0.3">
      <c r="A97" s="2">
        <v>44303</v>
      </c>
      <c r="B97" t="s">
        <v>204</v>
      </c>
      <c r="C97" t="s">
        <v>160</v>
      </c>
      <c r="D97" t="s">
        <v>605</v>
      </c>
      <c r="E97" t="s">
        <v>280</v>
      </c>
      <c r="F97" t="s">
        <v>598</v>
      </c>
      <c r="G97">
        <v>5227.2</v>
      </c>
      <c r="H97">
        <v>1698.9404400000003</v>
      </c>
      <c r="I97">
        <v>3</v>
      </c>
    </row>
    <row r="98" spans="1:9" x14ac:dyDescent="0.3">
      <c r="A98" s="2">
        <v>44305</v>
      </c>
      <c r="B98" t="s">
        <v>204</v>
      </c>
      <c r="C98" t="s">
        <v>162</v>
      </c>
      <c r="D98" t="s">
        <v>605</v>
      </c>
      <c r="E98" t="s">
        <v>280</v>
      </c>
      <c r="F98" t="s">
        <v>598</v>
      </c>
      <c r="G98">
        <v>2239.1176</v>
      </c>
      <c r="H98">
        <v>889.76880000000006</v>
      </c>
      <c r="I98">
        <v>6</v>
      </c>
    </row>
    <row r="99" spans="1:9" x14ac:dyDescent="0.3">
      <c r="A99" s="2">
        <v>44310</v>
      </c>
      <c r="B99" t="s">
        <v>204</v>
      </c>
      <c r="C99" t="s">
        <v>167</v>
      </c>
      <c r="D99" t="s">
        <v>605</v>
      </c>
      <c r="E99" t="s">
        <v>280</v>
      </c>
      <c r="F99" t="s">
        <v>598</v>
      </c>
      <c r="G99">
        <v>7694.5680000000002</v>
      </c>
      <c r="H99">
        <v>2169.7837</v>
      </c>
      <c r="I99">
        <v>3</v>
      </c>
    </row>
    <row r="100" spans="1:9" x14ac:dyDescent="0.3">
      <c r="A100" s="2">
        <v>44311</v>
      </c>
      <c r="B100" t="s">
        <v>204</v>
      </c>
      <c r="C100" t="s">
        <v>170</v>
      </c>
      <c r="D100" t="s">
        <v>605</v>
      </c>
      <c r="E100" t="s">
        <v>280</v>
      </c>
      <c r="F100" t="s">
        <v>598</v>
      </c>
      <c r="G100">
        <v>22308.112000000001</v>
      </c>
      <c r="H100">
        <v>5206.82744</v>
      </c>
      <c r="I100">
        <v>3</v>
      </c>
    </row>
    <row r="101" spans="1:9" x14ac:dyDescent="0.3">
      <c r="A101" s="2">
        <v>44316</v>
      </c>
      <c r="B101" t="s">
        <v>204</v>
      </c>
      <c r="C101" t="s">
        <v>172</v>
      </c>
      <c r="D101" t="s">
        <v>605</v>
      </c>
      <c r="E101" t="s">
        <v>280</v>
      </c>
      <c r="F101" t="s">
        <v>598</v>
      </c>
      <c r="G101">
        <v>5744.4409999999998</v>
      </c>
      <c r="H101">
        <v>2328.83205</v>
      </c>
      <c r="I101">
        <v>3</v>
      </c>
    </row>
    <row r="102" spans="1:9" x14ac:dyDescent="0.3">
      <c r="A102" s="2">
        <v>44302</v>
      </c>
      <c r="B102" t="s">
        <v>204</v>
      </c>
      <c r="C102" t="s">
        <v>174</v>
      </c>
      <c r="D102" t="s">
        <v>605</v>
      </c>
      <c r="E102" t="s">
        <v>280</v>
      </c>
      <c r="F102" t="s">
        <v>598</v>
      </c>
      <c r="G102">
        <v>25474.175999999999</v>
      </c>
      <c r="H102">
        <v>5670.8869500000001</v>
      </c>
      <c r="I102">
        <v>9</v>
      </c>
    </row>
    <row r="103" spans="1:9" x14ac:dyDescent="0.3">
      <c r="A103" s="2">
        <v>44304</v>
      </c>
      <c r="B103" t="s">
        <v>204</v>
      </c>
      <c r="C103" t="s">
        <v>178</v>
      </c>
      <c r="D103" t="s">
        <v>605</v>
      </c>
      <c r="E103" t="s">
        <v>280</v>
      </c>
      <c r="F103" t="s">
        <v>598</v>
      </c>
      <c r="G103">
        <v>3135.9679999999998</v>
      </c>
      <c r="H103">
        <v>1196.2217599999999</v>
      </c>
      <c r="I103">
        <v>2</v>
      </c>
    </row>
    <row r="104" spans="1:9" x14ac:dyDescent="0.3">
      <c r="A104" s="2">
        <v>44308</v>
      </c>
      <c r="B104" t="s">
        <v>204</v>
      </c>
      <c r="C104" t="s">
        <v>180</v>
      </c>
      <c r="D104" t="s">
        <v>605</v>
      </c>
      <c r="E104" t="s">
        <v>280</v>
      </c>
      <c r="F104" t="s">
        <v>598</v>
      </c>
      <c r="G104">
        <v>3990.6880000000001</v>
      </c>
      <c r="H104">
        <v>1328.8204800000001</v>
      </c>
      <c r="I104">
        <v>3</v>
      </c>
    </row>
    <row r="105" spans="1:9" x14ac:dyDescent="0.3">
      <c r="A105" s="2">
        <v>44305</v>
      </c>
      <c r="B105" t="s">
        <v>204</v>
      </c>
      <c r="C105" t="s">
        <v>182</v>
      </c>
      <c r="D105" t="s">
        <v>605</v>
      </c>
      <c r="E105" t="s">
        <v>280</v>
      </c>
      <c r="F105" t="s">
        <v>598</v>
      </c>
      <c r="G105">
        <v>43285.171756999996</v>
      </c>
      <c r="H105">
        <v>9451.8437819999999</v>
      </c>
      <c r="I105">
        <v>2</v>
      </c>
    </row>
    <row r="106" spans="1:9" x14ac:dyDescent="0.3">
      <c r="A106" s="2">
        <v>44305</v>
      </c>
      <c r="B106" t="s">
        <v>204</v>
      </c>
      <c r="C106" t="s">
        <v>185</v>
      </c>
      <c r="D106" t="s">
        <v>605</v>
      </c>
      <c r="E106" t="s">
        <v>280</v>
      </c>
      <c r="F106" t="s">
        <v>598</v>
      </c>
      <c r="G106">
        <v>5460.1210000000001</v>
      </c>
      <c r="H106">
        <v>1424.8688999999999</v>
      </c>
      <c r="I106">
        <v>1</v>
      </c>
    </row>
    <row r="107" spans="1:9" x14ac:dyDescent="0.3">
      <c r="A107" s="2">
        <v>44309</v>
      </c>
      <c r="B107" t="s">
        <v>204</v>
      </c>
      <c r="C107" t="s">
        <v>189</v>
      </c>
      <c r="D107" t="s">
        <v>605</v>
      </c>
      <c r="E107" t="s">
        <v>280</v>
      </c>
      <c r="F107" t="s">
        <v>598</v>
      </c>
      <c r="G107">
        <v>5022.8753999999999</v>
      </c>
      <c r="H107">
        <v>1297.8835800000002</v>
      </c>
      <c r="I107">
        <v>3</v>
      </c>
    </row>
    <row r="108" spans="1:9" x14ac:dyDescent="0.3">
      <c r="A108" s="2">
        <v>44302</v>
      </c>
      <c r="B108" t="s">
        <v>204</v>
      </c>
      <c r="C108" t="s">
        <v>191</v>
      </c>
      <c r="D108" t="s">
        <v>605</v>
      </c>
      <c r="E108" t="s">
        <v>280</v>
      </c>
      <c r="F108" t="s">
        <v>598</v>
      </c>
      <c r="G108">
        <v>4585.3209999999999</v>
      </c>
      <c r="H108">
        <v>1907.1592800000001</v>
      </c>
      <c r="I108">
        <v>3</v>
      </c>
    </row>
    <row r="109" spans="1:9" x14ac:dyDescent="0.3">
      <c r="A109" s="2">
        <v>44305</v>
      </c>
      <c r="B109" t="s">
        <v>204</v>
      </c>
      <c r="C109" t="s">
        <v>194</v>
      </c>
      <c r="D109" t="s">
        <v>605</v>
      </c>
      <c r="E109" t="s">
        <v>280</v>
      </c>
      <c r="F109" t="s">
        <v>598</v>
      </c>
      <c r="G109">
        <v>1143.9774</v>
      </c>
      <c r="H109">
        <v>417.4248</v>
      </c>
      <c r="I109">
        <v>1</v>
      </c>
    </row>
    <row r="110" spans="1:9" x14ac:dyDescent="0.3">
      <c r="A110" s="2">
        <v>44312</v>
      </c>
      <c r="B110" t="s">
        <v>207</v>
      </c>
      <c r="C110" t="s">
        <v>197</v>
      </c>
      <c r="D110" t="s">
        <v>600</v>
      </c>
      <c r="E110" t="s">
        <v>283</v>
      </c>
      <c r="F110" t="s">
        <v>599</v>
      </c>
      <c r="G110">
        <v>19345.88</v>
      </c>
      <c r="H110">
        <v>5177.5456000000004</v>
      </c>
      <c r="I110">
        <v>2</v>
      </c>
    </row>
    <row r="111" spans="1:9" x14ac:dyDescent="0.3">
      <c r="A111" s="2">
        <v>44313</v>
      </c>
      <c r="B111" t="s">
        <v>210</v>
      </c>
      <c r="C111" t="s">
        <v>199</v>
      </c>
      <c r="D111" t="s">
        <v>597</v>
      </c>
      <c r="E111" t="s">
        <v>306</v>
      </c>
      <c r="F111" t="s">
        <v>599</v>
      </c>
      <c r="G111">
        <v>7873.6</v>
      </c>
      <c r="H111">
        <v>-20118.771199999999</v>
      </c>
      <c r="I111">
        <v>1</v>
      </c>
    </row>
    <row r="112" spans="1:9" x14ac:dyDescent="0.3">
      <c r="A112" s="2">
        <v>44305</v>
      </c>
      <c r="B112" t="s">
        <v>210</v>
      </c>
      <c r="C112" t="s">
        <v>200</v>
      </c>
      <c r="D112" t="s">
        <v>597</v>
      </c>
      <c r="E112" t="s">
        <v>306</v>
      </c>
      <c r="F112" t="s">
        <v>598</v>
      </c>
      <c r="G112">
        <v>967.5</v>
      </c>
      <c r="H112">
        <v>-2778.6505999999999</v>
      </c>
      <c r="I112">
        <v>3</v>
      </c>
    </row>
    <row r="113" spans="1:9" x14ac:dyDescent="0.3">
      <c r="A113" s="2">
        <v>44320</v>
      </c>
      <c r="B113" t="s">
        <v>213</v>
      </c>
      <c r="C113" t="s">
        <v>201</v>
      </c>
      <c r="D113" t="s">
        <v>610</v>
      </c>
      <c r="E113" t="s">
        <v>310</v>
      </c>
      <c r="F113" t="s">
        <v>598</v>
      </c>
      <c r="G113">
        <v>182.18</v>
      </c>
      <c r="H113">
        <v>-185.984216</v>
      </c>
      <c r="I113">
        <v>2</v>
      </c>
    </row>
    <row r="114" spans="1:9" x14ac:dyDescent="0.3">
      <c r="A114" s="2">
        <v>44310</v>
      </c>
      <c r="B114" t="s">
        <v>213</v>
      </c>
      <c r="C114" t="s">
        <v>202</v>
      </c>
      <c r="D114" t="s">
        <v>610</v>
      </c>
      <c r="E114" t="s">
        <v>310</v>
      </c>
      <c r="F114" t="s">
        <v>598</v>
      </c>
      <c r="G114">
        <v>341.16</v>
      </c>
      <c r="H114">
        <v>-294.35931199999999</v>
      </c>
      <c r="I114">
        <v>1</v>
      </c>
    </row>
    <row r="115" spans="1:9" x14ac:dyDescent="0.3">
      <c r="A115" s="2">
        <v>44313</v>
      </c>
      <c r="B115" t="s">
        <v>213</v>
      </c>
      <c r="C115" t="s">
        <v>80</v>
      </c>
      <c r="D115" t="s">
        <v>610</v>
      </c>
      <c r="E115" t="s">
        <v>310</v>
      </c>
      <c r="F115" t="s">
        <v>598</v>
      </c>
      <c r="G115">
        <v>1232.5999999999999</v>
      </c>
      <c r="H115">
        <v>-839.55233499999997</v>
      </c>
      <c r="I115">
        <v>2</v>
      </c>
    </row>
    <row r="116" spans="1:9" x14ac:dyDescent="0.3">
      <c r="A116" s="2">
        <v>44306</v>
      </c>
      <c r="B116" t="s">
        <v>213</v>
      </c>
      <c r="C116" t="s">
        <v>79</v>
      </c>
      <c r="D116" t="s">
        <v>610</v>
      </c>
      <c r="E116" t="s">
        <v>310</v>
      </c>
      <c r="F116" t="s">
        <v>598</v>
      </c>
      <c r="G116">
        <v>1176.2</v>
      </c>
      <c r="H116">
        <v>-4768.6348360000002</v>
      </c>
      <c r="I116">
        <v>2</v>
      </c>
    </row>
    <row r="117" spans="1:9" x14ac:dyDescent="0.3">
      <c r="A117" s="2">
        <v>44311</v>
      </c>
      <c r="B117" t="s">
        <v>213</v>
      </c>
      <c r="C117" t="s">
        <v>203</v>
      </c>
      <c r="D117" t="s">
        <v>610</v>
      </c>
      <c r="E117" t="s">
        <v>310</v>
      </c>
      <c r="F117" t="s">
        <v>598</v>
      </c>
      <c r="G117">
        <v>1327.6</v>
      </c>
      <c r="H117">
        <v>-1640.534328</v>
      </c>
      <c r="I117">
        <v>4</v>
      </c>
    </row>
    <row r="118" spans="1:9" x14ac:dyDescent="0.3">
      <c r="A118" s="2">
        <v>44308</v>
      </c>
      <c r="B118" t="s">
        <v>213</v>
      </c>
      <c r="C118" t="s">
        <v>205</v>
      </c>
      <c r="D118" t="s">
        <v>610</v>
      </c>
      <c r="E118" t="s">
        <v>310</v>
      </c>
      <c r="F118" t="s">
        <v>598</v>
      </c>
      <c r="G118">
        <v>1004.6</v>
      </c>
      <c r="H118">
        <v>-1785.2534000000001</v>
      </c>
      <c r="I118">
        <v>6</v>
      </c>
    </row>
    <row r="119" spans="1:9" x14ac:dyDescent="0.3">
      <c r="A119" s="2">
        <v>44311</v>
      </c>
      <c r="B119" t="s">
        <v>213</v>
      </c>
      <c r="C119" t="s">
        <v>206</v>
      </c>
      <c r="D119" t="s">
        <v>610</v>
      </c>
      <c r="E119" t="s">
        <v>310</v>
      </c>
      <c r="F119" t="s">
        <v>598</v>
      </c>
      <c r="G119">
        <v>691.8</v>
      </c>
      <c r="H119">
        <v>-1214.061072</v>
      </c>
      <c r="I119">
        <v>1</v>
      </c>
    </row>
    <row r="120" spans="1:9" x14ac:dyDescent="0.3">
      <c r="A120" s="2">
        <v>44312</v>
      </c>
      <c r="B120" t="s">
        <v>213</v>
      </c>
      <c r="C120" t="s">
        <v>208</v>
      </c>
      <c r="D120" t="s">
        <v>610</v>
      </c>
      <c r="E120" t="s">
        <v>310</v>
      </c>
      <c r="F120" t="s">
        <v>598</v>
      </c>
      <c r="G120">
        <v>1030.2</v>
      </c>
      <c r="H120">
        <v>-4768.3422770000006</v>
      </c>
      <c r="I120">
        <v>1</v>
      </c>
    </row>
    <row r="121" spans="1:9" x14ac:dyDescent="0.3">
      <c r="A121" s="2">
        <v>44314</v>
      </c>
      <c r="B121" t="s">
        <v>213</v>
      </c>
      <c r="C121" t="s">
        <v>211</v>
      </c>
      <c r="D121" t="s">
        <v>610</v>
      </c>
      <c r="E121" t="s">
        <v>310</v>
      </c>
      <c r="F121" t="s">
        <v>598</v>
      </c>
      <c r="G121">
        <v>1136.5</v>
      </c>
      <c r="H121">
        <v>-803.88220000000001</v>
      </c>
      <c r="I121">
        <v>2</v>
      </c>
    </row>
    <row r="122" spans="1:9" x14ac:dyDescent="0.3">
      <c r="A122" s="2">
        <v>44321</v>
      </c>
      <c r="B122" t="s">
        <v>216</v>
      </c>
      <c r="C122" t="s">
        <v>66</v>
      </c>
      <c r="D122" t="s">
        <v>603</v>
      </c>
      <c r="E122" t="s">
        <v>313</v>
      </c>
      <c r="F122" t="s">
        <v>598</v>
      </c>
      <c r="G122">
        <v>6631.9549999999999</v>
      </c>
      <c r="H122">
        <v>3324.7747749999999</v>
      </c>
      <c r="I122">
        <v>1</v>
      </c>
    </row>
    <row r="123" spans="1:9" x14ac:dyDescent="0.3">
      <c r="A123" s="2">
        <v>44323</v>
      </c>
      <c r="B123" t="s">
        <v>219</v>
      </c>
      <c r="C123" t="s">
        <v>65</v>
      </c>
      <c r="D123" t="s">
        <v>597</v>
      </c>
      <c r="E123" t="s">
        <v>316</v>
      </c>
      <c r="F123" t="s">
        <v>604</v>
      </c>
      <c r="G123">
        <v>1468.5440000000001</v>
      </c>
      <c r="H123">
        <v>72.36</v>
      </c>
      <c r="I123">
        <v>3</v>
      </c>
    </row>
    <row r="124" spans="1:9" x14ac:dyDescent="0.3">
      <c r="A124" s="2">
        <v>44319</v>
      </c>
      <c r="B124" t="s">
        <v>222</v>
      </c>
      <c r="C124" t="s">
        <v>101</v>
      </c>
      <c r="D124" t="s">
        <v>597</v>
      </c>
      <c r="E124" t="s">
        <v>322</v>
      </c>
      <c r="F124" t="s">
        <v>599</v>
      </c>
      <c r="G124">
        <v>11319.091200000001</v>
      </c>
      <c r="H124">
        <v>3528.326</v>
      </c>
      <c r="I124">
        <v>3</v>
      </c>
    </row>
    <row r="125" spans="1:9" x14ac:dyDescent="0.3">
      <c r="A125" s="2">
        <v>44327</v>
      </c>
      <c r="B125" t="s">
        <v>227</v>
      </c>
      <c r="C125" t="s">
        <v>214</v>
      </c>
      <c r="D125" t="s">
        <v>597</v>
      </c>
      <c r="E125" t="s">
        <v>326</v>
      </c>
      <c r="F125" t="s">
        <v>598</v>
      </c>
      <c r="G125">
        <v>5853</v>
      </c>
      <c r="H125">
        <v>-6796.6374700000006</v>
      </c>
      <c r="I125">
        <v>3</v>
      </c>
    </row>
    <row r="126" spans="1:9" x14ac:dyDescent="0.3">
      <c r="A126" s="2">
        <v>44328</v>
      </c>
      <c r="B126" t="s">
        <v>230</v>
      </c>
      <c r="C126" t="s">
        <v>65</v>
      </c>
      <c r="D126" t="s">
        <v>603</v>
      </c>
      <c r="E126" t="s">
        <v>328</v>
      </c>
      <c r="F126" t="s">
        <v>604</v>
      </c>
      <c r="G126">
        <v>1503.261</v>
      </c>
      <c r="H126">
        <v>300.18900000000002</v>
      </c>
      <c r="I126">
        <v>1</v>
      </c>
    </row>
    <row r="127" spans="1:9" x14ac:dyDescent="0.3">
      <c r="A127" s="2">
        <v>44331</v>
      </c>
      <c r="B127" t="s">
        <v>232</v>
      </c>
      <c r="C127" t="s">
        <v>217</v>
      </c>
      <c r="D127" t="s">
        <v>605</v>
      </c>
      <c r="E127" t="s">
        <v>336</v>
      </c>
      <c r="F127" t="s">
        <v>598</v>
      </c>
      <c r="G127">
        <v>7758.2250000000004</v>
      </c>
      <c r="H127">
        <v>2433.3865600000004</v>
      </c>
      <c r="I127">
        <v>3</v>
      </c>
    </row>
    <row r="128" spans="1:9" x14ac:dyDescent="0.3">
      <c r="A128" s="2">
        <v>44335</v>
      </c>
      <c r="B128" t="s">
        <v>235</v>
      </c>
      <c r="C128" t="s">
        <v>220</v>
      </c>
      <c r="D128" t="s">
        <v>597</v>
      </c>
      <c r="E128" t="s">
        <v>341</v>
      </c>
      <c r="F128" t="s">
        <v>604</v>
      </c>
      <c r="G128">
        <v>2066.1999999999998</v>
      </c>
      <c r="H128">
        <v>-713.69200000000001</v>
      </c>
      <c r="I128">
        <v>1</v>
      </c>
    </row>
    <row r="129" spans="1:9" x14ac:dyDescent="0.3">
      <c r="A129" s="2">
        <v>44335</v>
      </c>
      <c r="B129" t="s">
        <v>238</v>
      </c>
      <c r="C129" t="s">
        <v>140</v>
      </c>
      <c r="D129" t="s">
        <v>597</v>
      </c>
      <c r="E129" t="s">
        <v>355</v>
      </c>
      <c r="F129" t="s">
        <v>599</v>
      </c>
      <c r="G129">
        <v>9301.2960000000003</v>
      </c>
      <c r="H129">
        <v>2049.652</v>
      </c>
      <c r="I129">
        <v>1</v>
      </c>
    </row>
    <row r="130" spans="1:9" x14ac:dyDescent="0.3">
      <c r="A130" s="2">
        <v>44350</v>
      </c>
      <c r="B130" t="s">
        <v>246</v>
      </c>
      <c r="C130" t="s">
        <v>223</v>
      </c>
      <c r="D130" t="s">
        <v>597</v>
      </c>
      <c r="E130" t="s">
        <v>357</v>
      </c>
      <c r="F130" t="s">
        <v>604</v>
      </c>
      <c r="G130">
        <v>2530.4</v>
      </c>
      <c r="H130">
        <v>-1057.8774000000001</v>
      </c>
      <c r="I130">
        <v>3</v>
      </c>
    </row>
    <row r="131" spans="1:9" x14ac:dyDescent="0.3">
      <c r="A131" s="2">
        <v>44340</v>
      </c>
      <c r="B131" t="s">
        <v>249</v>
      </c>
      <c r="C131" t="s">
        <v>223</v>
      </c>
      <c r="D131" t="s">
        <v>597</v>
      </c>
      <c r="E131" t="s">
        <v>362</v>
      </c>
      <c r="F131" t="s">
        <v>604</v>
      </c>
      <c r="G131">
        <v>1825.4</v>
      </c>
      <c r="H131">
        <v>-787.65060000000005</v>
      </c>
      <c r="I131">
        <v>3</v>
      </c>
    </row>
    <row r="132" spans="1:9" x14ac:dyDescent="0.3">
      <c r="A132" s="2">
        <v>44348</v>
      </c>
      <c r="B132" t="s">
        <v>261</v>
      </c>
      <c r="C132" t="s">
        <v>124</v>
      </c>
      <c r="D132" t="s">
        <v>597</v>
      </c>
      <c r="E132" t="s">
        <v>364</v>
      </c>
      <c r="F132" t="s">
        <v>598</v>
      </c>
      <c r="G132">
        <v>13537.243399999999</v>
      </c>
      <c r="H132">
        <v>784.5826920000012</v>
      </c>
      <c r="I132">
        <v>3</v>
      </c>
    </row>
    <row r="133" spans="1:9" x14ac:dyDescent="0.3">
      <c r="A133" s="2">
        <v>44344</v>
      </c>
      <c r="B133" t="s">
        <v>261</v>
      </c>
      <c r="C133" t="s">
        <v>225</v>
      </c>
      <c r="D133" t="s">
        <v>597</v>
      </c>
      <c r="E133" t="s">
        <v>364</v>
      </c>
      <c r="F133" t="s">
        <v>598</v>
      </c>
      <c r="G133">
        <v>7164.9459999999999</v>
      </c>
      <c r="H133">
        <v>546.00347999999997</v>
      </c>
      <c r="I133">
        <v>3</v>
      </c>
    </row>
    <row r="134" spans="1:9" x14ac:dyDescent="0.3">
      <c r="A134" s="2">
        <v>44342</v>
      </c>
      <c r="B134" t="s">
        <v>261</v>
      </c>
      <c r="C134" t="s">
        <v>123</v>
      </c>
      <c r="D134" t="s">
        <v>597</v>
      </c>
      <c r="E134" t="s">
        <v>364</v>
      </c>
      <c r="F134" t="s">
        <v>598</v>
      </c>
      <c r="G134">
        <v>3300.84</v>
      </c>
      <c r="H134">
        <v>213.70410000000001</v>
      </c>
      <c r="I134">
        <v>2</v>
      </c>
    </row>
    <row r="135" spans="1:9" x14ac:dyDescent="0.3">
      <c r="A135" s="2">
        <v>44350</v>
      </c>
      <c r="B135" t="s">
        <v>261</v>
      </c>
      <c r="C135" t="s">
        <v>121</v>
      </c>
      <c r="D135" t="s">
        <v>597</v>
      </c>
      <c r="E135" t="s">
        <v>364</v>
      </c>
      <c r="F135" t="s">
        <v>598</v>
      </c>
      <c r="G135">
        <v>2880.596</v>
      </c>
      <c r="H135">
        <v>172.06779200000003</v>
      </c>
      <c r="I135">
        <v>6</v>
      </c>
    </row>
    <row r="136" spans="1:9" x14ac:dyDescent="0.3">
      <c r="A136" s="2">
        <v>44345</v>
      </c>
      <c r="B136" t="s">
        <v>263</v>
      </c>
      <c r="C136" t="s">
        <v>226</v>
      </c>
      <c r="D136" t="s">
        <v>611</v>
      </c>
      <c r="E136" t="s">
        <v>367</v>
      </c>
      <c r="F136" t="s">
        <v>598</v>
      </c>
      <c r="G136">
        <v>5919.3119999999999</v>
      </c>
      <c r="H136">
        <v>3444.0491139999999</v>
      </c>
      <c r="I136">
        <v>3</v>
      </c>
    </row>
    <row r="137" spans="1:9" x14ac:dyDescent="0.3">
      <c r="A137" s="2">
        <v>44342</v>
      </c>
      <c r="B137" t="s">
        <v>266</v>
      </c>
      <c r="C137" t="s">
        <v>229</v>
      </c>
      <c r="D137" t="s">
        <v>597</v>
      </c>
      <c r="E137" t="s">
        <v>370</v>
      </c>
      <c r="F137" t="s">
        <v>604</v>
      </c>
      <c r="G137">
        <v>2188</v>
      </c>
      <c r="H137">
        <v>-655.7876</v>
      </c>
      <c r="I137">
        <v>3</v>
      </c>
    </row>
    <row r="138" spans="1:9" x14ac:dyDescent="0.3">
      <c r="A138" s="2">
        <v>44345</v>
      </c>
      <c r="B138" t="s">
        <v>271</v>
      </c>
      <c r="C138" t="s">
        <v>229</v>
      </c>
      <c r="D138" t="s">
        <v>597</v>
      </c>
      <c r="E138" t="s">
        <v>373</v>
      </c>
      <c r="F138" t="s">
        <v>604</v>
      </c>
      <c r="G138">
        <v>4026.4</v>
      </c>
      <c r="H138">
        <v>-1814.2488000000001</v>
      </c>
      <c r="I138">
        <v>6</v>
      </c>
    </row>
    <row r="139" spans="1:9" x14ac:dyDescent="0.3">
      <c r="A139" s="2">
        <v>44342</v>
      </c>
      <c r="B139" t="s">
        <v>275</v>
      </c>
      <c r="C139" t="s">
        <v>233</v>
      </c>
      <c r="D139" t="s">
        <v>597</v>
      </c>
      <c r="E139" t="s">
        <v>376</v>
      </c>
      <c r="F139" t="s">
        <v>598</v>
      </c>
      <c r="G139">
        <v>2363.0333999999998</v>
      </c>
      <c r="H139">
        <v>152.43178500000002</v>
      </c>
      <c r="I139">
        <v>2</v>
      </c>
    </row>
    <row r="140" spans="1:9" x14ac:dyDescent="0.3">
      <c r="A140" s="2">
        <v>44345</v>
      </c>
      <c r="B140" t="s">
        <v>275</v>
      </c>
      <c r="C140" t="s">
        <v>236</v>
      </c>
      <c r="D140" t="s">
        <v>597</v>
      </c>
      <c r="E140" t="s">
        <v>376</v>
      </c>
      <c r="F140" t="s">
        <v>598</v>
      </c>
      <c r="G140">
        <v>4389.4745999999996</v>
      </c>
      <c r="H140">
        <v>308.55542199999996</v>
      </c>
      <c r="I140">
        <v>1</v>
      </c>
    </row>
    <row r="141" spans="1:9" x14ac:dyDescent="0.3">
      <c r="A141" s="2">
        <v>44346</v>
      </c>
      <c r="B141" t="s">
        <v>278</v>
      </c>
      <c r="C141" t="s">
        <v>132</v>
      </c>
      <c r="D141" t="s">
        <v>600</v>
      </c>
      <c r="E141" t="s">
        <v>379</v>
      </c>
      <c r="F141" t="s">
        <v>599</v>
      </c>
      <c r="G141">
        <v>24366.720000000001</v>
      </c>
      <c r="H141">
        <v>3723.3658</v>
      </c>
      <c r="I141">
        <v>2</v>
      </c>
    </row>
    <row r="142" spans="1:9" x14ac:dyDescent="0.3">
      <c r="A142" s="2">
        <v>44361</v>
      </c>
      <c r="B142" t="s">
        <v>281</v>
      </c>
      <c r="C142" t="s">
        <v>239</v>
      </c>
      <c r="D142" t="s">
        <v>605</v>
      </c>
      <c r="E142" t="s">
        <v>382</v>
      </c>
      <c r="F142" t="s">
        <v>599</v>
      </c>
      <c r="G142">
        <v>63023.204820000006</v>
      </c>
      <c r="H142">
        <v>25084.00389</v>
      </c>
      <c r="I142">
        <v>2</v>
      </c>
    </row>
    <row r="143" spans="1:9" x14ac:dyDescent="0.3">
      <c r="A143" s="2">
        <v>44356</v>
      </c>
      <c r="B143" t="s">
        <v>294</v>
      </c>
      <c r="C143" t="s">
        <v>241</v>
      </c>
      <c r="D143" t="s">
        <v>597</v>
      </c>
      <c r="E143" t="s">
        <v>390</v>
      </c>
      <c r="F143" t="s">
        <v>604</v>
      </c>
      <c r="G143">
        <v>2449.6</v>
      </c>
      <c r="H143">
        <v>-151.2998</v>
      </c>
      <c r="I143">
        <v>2</v>
      </c>
    </row>
    <row r="144" spans="1:9" x14ac:dyDescent="0.3">
      <c r="A144" s="2">
        <v>44366</v>
      </c>
      <c r="B144" t="s">
        <v>301</v>
      </c>
      <c r="C144" t="s">
        <v>242</v>
      </c>
      <c r="D144" t="s">
        <v>597</v>
      </c>
      <c r="E144" t="s">
        <v>395</v>
      </c>
      <c r="F144" t="s">
        <v>599</v>
      </c>
      <c r="G144">
        <v>28019.819</v>
      </c>
      <c r="H144">
        <v>2847.1504</v>
      </c>
      <c r="I144">
        <v>3</v>
      </c>
    </row>
    <row r="145" spans="1:9" x14ac:dyDescent="0.3">
      <c r="A145" s="2">
        <v>44370</v>
      </c>
      <c r="B145" t="s">
        <v>305</v>
      </c>
      <c r="C145" t="s">
        <v>243</v>
      </c>
      <c r="D145" t="s">
        <v>612</v>
      </c>
      <c r="E145" t="s">
        <v>398</v>
      </c>
      <c r="F145" t="s">
        <v>598</v>
      </c>
      <c r="G145">
        <v>3750.3283999999999</v>
      </c>
      <c r="H145">
        <v>0.41780000000009504</v>
      </c>
      <c r="I145">
        <v>1</v>
      </c>
    </row>
    <row r="146" spans="1:9" x14ac:dyDescent="0.3">
      <c r="A146" s="2">
        <v>44360</v>
      </c>
      <c r="B146" t="s">
        <v>308</v>
      </c>
      <c r="C146" t="s">
        <v>244</v>
      </c>
      <c r="D146" t="s">
        <v>597</v>
      </c>
      <c r="E146" t="s">
        <v>400</v>
      </c>
      <c r="F146" t="s">
        <v>604</v>
      </c>
      <c r="G146">
        <v>1789</v>
      </c>
      <c r="H146">
        <v>-1321.1120000000001</v>
      </c>
      <c r="I146">
        <v>3</v>
      </c>
    </row>
    <row r="147" spans="1:9" x14ac:dyDescent="0.3">
      <c r="A147" s="2">
        <v>44365</v>
      </c>
      <c r="B147" t="s">
        <v>311</v>
      </c>
      <c r="C147" t="s">
        <v>245</v>
      </c>
      <c r="D147" t="s">
        <v>597</v>
      </c>
      <c r="E147" t="s">
        <v>402</v>
      </c>
      <c r="F147" t="s">
        <v>598</v>
      </c>
      <c r="G147">
        <v>2541.3375999999998</v>
      </c>
      <c r="H147">
        <v>148.619539</v>
      </c>
      <c r="I147">
        <v>1</v>
      </c>
    </row>
    <row r="148" spans="1:9" x14ac:dyDescent="0.3">
      <c r="A148" s="2">
        <v>44374</v>
      </c>
      <c r="B148" t="s">
        <v>314</v>
      </c>
      <c r="C148" t="s">
        <v>247</v>
      </c>
      <c r="D148" t="s">
        <v>603</v>
      </c>
      <c r="E148" t="s">
        <v>405</v>
      </c>
      <c r="F148" t="s">
        <v>598</v>
      </c>
      <c r="G148">
        <v>1143.886</v>
      </c>
      <c r="H148">
        <v>366.81769800000001</v>
      </c>
      <c r="I148">
        <v>1</v>
      </c>
    </row>
    <row r="149" spans="1:9" x14ac:dyDescent="0.3">
      <c r="A149" s="2">
        <v>44368</v>
      </c>
      <c r="B149" t="s">
        <v>320</v>
      </c>
      <c r="C149" t="s">
        <v>248</v>
      </c>
      <c r="D149" t="s">
        <v>605</v>
      </c>
      <c r="E149" t="s">
        <v>407</v>
      </c>
      <c r="F149" t="s">
        <v>598</v>
      </c>
      <c r="G149">
        <v>1719.8117999999999</v>
      </c>
      <c r="H149">
        <v>363.74982999999997</v>
      </c>
      <c r="I149">
        <v>1</v>
      </c>
    </row>
    <row r="150" spans="1:9" x14ac:dyDescent="0.3">
      <c r="A150" s="2">
        <v>44377</v>
      </c>
      <c r="B150" t="s">
        <v>324</v>
      </c>
      <c r="C150" t="s">
        <v>250</v>
      </c>
      <c r="D150" t="s">
        <v>597</v>
      </c>
      <c r="E150" t="s">
        <v>409</v>
      </c>
      <c r="F150" t="s">
        <v>604</v>
      </c>
      <c r="G150">
        <v>2050.1999999999998</v>
      </c>
      <c r="H150">
        <v>-542.54719999999998</v>
      </c>
      <c r="I150">
        <v>2</v>
      </c>
    </row>
    <row r="151" spans="1:9" x14ac:dyDescent="0.3">
      <c r="A151" s="2">
        <v>44381</v>
      </c>
      <c r="B151" t="s">
        <v>327</v>
      </c>
      <c r="C151" t="s">
        <v>48</v>
      </c>
      <c r="D151" t="s">
        <v>597</v>
      </c>
      <c r="E151" t="s">
        <v>411</v>
      </c>
      <c r="F151" t="s">
        <v>598</v>
      </c>
      <c r="G151">
        <v>14817.528</v>
      </c>
      <c r="H151">
        <v>1425.3624</v>
      </c>
      <c r="I151">
        <v>3</v>
      </c>
    </row>
    <row r="152" spans="1:9" x14ac:dyDescent="0.3">
      <c r="A152" s="2">
        <v>44377</v>
      </c>
      <c r="B152" t="s">
        <v>327</v>
      </c>
      <c r="C152" t="s">
        <v>251</v>
      </c>
      <c r="D152" t="s">
        <v>597</v>
      </c>
      <c r="E152" t="s">
        <v>411</v>
      </c>
      <c r="F152" t="s">
        <v>598</v>
      </c>
      <c r="G152">
        <v>9648.4539999999997</v>
      </c>
      <c r="H152">
        <v>334.94880000000001</v>
      </c>
      <c r="I152">
        <v>3</v>
      </c>
    </row>
    <row r="153" spans="1:9" x14ac:dyDescent="0.3">
      <c r="A153" s="2">
        <v>44377</v>
      </c>
      <c r="B153" t="s">
        <v>327</v>
      </c>
      <c r="C153" t="s">
        <v>252</v>
      </c>
      <c r="D153" t="s">
        <v>597</v>
      </c>
      <c r="E153" t="s">
        <v>411</v>
      </c>
      <c r="F153" t="s">
        <v>598</v>
      </c>
      <c r="G153">
        <v>14198.814</v>
      </c>
      <c r="H153">
        <v>-1711.0422000000001</v>
      </c>
      <c r="I153">
        <v>2</v>
      </c>
    </row>
    <row r="154" spans="1:9" x14ac:dyDescent="0.3">
      <c r="A154" s="2">
        <v>44380</v>
      </c>
      <c r="B154" t="s">
        <v>327</v>
      </c>
      <c r="C154" t="s">
        <v>253</v>
      </c>
      <c r="D154" t="s">
        <v>597</v>
      </c>
      <c r="E154" t="s">
        <v>411</v>
      </c>
      <c r="F154" t="s">
        <v>598</v>
      </c>
      <c r="G154">
        <v>3872.8</v>
      </c>
      <c r="H154">
        <v>-692.53120000000001</v>
      </c>
      <c r="I154">
        <v>3</v>
      </c>
    </row>
    <row r="155" spans="1:9" x14ac:dyDescent="0.3">
      <c r="A155" s="2">
        <v>44378</v>
      </c>
      <c r="B155" t="s">
        <v>331</v>
      </c>
      <c r="C155" t="s">
        <v>254</v>
      </c>
      <c r="D155" t="s">
        <v>605</v>
      </c>
      <c r="E155" t="s">
        <v>413</v>
      </c>
      <c r="F155" t="s">
        <v>598</v>
      </c>
      <c r="G155">
        <v>7190.3519999999999</v>
      </c>
      <c r="H155">
        <v>2979.28</v>
      </c>
      <c r="I155">
        <v>8</v>
      </c>
    </row>
    <row r="156" spans="1:9" x14ac:dyDescent="0.3">
      <c r="A156" s="2">
        <v>44376</v>
      </c>
      <c r="B156" t="s">
        <v>331</v>
      </c>
      <c r="C156" t="s">
        <v>255</v>
      </c>
      <c r="D156" t="s">
        <v>605</v>
      </c>
      <c r="E156" t="s">
        <v>413</v>
      </c>
      <c r="F156" t="s">
        <v>598</v>
      </c>
      <c r="G156">
        <v>5069.0550000000003</v>
      </c>
      <c r="H156">
        <v>3411.8733000000002</v>
      </c>
      <c r="I156">
        <v>2</v>
      </c>
    </row>
    <row r="157" spans="1:9" x14ac:dyDescent="0.3">
      <c r="A157" s="2">
        <v>44386</v>
      </c>
      <c r="B157" t="s">
        <v>331</v>
      </c>
      <c r="C157" t="s">
        <v>256</v>
      </c>
      <c r="D157" t="s">
        <v>605</v>
      </c>
      <c r="E157" t="s">
        <v>413</v>
      </c>
      <c r="F157" t="s">
        <v>598</v>
      </c>
      <c r="G157">
        <v>2889.857</v>
      </c>
      <c r="H157">
        <v>872.69747000000007</v>
      </c>
      <c r="I157">
        <v>1</v>
      </c>
    </row>
    <row r="158" spans="1:9" x14ac:dyDescent="0.3">
      <c r="A158" s="2">
        <v>44381</v>
      </c>
      <c r="B158" t="s">
        <v>331</v>
      </c>
      <c r="C158" t="s">
        <v>257</v>
      </c>
      <c r="D158" t="s">
        <v>605</v>
      </c>
      <c r="E158" t="s">
        <v>413</v>
      </c>
      <c r="F158" t="s">
        <v>598</v>
      </c>
      <c r="G158">
        <v>2778.357</v>
      </c>
      <c r="H158">
        <v>840.02177000000006</v>
      </c>
      <c r="I158">
        <v>1</v>
      </c>
    </row>
    <row r="159" spans="1:9" x14ac:dyDescent="0.3">
      <c r="A159" s="2">
        <v>44381</v>
      </c>
      <c r="B159" t="s">
        <v>331</v>
      </c>
      <c r="C159" t="s">
        <v>258</v>
      </c>
      <c r="D159" t="s">
        <v>605</v>
      </c>
      <c r="E159" t="s">
        <v>413</v>
      </c>
      <c r="F159" t="s">
        <v>598</v>
      </c>
      <c r="G159">
        <v>2998.8</v>
      </c>
      <c r="H159">
        <v>781.91250000000002</v>
      </c>
      <c r="I159">
        <v>4</v>
      </c>
    </row>
    <row r="160" spans="1:9" x14ac:dyDescent="0.3">
      <c r="A160" s="2">
        <v>44383</v>
      </c>
      <c r="B160" t="s">
        <v>331</v>
      </c>
      <c r="C160" t="s">
        <v>259</v>
      </c>
      <c r="D160" t="s">
        <v>605</v>
      </c>
      <c r="E160" t="s">
        <v>413</v>
      </c>
      <c r="F160" t="s">
        <v>598</v>
      </c>
      <c r="G160">
        <v>2415.1680000000001</v>
      </c>
      <c r="H160">
        <v>872.46500000000003</v>
      </c>
      <c r="I160">
        <v>2</v>
      </c>
    </row>
    <row r="161" spans="1:9" x14ac:dyDescent="0.3">
      <c r="A161" s="2">
        <v>44390</v>
      </c>
      <c r="B161" t="s">
        <v>331</v>
      </c>
      <c r="C161" t="s">
        <v>260</v>
      </c>
      <c r="D161" t="s">
        <v>605</v>
      </c>
      <c r="E161" t="s">
        <v>413</v>
      </c>
      <c r="F161" t="s">
        <v>598</v>
      </c>
      <c r="G161">
        <v>6973.6639999999998</v>
      </c>
      <c r="H161">
        <v>3069.3971999999999</v>
      </c>
      <c r="I161">
        <v>2</v>
      </c>
    </row>
    <row r="162" spans="1:9" x14ac:dyDescent="0.3">
      <c r="A162" s="2">
        <v>44377</v>
      </c>
      <c r="B162" t="s">
        <v>331</v>
      </c>
      <c r="C162" t="s">
        <v>262</v>
      </c>
      <c r="D162" t="s">
        <v>605</v>
      </c>
      <c r="E162" t="s">
        <v>413</v>
      </c>
      <c r="F162" t="s">
        <v>598</v>
      </c>
      <c r="G162">
        <v>3738.8220000000001</v>
      </c>
      <c r="H162">
        <v>1785.0703000000001</v>
      </c>
      <c r="I162">
        <v>2</v>
      </c>
    </row>
    <row r="163" spans="1:9" x14ac:dyDescent="0.3">
      <c r="A163" s="2">
        <v>44382</v>
      </c>
      <c r="B163" t="s">
        <v>331</v>
      </c>
      <c r="C163" t="s">
        <v>264</v>
      </c>
      <c r="D163" t="s">
        <v>605</v>
      </c>
      <c r="E163" t="s">
        <v>413</v>
      </c>
      <c r="F163" t="s">
        <v>598</v>
      </c>
      <c r="G163">
        <v>4604.0770000000002</v>
      </c>
      <c r="H163">
        <v>2019.6141</v>
      </c>
      <c r="I163">
        <v>3</v>
      </c>
    </row>
    <row r="164" spans="1:9" x14ac:dyDescent="0.3">
      <c r="A164" s="2">
        <v>44378</v>
      </c>
      <c r="B164" t="s">
        <v>331</v>
      </c>
      <c r="C164" t="s">
        <v>267</v>
      </c>
      <c r="D164" t="s">
        <v>605</v>
      </c>
      <c r="E164" t="s">
        <v>413</v>
      </c>
      <c r="F164" t="s">
        <v>598</v>
      </c>
      <c r="G164">
        <v>20682.900000000001</v>
      </c>
      <c r="H164">
        <v>8133.8357999999998</v>
      </c>
      <c r="I164">
        <v>1</v>
      </c>
    </row>
    <row r="165" spans="1:9" x14ac:dyDescent="0.3">
      <c r="A165" s="2">
        <v>44382</v>
      </c>
      <c r="B165" t="s">
        <v>331</v>
      </c>
      <c r="C165" t="s">
        <v>269</v>
      </c>
      <c r="D165" t="s">
        <v>605</v>
      </c>
      <c r="E165" t="s">
        <v>413</v>
      </c>
      <c r="F165" t="s">
        <v>598</v>
      </c>
      <c r="G165">
        <v>27152.892</v>
      </c>
      <c r="H165">
        <v>6817.4355999999998</v>
      </c>
      <c r="I165">
        <v>4</v>
      </c>
    </row>
    <row r="166" spans="1:9" x14ac:dyDescent="0.3">
      <c r="A166" s="2">
        <v>44383</v>
      </c>
      <c r="B166" t="s">
        <v>331</v>
      </c>
      <c r="C166" t="s">
        <v>270</v>
      </c>
      <c r="D166" t="s">
        <v>605</v>
      </c>
      <c r="E166" t="s">
        <v>413</v>
      </c>
      <c r="F166" t="s">
        <v>598</v>
      </c>
      <c r="G166">
        <v>27541.3</v>
      </c>
      <c r="H166">
        <v>11179.6504</v>
      </c>
      <c r="I166">
        <v>2</v>
      </c>
    </row>
    <row r="167" spans="1:9" x14ac:dyDescent="0.3">
      <c r="A167" s="2">
        <v>44375</v>
      </c>
      <c r="B167" t="s">
        <v>331</v>
      </c>
      <c r="C167" t="s">
        <v>272</v>
      </c>
      <c r="D167" t="s">
        <v>605</v>
      </c>
      <c r="E167" t="s">
        <v>413</v>
      </c>
      <c r="F167" t="s">
        <v>598</v>
      </c>
      <c r="G167">
        <v>2908.8960000000002</v>
      </c>
      <c r="H167">
        <v>950.07560000000001</v>
      </c>
      <c r="I167">
        <v>2</v>
      </c>
    </row>
    <row r="168" spans="1:9" x14ac:dyDescent="0.3">
      <c r="A168" s="2">
        <v>44375</v>
      </c>
      <c r="B168" t="s">
        <v>331</v>
      </c>
      <c r="C168" t="s">
        <v>274</v>
      </c>
      <c r="D168" t="s">
        <v>605</v>
      </c>
      <c r="E168" t="s">
        <v>413</v>
      </c>
      <c r="F168" t="s">
        <v>598</v>
      </c>
      <c r="G168">
        <v>4794.0860000000002</v>
      </c>
      <c r="H168">
        <v>1511.277</v>
      </c>
      <c r="I168">
        <v>1</v>
      </c>
    </row>
    <row r="169" spans="1:9" x14ac:dyDescent="0.3">
      <c r="A169" s="2">
        <v>44386</v>
      </c>
      <c r="B169" t="s">
        <v>331</v>
      </c>
      <c r="C169" t="s">
        <v>276</v>
      </c>
      <c r="D169" t="s">
        <v>605</v>
      </c>
      <c r="E169" t="s">
        <v>413</v>
      </c>
      <c r="F169" t="s">
        <v>598</v>
      </c>
      <c r="G169">
        <v>3660.0540000000001</v>
      </c>
      <c r="H169">
        <v>1038.8784000000001</v>
      </c>
      <c r="I169">
        <v>2</v>
      </c>
    </row>
    <row r="170" spans="1:9" x14ac:dyDescent="0.3">
      <c r="A170" s="2">
        <v>44380</v>
      </c>
      <c r="B170" t="s">
        <v>331</v>
      </c>
      <c r="C170" t="s">
        <v>279</v>
      </c>
      <c r="D170" t="s">
        <v>605</v>
      </c>
      <c r="E170" t="s">
        <v>413</v>
      </c>
      <c r="F170" t="s">
        <v>598</v>
      </c>
      <c r="G170">
        <v>7641.8739999999998</v>
      </c>
      <c r="H170">
        <v>2906.7125999999998</v>
      </c>
      <c r="I170">
        <v>1</v>
      </c>
    </row>
    <row r="171" spans="1:9" x14ac:dyDescent="0.3">
      <c r="A171" s="2">
        <v>44379</v>
      </c>
      <c r="B171" t="s">
        <v>331</v>
      </c>
      <c r="C171" t="s">
        <v>282</v>
      </c>
      <c r="D171" t="s">
        <v>605</v>
      </c>
      <c r="E171" t="s">
        <v>413</v>
      </c>
      <c r="F171" t="s">
        <v>598</v>
      </c>
      <c r="G171">
        <v>1144.45</v>
      </c>
      <c r="H171">
        <v>319.81259999999997</v>
      </c>
      <c r="I171">
        <v>3</v>
      </c>
    </row>
    <row r="172" spans="1:9" x14ac:dyDescent="0.3">
      <c r="A172" s="2">
        <v>44381</v>
      </c>
      <c r="B172" t="s">
        <v>331</v>
      </c>
      <c r="C172" t="s">
        <v>284</v>
      </c>
      <c r="D172" t="s">
        <v>605</v>
      </c>
      <c r="E172" t="s">
        <v>413</v>
      </c>
      <c r="F172" t="s">
        <v>598</v>
      </c>
      <c r="G172">
        <v>19561.308000000001</v>
      </c>
      <c r="H172">
        <v>8430.0429999999997</v>
      </c>
      <c r="I172">
        <v>1</v>
      </c>
    </row>
    <row r="173" spans="1:9" x14ac:dyDescent="0.3">
      <c r="A173" s="2">
        <v>44388</v>
      </c>
      <c r="B173" t="s">
        <v>331</v>
      </c>
      <c r="C173" t="s">
        <v>285</v>
      </c>
      <c r="D173" t="s">
        <v>605</v>
      </c>
      <c r="E173" t="s">
        <v>413</v>
      </c>
      <c r="F173" t="s">
        <v>598</v>
      </c>
      <c r="G173">
        <v>5362.18</v>
      </c>
      <c r="H173">
        <v>1705.374</v>
      </c>
      <c r="I173">
        <v>10</v>
      </c>
    </row>
    <row r="174" spans="1:9" x14ac:dyDescent="0.3">
      <c r="A174" s="2">
        <v>44385</v>
      </c>
      <c r="B174" t="s">
        <v>334</v>
      </c>
      <c r="C174" t="s">
        <v>286</v>
      </c>
      <c r="D174" t="s">
        <v>597</v>
      </c>
      <c r="E174" t="s">
        <v>415</v>
      </c>
      <c r="F174" t="s">
        <v>598</v>
      </c>
      <c r="G174">
        <v>9500.4830999999995</v>
      </c>
      <c r="H174">
        <v>146.439772</v>
      </c>
      <c r="I174">
        <v>1</v>
      </c>
    </row>
    <row r="175" spans="1:9" x14ac:dyDescent="0.3">
      <c r="A175" s="2">
        <v>44381</v>
      </c>
      <c r="B175" t="s">
        <v>338</v>
      </c>
      <c r="C175" t="s">
        <v>287</v>
      </c>
      <c r="D175" t="s">
        <v>597</v>
      </c>
      <c r="E175" t="s">
        <v>417</v>
      </c>
      <c r="F175" t="s">
        <v>598</v>
      </c>
      <c r="G175">
        <v>1245.5999999999999</v>
      </c>
      <c r="H175">
        <v>21.680912000000106</v>
      </c>
      <c r="I175">
        <v>4</v>
      </c>
    </row>
    <row r="176" spans="1:9" x14ac:dyDescent="0.3">
      <c r="A176" s="2">
        <v>44385</v>
      </c>
      <c r="B176" t="s">
        <v>340</v>
      </c>
      <c r="C176" t="s">
        <v>288</v>
      </c>
      <c r="D176" t="s">
        <v>597</v>
      </c>
      <c r="E176" t="s">
        <v>419</v>
      </c>
      <c r="F176" t="s">
        <v>604</v>
      </c>
      <c r="G176">
        <v>2278.1999999999998</v>
      </c>
      <c r="H176">
        <v>-530.64959999999996</v>
      </c>
      <c r="I176">
        <v>6</v>
      </c>
    </row>
    <row r="177" spans="1:9" x14ac:dyDescent="0.3">
      <c r="A177" s="2">
        <v>44392</v>
      </c>
      <c r="B177" t="s">
        <v>343</v>
      </c>
      <c r="C177" t="s">
        <v>289</v>
      </c>
      <c r="D177" t="s">
        <v>597</v>
      </c>
      <c r="E177" t="s">
        <v>421</v>
      </c>
      <c r="F177" t="s">
        <v>598</v>
      </c>
      <c r="G177">
        <v>714.23779999999999</v>
      </c>
      <c r="H177">
        <v>31.798021999999996</v>
      </c>
      <c r="I177">
        <v>1</v>
      </c>
    </row>
    <row r="178" spans="1:9" x14ac:dyDescent="0.3">
      <c r="A178" s="2">
        <v>44386</v>
      </c>
      <c r="B178" t="s">
        <v>351</v>
      </c>
      <c r="C178" t="s">
        <v>48</v>
      </c>
      <c r="D178" t="s">
        <v>597</v>
      </c>
      <c r="E178" t="s">
        <v>425</v>
      </c>
      <c r="F178" t="s">
        <v>598</v>
      </c>
      <c r="G178">
        <v>16847.64</v>
      </c>
      <c r="H178">
        <v>1630.6487999999999</v>
      </c>
      <c r="I178">
        <v>1</v>
      </c>
    </row>
    <row r="179" spans="1:9" x14ac:dyDescent="0.3">
      <c r="A179" s="2">
        <v>44388</v>
      </c>
      <c r="B179" t="s">
        <v>353</v>
      </c>
      <c r="C179" t="s">
        <v>288</v>
      </c>
      <c r="D179" t="s">
        <v>597</v>
      </c>
      <c r="E179" t="s">
        <v>427</v>
      </c>
      <c r="F179" t="s">
        <v>604</v>
      </c>
      <c r="G179">
        <v>1162.8</v>
      </c>
      <c r="H179">
        <v>-228.5712</v>
      </c>
      <c r="I179">
        <v>3</v>
      </c>
    </row>
    <row r="180" spans="1:9" x14ac:dyDescent="0.3">
      <c r="A180" s="2">
        <v>44391</v>
      </c>
      <c r="B180" t="s">
        <v>356</v>
      </c>
      <c r="C180" t="s">
        <v>290</v>
      </c>
      <c r="D180" t="s">
        <v>597</v>
      </c>
      <c r="E180" t="s">
        <v>429</v>
      </c>
      <c r="F180" t="s">
        <v>598</v>
      </c>
      <c r="G180">
        <v>9568.2999999999993</v>
      </c>
      <c r="H180">
        <v>-3404.92</v>
      </c>
      <c r="I180">
        <v>2</v>
      </c>
    </row>
    <row r="181" spans="1:9" x14ac:dyDescent="0.3">
      <c r="A181" s="2">
        <v>44387</v>
      </c>
      <c r="B181" t="s">
        <v>358</v>
      </c>
      <c r="C181" t="s">
        <v>103</v>
      </c>
      <c r="D181" t="s">
        <v>597</v>
      </c>
      <c r="E181" t="s">
        <v>433</v>
      </c>
      <c r="F181" t="s">
        <v>599</v>
      </c>
      <c r="G181">
        <v>6618.5</v>
      </c>
      <c r="H181">
        <v>-2152.869678</v>
      </c>
      <c r="I181">
        <v>2</v>
      </c>
    </row>
    <row r="182" spans="1:9" x14ac:dyDescent="0.3">
      <c r="A182" s="2">
        <v>44401</v>
      </c>
      <c r="B182" t="s">
        <v>358</v>
      </c>
      <c r="C182" t="s">
        <v>291</v>
      </c>
      <c r="D182" t="s">
        <v>597</v>
      </c>
      <c r="E182" t="s">
        <v>433</v>
      </c>
      <c r="F182" t="s">
        <v>598</v>
      </c>
      <c r="G182">
        <v>4468.5</v>
      </c>
      <c r="H182">
        <v>-5913.6103999999996</v>
      </c>
      <c r="I182">
        <v>2</v>
      </c>
    </row>
    <row r="183" spans="1:9" x14ac:dyDescent="0.3">
      <c r="A183" s="2">
        <v>44397</v>
      </c>
      <c r="B183" t="s">
        <v>360</v>
      </c>
      <c r="C183" t="s">
        <v>292</v>
      </c>
      <c r="D183" t="s">
        <v>603</v>
      </c>
      <c r="E183" t="s">
        <v>435</v>
      </c>
      <c r="F183" t="s">
        <v>604</v>
      </c>
      <c r="G183">
        <v>1762.0740000000001</v>
      </c>
      <c r="H183">
        <v>250.58519999999999</v>
      </c>
      <c r="I183">
        <v>3</v>
      </c>
    </row>
    <row r="184" spans="1:9" x14ac:dyDescent="0.3">
      <c r="A184" s="2">
        <v>44392</v>
      </c>
      <c r="B184" t="s">
        <v>360</v>
      </c>
      <c r="C184" t="s">
        <v>65</v>
      </c>
      <c r="D184" t="s">
        <v>603</v>
      </c>
      <c r="E184" t="s">
        <v>435</v>
      </c>
      <c r="F184" t="s">
        <v>604</v>
      </c>
      <c r="G184">
        <v>1477.335</v>
      </c>
      <c r="H184">
        <v>307.57740000000001</v>
      </c>
      <c r="I184">
        <v>3</v>
      </c>
    </row>
    <row r="185" spans="1:9" x14ac:dyDescent="0.3">
      <c r="A185" s="2">
        <v>44401</v>
      </c>
      <c r="B185" t="s">
        <v>363</v>
      </c>
      <c r="C185" t="s">
        <v>293</v>
      </c>
      <c r="D185" t="s">
        <v>597</v>
      </c>
      <c r="E185" t="s">
        <v>437</v>
      </c>
      <c r="F185" t="s">
        <v>598</v>
      </c>
      <c r="G185">
        <v>1518.9780000000001</v>
      </c>
      <c r="H185">
        <v>329.22051300000004</v>
      </c>
      <c r="I185">
        <v>3</v>
      </c>
    </row>
    <row r="186" spans="1:9" x14ac:dyDescent="0.3">
      <c r="A186" s="2">
        <v>44399</v>
      </c>
      <c r="B186" t="s">
        <v>363</v>
      </c>
      <c r="C186" t="s">
        <v>295</v>
      </c>
      <c r="D186" t="s">
        <v>597</v>
      </c>
      <c r="E186" t="s">
        <v>437</v>
      </c>
      <c r="F186" t="s">
        <v>598</v>
      </c>
      <c r="G186">
        <v>2166.0408000000002</v>
      </c>
      <c r="H186">
        <v>474.72205499999995</v>
      </c>
      <c r="I186">
        <v>1</v>
      </c>
    </row>
    <row r="187" spans="1:9" x14ac:dyDescent="0.3">
      <c r="A187" s="2">
        <v>44401</v>
      </c>
      <c r="B187" t="s">
        <v>363</v>
      </c>
      <c r="C187" t="s">
        <v>296</v>
      </c>
      <c r="D187" t="s">
        <v>597</v>
      </c>
      <c r="E187" t="s">
        <v>437</v>
      </c>
      <c r="F187" t="s">
        <v>598</v>
      </c>
      <c r="G187">
        <v>450.1728</v>
      </c>
      <c r="H187">
        <v>151.938738</v>
      </c>
      <c r="I187">
        <v>2</v>
      </c>
    </row>
    <row r="188" spans="1:9" x14ac:dyDescent="0.3">
      <c r="A188" s="2">
        <v>44403</v>
      </c>
      <c r="B188" t="s">
        <v>365</v>
      </c>
      <c r="C188" t="s">
        <v>52</v>
      </c>
      <c r="D188" t="s">
        <v>607</v>
      </c>
      <c r="E188" t="s">
        <v>439</v>
      </c>
      <c r="F188" t="s">
        <v>598</v>
      </c>
      <c r="G188">
        <v>28326.858560000001</v>
      </c>
      <c r="H188">
        <v>5487.8852960000004</v>
      </c>
      <c r="I188">
        <v>3</v>
      </c>
    </row>
    <row r="189" spans="1:9" x14ac:dyDescent="0.3">
      <c r="A189" s="2">
        <v>44407</v>
      </c>
      <c r="B189" t="s">
        <v>365</v>
      </c>
      <c r="C189" t="s">
        <v>225</v>
      </c>
      <c r="D189" t="s">
        <v>607</v>
      </c>
      <c r="E189" t="s">
        <v>439</v>
      </c>
      <c r="F189" t="s">
        <v>598</v>
      </c>
      <c r="G189">
        <v>10707.1872</v>
      </c>
      <c r="H189">
        <v>2543.5413359999998</v>
      </c>
      <c r="I189">
        <v>1</v>
      </c>
    </row>
    <row r="190" spans="1:9" x14ac:dyDescent="0.3">
      <c r="A190" s="2">
        <v>44410</v>
      </c>
      <c r="B190" t="s">
        <v>368</v>
      </c>
      <c r="C190" t="s">
        <v>297</v>
      </c>
      <c r="D190" t="s">
        <v>597</v>
      </c>
      <c r="E190" t="s">
        <v>441</v>
      </c>
      <c r="F190" t="s">
        <v>598</v>
      </c>
      <c r="G190">
        <v>21603.938200000001</v>
      </c>
      <c r="H190">
        <v>1185.3092019999999</v>
      </c>
      <c r="I190">
        <v>1</v>
      </c>
    </row>
    <row r="191" spans="1:9" x14ac:dyDescent="0.3">
      <c r="A191" s="2">
        <v>44408</v>
      </c>
      <c r="B191" t="s">
        <v>371</v>
      </c>
      <c r="C191" t="s">
        <v>65</v>
      </c>
      <c r="D191" t="s">
        <v>607</v>
      </c>
      <c r="E191" t="s">
        <v>443</v>
      </c>
      <c r="F191" t="s">
        <v>604</v>
      </c>
      <c r="G191">
        <v>1859.5932</v>
      </c>
      <c r="H191">
        <v>161.36150000000001</v>
      </c>
      <c r="I191">
        <v>2</v>
      </c>
    </row>
    <row r="192" spans="1:9" x14ac:dyDescent="0.3">
      <c r="A192" s="2">
        <v>44406</v>
      </c>
      <c r="B192" t="s">
        <v>374</v>
      </c>
      <c r="C192" t="s">
        <v>48</v>
      </c>
      <c r="D192" t="s">
        <v>597</v>
      </c>
      <c r="E192" t="s">
        <v>445</v>
      </c>
      <c r="F192" t="s">
        <v>598</v>
      </c>
      <c r="G192">
        <v>11204.08</v>
      </c>
      <c r="H192">
        <v>-3100.59</v>
      </c>
      <c r="I192">
        <v>3</v>
      </c>
    </row>
    <row r="193" spans="1:9" x14ac:dyDescent="0.3">
      <c r="A193" s="2">
        <v>44408</v>
      </c>
      <c r="B193" t="s">
        <v>378</v>
      </c>
      <c r="C193" t="s">
        <v>34</v>
      </c>
      <c r="D193" t="s">
        <v>597</v>
      </c>
      <c r="E193" t="s">
        <v>447</v>
      </c>
      <c r="F193" t="s">
        <v>599</v>
      </c>
      <c r="G193">
        <v>10278.529399999999</v>
      </c>
      <c r="H193">
        <v>5270.5509180000008</v>
      </c>
      <c r="I193">
        <v>2</v>
      </c>
    </row>
    <row r="194" spans="1:9" x14ac:dyDescent="0.3">
      <c r="A194" s="2">
        <v>44401</v>
      </c>
      <c r="B194" t="s">
        <v>380</v>
      </c>
      <c r="C194" t="s">
        <v>288</v>
      </c>
      <c r="D194" t="s">
        <v>597</v>
      </c>
      <c r="E194" t="s">
        <v>450</v>
      </c>
      <c r="F194" t="s">
        <v>604</v>
      </c>
      <c r="G194">
        <v>957.7</v>
      </c>
      <c r="H194">
        <v>-193.00319999999999</v>
      </c>
      <c r="I194">
        <v>2</v>
      </c>
    </row>
    <row r="195" spans="1:9" x14ac:dyDescent="0.3">
      <c r="A195" s="2">
        <v>44406</v>
      </c>
      <c r="B195" t="s">
        <v>388</v>
      </c>
      <c r="C195" t="s">
        <v>298</v>
      </c>
      <c r="D195" t="s">
        <v>600</v>
      </c>
      <c r="E195" t="s">
        <v>452</v>
      </c>
      <c r="F195" t="s">
        <v>599</v>
      </c>
      <c r="G195">
        <v>19226.5736</v>
      </c>
      <c r="H195">
        <v>6500.2469999999994</v>
      </c>
      <c r="I195">
        <v>1</v>
      </c>
    </row>
    <row r="196" spans="1:9" x14ac:dyDescent="0.3">
      <c r="A196" s="2">
        <v>44413</v>
      </c>
      <c r="B196" t="s">
        <v>393</v>
      </c>
      <c r="C196" t="s">
        <v>100</v>
      </c>
      <c r="D196" t="s">
        <v>597</v>
      </c>
      <c r="E196" t="s">
        <v>454</v>
      </c>
      <c r="F196" t="s">
        <v>598</v>
      </c>
      <c r="G196">
        <v>6647.7945600000003</v>
      </c>
      <c r="H196">
        <v>606.31820400000095</v>
      </c>
      <c r="I196">
        <v>1</v>
      </c>
    </row>
    <row r="197" spans="1:9" x14ac:dyDescent="0.3">
      <c r="A197" s="2">
        <v>44407</v>
      </c>
      <c r="B197" t="s">
        <v>393</v>
      </c>
      <c r="C197" t="s">
        <v>299</v>
      </c>
      <c r="D197" t="s">
        <v>597</v>
      </c>
      <c r="E197" t="s">
        <v>454</v>
      </c>
      <c r="F197" t="s">
        <v>598</v>
      </c>
      <c r="G197">
        <v>3129.6713070000001</v>
      </c>
      <c r="H197">
        <v>334.34092099999998</v>
      </c>
      <c r="I197">
        <v>6</v>
      </c>
    </row>
    <row r="198" spans="1:9" x14ac:dyDescent="0.3">
      <c r="A198" s="2">
        <v>44406</v>
      </c>
      <c r="B198" t="s">
        <v>397</v>
      </c>
      <c r="C198" t="s">
        <v>253</v>
      </c>
      <c r="D198" t="s">
        <v>597</v>
      </c>
      <c r="E198" t="s">
        <v>457</v>
      </c>
      <c r="F198" t="s">
        <v>598</v>
      </c>
      <c r="G198">
        <v>5435.9279999999999</v>
      </c>
      <c r="H198">
        <v>-647.2704</v>
      </c>
      <c r="I198">
        <v>3</v>
      </c>
    </row>
    <row r="199" spans="1:9" x14ac:dyDescent="0.3">
      <c r="A199" s="2">
        <v>44412</v>
      </c>
      <c r="B199" t="s">
        <v>399</v>
      </c>
      <c r="C199" t="s">
        <v>66</v>
      </c>
      <c r="D199" t="s">
        <v>597</v>
      </c>
      <c r="E199" t="s">
        <v>459</v>
      </c>
      <c r="F199" t="s">
        <v>598</v>
      </c>
      <c r="G199">
        <v>1957.05</v>
      </c>
      <c r="H199">
        <v>-2926.7103149999998</v>
      </c>
      <c r="I199">
        <v>1</v>
      </c>
    </row>
    <row r="200" spans="1:9" x14ac:dyDescent="0.3">
      <c r="A200" s="2">
        <v>44406</v>
      </c>
      <c r="B200" t="s">
        <v>401</v>
      </c>
      <c r="C200" t="s">
        <v>300</v>
      </c>
      <c r="D200" t="s">
        <v>600</v>
      </c>
      <c r="E200" t="s">
        <v>461</v>
      </c>
      <c r="F200" t="s">
        <v>599</v>
      </c>
      <c r="G200">
        <v>22497.081999999999</v>
      </c>
      <c r="H200">
        <v>3820.6990000000001</v>
      </c>
      <c r="I200">
        <v>1</v>
      </c>
    </row>
    <row r="201" spans="1:9" x14ac:dyDescent="0.3">
      <c r="A201" s="2">
        <v>44413</v>
      </c>
      <c r="B201" t="s">
        <v>403</v>
      </c>
      <c r="C201" t="s">
        <v>302</v>
      </c>
      <c r="D201" t="s">
        <v>597</v>
      </c>
      <c r="E201" t="s">
        <v>463</v>
      </c>
      <c r="F201" t="s">
        <v>604</v>
      </c>
      <c r="G201">
        <v>2401.4</v>
      </c>
      <c r="H201">
        <v>-229.14709999999999</v>
      </c>
      <c r="I201">
        <v>3</v>
      </c>
    </row>
    <row r="202" spans="1:9" x14ac:dyDescent="0.3">
      <c r="A202" s="2">
        <v>44409</v>
      </c>
      <c r="B202" t="s">
        <v>404</v>
      </c>
      <c r="C202" t="s">
        <v>303</v>
      </c>
      <c r="D202" t="s">
        <v>597</v>
      </c>
      <c r="E202" t="s">
        <v>466</v>
      </c>
      <c r="F202" t="s">
        <v>604</v>
      </c>
      <c r="G202">
        <v>1082.9000000000001</v>
      </c>
      <c r="H202">
        <v>-14.318199999999999</v>
      </c>
      <c r="I202">
        <v>2</v>
      </c>
    </row>
    <row r="203" spans="1:9" x14ac:dyDescent="0.3">
      <c r="A203" s="2">
        <v>44417</v>
      </c>
      <c r="B203" t="s">
        <v>406</v>
      </c>
      <c r="C203" t="s">
        <v>300</v>
      </c>
      <c r="D203" t="s">
        <v>597</v>
      </c>
      <c r="E203" t="s">
        <v>468</v>
      </c>
      <c r="F203" t="s">
        <v>599</v>
      </c>
      <c r="G203">
        <v>21010</v>
      </c>
      <c r="H203">
        <v>1914.3675000000001</v>
      </c>
      <c r="I203">
        <v>2</v>
      </c>
    </row>
    <row r="204" spans="1:9" x14ac:dyDescent="0.3">
      <c r="A204" s="2">
        <v>44411</v>
      </c>
      <c r="B204" t="s">
        <v>408</v>
      </c>
      <c r="C204" t="s">
        <v>292</v>
      </c>
      <c r="D204" t="s">
        <v>612</v>
      </c>
      <c r="E204" t="s">
        <v>470</v>
      </c>
      <c r="F204" t="s">
        <v>604</v>
      </c>
      <c r="G204">
        <v>1381.0809999999999</v>
      </c>
      <c r="H204">
        <v>376.63920000000002</v>
      </c>
      <c r="I204">
        <v>1</v>
      </c>
    </row>
    <row r="205" spans="1:9" x14ac:dyDescent="0.3">
      <c r="A205" s="2">
        <v>44424</v>
      </c>
      <c r="B205" t="s">
        <v>410</v>
      </c>
      <c r="C205" t="s">
        <v>67</v>
      </c>
      <c r="D205" t="s">
        <v>597</v>
      </c>
      <c r="E205" t="s">
        <v>472</v>
      </c>
      <c r="F205" t="s">
        <v>598</v>
      </c>
      <c r="G205">
        <v>16354.0296</v>
      </c>
      <c r="H205">
        <v>1905.9223440000001</v>
      </c>
      <c r="I205">
        <v>3</v>
      </c>
    </row>
    <row r="206" spans="1:9" x14ac:dyDescent="0.3">
      <c r="A206" s="2">
        <v>44412</v>
      </c>
      <c r="B206" t="s">
        <v>410</v>
      </c>
      <c r="C206" t="s">
        <v>304</v>
      </c>
      <c r="D206" t="s">
        <v>597</v>
      </c>
      <c r="E206" t="s">
        <v>472</v>
      </c>
      <c r="F206" t="s">
        <v>598</v>
      </c>
      <c r="G206">
        <v>5026.0896000000002</v>
      </c>
      <c r="H206">
        <v>608.79470000000003</v>
      </c>
      <c r="I206">
        <v>6</v>
      </c>
    </row>
    <row r="207" spans="1:9" x14ac:dyDescent="0.3">
      <c r="A207" s="2">
        <v>44423</v>
      </c>
      <c r="B207" t="s">
        <v>410</v>
      </c>
      <c r="C207" t="s">
        <v>307</v>
      </c>
      <c r="D207" t="s">
        <v>597</v>
      </c>
      <c r="E207" t="s">
        <v>472</v>
      </c>
      <c r="F207" t="s">
        <v>598</v>
      </c>
      <c r="G207">
        <v>1353.0491999999999</v>
      </c>
      <c r="H207">
        <v>216.94556999999998</v>
      </c>
      <c r="I207">
        <v>2</v>
      </c>
    </row>
    <row r="208" spans="1:9" x14ac:dyDescent="0.3">
      <c r="A208" s="2">
        <v>44419</v>
      </c>
      <c r="B208" t="s">
        <v>410</v>
      </c>
      <c r="C208" t="s">
        <v>309</v>
      </c>
      <c r="D208" t="s">
        <v>597</v>
      </c>
      <c r="E208" t="s">
        <v>472</v>
      </c>
      <c r="F208" t="s">
        <v>598</v>
      </c>
      <c r="G208">
        <v>440.32769999999999</v>
      </c>
      <c r="H208">
        <v>61.838746999999998</v>
      </c>
      <c r="I208">
        <v>3</v>
      </c>
    </row>
    <row r="209" spans="1:9" x14ac:dyDescent="0.3">
      <c r="A209" s="2">
        <v>44425</v>
      </c>
      <c r="B209" t="s">
        <v>410</v>
      </c>
      <c r="C209" t="s">
        <v>312</v>
      </c>
      <c r="D209" t="s">
        <v>597</v>
      </c>
      <c r="E209" t="s">
        <v>472</v>
      </c>
      <c r="F209" t="s">
        <v>598</v>
      </c>
      <c r="G209">
        <v>6955.0415999999996</v>
      </c>
      <c r="H209">
        <v>1302.4756170000001</v>
      </c>
      <c r="I209">
        <v>3</v>
      </c>
    </row>
    <row r="210" spans="1:9" x14ac:dyDescent="0.3">
      <c r="A210" s="2">
        <v>44427</v>
      </c>
      <c r="B210" t="s">
        <v>410</v>
      </c>
      <c r="C210" t="s">
        <v>315</v>
      </c>
      <c r="D210" t="s">
        <v>597</v>
      </c>
      <c r="E210" t="s">
        <v>472</v>
      </c>
      <c r="F210" t="s">
        <v>598</v>
      </c>
      <c r="G210">
        <v>248.89680000000001</v>
      </c>
      <c r="H210">
        <v>44.725923999999999</v>
      </c>
      <c r="I210">
        <v>3</v>
      </c>
    </row>
    <row r="211" spans="1:9" x14ac:dyDescent="0.3">
      <c r="A211" s="2">
        <v>44415</v>
      </c>
      <c r="B211" t="s">
        <v>410</v>
      </c>
      <c r="C211" t="s">
        <v>317</v>
      </c>
      <c r="D211" t="s">
        <v>597</v>
      </c>
      <c r="E211" t="s">
        <v>472</v>
      </c>
      <c r="F211" t="s">
        <v>598</v>
      </c>
      <c r="G211">
        <v>176.6754</v>
      </c>
      <c r="H211">
        <v>37.225941999999996</v>
      </c>
      <c r="I211">
        <v>2</v>
      </c>
    </row>
    <row r="212" spans="1:9" x14ac:dyDescent="0.3">
      <c r="A212" s="2">
        <v>44420</v>
      </c>
      <c r="B212" t="s">
        <v>412</v>
      </c>
      <c r="C212" t="s">
        <v>250</v>
      </c>
      <c r="D212" t="s">
        <v>597</v>
      </c>
      <c r="E212" t="s">
        <v>474</v>
      </c>
      <c r="F212" t="s">
        <v>604</v>
      </c>
      <c r="G212">
        <v>1232.5</v>
      </c>
      <c r="H212">
        <v>-284.98079999999999</v>
      </c>
      <c r="I212">
        <v>2</v>
      </c>
    </row>
    <row r="213" spans="1:9" x14ac:dyDescent="0.3">
      <c r="A213" s="2">
        <v>44418</v>
      </c>
      <c r="B213" t="s">
        <v>414</v>
      </c>
      <c r="C213" t="s">
        <v>98</v>
      </c>
      <c r="D213" t="s">
        <v>600</v>
      </c>
      <c r="E213" t="s">
        <v>476</v>
      </c>
      <c r="F213" t="s">
        <v>599</v>
      </c>
      <c r="G213">
        <v>23662.799999999999</v>
      </c>
      <c r="H213">
        <v>-5791.6773000000003</v>
      </c>
      <c r="I213">
        <v>3</v>
      </c>
    </row>
    <row r="214" spans="1:9" x14ac:dyDescent="0.3">
      <c r="A214" s="2">
        <v>44428</v>
      </c>
      <c r="B214" t="s">
        <v>416</v>
      </c>
      <c r="C214" t="s">
        <v>66</v>
      </c>
      <c r="D214" t="s">
        <v>605</v>
      </c>
      <c r="E214" t="s">
        <v>478</v>
      </c>
      <c r="F214" t="s">
        <v>598</v>
      </c>
      <c r="G214">
        <v>7813.0568999999996</v>
      </c>
      <c r="H214">
        <v>1956.8540830000002</v>
      </c>
      <c r="I214">
        <v>3</v>
      </c>
    </row>
    <row r="215" spans="1:9" x14ac:dyDescent="0.3">
      <c r="A215" s="2">
        <v>44428</v>
      </c>
      <c r="B215" t="s">
        <v>418</v>
      </c>
      <c r="C215" t="s">
        <v>318</v>
      </c>
      <c r="D215" t="s">
        <v>607</v>
      </c>
      <c r="E215" t="s">
        <v>480</v>
      </c>
      <c r="F215" t="s">
        <v>599</v>
      </c>
      <c r="G215">
        <v>29791.302188999998</v>
      </c>
      <c r="H215">
        <v>14030.662982000002</v>
      </c>
      <c r="I215">
        <v>1</v>
      </c>
    </row>
    <row r="216" spans="1:9" x14ac:dyDescent="0.3">
      <c r="A216" s="2">
        <v>44424</v>
      </c>
      <c r="B216" t="s">
        <v>420</v>
      </c>
      <c r="C216" t="s">
        <v>319</v>
      </c>
      <c r="D216" t="s">
        <v>597</v>
      </c>
      <c r="E216" t="s">
        <v>483</v>
      </c>
      <c r="F216" t="s">
        <v>598</v>
      </c>
      <c r="G216">
        <v>17583.990000000002</v>
      </c>
      <c r="H216">
        <v>1930.0036</v>
      </c>
      <c r="I216">
        <v>2</v>
      </c>
    </row>
    <row r="217" spans="1:9" x14ac:dyDescent="0.3">
      <c r="A217" s="2">
        <v>44425</v>
      </c>
      <c r="B217" t="s">
        <v>422</v>
      </c>
      <c r="C217" t="s">
        <v>321</v>
      </c>
      <c r="D217" t="s">
        <v>597</v>
      </c>
      <c r="E217" t="s">
        <v>486</v>
      </c>
      <c r="F217" t="s">
        <v>604</v>
      </c>
      <c r="G217">
        <v>2507</v>
      </c>
      <c r="H217">
        <v>-336.8888</v>
      </c>
      <c r="I217">
        <v>3</v>
      </c>
    </row>
    <row r="218" spans="1:9" x14ac:dyDescent="0.3">
      <c r="A218" s="2">
        <v>44419</v>
      </c>
      <c r="B218" t="s">
        <v>423</v>
      </c>
      <c r="C218" t="s">
        <v>323</v>
      </c>
      <c r="D218" t="s">
        <v>597</v>
      </c>
      <c r="E218" t="s">
        <v>488</v>
      </c>
      <c r="F218" t="s">
        <v>598</v>
      </c>
      <c r="G218">
        <v>3834.3</v>
      </c>
      <c r="H218">
        <v>-5910.4657039999993</v>
      </c>
      <c r="I218">
        <v>2</v>
      </c>
    </row>
    <row r="219" spans="1:9" x14ac:dyDescent="0.3">
      <c r="A219" s="2">
        <v>44430</v>
      </c>
      <c r="B219" t="s">
        <v>424</v>
      </c>
      <c r="C219" t="s">
        <v>250</v>
      </c>
      <c r="D219" t="s">
        <v>597</v>
      </c>
      <c r="E219" t="s">
        <v>490</v>
      </c>
      <c r="F219" t="s">
        <v>604</v>
      </c>
      <c r="G219">
        <v>2379.6</v>
      </c>
      <c r="H219">
        <v>-521.62239999999997</v>
      </c>
      <c r="I219">
        <v>2</v>
      </c>
    </row>
    <row r="220" spans="1:9" x14ac:dyDescent="0.3">
      <c r="A220" s="2">
        <v>44425</v>
      </c>
      <c r="B220" t="s">
        <v>426</v>
      </c>
      <c r="C220" t="s">
        <v>319</v>
      </c>
      <c r="D220" t="s">
        <v>597</v>
      </c>
      <c r="E220" t="s">
        <v>492</v>
      </c>
      <c r="F220" t="s">
        <v>598</v>
      </c>
      <c r="G220">
        <v>16902.439999999999</v>
      </c>
      <c r="H220">
        <v>1846.6120400000002</v>
      </c>
      <c r="I220">
        <v>1</v>
      </c>
    </row>
    <row r="221" spans="1:9" x14ac:dyDescent="0.3">
      <c r="A221" s="2">
        <v>44439</v>
      </c>
      <c r="B221" t="s">
        <v>428</v>
      </c>
      <c r="C221" t="s">
        <v>47</v>
      </c>
      <c r="D221" t="s">
        <v>597</v>
      </c>
      <c r="E221" t="s">
        <v>492</v>
      </c>
      <c r="F221" t="s">
        <v>599</v>
      </c>
      <c r="G221">
        <v>25408.799999999999</v>
      </c>
      <c r="H221">
        <v>11096.381160000001</v>
      </c>
      <c r="I221">
        <v>1</v>
      </c>
    </row>
    <row r="222" spans="1:9" x14ac:dyDescent="0.3">
      <c r="A222" s="2">
        <v>44434</v>
      </c>
      <c r="B222" t="s">
        <v>430</v>
      </c>
      <c r="C222" t="s">
        <v>325</v>
      </c>
      <c r="D222" t="s">
        <v>597</v>
      </c>
      <c r="E222" t="s">
        <v>494</v>
      </c>
      <c r="F222" t="s">
        <v>604</v>
      </c>
      <c r="G222">
        <v>1300.2</v>
      </c>
      <c r="H222">
        <v>-274.56</v>
      </c>
      <c r="I222">
        <v>1</v>
      </c>
    </row>
    <row r="223" spans="1:9" x14ac:dyDescent="0.3">
      <c r="A223" s="2">
        <v>44448</v>
      </c>
      <c r="B223" t="s">
        <v>431</v>
      </c>
      <c r="C223" t="s">
        <v>225</v>
      </c>
      <c r="D223" t="s">
        <v>605</v>
      </c>
      <c r="E223" t="s">
        <v>496</v>
      </c>
      <c r="F223" t="s">
        <v>598</v>
      </c>
      <c r="G223">
        <v>8231.4046160000016</v>
      </c>
      <c r="H223">
        <v>2447.27349</v>
      </c>
      <c r="I223">
        <v>1</v>
      </c>
    </row>
    <row r="224" spans="1:9" x14ac:dyDescent="0.3">
      <c r="A224" s="2">
        <v>44436</v>
      </c>
      <c r="B224" t="s">
        <v>431</v>
      </c>
      <c r="C224" t="s">
        <v>52</v>
      </c>
      <c r="D224" t="s">
        <v>605</v>
      </c>
      <c r="E224" t="s">
        <v>496</v>
      </c>
      <c r="F224" t="s">
        <v>598</v>
      </c>
      <c r="G224">
        <v>22509.954323999998</v>
      </c>
      <c r="H224">
        <v>7551.8183939999999</v>
      </c>
      <c r="I224">
        <v>2</v>
      </c>
    </row>
    <row r="225" spans="1:9" x14ac:dyDescent="0.3">
      <c r="A225" s="2">
        <v>44445</v>
      </c>
      <c r="B225" t="s">
        <v>432</v>
      </c>
      <c r="C225" t="s">
        <v>66</v>
      </c>
      <c r="D225" t="s">
        <v>605</v>
      </c>
      <c r="E225" t="s">
        <v>499</v>
      </c>
      <c r="F225" t="s">
        <v>598</v>
      </c>
      <c r="G225">
        <v>8537.9423999999999</v>
      </c>
      <c r="H225">
        <v>1988.6554060000003</v>
      </c>
      <c r="I225">
        <v>1</v>
      </c>
    </row>
    <row r="226" spans="1:9" x14ac:dyDescent="0.3">
      <c r="A226" s="2">
        <v>44448</v>
      </c>
      <c r="B226" t="s">
        <v>432</v>
      </c>
      <c r="C226" t="s">
        <v>236</v>
      </c>
      <c r="D226" t="s">
        <v>605</v>
      </c>
      <c r="E226" t="s">
        <v>499</v>
      </c>
      <c r="F226" t="s">
        <v>598</v>
      </c>
      <c r="G226">
        <v>5272.3176000000003</v>
      </c>
      <c r="H226">
        <v>1249.8858520000001</v>
      </c>
      <c r="I226">
        <v>2</v>
      </c>
    </row>
    <row r="227" spans="1:9" x14ac:dyDescent="0.3">
      <c r="A227" s="2">
        <v>44442</v>
      </c>
      <c r="B227" t="s">
        <v>434</v>
      </c>
      <c r="C227" t="s">
        <v>329</v>
      </c>
      <c r="D227" t="s">
        <v>603</v>
      </c>
      <c r="E227" t="s">
        <v>501</v>
      </c>
      <c r="F227" t="s">
        <v>598</v>
      </c>
      <c r="G227">
        <v>13549.0872</v>
      </c>
      <c r="H227">
        <v>5686.2536899999996</v>
      </c>
      <c r="I227">
        <v>2</v>
      </c>
    </row>
    <row r="228" spans="1:9" x14ac:dyDescent="0.3">
      <c r="A228" s="2">
        <v>44433</v>
      </c>
      <c r="B228" t="s">
        <v>436</v>
      </c>
      <c r="C228" t="s">
        <v>233</v>
      </c>
      <c r="D228" t="s">
        <v>605</v>
      </c>
      <c r="E228" t="s">
        <v>504</v>
      </c>
      <c r="F228" t="s">
        <v>598</v>
      </c>
      <c r="G228">
        <v>3992.2993499999998</v>
      </c>
      <c r="H228">
        <v>2000.488425</v>
      </c>
      <c r="I228">
        <v>3</v>
      </c>
    </row>
    <row r="229" spans="1:9" x14ac:dyDescent="0.3">
      <c r="A229" s="2">
        <v>44439</v>
      </c>
      <c r="B229" t="s">
        <v>438</v>
      </c>
      <c r="C229" t="s">
        <v>299</v>
      </c>
      <c r="D229" t="s">
        <v>605</v>
      </c>
      <c r="E229" t="s">
        <v>507</v>
      </c>
      <c r="F229" t="s">
        <v>598</v>
      </c>
      <c r="G229">
        <v>5075.5432000000001</v>
      </c>
      <c r="H229">
        <v>2063.1460200000001</v>
      </c>
      <c r="I229">
        <v>6</v>
      </c>
    </row>
    <row r="230" spans="1:9" x14ac:dyDescent="0.3">
      <c r="A230" s="2">
        <v>44447</v>
      </c>
      <c r="B230" t="s">
        <v>438</v>
      </c>
      <c r="C230" t="s">
        <v>330</v>
      </c>
      <c r="D230" t="s">
        <v>605</v>
      </c>
      <c r="E230" t="s">
        <v>507</v>
      </c>
      <c r="F230" t="s">
        <v>598</v>
      </c>
      <c r="G230">
        <v>16778.643</v>
      </c>
      <c r="H230">
        <v>6228.1879020000006</v>
      </c>
      <c r="I230">
        <v>2</v>
      </c>
    </row>
    <row r="231" spans="1:9" x14ac:dyDescent="0.3">
      <c r="A231" s="2">
        <v>44439</v>
      </c>
      <c r="B231" t="s">
        <v>440</v>
      </c>
      <c r="C231" t="s">
        <v>332</v>
      </c>
      <c r="D231" t="s">
        <v>612</v>
      </c>
      <c r="E231" t="s">
        <v>509</v>
      </c>
      <c r="F231" t="s">
        <v>598</v>
      </c>
      <c r="G231">
        <v>2592.2008000000001</v>
      </c>
      <c r="H231">
        <v>0.4404400000001002</v>
      </c>
      <c r="I231">
        <v>1</v>
      </c>
    </row>
    <row r="232" spans="1:9" x14ac:dyDescent="0.3">
      <c r="A232" s="2">
        <v>44442</v>
      </c>
      <c r="B232" t="s">
        <v>442</v>
      </c>
      <c r="C232" t="s">
        <v>34</v>
      </c>
      <c r="D232" t="s">
        <v>605</v>
      </c>
      <c r="E232" t="s">
        <v>511</v>
      </c>
      <c r="F232" t="s">
        <v>599</v>
      </c>
      <c r="G232">
        <v>9744.2207099999996</v>
      </c>
      <c r="H232">
        <v>2618.0512960000001</v>
      </c>
      <c r="I232">
        <v>3</v>
      </c>
    </row>
    <row r="233" spans="1:9" x14ac:dyDescent="0.3">
      <c r="A233" s="2">
        <v>44447</v>
      </c>
      <c r="B233" t="s">
        <v>444</v>
      </c>
      <c r="C233" t="s">
        <v>300</v>
      </c>
      <c r="D233" t="s">
        <v>597</v>
      </c>
      <c r="E233" t="s">
        <v>513</v>
      </c>
      <c r="F233" t="s">
        <v>599</v>
      </c>
      <c r="G233">
        <v>27102.288</v>
      </c>
      <c r="H233">
        <v>3064.3274999999999</v>
      </c>
      <c r="I233">
        <v>1</v>
      </c>
    </row>
    <row r="234" spans="1:9" x14ac:dyDescent="0.3">
      <c r="A234" s="2">
        <v>44445</v>
      </c>
      <c r="B234" t="s">
        <v>446</v>
      </c>
      <c r="C234" t="s">
        <v>233</v>
      </c>
      <c r="D234" t="s">
        <v>605</v>
      </c>
      <c r="E234" t="s">
        <v>515</v>
      </c>
      <c r="F234" t="s">
        <v>598</v>
      </c>
      <c r="G234">
        <v>3046.63618</v>
      </c>
      <c r="H234">
        <v>896.69725000000005</v>
      </c>
      <c r="I234">
        <v>3</v>
      </c>
    </row>
    <row r="235" spans="1:9" x14ac:dyDescent="0.3">
      <c r="A235" s="2">
        <v>44451</v>
      </c>
      <c r="B235" t="s">
        <v>448</v>
      </c>
      <c r="C235" t="s">
        <v>65</v>
      </c>
      <c r="D235" t="s">
        <v>597</v>
      </c>
      <c r="E235" t="s">
        <v>517</v>
      </c>
      <c r="F235" t="s">
        <v>604</v>
      </c>
      <c r="G235">
        <v>1626.3801000000001</v>
      </c>
      <c r="H235">
        <v>243.01060000000001</v>
      </c>
      <c r="I235">
        <v>2</v>
      </c>
    </row>
    <row r="236" spans="1:9" x14ac:dyDescent="0.3">
      <c r="A236" s="2">
        <v>44449</v>
      </c>
      <c r="B236" t="s">
        <v>449</v>
      </c>
      <c r="C236" t="s">
        <v>332</v>
      </c>
      <c r="D236" t="s">
        <v>612</v>
      </c>
      <c r="E236" t="s">
        <v>519</v>
      </c>
      <c r="F236" t="s">
        <v>598</v>
      </c>
      <c r="G236">
        <v>2388.9250000000002</v>
      </c>
      <c r="H236">
        <v>0.49696000000011309</v>
      </c>
      <c r="I236">
        <v>1</v>
      </c>
    </row>
    <row r="237" spans="1:9" x14ac:dyDescent="0.3">
      <c r="A237" s="2">
        <v>44451</v>
      </c>
      <c r="B237" t="s">
        <v>449</v>
      </c>
      <c r="C237" t="s">
        <v>333</v>
      </c>
      <c r="D237" t="s">
        <v>612</v>
      </c>
      <c r="E237" t="s">
        <v>519</v>
      </c>
      <c r="F237" t="s">
        <v>598</v>
      </c>
      <c r="G237">
        <v>3182.1642999999999</v>
      </c>
      <c r="H237">
        <v>0.24797999999977433</v>
      </c>
      <c r="I237">
        <v>2</v>
      </c>
    </row>
    <row r="238" spans="1:9" x14ac:dyDescent="0.3">
      <c r="A238" s="2">
        <v>44455</v>
      </c>
      <c r="B238" t="s">
        <v>451</v>
      </c>
      <c r="C238" t="s">
        <v>40</v>
      </c>
      <c r="D238" t="s">
        <v>597</v>
      </c>
      <c r="E238" t="s">
        <v>521</v>
      </c>
      <c r="F238" t="s">
        <v>599</v>
      </c>
      <c r="G238">
        <v>18382.287</v>
      </c>
      <c r="H238">
        <v>355.69151999999883</v>
      </c>
      <c r="I238">
        <v>1</v>
      </c>
    </row>
    <row r="239" spans="1:9" x14ac:dyDescent="0.3">
      <c r="A239" s="2">
        <v>44447</v>
      </c>
      <c r="B239" t="s">
        <v>453</v>
      </c>
      <c r="C239" t="s">
        <v>48</v>
      </c>
      <c r="D239" t="s">
        <v>597</v>
      </c>
      <c r="E239" t="s">
        <v>523</v>
      </c>
      <c r="F239" t="s">
        <v>598</v>
      </c>
      <c r="G239">
        <v>13984.368</v>
      </c>
      <c r="H239">
        <v>1217.106</v>
      </c>
      <c r="I239">
        <v>3</v>
      </c>
    </row>
    <row r="240" spans="1:9" x14ac:dyDescent="0.3">
      <c r="A240" s="2">
        <v>44456</v>
      </c>
      <c r="B240" t="s">
        <v>455</v>
      </c>
      <c r="C240" t="s">
        <v>236</v>
      </c>
      <c r="D240" t="s">
        <v>605</v>
      </c>
      <c r="E240" t="s">
        <v>525</v>
      </c>
      <c r="F240" t="s">
        <v>598</v>
      </c>
      <c r="G240">
        <v>4973.0079999999998</v>
      </c>
      <c r="H240">
        <v>2146.0065020000002</v>
      </c>
      <c r="I240">
        <v>2</v>
      </c>
    </row>
    <row r="241" spans="1:9" x14ac:dyDescent="0.3">
      <c r="A241" s="2">
        <v>44453</v>
      </c>
      <c r="B241" t="s">
        <v>456</v>
      </c>
      <c r="C241" t="s">
        <v>335</v>
      </c>
      <c r="D241" t="s">
        <v>597</v>
      </c>
      <c r="E241" t="s">
        <v>527</v>
      </c>
      <c r="F241" t="s">
        <v>598</v>
      </c>
      <c r="G241">
        <v>5483.0717999999997</v>
      </c>
      <c r="H241">
        <v>365.80612500000001</v>
      </c>
      <c r="I241">
        <v>2</v>
      </c>
    </row>
    <row r="242" spans="1:9" x14ac:dyDescent="0.3">
      <c r="A242" s="2">
        <v>44451</v>
      </c>
      <c r="B242" t="s">
        <v>458</v>
      </c>
      <c r="C242" t="s">
        <v>337</v>
      </c>
      <c r="D242" t="s">
        <v>597</v>
      </c>
      <c r="E242" t="s">
        <v>530</v>
      </c>
      <c r="F242" t="s">
        <v>604</v>
      </c>
      <c r="G242">
        <v>2677</v>
      </c>
      <c r="H242">
        <v>-404.26</v>
      </c>
      <c r="I242">
        <v>3</v>
      </c>
    </row>
    <row r="243" spans="1:9" x14ac:dyDescent="0.3">
      <c r="A243" s="2">
        <v>44451</v>
      </c>
      <c r="B243" t="s">
        <v>460</v>
      </c>
      <c r="C243" t="s">
        <v>288</v>
      </c>
      <c r="D243" t="s">
        <v>597</v>
      </c>
      <c r="E243" t="s">
        <v>532</v>
      </c>
      <c r="F243" t="s">
        <v>604</v>
      </c>
      <c r="G243">
        <v>886.92</v>
      </c>
      <c r="H243">
        <v>-330.78179999999998</v>
      </c>
      <c r="I243">
        <v>2</v>
      </c>
    </row>
    <row r="244" spans="1:9" x14ac:dyDescent="0.3">
      <c r="A244" s="2">
        <v>44453</v>
      </c>
      <c r="B244" t="s">
        <v>462</v>
      </c>
      <c r="C244" t="s">
        <v>333</v>
      </c>
      <c r="D244" t="s">
        <v>612</v>
      </c>
      <c r="E244" t="s">
        <v>534</v>
      </c>
      <c r="F244" t="s">
        <v>598</v>
      </c>
      <c r="G244">
        <v>3778.6639</v>
      </c>
      <c r="H244">
        <v>0.22445999999979571</v>
      </c>
      <c r="I244">
        <v>2</v>
      </c>
    </row>
    <row r="245" spans="1:9" x14ac:dyDescent="0.3">
      <c r="A245" s="2">
        <v>44452</v>
      </c>
      <c r="B245" t="s">
        <v>464</v>
      </c>
      <c r="C245" t="s">
        <v>339</v>
      </c>
      <c r="D245" t="s">
        <v>608</v>
      </c>
      <c r="E245" t="s">
        <v>536</v>
      </c>
      <c r="F245" t="s">
        <v>598</v>
      </c>
      <c r="G245">
        <v>4845.2403999999997</v>
      </c>
      <c r="H245">
        <v>1165.4586240000001</v>
      </c>
      <c r="I245">
        <v>3</v>
      </c>
    </row>
    <row r="246" spans="1:9" x14ac:dyDescent="0.3">
      <c r="A246" s="2">
        <v>44458</v>
      </c>
      <c r="B246" t="s">
        <v>464</v>
      </c>
      <c r="C246" t="s">
        <v>342</v>
      </c>
      <c r="D246" t="s">
        <v>608</v>
      </c>
      <c r="E246" t="s">
        <v>536</v>
      </c>
      <c r="F246" t="s">
        <v>598</v>
      </c>
      <c r="G246">
        <v>10251.164000000001</v>
      </c>
      <c r="H246">
        <v>2312.9734640000001</v>
      </c>
      <c r="I246">
        <v>2</v>
      </c>
    </row>
    <row r="247" spans="1:9" x14ac:dyDescent="0.3">
      <c r="A247" s="2">
        <v>44462</v>
      </c>
      <c r="B247" t="s">
        <v>464</v>
      </c>
      <c r="C247" t="s">
        <v>344</v>
      </c>
      <c r="D247" t="s">
        <v>608</v>
      </c>
      <c r="E247" t="s">
        <v>536</v>
      </c>
      <c r="F247" t="s">
        <v>598</v>
      </c>
      <c r="G247">
        <v>5731.7911199999999</v>
      </c>
      <c r="H247">
        <v>1922.070436</v>
      </c>
      <c r="I247">
        <v>3</v>
      </c>
    </row>
    <row r="248" spans="1:9" x14ac:dyDescent="0.3">
      <c r="A248" s="2">
        <v>44460</v>
      </c>
      <c r="B248" t="s">
        <v>464</v>
      </c>
      <c r="C248" t="s">
        <v>42</v>
      </c>
      <c r="D248" t="s">
        <v>608</v>
      </c>
      <c r="E248" t="s">
        <v>536</v>
      </c>
      <c r="F248" t="s">
        <v>598</v>
      </c>
      <c r="G248">
        <v>9435.07978</v>
      </c>
      <c r="H248">
        <v>1736.8034400000001</v>
      </c>
      <c r="I248">
        <v>2</v>
      </c>
    </row>
    <row r="249" spans="1:9" x14ac:dyDescent="0.3">
      <c r="A249" s="2">
        <v>44453</v>
      </c>
      <c r="B249" t="s">
        <v>464</v>
      </c>
      <c r="C249" t="s">
        <v>345</v>
      </c>
      <c r="D249" t="s">
        <v>608</v>
      </c>
      <c r="E249" t="s">
        <v>536</v>
      </c>
      <c r="F249" t="s">
        <v>598</v>
      </c>
      <c r="G249">
        <v>2616.1954000000001</v>
      </c>
      <c r="H249">
        <v>789.36401999999998</v>
      </c>
      <c r="I249">
        <v>2</v>
      </c>
    </row>
    <row r="250" spans="1:9" x14ac:dyDescent="0.3">
      <c r="A250" s="2">
        <v>44466</v>
      </c>
      <c r="B250" t="s">
        <v>464</v>
      </c>
      <c r="C250" t="s">
        <v>346</v>
      </c>
      <c r="D250" t="s">
        <v>608</v>
      </c>
      <c r="E250" t="s">
        <v>536</v>
      </c>
      <c r="F250" t="s">
        <v>598</v>
      </c>
      <c r="G250">
        <v>4679.1062499999998</v>
      </c>
      <c r="H250">
        <v>1234.1064960000001</v>
      </c>
      <c r="I250">
        <v>3</v>
      </c>
    </row>
    <row r="251" spans="1:9" x14ac:dyDescent="0.3">
      <c r="A251" s="2">
        <v>44466</v>
      </c>
      <c r="B251" t="s">
        <v>465</v>
      </c>
      <c r="C251" t="s">
        <v>347</v>
      </c>
      <c r="D251" t="s">
        <v>597</v>
      </c>
      <c r="E251" t="s">
        <v>538</v>
      </c>
      <c r="F251" t="s">
        <v>598</v>
      </c>
      <c r="G251">
        <v>12672.091</v>
      </c>
      <c r="H251">
        <v>969.03687599999887</v>
      </c>
      <c r="I251">
        <v>2</v>
      </c>
    </row>
    <row r="252" spans="1:9" x14ac:dyDescent="0.3">
      <c r="A252" s="2">
        <v>44456</v>
      </c>
      <c r="B252" t="s">
        <v>467</v>
      </c>
      <c r="C252" t="s">
        <v>303</v>
      </c>
      <c r="D252" t="s">
        <v>597</v>
      </c>
      <c r="E252" t="s">
        <v>540</v>
      </c>
      <c r="F252" t="s">
        <v>604</v>
      </c>
      <c r="G252">
        <v>1327.4</v>
      </c>
      <c r="H252">
        <v>-13.275600000000001</v>
      </c>
      <c r="I252">
        <v>2</v>
      </c>
    </row>
    <row r="253" spans="1:9" x14ac:dyDescent="0.3">
      <c r="A253" s="2">
        <v>44472</v>
      </c>
      <c r="B253" t="s">
        <v>469</v>
      </c>
      <c r="C253" t="s">
        <v>335</v>
      </c>
      <c r="D253" t="s">
        <v>597</v>
      </c>
      <c r="E253" t="s">
        <v>542</v>
      </c>
      <c r="F253" t="s">
        <v>598</v>
      </c>
      <c r="G253">
        <v>6523.3185999999996</v>
      </c>
      <c r="H253">
        <v>316.2645</v>
      </c>
      <c r="I253">
        <v>2</v>
      </c>
    </row>
    <row r="254" spans="1:9" x14ac:dyDescent="0.3">
      <c r="A254" s="2">
        <v>44464</v>
      </c>
      <c r="B254" t="s">
        <v>471</v>
      </c>
      <c r="C254" t="s">
        <v>348</v>
      </c>
      <c r="D254" t="s">
        <v>600</v>
      </c>
      <c r="E254" t="s">
        <v>545</v>
      </c>
      <c r="F254" t="s">
        <v>599</v>
      </c>
      <c r="G254">
        <v>27510</v>
      </c>
      <c r="H254">
        <v>9345.3257200000007</v>
      </c>
      <c r="I254">
        <v>3</v>
      </c>
    </row>
    <row r="255" spans="1:9" x14ac:dyDescent="0.3">
      <c r="A255" s="2">
        <v>44461</v>
      </c>
      <c r="B255" t="s">
        <v>473</v>
      </c>
      <c r="C255" t="s">
        <v>349</v>
      </c>
      <c r="D255" t="s">
        <v>597</v>
      </c>
      <c r="E255" t="s">
        <v>547</v>
      </c>
      <c r="F255" t="s">
        <v>599</v>
      </c>
      <c r="G255">
        <v>19469.406599999998</v>
      </c>
      <c r="H255">
        <v>18176.692800000001</v>
      </c>
      <c r="I255">
        <v>1</v>
      </c>
    </row>
    <row r="256" spans="1:9" x14ac:dyDescent="0.3">
      <c r="A256" s="2">
        <v>44475</v>
      </c>
      <c r="B256" t="s">
        <v>475</v>
      </c>
      <c r="C256" t="s">
        <v>350</v>
      </c>
      <c r="D256" t="s">
        <v>600</v>
      </c>
      <c r="E256" t="s">
        <v>548</v>
      </c>
      <c r="F256" t="s">
        <v>599</v>
      </c>
      <c r="G256">
        <v>8537.0640000000003</v>
      </c>
      <c r="H256">
        <v>0</v>
      </c>
      <c r="I256">
        <v>1</v>
      </c>
    </row>
    <row r="257" spans="1:9" x14ac:dyDescent="0.3">
      <c r="A257" s="2">
        <v>44477</v>
      </c>
      <c r="B257" t="s">
        <v>477</v>
      </c>
      <c r="C257" t="s">
        <v>352</v>
      </c>
      <c r="D257" t="s">
        <v>613</v>
      </c>
      <c r="E257" t="s">
        <v>549</v>
      </c>
      <c r="F257" t="s">
        <v>599</v>
      </c>
      <c r="G257">
        <v>28880.896000000001</v>
      </c>
      <c r="H257">
        <v>8011.5744000000004</v>
      </c>
      <c r="I257">
        <v>1</v>
      </c>
    </row>
    <row r="258" spans="1:9" x14ac:dyDescent="0.3">
      <c r="A258" s="2">
        <v>44470</v>
      </c>
      <c r="B258" t="s">
        <v>479</v>
      </c>
      <c r="C258" t="s">
        <v>47</v>
      </c>
      <c r="D258" t="s">
        <v>613</v>
      </c>
      <c r="E258" t="s">
        <v>550</v>
      </c>
      <c r="F258" t="s">
        <v>599</v>
      </c>
      <c r="G258">
        <v>26743.930199999999</v>
      </c>
      <c r="H258">
        <v>13282.293600000001</v>
      </c>
      <c r="I258">
        <v>1</v>
      </c>
    </row>
    <row r="259" spans="1:9" x14ac:dyDescent="0.3">
      <c r="A259" s="2">
        <v>44480</v>
      </c>
      <c r="B259" t="s">
        <v>481</v>
      </c>
      <c r="C259" t="s">
        <v>201</v>
      </c>
      <c r="D259" t="s">
        <v>610</v>
      </c>
      <c r="E259" t="s">
        <v>310</v>
      </c>
      <c r="F259" t="s">
        <v>598</v>
      </c>
      <c r="G259">
        <v>-238.44</v>
      </c>
      <c r="H259">
        <v>251.31752800000004</v>
      </c>
      <c r="I259">
        <v>-2</v>
      </c>
    </row>
    <row r="260" spans="1:9" x14ac:dyDescent="0.3">
      <c r="A260" s="2">
        <v>44473</v>
      </c>
      <c r="B260" t="s">
        <v>481</v>
      </c>
      <c r="C260" t="s">
        <v>211</v>
      </c>
      <c r="D260" t="s">
        <v>610</v>
      </c>
      <c r="E260" t="s">
        <v>310</v>
      </c>
      <c r="F260" t="s">
        <v>598</v>
      </c>
      <c r="G260">
        <v>-1158.8</v>
      </c>
      <c r="H260">
        <v>973.63479500000017</v>
      </c>
      <c r="I260">
        <v>-1</v>
      </c>
    </row>
    <row r="261" spans="1:9" x14ac:dyDescent="0.3">
      <c r="A261" s="2">
        <v>44476</v>
      </c>
      <c r="B261" t="s">
        <v>481</v>
      </c>
      <c r="C261" t="s">
        <v>202</v>
      </c>
      <c r="D261" t="s">
        <v>610</v>
      </c>
      <c r="E261" t="s">
        <v>310</v>
      </c>
      <c r="F261" t="s">
        <v>598</v>
      </c>
      <c r="G261">
        <v>-270.33</v>
      </c>
      <c r="H261">
        <v>341.10825199999999</v>
      </c>
      <c r="I261">
        <v>-2</v>
      </c>
    </row>
    <row r="262" spans="1:9" x14ac:dyDescent="0.3">
      <c r="A262" s="2">
        <v>44473</v>
      </c>
      <c r="B262" t="s">
        <v>481</v>
      </c>
      <c r="C262" t="s">
        <v>203</v>
      </c>
      <c r="D262" t="s">
        <v>610</v>
      </c>
      <c r="E262" t="s">
        <v>310</v>
      </c>
      <c r="F262" t="s">
        <v>598</v>
      </c>
      <c r="G262">
        <v>-1241.8</v>
      </c>
      <c r="H262">
        <v>1471.5066039999999</v>
      </c>
      <c r="I262">
        <v>-4</v>
      </c>
    </row>
    <row r="263" spans="1:9" x14ac:dyDescent="0.3">
      <c r="A263" s="2">
        <v>44486</v>
      </c>
      <c r="B263" t="s">
        <v>481</v>
      </c>
      <c r="C263" t="s">
        <v>205</v>
      </c>
      <c r="D263" t="s">
        <v>610</v>
      </c>
      <c r="E263" t="s">
        <v>310</v>
      </c>
      <c r="F263" t="s">
        <v>598</v>
      </c>
      <c r="G263">
        <v>-1244.5</v>
      </c>
      <c r="H263">
        <v>2397.676876</v>
      </c>
      <c r="I263">
        <v>-6</v>
      </c>
    </row>
    <row r="264" spans="1:9" x14ac:dyDescent="0.3">
      <c r="A264" s="2">
        <v>44483</v>
      </c>
      <c r="B264" t="s">
        <v>481</v>
      </c>
      <c r="C264" t="s">
        <v>206</v>
      </c>
      <c r="D264" t="s">
        <v>610</v>
      </c>
      <c r="E264" t="s">
        <v>310</v>
      </c>
      <c r="F264" t="s">
        <v>598</v>
      </c>
      <c r="G264">
        <v>-461.45</v>
      </c>
      <c r="H264">
        <v>997.72461599999997</v>
      </c>
      <c r="I264">
        <v>-1</v>
      </c>
    </row>
    <row r="265" spans="1:9" x14ac:dyDescent="0.3">
      <c r="A265" s="2">
        <v>44473</v>
      </c>
      <c r="B265" t="s">
        <v>481</v>
      </c>
      <c r="C265" t="s">
        <v>208</v>
      </c>
      <c r="D265" t="s">
        <v>610</v>
      </c>
      <c r="E265" t="s">
        <v>310</v>
      </c>
      <c r="F265" t="s">
        <v>598</v>
      </c>
      <c r="G265">
        <v>-1131.5999999999999</v>
      </c>
      <c r="H265">
        <v>4816.1761450000004</v>
      </c>
      <c r="I265">
        <v>-1</v>
      </c>
    </row>
    <row r="266" spans="1:9" x14ac:dyDescent="0.3">
      <c r="A266" s="2">
        <v>44482</v>
      </c>
      <c r="B266" t="s">
        <v>481</v>
      </c>
      <c r="C266" t="s">
        <v>79</v>
      </c>
      <c r="D266" t="s">
        <v>610</v>
      </c>
      <c r="E266" t="s">
        <v>310</v>
      </c>
      <c r="F266" t="s">
        <v>598</v>
      </c>
      <c r="G266">
        <v>-1311.8</v>
      </c>
      <c r="H266">
        <v>5563.677318</v>
      </c>
      <c r="I266">
        <v>-3</v>
      </c>
    </row>
    <row r="267" spans="1:9" x14ac:dyDescent="0.3">
      <c r="A267" s="2">
        <v>44487</v>
      </c>
      <c r="B267" t="s">
        <v>481</v>
      </c>
      <c r="C267" t="s">
        <v>80</v>
      </c>
      <c r="D267" t="s">
        <v>610</v>
      </c>
      <c r="E267" t="s">
        <v>310</v>
      </c>
      <c r="F267" t="s">
        <v>598</v>
      </c>
      <c r="G267">
        <v>-1379.6</v>
      </c>
      <c r="H267">
        <v>1047.758071</v>
      </c>
      <c r="I267">
        <v>-3</v>
      </c>
    </row>
    <row r="268" spans="1:9" x14ac:dyDescent="0.3">
      <c r="A268" s="2">
        <v>44483</v>
      </c>
      <c r="B268" t="s">
        <v>482</v>
      </c>
      <c r="C268" t="s">
        <v>80</v>
      </c>
      <c r="D268" t="s">
        <v>610</v>
      </c>
      <c r="E268" t="s">
        <v>551</v>
      </c>
      <c r="F268" t="s">
        <v>598</v>
      </c>
      <c r="G268">
        <v>1219.2</v>
      </c>
      <c r="H268">
        <v>-1037.6234459999998</v>
      </c>
      <c r="I268">
        <v>1</v>
      </c>
    </row>
    <row r="269" spans="1:9" x14ac:dyDescent="0.3">
      <c r="A269" s="2">
        <v>44475</v>
      </c>
      <c r="B269" t="s">
        <v>482</v>
      </c>
      <c r="C269" t="s">
        <v>79</v>
      </c>
      <c r="D269" t="s">
        <v>610</v>
      </c>
      <c r="E269" t="s">
        <v>551</v>
      </c>
      <c r="F269" t="s">
        <v>598</v>
      </c>
      <c r="G269">
        <v>1085.3</v>
      </c>
      <c r="H269">
        <v>-3920.1305060000004</v>
      </c>
      <c r="I269">
        <v>1</v>
      </c>
    </row>
    <row r="270" spans="1:9" x14ac:dyDescent="0.3">
      <c r="A270" s="2">
        <v>44477</v>
      </c>
      <c r="B270" t="s">
        <v>482</v>
      </c>
      <c r="C270" t="s">
        <v>202</v>
      </c>
      <c r="D270" t="s">
        <v>610</v>
      </c>
      <c r="E270" t="s">
        <v>551</v>
      </c>
      <c r="F270" t="s">
        <v>598</v>
      </c>
      <c r="G270">
        <v>401.34</v>
      </c>
      <c r="H270">
        <v>-393.199928</v>
      </c>
      <c r="I270">
        <v>3</v>
      </c>
    </row>
    <row r="271" spans="1:9" x14ac:dyDescent="0.3">
      <c r="A271" s="2">
        <v>44484</v>
      </c>
      <c r="B271" t="s">
        <v>482</v>
      </c>
      <c r="C271" t="s">
        <v>201</v>
      </c>
      <c r="D271" t="s">
        <v>610</v>
      </c>
      <c r="E271" t="s">
        <v>551</v>
      </c>
      <c r="F271" t="s">
        <v>598</v>
      </c>
      <c r="G271">
        <v>178.9</v>
      </c>
      <c r="H271">
        <v>-211.56282400000003</v>
      </c>
      <c r="I271">
        <v>1</v>
      </c>
    </row>
    <row r="272" spans="1:9" x14ac:dyDescent="0.3">
      <c r="A272" s="2">
        <v>44480</v>
      </c>
      <c r="B272" t="s">
        <v>482</v>
      </c>
      <c r="C272" t="s">
        <v>206</v>
      </c>
      <c r="D272" t="s">
        <v>610</v>
      </c>
      <c r="E272" t="s">
        <v>551</v>
      </c>
      <c r="F272" t="s">
        <v>598</v>
      </c>
      <c r="G272">
        <v>690.95</v>
      </c>
      <c r="H272">
        <v>-1290.6412680000001</v>
      </c>
      <c r="I272">
        <v>1</v>
      </c>
    </row>
    <row r="273" spans="1:9" x14ac:dyDescent="0.3">
      <c r="A273" s="2">
        <v>44474</v>
      </c>
      <c r="B273" t="s">
        <v>482</v>
      </c>
      <c r="C273" t="s">
        <v>211</v>
      </c>
      <c r="D273" t="s">
        <v>610</v>
      </c>
      <c r="E273" t="s">
        <v>551</v>
      </c>
      <c r="F273" t="s">
        <v>598</v>
      </c>
      <c r="G273">
        <v>1024.2</v>
      </c>
      <c r="H273">
        <v>-816.51236500000005</v>
      </c>
      <c r="I273">
        <v>2</v>
      </c>
    </row>
    <row r="274" spans="1:9" x14ac:dyDescent="0.3">
      <c r="A274" s="2">
        <v>44483</v>
      </c>
      <c r="B274" t="s">
        <v>482</v>
      </c>
      <c r="C274" t="s">
        <v>208</v>
      </c>
      <c r="D274" t="s">
        <v>610</v>
      </c>
      <c r="E274" t="s">
        <v>551</v>
      </c>
      <c r="F274" t="s">
        <v>598</v>
      </c>
      <c r="G274">
        <v>1374.9</v>
      </c>
      <c r="H274">
        <v>-4340.5377639999997</v>
      </c>
      <c r="I274">
        <v>2</v>
      </c>
    </row>
    <row r="275" spans="1:9" x14ac:dyDescent="0.3">
      <c r="A275" s="2">
        <v>44479</v>
      </c>
      <c r="B275" t="s">
        <v>482</v>
      </c>
      <c r="C275" t="s">
        <v>205</v>
      </c>
      <c r="D275" t="s">
        <v>610</v>
      </c>
      <c r="E275" t="s">
        <v>551</v>
      </c>
      <c r="F275" t="s">
        <v>598</v>
      </c>
      <c r="G275">
        <v>936.1</v>
      </c>
      <c r="H275">
        <v>-1625.3961919999999</v>
      </c>
      <c r="I275">
        <v>2</v>
      </c>
    </row>
    <row r="276" spans="1:9" x14ac:dyDescent="0.3">
      <c r="A276" s="2">
        <v>44473</v>
      </c>
      <c r="B276" t="s">
        <v>482</v>
      </c>
      <c r="C276" t="s">
        <v>203</v>
      </c>
      <c r="D276" t="s">
        <v>610</v>
      </c>
      <c r="E276" t="s">
        <v>551</v>
      </c>
      <c r="F276" t="s">
        <v>598</v>
      </c>
      <c r="G276">
        <v>895.2</v>
      </c>
      <c r="H276">
        <v>-1940.6280800000002</v>
      </c>
      <c r="I276">
        <v>6</v>
      </c>
    </row>
    <row r="277" spans="1:9" x14ac:dyDescent="0.3">
      <c r="A277" s="2">
        <v>44487</v>
      </c>
      <c r="B277" t="s">
        <v>484</v>
      </c>
      <c r="C277" t="s">
        <v>325</v>
      </c>
      <c r="D277" t="s">
        <v>597</v>
      </c>
      <c r="E277" t="s">
        <v>552</v>
      </c>
      <c r="F277" t="s">
        <v>604</v>
      </c>
      <c r="G277">
        <v>1208.7</v>
      </c>
      <c r="H277">
        <v>-185.97280000000001</v>
      </c>
      <c r="I277">
        <v>3</v>
      </c>
    </row>
    <row r="278" spans="1:9" x14ac:dyDescent="0.3">
      <c r="A278" s="2">
        <v>44492</v>
      </c>
      <c r="B278" t="s">
        <v>485</v>
      </c>
      <c r="C278" t="s">
        <v>302</v>
      </c>
      <c r="D278" t="s">
        <v>597</v>
      </c>
      <c r="E278" t="s">
        <v>553</v>
      </c>
      <c r="F278" t="s">
        <v>604</v>
      </c>
      <c r="G278">
        <v>2582.8000000000002</v>
      </c>
      <c r="H278">
        <v>-213.81880000000001</v>
      </c>
      <c r="I278">
        <v>2</v>
      </c>
    </row>
    <row r="279" spans="1:9" x14ac:dyDescent="0.3">
      <c r="A279" s="2">
        <v>44494</v>
      </c>
      <c r="B279" t="s">
        <v>487</v>
      </c>
      <c r="C279" t="s">
        <v>333</v>
      </c>
      <c r="D279" t="s">
        <v>612</v>
      </c>
      <c r="E279" t="s">
        <v>554</v>
      </c>
      <c r="F279" t="s">
        <v>598</v>
      </c>
      <c r="G279">
        <v>2598.9942999999998</v>
      </c>
      <c r="H279">
        <v>0.27547999999974931</v>
      </c>
      <c r="I279">
        <v>1</v>
      </c>
    </row>
    <row r="280" spans="1:9" x14ac:dyDescent="0.3">
      <c r="A280" s="2">
        <v>44487</v>
      </c>
      <c r="B280" t="s">
        <v>489</v>
      </c>
      <c r="C280" t="s">
        <v>354</v>
      </c>
      <c r="D280" t="s">
        <v>597</v>
      </c>
      <c r="E280" t="s">
        <v>555</v>
      </c>
      <c r="F280" t="s">
        <v>598</v>
      </c>
      <c r="G280">
        <v>6290.2</v>
      </c>
      <c r="H280">
        <v>-3059.2329599999998</v>
      </c>
      <c r="I280">
        <v>3</v>
      </c>
    </row>
    <row r="281" spans="1:9" x14ac:dyDescent="0.3">
      <c r="A281" s="2">
        <v>44488</v>
      </c>
      <c r="B281" t="s">
        <v>491</v>
      </c>
      <c r="C281" t="s">
        <v>333</v>
      </c>
      <c r="D281" t="s">
        <v>612</v>
      </c>
      <c r="E281" t="s">
        <v>556</v>
      </c>
      <c r="F281" t="s">
        <v>598</v>
      </c>
      <c r="G281">
        <v>7708.9520000000002</v>
      </c>
      <c r="H281">
        <v>0.45067999999958985</v>
      </c>
      <c r="I281">
        <v>6</v>
      </c>
    </row>
    <row r="282" spans="1:9" x14ac:dyDescent="0.3">
      <c r="A282" s="2">
        <v>44491</v>
      </c>
      <c r="B282" t="s">
        <v>491</v>
      </c>
      <c r="C282" t="s">
        <v>332</v>
      </c>
      <c r="D282" t="s">
        <v>612</v>
      </c>
      <c r="E282" t="s">
        <v>556</v>
      </c>
      <c r="F282" t="s">
        <v>598</v>
      </c>
      <c r="G282">
        <v>2621.2402000000002</v>
      </c>
      <c r="H282">
        <v>0.40348000000009177</v>
      </c>
      <c r="I282">
        <v>3</v>
      </c>
    </row>
    <row r="283" spans="1:9" x14ac:dyDescent="0.3">
      <c r="A283" s="2">
        <v>44490</v>
      </c>
      <c r="B283" t="s">
        <v>493</v>
      </c>
      <c r="C283" t="s">
        <v>359</v>
      </c>
      <c r="D283" t="s">
        <v>597</v>
      </c>
      <c r="E283" t="s">
        <v>557</v>
      </c>
      <c r="F283" t="s">
        <v>598</v>
      </c>
      <c r="G283">
        <v>1386.2</v>
      </c>
      <c r="H283">
        <v>-1807.2214160000001</v>
      </c>
      <c r="I283">
        <v>2</v>
      </c>
    </row>
    <row r="284" spans="1:9" x14ac:dyDescent="0.3">
      <c r="A284" s="2">
        <v>44496</v>
      </c>
      <c r="B284" t="s">
        <v>495</v>
      </c>
      <c r="C284" t="s">
        <v>361</v>
      </c>
      <c r="D284" t="s">
        <v>597</v>
      </c>
      <c r="E284" t="s">
        <v>558</v>
      </c>
      <c r="F284" t="s">
        <v>598</v>
      </c>
      <c r="G284">
        <v>8532.3680000000004</v>
      </c>
      <c r="H284">
        <v>2016.0106080000003</v>
      </c>
      <c r="I284">
        <v>3</v>
      </c>
    </row>
    <row r="285" spans="1:9" x14ac:dyDescent="0.3">
      <c r="A285" s="2">
        <v>44495</v>
      </c>
      <c r="B285" t="s">
        <v>495</v>
      </c>
      <c r="C285" t="s">
        <v>366</v>
      </c>
      <c r="D285" t="s">
        <v>597</v>
      </c>
      <c r="E285" t="s">
        <v>558</v>
      </c>
      <c r="F285" t="s">
        <v>598</v>
      </c>
      <c r="G285">
        <v>3431.5855999999999</v>
      </c>
      <c r="H285">
        <v>1088.7512999999999</v>
      </c>
      <c r="I285">
        <v>1</v>
      </c>
    </row>
    <row r="286" spans="1:9" x14ac:dyDescent="0.3">
      <c r="A286" s="2">
        <v>44503</v>
      </c>
      <c r="B286" t="s">
        <v>497</v>
      </c>
      <c r="C286" t="s">
        <v>369</v>
      </c>
      <c r="D286" t="s">
        <v>611</v>
      </c>
      <c r="E286" t="s">
        <v>559</v>
      </c>
      <c r="F286" t="s">
        <v>599</v>
      </c>
      <c r="G286">
        <v>27757.32</v>
      </c>
      <c r="H286">
        <v>7117.2031999999999</v>
      </c>
      <c r="I286">
        <v>3</v>
      </c>
    </row>
    <row r="287" spans="1:9" x14ac:dyDescent="0.3">
      <c r="A287" s="2">
        <v>44511</v>
      </c>
      <c r="B287" t="s">
        <v>498</v>
      </c>
      <c r="C287" t="s">
        <v>372</v>
      </c>
      <c r="D287" t="s">
        <v>605</v>
      </c>
      <c r="E287" t="s">
        <v>560</v>
      </c>
      <c r="F287" t="s">
        <v>599</v>
      </c>
      <c r="G287">
        <v>25414.352404999998</v>
      </c>
      <c r="H287">
        <v>9271.6588039999988</v>
      </c>
      <c r="I287">
        <v>1</v>
      </c>
    </row>
    <row r="288" spans="1:9" x14ac:dyDescent="0.3">
      <c r="A288" s="2">
        <v>44501</v>
      </c>
      <c r="B288" t="s">
        <v>500</v>
      </c>
      <c r="C288" t="s">
        <v>333</v>
      </c>
      <c r="D288" t="s">
        <v>612</v>
      </c>
      <c r="E288" t="s">
        <v>561</v>
      </c>
      <c r="F288" t="s">
        <v>598</v>
      </c>
      <c r="G288">
        <v>3806.9893000000002</v>
      </c>
      <c r="H288">
        <v>0.27717999999974779</v>
      </c>
      <c r="I288">
        <v>3</v>
      </c>
    </row>
    <row r="289" spans="1:9" x14ac:dyDescent="0.3">
      <c r="A289" s="2">
        <v>44524</v>
      </c>
      <c r="B289" t="s">
        <v>502</v>
      </c>
      <c r="C289" t="s">
        <v>34</v>
      </c>
      <c r="D289" t="s">
        <v>607</v>
      </c>
      <c r="E289" t="s">
        <v>562</v>
      </c>
      <c r="F289" t="s">
        <v>599</v>
      </c>
      <c r="G289">
        <v>8475.5665119999994</v>
      </c>
      <c r="H289">
        <v>2538.349236</v>
      </c>
      <c r="I289">
        <v>2</v>
      </c>
    </row>
    <row r="290" spans="1:9" x14ac:dyDescent="0.3">
      <c r="A290" s="2">
        <v>44509</v>
      </c>
      <c r="B290" t="s">
        <v>503</v>
      </c>
      <c r="C290" t="s">
        <v>375</v>
      </c>
      <c r="D290" t="s">
        <v>597</v>
      </c>
      <c r="E290" t="s">
        <v>563</v>
      </c>
      <c r="F290" t="s">
        <v>599</v>
      </c>
      <c r="G290">
        <v>3431.7</v>
      </c>
      <c r="H290">
        <v>-10272.1664</v>
      </c>
      <c r="I290">
        <v>1</v>
      </c>
    </row>
    <row r="291" spans="1:9" x14ac:dyDescent="0.3">
      <c r="A291" s="2">
        <v>44522</v>
      </c>
      <c r="B291" t="s">
        <v>505</v>
      </c>
      <c r="C291" t="s">
        <v>333</v>
      </c>
      <c r="D291" t="s">
        <v>606</v>
      </c>
      <c r="E291" t="s">
        <v>564</v>
      </c>
      <c r="F291" t="s">
        <v>598</v>
      </c>
      <c r="G291">
        <v>7575.1005999999998</v>
      </c>
      <c r="H291">
        <v>0.40407999999963229</v>
      </c>
      <c r="I291">
        <v>2</v>
      </c>
    </row>
    <row r="292" spans="1:9" x14ac:dyDescent="0.3">
      <c r="A292" s="2">
        <v>44519</v>
      </c>
      <c r="B292" t="s">
        <v>505</v>
      </c>
      <c r="C292" t="s">
        <v>332</v>
      </c>
      <c r="D292" t="s">
        <v>606</v>
      </c>
      <c r="E292" t="s">
        <v>564</v>
      </c>
      <c r="F292" t="s">
        <v>598</v>
      </c>
      <c r="G292">
        <v>2964.5007999999998</v>
      </c>
      <c r="H292">
        <v>0.46580000000010596</v>
      </c>
      <c r="I292">
        <v>2</v>
      </c>
    </row>
    <row r="293" spans="1:9" x14ac:dyDescent="0.3">
      <c r="A293" s="2">
        <v>44522</v>
      </c>
      <c r="B293" t="s">
        <v>506</v>
      </c>
      <c r="C293" t="s">
        <v>302</v>
      </c>
      <c r="D293" t="s">
        <v>597</v>
      </c>
      <c r="E293" t="s">
        <v>565</v>
      </c>
      <c r="F293" t="s">
        <v>604</v>
      </c>
      <c r="G293">
        <v>2372.6</v>
      </c>
      <c r="H293">
        <v>-178.24430000000001</v>
      </c>
      <c r="I293">
        <v>1</v>
      </c>
    </row>
    <row r="294" spans="1:9" x14ac:dyDescent="0.3">
      <c r="A294" s="2">
        <v>44514</v>
      </c>
      <c r="B294" t="s">
        <v>508</v>
      </c>
      <c r="C294" t="s">
        <v>377</v>
      </c>
      <c r="D294" t="s">
        <v>612</v>
      </c>
      <c r="E294" t="s">
        <v>566</v>
      </c>
      <c r="F294" t="s">
        <v>598</v>
      </c>
      <c r="G294">
        <v>3344.64</v>
      </c>
      <c r="H294">
        <v>767.45020000000011</v>
      </c>
      <c r="I294">
        <v>3</v>
      </c>
    </row>
    <row r="295" spans="1:9" x14ac:dyDescent="0.3">
      <c r="A295" s="2">
        <v>44524</v>
      </c>
      <c r="B295" t="s">
        <v>508</v>
      </c>
      <c r="C295" t="s">
        <v>381</v>
      </c>
      <c r="D295" t="s">
        <v>612</v>
      </c>
      <c r="E295" t="s">
        <v>566</v>
      </c>
      <c r="F295" t="s">
        <v>598</v>
      </c>
      <c r="G295">
        <v>554.16200000000003</v>
      </c>
      <c r="H295">
        <v>100.69505199999999</v>
      </c>
      <c r="I295">
        <v>3</v>
      </c>
    </row>
    <row r="296" spans="1:9" x14ac:dyDescent="0.3">
      <c r="A296" s="2">
        <v>44521</v>
      </c>
      <c r="B296" t="s">
        <v>508</v>
      </c>
      <c r="C296" t="s">
        <v>383</v>
      </c>
      <c r="D296" t="s">
        <v>612</v>
      </c>
      <c r="E296" t="s">
        <v>566</v>
      </c>
      <c r="F296" t="s">
        <v>598</v>
      </c>
      <c r="G296">
        <v>4575.1139999999996</v>
      </c>
      <c r="H296">
        <v>1028.6293920000001</v>
      </c>
      <c r="I296">
        <v>2</v>
      </c>
    </row>
    <row r="297" spans="1:9" x14ac:dyDescent="0.3">
      <c r="A297" s="2">
        <v>44512</v>
      </c>
      <c r="B297" t="s">
        <v>508</v>
      </c>
      <c r="C297" t="s">
        <v>384</v>
      </c>
      <c r="D297" t="s">
        <v>612</v>
      </c>
      <c r="E297" t="s">
        <v>566</v>
      </c>
      <c r="F297" t="s">
        <v>598</v>
      </c>
      <c r="G297">
        <v>1825.74</v>
      </c>
      <c r="H297">
        <v>415.884906</v>
      </c>
      <c r="I297">
        <v>3</v>
      </c>
    </row>
    <row r="298" spans="1:9" x14ac:dyDescent="0.3">
      <c r="A298" s="2">
        <v>44513</v>
      </c>
      <c r="B298" t="s">
        <v>508</v>
      </c>
      <c r="C298" t="s">
        <v>131</v>
      </c>
      <c r="D298" t="s">
        <v>612</v>
      </c>
      <c r="E298" t="s">
        <v>566</v>
      </c>
      <c r="F298" t="s">
        <v>598</v>
      </c>
      <c r="G298">
        <v>3032.25</v>
      </c>
      <c r="H298">
        <v>696.24550799999997</v>
      </c>
      <c r="I298">
        <v>1</v>
      </c>
    </row>
    <row r="299" spans="1:9" x14ac:dyDescent="0.3">
      <c r="A299" s="2">
        <v>44525</v>
      </c>
      <c r="B299" t="s">
        <v>510</v>
      </c>
      <c r="C299" t="s">
        <v>132</v>
      </c>
      <c r="D299" t="s">
        <v>607</v>
      </c>
      <c r="E299" t="s">
        <v>567</v>
      </c>
      <c r="F299" t="s">
        <v>599</v>
      </c>
      <c r="G299">
        <v>28979.51</v>
      </c>
      <c r="H299">
        <v>3400.7204000000002</v>
      </c>
      <c r="I299">
        <v>2</v>
      </c>
    </row>
    <row r="300" spans="1:9" x14ac:dyDescent="0.3">
      <c r="A300" s="2">
        <v>44514</v>
      </c>
      <c r="B300" t="s">
        <v>512</v>
      </c>
      <c r="C300" t="s">
        <v>385</v>
      </c>
      <c r="D300" t="s">
        <v>597</v>
      </c>
      <c r="E300" t="s">
        <v>568</v>
      </c>
      <c r="F300" t="s">
        <v>599</v>
      </c>
      <c r="G300">
        <v>19741.349999999999</v>
      </c>
      <c r="H300">
        <v>541.35749999999996</v>
      </c>
      <c r="I300">
        <v>1</v>
      </c>
    </row>
    <row r="301" spans="1:9" x14ac:dyDescent="0.3">
      <c r="A301" s="2">
        <v>44527</v>
      </c>
      <c r="B301" t="s">
        <v>514</v>
      </c>
      <c r="C301" t="s">
        <v>138</v>
      </c>
      <c r="D301" t="s">
        <v>597</v>
      </c>
      <c r="E301" t="s">
        <v>569</v>
      </c>
      <c r="F301" t="s">
        <v>599</v>
      </c>
      <c r="G301">
        <v>5343.8</v>
      </c>
      <c r="H301">
        <v>1177.2742000000001</v>
      </c>
      <c r="I301">
        <v>3</v>
      </c>
    </row>
    <row r="302" spans="1:9" x14ac:dyDescent="0.3">
      <c r="A302" s="2">
        <v>44525</v>
      </c>
      <c r="B302" t="s">
        <v>516</v>
      </c>
      <c r="C302" t="s">
        <v>325</v>
      </c>
      <c r="D302" t="s">
        <v>597</v>
      </c>
      <c r="E302" t="s">
        <v>570</v>
      </c>
      <c r="F302" t="s">
        <v>604</v>
      </c>
      <c r="G302">
        <v>970.7</v>
      </c>
      <c r="H302">
        <v>-183.56</v>
      </c>
      <c r="I302">
        <v>3</v>
      </c>
    </row>
    <row r="303" spans="1:9" x14ac:dyDescent="0.3">
      <c r="A303" s="2">
        <v>44523</v>
      </c>
      <c r="B303" t="s">
        <v>516</v>
      </c>
      <c r="C303" t="s">
        <v>386</v>
      </c>
      <c r="D303" t="s">
        <v>597</v>
      </c>
      <c r="E303" t="s">
        <v>570</v>
      </c>
      <c r="F303" t="s">
        <v>604</v>
      </c>
      <c r="G303">
        <v>1007.5</v>
      </c>
      <c r="H303">
        <v>-214.5728</v>
      </c>
      <c r="I303">
        <v>2</v>
      </c>
    </row>
    <row r="304" spans="1:9" x14ac:dyDescent="0.3">
      <c r="A304" s="2">
        <v>44526</v>
      </c>
      <c r="B304" t="s">
        <v>518</v>
      </c>
      <c r="C304" t="s">
        <v>387</v>
      </c>
      <c r="D304" t="s">
        <v>597</v>
      </c>
      <c r="E304" t="s">
        <v>571</v>
      </c>
      <c r="F304" t="s">
        <v>599</v>
      </c>
      <c r="G304">
        <v>21241</v>
      </c>
      <c r="H304">
        <v>1519.9509599999999</v>
      </c>
      <c r="I304">
        <v>1</v>
      </c>
    </row>
    <row r="305" spans="1:9" x14ac:dyDescent="0.3">
      <c r="A305" s="2">
        <v>44532</v>
      </c>
      <c r="B305" t="s">
        <v>520</v>
      </c>
      <c r="C305" t="s">
        <v>372</v>
      </c>
      <c r="D305" t="s">
        <v>600</v>
      </c>
      <c r="E305" t="s">
        <v>572</v>
      </c>
      <c r="F305" t="s">
        <v>599</v>
      </c>
      <c r="G305">
        <v>22071.708999999999</v>
      </c>
      <c r="H305">
        <v>6426.3460799999993</v>
      </c>
      <c r="I305">
        <v>2</v>
      </c>
    </row>
    <row r="306" spans="1:9" x14ac:dyDescent="0.3">
      <c r="A306" s="2">
        <v>44543</v>
      </c>
      <c r="B306" t="s">
        <v>522</v>
      </c>
      <c r="C306" t="s">
        <v>60</v>
      </c>
      <c r="D306" t="s">
        <v>597</v>
      </c>
      <c r="E306" t="s">
        <v>573</v>
      </c>
      <c r="F306" t="s">
        <v>598</v>
      </c>
      <c r="G306">
        <v>2128.1999999999998</v>
      </c>
      <c r="H306">
        <v>-107.6712</v>
      </c>
      <c r="I306">
        <v>2</v>
      </c>
    </row>
    <row r="307" spans="1:9" x14ac:dyDescent="0.3">
      <c r="A307" s="2">
        <v>44542</v>
      </c>
      <c r="B307" t="s">
        <v>524</v>
      </c>
      <c r="C307" t="s">
        <v>98</v>
      </c>
      <c r="D307" t="s">
        <v>597</v>
      </c>
      <c r="E307" t="s">
        <v>574</v>
      </c>
      <c r="F307" t="s">
        <v>599</v>
      </c>
      <c r="G307">
        <v>23980</v>
      </c>
      <c r="H307">
        <v>-934.69399999999996</v>
      </c>
      <c r="I307">
        <v>1</v>
      </c>
    </row>
    <row r="308" spans="1:9" x14ac:dyDescent="0.3">
      <c r="A308" s="2">
        <v>44538</v>
      </c>
      <c r="B308" t="s">
        <v>526</v>
      </c>
      <c r="C308" t="s">
        <v>389</v>
      </c>
      <c r="D308" t="s">
        <v>597</v>
      </c>
      <c r="E308" t="s">
        <v>575</v>
      </c>
      <c r="F308" t="s">
        <v>599</v>
      </c>
      <c r="G308">
        <v>16117.7</v>
      </c>
      <c r="H308">
        <v>1435.6969999999999</v>
      </c>
      <c r="I308">
        <v>2</v>
      </c>
    </row>
    <row r="309" spans="1:9" x14ac:dyDescent="0.3">
      <c r="A309" s="2">
        <v>44542</v>
      </c>
      <c r="B309" t="s">
        <v>528</v>
      </c>
      <c r="C309" t="s">
        <v>141</v>
      </c>
      <c r="D309" t="s">
        <v>597</v>
      </c>
      <c r="E309" t="s">
        <v>576</v>
      </c>
      <c r="F309" t="s">
        <v>599</v>
      </c>
      <c r="G309">
        <v>9197.6</v>
      </c>
      <c r="H309">
        <v>-9139.9724800000004</v>
      </c>
      <c r="I309">
        <v>3</v>
      </c>
    </row>
    <row r="310" spans="1:9" x14ac:dyDescent="0.3">
      <c r="A310" s="2">
        <v>44549</v>
      </c>
      <c r="B310" t="s">
        <v>529</v>
      </c>
      <c r="C310" t="s">
        <v>391</v>
      </c>
      <c r="D310" t="s">
        <v>597</v>
      </c>
      <c r="E310" t="s">
        <v>577</v>
      </c>
      <c r="F310" t="s">
        <v>598</v>
      </c>
      <c r="G310">
        <v>7062.4416000000001</v>
      </c>
      <c r="H310">
        <v>436.99023600000004</v>
      </c>
      <c r="I310">
        <v>6</v>
      </c>
    </row>
    <row r="311" spans="1:9" x14ac:dyDescent="0.3">
      <c r="A311" s="2">
        <v>44544</v>
      </c>
      <c r="B311" t="s">
        <v>531</v>
      </c>
      <c r="C311" t="s">
        <v>225</v>
      </c>
      <c r="D311" t="s">
        <v>597</v>
      </c>
      <c r="E311" t="s">
        <v>578</v>
      </c>
      <c r="F311" t="s">
        <v>598</v>
      </c>
      <c r="G311">
        <v>8240.4</v>
      </c>
      <c r="H311">
        <v>-6412.5179680000001</v>
      </c>
      <c r="I311">
        <v>6</v>
      </c>
    </row>
    <row r="312" spans="1:9" x14ac:dyDescent="0.3">
      <c r="A312" s="2">
        <v>44540</v>
      </c>
      <c r="B312" t="s">
        <v>531</v>
      </c>
      <c r="C312" t="s">
        <v>124</v>
      </c>
      <c r="D312" t="s">
        <v>597</v>
      </c>
      <c r="E312" t="s">
        <v>578</v>
      </c>
      <c r="F312" t="s">
        <v>598</v>
      </c>
      <c r="G312">
        <v>7821</v>
      </c>
      <c r="H312">
        <v>-11801.125788000001</v>
      </c>
      <c r="I312">
        <v>2</v>
      </c>
    </row>
    <row r="313" spans="1:9" x14ac:dyDescent="0.3">
      <c r="A313" s="2">
        <v>44550</v>
      </c>
      <c r="B313" t="s">
        <v>533</v>
      </c>
      <c r="C313" t="s">
        <v>225</v>
      </c>
      <c r="D313" t="s">
        <v>612</v>
      </c>
      <c r="E313" t="s">
        <v>579</v>
      </c>
      <c r="F313" t="s">
        <v>598</v>
      </c>
      <c r="G313">
        <v>3112.5</v>
      </c>
      <c r="H313">
        <v>-3484.2123119999997</v>
      </c>
      <c r="I313">
        <v>3</v>
      </c>
    </row>
    <row r="314" spans="1:9" x14ac:dyDescent="0.3">
      <c r="A314" s="2">
        <v>44550</v>
      </c>
      <c r="B314" t="s">
        <v>533</v>
      </c>
      <c r="C314" t="s">
        <v>52</v>
      </c>
      <c r="D314" t="s">
        <v>612</v>
      </c>
      <c r="E314" t="s">
        <v>579</v>
      </c>
      <c r="F314" t="s">
        <v>598</v>
      </c>
      <c r="G314">
        <v>4667.625</v>
      </c>
      <c r="H314">
        <v>-11831.526755999999</v>
      </c>
      <c r="I314">
        <v>3</v>
      </c>
    </row>
    <row r="315" spans="1:9" x14ac:dyDescent="0.3">
      <c r="A315" s="2">
        <v>44545</v>
      </c>
      <c r="B315" t="s">
        <v>535</v>
      </c>
      <c r="C315" t="s">
        <v>220</v>
      </c>
      <c r="D315" t="s">
        <v>597</v>
      </c>
      <c r="E315" t="s">
        <v>580</v>
      </c>
      <c r="F315" t="s">
        <v>604</v>
      </c>
      <c r="G315">
        <v>2104.8000000000002</v>
      </c>
      <c r="H315">
        <v>-727.76480000000004</v>
      </c>
      <c r="I315">
        <v>3</v>
      </c>
    </row>
    <row r="316" spans="1:9" x14ac:dyDescent="0.3">
      <c r="A316" s="2">
        <v>44551</v>
      </c>
      <c r="B316" t="s">
        <v>537</v>
      </c>
      <c r="C316" t="s">
        <v>392</v>
      </c>
      <c r="D316" t="s">
        <v>597</v>
      </c>
      <c r="E316" t="s">
        <v>581</v>
      </c>
      <c r="F316" t="s">
        <v>599</v>
      </c>
      <c r="G316">
        <v>21482</v>
      </c>
      <c r="H316">
        <v>366.72119999999904</v>
      </c>
      <c r="I316">
        <v>3</v>
      </c>
    </row>
    <row r="317" spans="1:9" x14ac:dyDescent="0.3">
      <c r="A317" s="2">
        <v>44552</v>
      </c>
      <c r="B317" t="s">
        <v>539</v>
      </c>
      <c r="C317" t="s">
        <v>394</v>
      </c>
      <c r="D317" t="s">
        <v>597</v>
      </c>
      <c r="E317" t="s">
        <v>582</v>
      </c>
      <c r="F317" t="s">
        <v>604</v>
      </c>
      <c r="G317">
        <v>3715.2</v>
      </c>
      <c r="H317">
        <v>-575.85879999999997</v>
      </c>
      <c r="I317">
        <v>6</v>
      </c>
    </row>
    <row r="318" spans="1:9" x14ac:dyDescent="0.3">
      <c r="A318" s="2">
        <v>44558</v>
      </c>
      <c r="B318" t="s">
        <v>541</v>
      </c>
      <c r="C318" t="s">
        <v>60</v>
      </c>
      <c r="D318" t="s">
        <v>597</v>
      </c>
      <c r="E318" t="s">
        <v>583</v>
      </c>
      <c r="F318" t="s">
        <v>598</v>
      </c>
      <c r="G318">
        <v>2902.2080000000001</v>
      </c>
      <c r="H318">
        <v>111.75149999999999</v>
      </c>
      <c r="I318">
        <v>3</v>
      </c>
    </row>
    <row r="319" spans="1:9" x14ac:dyDescent="0.3">
      <c r="A319" s="2">
        <v>44552</v>
      </c>
      <c r="B319" t="s">
        <v>543</v>
      </c>
      <c r="C319" t="s">
        <v>350</v>
      </c>
      <c r="D319" t="s">
        <v>597</v>
      </c>
      <c r="E319" t="s">
        <v>584</v>
      </c>
      <c r="F319" t="s">
        <v>599</v>
      </c>
      <c r="G319">
        <v>8192.1</v>
      </c>
      <c r="H319">
        <v>-87.087999999999994</v>
      </c>
      <c r="I319">
        <v>3</v>
      </c>
    </row>
    <row r="320" spans="1:9" x14ac:dyDescent="0.3">
      <c r="A320" s="2">
        <v>44559</v>
      </c>
      <c r="B320" t="s">
        <v>544</v>
      </c>
      <c r="C320" t="s">
        <v>131</v>
      </c>
      <c r="D320" t="s">
        <v>597</v>
      </c>
      <c r="E320" t="s">
        <v>585</v>
      </c>
      <c r="F320" t="s">
        <v>598</v>
      </c>
      <c r="G320">
        <v>3752.1120000000001</v>
      </c>
      <c r="H320">
        <v>235.96783599999998</v>
      </c>
      <c r="I320">
        <v>1</v>
      </c>
    </row>
    <row r="321" spans="1:9" x14ac:dyDescent="0.3">
      <c r="A321" s="2">
        <v>44558</v>
      </c>
      <c r="B321" t="s">
        <v>546</v>
      </c>
      <c r="C321" t="s">
        <v>396</v>
      </c>
      <c r="D321" t="s">
        <v>597</v>
      </c>
      <c r="E321" t="s">
        <v>586</v>
      </c>
      <c r="F321" t="s">
        <v>599</v>
      </c>
      <c r="G321">
        <v>9988.7999999999993</v>
      </c>
      <c r="H321">
        <v>-6505.3721599999999</v>
      </c>
      <c r="I321">
        <v>3</v>
      </c>
    </row>
  </sheetData>
  <mergeCells count="3">
    <mergeCell ref="A1:I1"/>
    <mergeCell ref="L1:O1"/>
    <mergeCell ref="R1:T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DA41-5A50-431C-A750-72F906F47107}">
  <dimension ref="A3:B43"/>
  <sheetViews>
    <sheetView workbookViewId="0">
      <selection activeCell="D9" sqref="D9"/>
    </sheetView>
  </sheetViews>
  <sheetFormatPr defaultRowHeight="14.4" outlineLevelRow="1" x14ac:dyDescent="0.3"/>
  <cols>
    <col min="1" max="1" width="16.44140625" customWidth="1"/>
    <col min="2" max="2" width="73.44140625" customWidth="1"/>
  </cols>
  <sheetData>
    <row r="3" spans="1:2" x14ac:dyDescent="0.3">
      <c r="A3" t="s">
        <v>782</v>
      </c>
      <c r="B3" t="s">
        <v>799</v>
      </c>
    </row>
    <row r="4" spans="1:2" x14ac:dyDescent="0.3">
      <c r="A4" t="s">
        <v>598</v>
      </c>
      <c r="B4" t="str">
        <f>'3 - Сравнение за год'!G2</f>
        <v>План по отгрузке за год выполнен/План по наценке за год НЕ выполнен</v>
      </c>
    </row>
    <row r="5" spans="1:2" outlineLevel="1" x14ac:dyDescent="0.3">
      <c r="A5" t="s">
        <v>783</v>
      </c>
      <c r="B5" t="str">
        <f>'3 - Сравнение по месяцам'!H2</f>
        <v>План по отгрузке за месяц выполнен/План по наценке за месяц НЕ выполнен</v>
      </c>
    </row>
    <row r="6" spans="1:2" outlineLevel="1" x14ac:dyDescent="0.3">
      <c r="A6" t="s">
        <v>784</v>
      </c>
      <c r="B6" t="str">
        <f>'3 - Сравнение по месяцам'!H3</f>
        <v>План по отгрузке за месяц выполнен/План по наценке за месяц НЕ выполнен</v>
      </c>
    </row>
    <row r="7" spans="1:2" outlineLevel="1" x14ac:dyDescent="0.3">
      <c r="A7" t="s">
        <v>785</v>
      </c>
      <c r="B7" t="str">
        <f>'3 - Сравнение по месяцам'!H4</f>
        <v>План по отгрузке за месяц НЕ выполнен/План по наценке за месяц НЕ выполнен</v>
      </c>
    </row>
    <row r="8" spans="1:2" outlineLevel="1" x14ac:dyDescent="0.3">
      <c r="A8" t="s">
        <v>786</v>
      </c>
      <c r="B8" t="str">
        <f>'3 - Сравнение по месяцам'!H5</f>
        <v>План по отгрузке за месяц выполнен/План по наценке за месяц НЕ выполнен</v>
      </c>
    </row>
    <row r="9" spans="1:2" outlineLevel="1" x14ac:dyDescent="0.3">
      <c r="A9" t="s">
        <v>787</v>
      </c>
      <c r="B9" t="str">
        <f>'3 - Сравнение по месяцам'!H6</f>
        <v>План по отгрузке за месяц выполнен/План по наценке за месяц НЕ выполнен</v>
      </c>
    </row>
    <row r="10" spans="1:2" outlineLevel="1" x14ac:dyDescent="0.3">
      <c r="A10" t="s">
        <v>788</v>
      </c>
      <c r="B10" t="str">
        <f>'3 - Сравнение по месяцам'!H7</f>
        <v>План по отгрузке за месяц НЕ выполнен/План по наценке за месяц НЕ выполнен</v>
      </c>
    </row>
    <row r="11" spans="1:2" outlineLevel="1" x14ac:dyDescent="0.3">
      <c r="A11" t="s">
        <v>789</v>
      </c>
      <c r="B11" t="str">
        <f>'3 - Сравнение по месяцам'!H8</f>
        <v>План по отгрузке за месяц НЕ выполнен/План по наценке за месяц выполнен</v>
      </c>
    </row>
    <row r="12" spans="1:2" outlineLevel="1" x14ac:dyDescent="0.3">
      <c r="A12" t="s">
        <v>790</v>
      </c>
      <c r="B12" t="str">
        <f>'3 - Сравнение по месяцам'!H9</f>
        <v>План по отгрузке за месяц выполнен/План по наценке за месяц выполнен</v>
      </c>
    </row>
    <row r="13" spans="1:2" outlineLevel="1" x14ac:dyDescent="0.3">
      <c r="A13" t="s">
        <v>791</v>
      </c>
      <c r="B13" t="str">
        <f>'3 - Сравнение по месяцам'!H10</f>
        <v>План по отгрузке за месяц НЕ выполнен/План по наценке за месяц выполнен</v>
      </c>
    </row>
    <row r="14" spans="1:2" outlineLevel="1" x14ac:dyDescent="0.3">
      <c r="A14" t="s">
        <v>792</v>
      </c>
      <c r="B14" t="str">
        <f>'3 - Сравнение по месяцам'!H11</f>
        <v>План по отгрузке за месяц НЕ выполнен/План по наценке за месяц НЕ выполнен</v>
      </c>
    </row>
    <row r="15" spans="1:2" outlineLevel="1" x14ac:dyDescent="0.3">
      <c r="A15" t="s">
        <v>793</v>
      </c>
      <c r="B15" t="str">
        <f>'3 - Сравнение по месяцам'!H12</f>
        <v>План по отгрузке за месяц НЕ выполнен/План по наценке за месяц выполнен</v>
      </c>
    </row>
    <row r="16" spans="1:2" outlineLevel="1" x14ac:dyDescent="0.3">
      <c r="A16" t="s">
        <v>794</v>
      </c>
      <c r="B16" t="str">
        <f>'3 - Сравнение по месяцам'!H13</f>
        <v>План по отгрузке за месяц НЕ выполнен/План по наценке за месяц НЕ выполнен</v>
      </c>
    </row>
    <row r="17" spans="1:2" x14ac:dyDescent="0.3">
      <c r="A17" t="s">
        <v>599</v>
      </c>
      <c r="B17" t="str">
        <f>'3 - Сравнение за год'!G3</f>
        <v>План по отгрузке за год выполнен/План по наценке за год НЕ выполнен</v>
      </c>
    </row>
    <row r="18" spans="1:2" outlineLevel="1" x14ac:dyDescent="0.3">
      <c r="A18" t="s">
        <v>783</v>
      </c>
      <c r="B18" t="str">
        <f>'3 - Сравнение по месяцам'!H14</f>
        <v>План по отгрузке за месяц НЕ выполнен/План по наценке за месяц НЕ выполнен</v>
      </c>
    </row>
    <row r="19" spans="1:2" outlineLevel="1" x14ac:dyDescent="0.3">
      <c r="A19" t="s">
        <v>784</v>
      </c>
      <c r="B19" t="str">
        <f>'3 - Сравнение по месяцам'!H15</f>
        <v>План по отгрузке за месяц выполнен/План по наценке за месяц НЕ выполнен</v>
      </c>
    </row>
    <row r="20" spans="1:2" outlineLevel="1" x14ac:dyDescent="0.3">
      <c r="A20" t="s">
        <v>785</v>
      </c>
      <c r="B20" t="str">
        <f>'3 - Сравнение по месяцам'!H16</f>
        <v>План по отгрузке за месяц НЕ выполнен/План по наценке за месяц выполнен</v>
      </c>
    </row>
    <row r="21" spans="1:2" outlineLevel="1" x14ac:dyDescent="0.3">
      <c r="A21" t="s">
        <v>786</v>
      </c>
      <c r="B21" t="str">
        <f>'3 - Сравнение по месяцам'!H17</f>
        <v>План по отгрузке за месяц выполнен/План по наценке за месяц НЕ выполнен</v>
      </c>
    </row>
    <row r="22" spans="1:2" outlineLevel="1" x14ac:dyDescent="0.3">
      <c r="A22" t="s">
        <v>787</v>
      </c>
      <c r="B22" t="str">
        <f>'3 - Сравнение по месяцам'!H18</f>
        <v>План по отгрузке за месяц выполнен/План по наценке за месяц НЕ выполнен</v>
      </c>
    </row>
    <row r="23" spans="1:2" outlineLevel="1" x14ac:dyDescent="0.3">
      <c r="A23" t="s">
        <v>788</v>
      </c>
      <c r="B23" t="str">
        <f>'3 - Сравнение по месяцам'!H19</f>
        <v>План по отгрузке за месяц выполнен/План по наценке за месяц НЕ выполнен</v>
      </c>
    </row>
    <row r="24" spans="1:2" outlineLevel="1" x14ac:dyDescent="0.3">
      <c r="A24" t="s">
        <v>789</v>
      </c>
      <c r="B24" t="str">
        <f>'3 - Сравнение по месяцам'!H20</f>
        <v>План по отгрузке за месяц НЕ выполнен/План по наценке за месяц выполнен</v>
      </c>
    </row>
    <row r="25" spans="1:2" outlineLevel="1" x14ac:dyDescent="0.3">
      <c r="A25" t="s">
        <v>790</v>
      </c>
      <c r="B25" t="str">
        <f>'3 - Сравнение по месяцам'!H21</f>
        <v>План по отгрузке за месяц НЕ выполнен/План по наценке за месяц НЕ выполнен</v>
      </c>
    </row>
    <row r="26" spans="1:2" outlineLevel="1" x14ac:dyDescent="0.3">
      <c r="A26" t="s">
        <v>791</v>
      </c>
      <c r="B26" t="str">
        <f>'3 - Сравнение по месяцам'!H22</f>
        <v>План по отгрузке за месяц выполнен/План по наценке за месяц выполнен</v>
      </c>
    </row>
    <row r="27" spans="1:2" outlineLevel="1" x14ac:dyDescent="0.3">
      <c r="A27" t="s">
        <v>792</v>
      </c>
      <c r="B27" t="str">
        <f>'3 - Сравнение по месяцам'!H23</f>
        <v>План по отгрузке за месяц выполнен/План по наценке за месяц НЕ выполнен</v>
      </c>
    </row>
    <row r="28" spans="1:2" outlineLevel="1" x14ac:dyDescent="0.3">
      <c r="A28" t="s">
        <v>793</v>
      </c>
      <c r="B28" t="str">
        <f>'3 - Сравнение по месяцам'!H24</f>
        <v>План по отгрузке за месяц выполнен/План по наценке за месяц НЕ выполнен</v>
      </c>
    </row>
    <row r="29" spans="1:2" outlineLevel="1" x14ac:dyDescent="0.3">
      <c r="A29" t="s">
        <v>794</v>
      </c>
      <c r="B29" t="str">
        <f>'3 - Сравнение по месяцам'!H25</f>
        <v>План по отгрузке за месяц выполнен/План по наценке за месяц НЕ выполнен</v>
      </c>
    </row>
    <row r="30" spans="1:2" x14ac:dyDescent="0.3">
      <c r="A30" t="s">
        <v>604</v>
      </c>
      <c r="B30" t="str">
        <f>'3 - Сравнение за год'!G4</f>
        <v>План по отгрузке за год НЕ выполнен/План по наценке за год НЕ выполнен</v>
      </c>
    </row>
    <row r="31" spans="1:2" hidden="1" outlineLevel="1" x14ac:dyDescent="0.3">
      <c r="A31" t="s">
        <v>783</v>
      </c>
      <c r="B31" t="str">
        <f>'3 - Сравнение по месяцам'!H26</f>
        <v>План по отгрузке за месяц НЕ выполнен/План по наценке за месяц НЕ выполнен</v>
      </c>
    </row>
    <row r="32" spans="1:2" hidden="1" outlineLevel="1" x14ac:dyDescent="0.3">
      <c r="A32" t="s">
        <v>784</v>
      </c>
      <c r="B32" t="str">
        <f>'3 - Сравнение по месяцам'!H27</f>
        <v>План по отгрузке за месяц НЕ выполнен/План по наценке за месяц выполнен</v>
      </c>
    </row>
    <row r="33" spans="1:2" hidden="1" outlineLevel="1" x14ac:dyDescent="0.3">
      <c r="A33" t="s">
        <v>785</v>
      </c>
      <c r="B33" t="str">
        <f>'3 - Сравнение по месяцам'!H28</f>
        <v>План по отгрузке за месяц НЕ выполнен/План по наценке за месяц НЕ выполнен</v>
      </c>
    </row>
    <row r="34" spans="1:2" hidden="1" outlineLevel="1" x14ac:dyDescent="0.3">
      <c r="A34" t="s">
        <v>786</v>
      </c>
      <c r="B34" t="str">
        <f>'3 - Сравнение по месяцам'!H29</f>
        <v>План по отгрузке за месяц НЕ выполнен/План по наценке за месяц НЕ выполнен</v>
      </c>
    </row>
    <row r="35" spans="1:2" hidden="1" outlineLevel="1" x14ac:dyDescent="0.3">
      <c r="A35" t="s">
        <v>787</v>
      </c>
      <c r="B35" t="str">
        <f>'3 - Сравнение по месяцам'!H30</f>
        <v>План по отгрузке за месяц выполнен/План по наценке за месяц НЕ выполнен</v>
      </c>
    </row>
    <row r="36" spans="1:2" hidden="1" outlineLevel="1" x14ac:dyDescent="0.3">
      <c r="A36" t="s">
        <v>788</v>
      </c>
      <c r="B36" t="str">
        <f>'3 - Сравнение по месяцам'!H31</f>
        <v>План по отгрузке за месяц НЕ выполнен/План по наценке за месяц НЕ выполнен</v>
      </c>
    </row>
    <row r="37" spans="1:2" hidden="1" outlineLevel="1" x14ac:dyDescent="0.3">
      <c r="A37" t="s">
        <v>789</v>
      </c>
      <c r="B37" t="str">
        <f>'3 - Сравнение по месяцам'!H32</f>
        <v>План по отгрузке за месяц НЕ выполнен/План по наценке за месяц НЕ выполнен</v>
      </c>
    </row>
    <row r="38" spans="1:2" hidden="1" outlineLevel="1" x14ac:dyDescent="0.3">
      <c r="A38" t="s">
        <v>790</v>
      </c>
      <c r="B38" t="str">
        <f>'3 - Сравнение по месяцам'!H33</f>
        <v>План по отгрузке за месяц выполнен/План по наценке за месяц НЕ выполнен</v>
      </c>
    </row>
    <row r="39" spans="1:2" hidden="1" outlineLevel="1" x14ac:dyDescent="0.3">
      <c r="A39" t="s">
        <v>791</v>
      </c>
      <c r="B39" t="str">
        <f>'3 - Сравнение по месяцам'!H34</f>
        <v>План по отгрузке за месяц НЕ выполнен/План по наценке за месяц НЕ выполнен</v>
      </c>
    </row>
    <row r="40" spans="1:2" hidden="1" outlineLevel="1" x14ac:dyDescent="0.3">
      <c r="A40" t="s">
        <v>792</v>
      </c>
      <c r="B40" t="str">
        <f>'3 - Сравнение по месяцам'!H35</f>
        <v>План по отгрузке за месяц выполнен/План по наценке за месяц НЕ выполнен</v>
      </c>
    </row>
    <row r="41" spans="1:2" hidden="1" outlineLevel="1" x14ac:dyDescent="0.3">
      <c r="A41" t="s">
        <v>793</v>
      </c>
      <c r="B41" t="str">
        <f>'3 - Сравнение по месяцам'!H36</f>
        <v>План по отгрузке за месяц выполнен/План по наценке за месяц НЕ выполнен</v>
      </c>
    </row>
    <row r="42" spans="1:2" hidden="1" outlineLevel="1" x14ac:dyDescent="0.3">
      <c r="A42" t="s">
        <v>794</v>
      </c>
      <c r="B42" t="str">
        <f>'3 - Сравнение по месяцам'!H37</f>
        <v>План по отгрузке за месяц НЕ выполнен/План по наценке за месяц НЕ выполнен</v>
      </c>
    </row>
    <row r="43" spans="1:2" collapsed="1" x14ac:dyDescent="0.3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4E02-A508-4175-8E41-0FDCB03851AC}">
  <dimension ref="A1:B5"/>
  <sheetViews>
    <sheetView tabSelected="1" workbookViewId="0">
      <selection activeCell="B10" sqref="B10"/>
    </sheetView>
  </sheetViews>
  <sheetFormatPr defaultRowHeight="14.4" x14ac:dyDescent="0.3"/>
  <cols>
    <col min="1" max="1" width="17.88671875" customWidth="1"/>
    <col min="2" max="2" width="80.6640625" customWidth="1"/>
  </cols>
  <sheetData>
    <row r="1" spans="1:2" x14ac:dyDescent="0.3">
      <c r="A1" t="s">
        <v>812</v>
      </c>
      <c r="B1" t="s">
        <v>811</v>
      </c>
    </row>
    <row r="2" spans="1:2" ht="44.4" customHeight="1" x14ac:dyDescent="0.3">
      <c r="A2">
        <v>1</v>
      </c>
      <c r="B2" s="3" t="s">
        <v>813</v>
      </c>
    </row>
    <row r="3" spans="1:2" ht="28.8" x14ac:dyDescent="0.3">
      <c r="A3">
        <v>2</v>
      </c>
      <c r="B3" s="3" t="s">
        <v>814</v>
      </c>
    </row>
    <row r="4" spans="1:2" ht="72" x14ac:dyDescent="0.3">
      <c r="A4">
        <v>3</v>
      </c>
      <c r="B4" s="3" t="s">
        <v>818</v>
      </c>
    </row>
    <row r="5" spans="1:2" ht="28.8" x14ac:dyDescent="0.3">
      <c r="A5">
        <v>4</v>
      </c>
      <c r="B5" s="3" t="s">
        <v>815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!@02=5=85_ ?>_ <5AOF0<, $0:BK_ ?@>406_ ?>_ <5AOF0<, !;8O=851 , "01;8F01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 "01;8F03 _ 2 9 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 "01;8F03 _ 2 9 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 C o l u m n s \ >:C<5=B< / K e y > < / D i a g r a m O b j e c t K e y > < D i a g r a m O b j e c t K e y > < K e y > C o l u m n s \ ><5=:;0BC@0< / K e y > < / D i a g r a m O b j e c t K e y > < D i a g r a m O b j e c t K e y > < K e y > C o l u m n s \ >4@0745;5=85< / K e y > < / D i a g r a m O b j e c t K e y > < D i a g r a m O b j e c t K e y > < K e y > C o l u m n s \ 0:07< / K e y > < / D i a g r a m O b j e c t K e y > < D i a g r a m O b j e c t K e y > < K e y > C o l u m n s \ 0B53>@8O  B>20@0< / K e y > < / D i a g r a m O b j e c t K e y > < D i a g r a m O b j e c t K e y > < K e y > C o l u m n s \ K@CG:0< / K e y > < / D i a g r a m O b j e c t K e y > < D i a g r a m O b j e c t K e y > < K e y > C o l u m n s \ 0;>20O< / K e y > < / D i a g r a m O b j e c t K e y > < D i a g r a m O b j e c t K e y > < K e y > C o l u m n s \ >;8G5AB2>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 C o l u m n s \ >:C<5=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=:;0BC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4@0745;5=85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 C o l u m n s \ 0:07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 C o l u m n s \ 0;>20O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 "01;8F01 2 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 M e a s u r e s \ '8A;>  M;5<5=B>2  2  AB>;1F5  0B0  ?@>4068< / K e y > < / D i a g r a m O b j e c t K e y > < D i a g r a m O b j e c t K e y > < K e y > M e a s u r e s \ '8A;>  M;5<5=B>2  2  AB>;1F5  0B0  ?@>4068\ T a g I n f o \ $>@<C;0< / K e y > < / D i a g r a m O b j e c t K e y > < D i a g r a m O b j e c t K e y > < K e y > M e a s u r e s \ '8A;>  M;5<5=B>2  2  AB>;1F5  0B0  ?@>4068\ T a g I n f o \ =0G5=85< / K e y > < / D i a g r a m O b j e c t K e y > < D i a g r a m O b j e c t K e y > < K e y > M e a s u r e s \ !C<<0  ?>  AB>;1FC  K@CG:0< / K e y > < / D i a g r a m O b j e c t K e y > < D i a g r a m O b j e c t K e y > < K e y > M e a s u r e s \ !C<<0  ?>  AB>;1FC  K@CG:0\ T a g I n f o \ $>@<C;0< / K e y > < / D i a g r a m O b j e c t K e y > < D i a g r a m O b j e c t K e y > < K e y > M e a s u r e s \ !C<<0  ?>  AB>;1FC  K@CG:0\ T a g I n f o \ =0G5=85< / K e y > < / D i a g r a m O b j e c t K e y > < D i a g r a m O b j e c t K e y > < K e y > C o l u m n s \ 0B0  ?@>4068< / K e y > < / D i a g r a m O b j e c t K e y > < D i a g r a m O b j e c t K e y > < K e y > C o l u m n s \ >:C<5=B< / K e y > < / D i a g r a m O b j e c t K e y > < D i a g r a m O b j e c t K e y > < K e y > C o l u m n s \ ><5=:;0BC@0< / K e y > < / D i a g r a m O b j e c t K e y > < D i a g r a m O b j e c t K e y > < K e y > C o l u m n s \ >4@0745;5=85< / K e y > < / D i a g r a m O b j e c t K e y > < D i a g r a m O b j e c t K e y > < K e y > C o l u m n s \ 0:07< / K e y > < / D i a g r a m O b j e c t K e y > < D i a g r a m O b j e c t K e y > < K e y > C o l u m n s \ 0B53>@8O  B>20@0< / K e y > < / D i a g r a m O b j e c t K e y > < D i a g r a m O b j e c t K e y > < K e y > C o l u m n s \ K@CG:0< / K e y > < / D i a g r a m O b j e c t K e y > < D i a g r a m O b j e c t K e y > < K e y > C o l u m n s \ 0;>20O< / K e y > < / D i a g r a m O b j e c t K e y > < D i a g r a m O b j e c t K e y > < K e y > C o l u m n s \ >;8G5AB2>< / K e y > < / D i a g r a m O b j e c t K e y > < D i a g r a m O b j e c t K e y > < K e y > L i n k s \ & l t ; C o l u m n s \ '8A;>  M;5<5=B>2  2  AB>;1F5  0B0  ?@>4068& g t ; - & l t ; M e a s u r e s \ 0B0  ?@>4068& g t ; < / K e y > < / D i a g r a m O b j e c t K e y > < D i a g r a m O b j e c t K e y > < K e y > L i n k s \ & l t ; C o l u m n s \ '8A;>  M;5<5=B>2  2  AB>;1F5  0B0  ?@>4068& g t ; - & l t ; M e a s u r e s \ 0B0  ?@>4068& g t ; \ C O L U M N < / K e y > < / D i a g r a m O b j e c t K e y > < D i a g r a m O b j e c t K e y > < K e y > L i n k s \ & l t ; C o l u m n s \ '8A;>  M;5<5=B>2  2  AB>;1F5  0B0  ?@>4068& g t ; - & l t ; M e a s u r e s \ 0B0  ?@>4068& g t ; \ M E A S U R E < / K e y > < / D i a g r a m O b j e c t K e y > < D i a g r a m O b j e c t K e y > < K e y > L i n k s \ & l t ; C o l u m n s \ !C<<0  ?>  AB>;1FC  K@CG:0& g t ; - & l t ; M e a s u r e s \ K@CG:0& g t ; < / K e y > < / D i a g r a m O b j e c t K e y > < D i a g r a m O b j e c t K e y > < K e y > L i n k s \ & l t ; C o l u m n s \ !C<<0  ?>  AB>;1FC  K@CG:0& g t ; - & l t ; M e a s u r e s \ K@CG:0& g t ; \ C O L U M N < / K e y > < / D i a g r a m O b j e c t K e y > < D i a g r a m O b j e c t K e y > < K e y > L i n k s \ & l t ; C o l u m n s \ !C<<0  ?>  AB>;1FC  K@CG:0& g t ; - & l t ; M e a s u r e s \ K@CG:0& g t ; \ M E A S U R E 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 0B0  ?@>4068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 0B0  ?@>4068\ T a g I n f o \ $>@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 0B0  ?@>4068\ T a g I n f o \ =0G5=85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  ?@>4068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 C o l u m n s \ >:C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=:;0BC@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4@0745;5=85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 C o l u m n s \ 0:07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 C o l u m n s \ 0;>20O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 0B0  ?@>4068& g t ; - & l t ; M e a s u r e s \ 0B0  ?@>4068& g t ; 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 0B0  ?@>4068& g t ; - & l t ; M e a s u r e s \ 0B0  ?@>4068& g t ; \ C O L U M N 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 0B0  ?@>4068& g t ; - & l t ; M e a s u r e s \ 0B0  ?@>4068& g t ; \ M E A S U R E 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 K@CG:0& g t ; - & l t ; M e a s u r e s \ K@CG:0& g t ; \ M E A S U R E 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 "01;8F02 3 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 "01;8F02 3 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 C o l u m n s \ !B>;15F1 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 $0:BK_ ?@>406_ ?>_ <5AOF0<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 $0:BK_ ?@>406_ ?>_ <5AOF0<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 C o l u m n s \ 0B53>@8O  B>20@0< / K e y > < / D i a g r a m O b j e c t K e y > < D i a g r a m O b j e c t K e y > < K e y > C o l u m n s \ 0B0  ?@>4068< / K e y > < / D i a g r a m O b j e c t K e y > < D i a g r a m O b j e c t K e y > < K e y > C o l u m n s \ K@CG:0< / K e y > < / D i a g r a m O b j e c t K e y > < D i a g r a m O b j e c t K e y > < K e y > C o l u m n s \ !515AB>8<>ABL< / K e y > < / D i a g r a m O b j e c t K e y > < D i a g r a m O b j e c t K e y > < K e y > C o l u m n s \ 0F5=:0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 ?@>4068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 C o l u m n s \ !515AB>8<>ABL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 C o l u m n s \ 0F5=:0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 T a g s \ T a b l e s \ & l t ; T a b l e s \ !@02=5=85_ ?>_ <5AOF0<& g t ; < / K e y > < / D i a g r a m O b j e c t K e y > < D i a g r a m O b j e c t K e y > < K e y > D y n a m i c   T a g s \ T a b l e s \ & l t ; T a b l e s \ $0:BK_ ?@>406_ ?>_ <5AOF0<& g t ; < / K e y > < / D i a g r a m O b j e c t K e y > < D i a g r a m O b j e c t K e y > < K e y > D y n a m i c   T a g s \ T a b l e s \ & l t ; T a b l e s \ !;8O=851 & g t ; < / K e y > < / D i a g r a m O b j e c t K e y > < D i a g r a m O b j e c t K e y > < K e y > T a b l e s \ !@02=5=85_ ?>_ <5AOF0<< / K e y > < / D i a g r a m O b j e c t K e y > < D i a g r a m O b j e c t K e y > < K e y > T a b l e s \ !@02=5=85_ ?>_ <5AOF0<\ C o l u m n s \ 5AOF< / K e y > < / D i a g r a m O b j e c t K e y > < D i a g r a m O b j e c t K e y > < K e y > T a b l e s \ !@02=5=85_ ?>_ <5AOF0<\ C o l u m n s \ 0B53>@8O  B>20@0< / K e y > < / D i a g r a m O b j e c t K e y > < D i a g r a m O b j e c t K e y > < K e y > T a b l e s \ !@02=5=85_ ?>_ <5AOF0<\ C o l u m n s \ ;0=K< / K e y > < / D i a g r a m O b j e c t K e y > < D i a g r a m O b j e c t K e y > < K e y > T a b l e s \ !@02=5=85_ ?>_ <5AOF0<\ C o l u m n s \ ;0=  ?>  =0F5=:5< / K e y > < / D i a g r a m O b j e c t K e y > < D i a g r a m O b j e c t K e y > < K e y > T a b l e s \ !@02=5=85_ ?>_ <5AOF0<\ C o l u m n s \ K@CG:0  ?>  <5AOF0<< / K e y > < / D i a g r a m O b j e c t K e y > < D i a g r a m O b j e c t K e y > < K e y > T a b l e s \ !@02=5=85_ ?>_ <5AOF0<\ C o l u m n s \ !515AB>8<>ABL  ?>  <5AOF0<< / K e y > < / D i a g r a m O b j e c t K e y > < D i a g r a m O b j e c t K e y > < K e y > T a b l e s \ !@02=5=85_ ?>_ <5AOF0<\ C o l u m n s \ 0F5=:0  ?>  <5AOF0<< / K e y > < / D i a g r a m O b j e c t K e y > < D i a g r a m O b j e c t K e y > < K e y > T a b l e s \ !@02=5=85_ ?>_ <5AOF0<\ C o l u m n s \ K?>;=5=85  ?;0=>2< / K e y > < / D i a g r a m O b j e c t K e y > < D i a g r a m O b j e c t K e y > < K e y > T a b l e s \ $0:BK_ ?@>406_ ?>_ <5AOF0<< / K e y > < / D i a g r a m O b j e c t K e y > < D i a g r a m O b j e c t K e y > < K e y > T a b l e s \ $0:BK_ ?@>406_ ?>_ <5AOF0<\ C o l u m n s \ 0B53>@8O  B>20@0< / K e y > < / D i a g r a m O b j e c t K e y > < D i a g r a m O b j e c t K e y > < K e y > T a b l e s \ $0:BK_ ?@>406_ ?>_ <5AOF0<\ C o l u m n s \ 0B0  ?@>4068< / K e y > < / D i a g r a m O b j e c t K e y > < D i a g r a m O b j e c t K e y > < K e y > T a b l e s \ $0:BK_ ?@>406_ ?>_ <5AOF0<\ C o l u m n s \ K@CG:0< / K e y > < / D i a g r a m O b j e c t K e y > < D i a g r a m O b j e c t K e y > < K e y > T a b l e s \ $0:BK_ ?@>406_ ?>_ <5AOF0<\ C o l u m n s \ !515AB>8<>ABL< / K e y > < / D i a g r a m O b j e c t K e y > < D i a g r a m O b j e c t K e y > < K e y > T a b l e s \ $0:BK_ ?@>406_ ?>_ <5AOF0<\ C o l u m n s \ 0F5=:0< / K e y > < / D i a g r a m O b j e c t K e y > < D i a g r a m O b j e c t K e y > < K e y > T a b l e s \ !;8O=851 < / K e y > < / D i a g r a m O b j e c t K e y > < D i a g r a m O b j e c t K e y > < K e y > T a b l e s \ !;8O=851 \ C o l u m n s \ 0B53>@8O  B>20@0< / K e y > < / D i a g r a m O b j e c t K e y > < D i a g r a m O b j e c t K e y > < K e y > T a b l e s \ !;8O=851 \ C o l u m n s \ K@CG:0  70  3>4< / K e y > < / D i a g r a m O b j e c t K e y > < D i a g r a m O b j e c t K e y > < K e y > T a b l e s \ !;8O=851 \ C o l u m n s \ !515AB>8<>ABL  70  3>4< / K e y > < / D i a g r a m O b j e c t K e y > < D i a g r a m O b j e c t K e y > < K e y > T a b l e s \ !;8O=851 \ C o l u m n s \ 0F5=:0  70  3>4< / K e y > < / D i a g r a m O b j e c t K e y > < D i a g r a m O b j e c t K e y > < K e y > T a b l e s \ !;8O=851 \ C o l u m n s \ ;0=K  =0  3>4  ?>  2K@CG:5< / K e y > < / D i a g r a m O b j e c t K e y > < D i a g r a m O b j e c t K e y > < K e y > T a b l e s \ !;8O=851 \ C o l u m n s \ ;0=K  =0  3>4  ?>  =0F5=:5< / K e y > < / D i a g r a m O b j e c t K e y > < D i a g r a m O b j e c t K e y > < K e y > T a b l e s \ !;8O=851 \ C o l u m n s \ K?>;=5=85  ?;0=>2  70  3>4< / K e y > < / D i a g r a m O b j e c t K e y > < D i a g r a m O b j e c t K e y > < K e y > R e l a t i o n s h i p s \ & l t ; T a b l e s \ $0:BK_ ?@>406_ ?>_ <5AOF0<\ C o l u m n s \ 0B53>@8O  B>20@0& g t ; - & l t ; T a b l e s \ !;8O=851 \ C o l u m n s \ 0B53>@8O  B>20@0& g t ; < / K e y > < / D i a g r a m O b j e c t K e y > < D i a g r a m O b j e c t K e y > < K e y > R e l a t i o n s h i p s \ & l t ; T a b l e s \ $0:BK_ ?@>406_ ?>_ <5AOF0<\ C o l u m n s \ 0B53>@8O  B>20@0& g t ; - & l t ; T a b l e s \ !;8O=851 \ C o l u m n s \ 0B53>@8O  B>20@0& g t ; \ F K < / K e y > < / D i a g r a m O b j e c t K e y > < D i a g r a m O b j e c t K e y > < K e y > R e l a t i o n s h i p s \ & l t ; T a b l e s \ $0:BK_ ?@>406_ ?>_ <5AOF0<\ C o l u m n s \ 0B53>@8O  B>20@0& g t ; - & l t ; T a b l e s \ !;8O=851 \ C o l u m n s \ 0B53>@8O  B>20@0& g t ; \ P K < / K e y > < / D i a g r a m O b j e c t K e y > < D i a g r a m O b j e c t K e y > < K e y > R e l a t i o n s h i p s \ & l t ; T a b l e s \ $0:BK_ ?@>406_ ?>_ <5AOF0<\ C o l u m n s \ 0B53>@8O  B>20@0& g t ; - & l t ; T a b l e s \ !;8O=851 \ C o l u m n s \ 0B53>@8O  B>20@0& g t ; \ C r o s s F i l t e r < / K e y > < / D i a g r a m O b j e c t K e y > < D i a g r a m O b j e c t K e y > < K e y > R e l a t i o n s h i p s \ & l t ; T a b l e s \ !@02=5=85_ ?>_ <5AOF0<\ C o l u m n s \ 0B53>@8O  B>20@0& g t ; - & l t ; T a b l e s \ !;8O=851 \ C o l u m n s \ 0B53>@8O  B>20@0& g t ; < / K e y > < / D i a g r a m O b j e c t K e y > < D i a g r a m O b j e c t K e y > < K e y > R e l a t i o n s h i p s \ & l t ; T a b l e s \ !@02=5=85_ ?>_ <5AOF0<\ C o l u m n s \ 0B53>@8O  B>20@0& g t ; - & l t ; T a b l e s \ !;8O=851 \ C o l u m n s \ 0B53>@8O  B>20@0& g t ; \ F K < / K e y > < / D i a g r a m O b j e c t K e y > < D i a g r a m O b j e c t K e y > < K e y > R e l a t i o n s h i p s \ & l t ; T a b l e s \ !@02=5=85_ ?>_ <5AOF0<\ C o l u m n s \ 0B53>@8O  B>20@0& g t ; - & l t ; T a b l e s \ !;8O=851 \ C o l u m n s \ 0B53>@8O  B>20@0& g t ; \ P K < / K e y > < / D i a g r a m O b j e c t K e y > < D i a g r a m O b j e c t K e y > < K e y > R e l a t i o n s h i p s \ & l t ; T a b l e s \ !@02=5=85_ ?>_ <5AOF0<\ C o l u m n s \ 0B53>@8O  B>20@0& g t ; - & l t ; T a b l e s \ !;8O=851 \ C o l u m n s \ 0B53>@8O  B>20@0& g t ; \ C r o s s F i l t e r < / K e y > < / D i a g r a m O b j e c t K e y > < / A l l K e y s > < S e l e c t e d K e y s > < D i a g r a m O b j e c t K e y > < K e y > R e l a t i o n s h i p s \ & l t ; T a b l e s \ !@02=5=85_ ?>_ <5AOF0<\ C o l u m n s \ 0B53>@8O  B>20@0& g t ; - & l t ; T a b l e s \ !;8O=851 \ C o l u m n s \ 0B53>@8O  B>20@0& g t ; 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 T a g s \ T a b l e s \ & l t ; T a b l e s \ !@02=5=85_ ?>_ <5AOF0<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 T a g s \ T a b l e s \ & l t ; T a b l e s \ $0:BK_ ?@>406_ ?>_ <5AOF0<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 T a g s \ T a b l e s \ & l t ; T a b l e s \ !;8O=851 & g t ; 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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;0=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;0=  ?>  =0F5=:5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K@CG:0  ?>  <5AOF0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!515AB>8<>ABL  ?>  <5AOF0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0F5=:0  ?>  <5AOF0<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 T a b l e s \ !@02=5=85_ ?>_ <5AOF0<\ C o l u m n s \ K?>;=5=85  ?;0=>2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 T a b l e s \ $0:BK_ ?@>406_ ?>_ <5AOF0<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 T a b l e s \ $0:BK_ ?@>406_ ?>_ <5AOF0<\ C o l u m n s \ 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 T a b l e s \ $0:BK_ ?@>406_ ?>_ <5AOF0<\ C o l u m n s \ 0B0  ?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 T a b l e s \ $0:BK_ ?@>406_ ?>_ <5AOF0<\ C o l u m n s \ K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 T a b l e s \ $0:BK_ ?@>406_ ?>_ <5AOF0<\ C o l u m n s \ !515AB>8<>ABL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 T a b l e s \ $0:BK_ ?@>406_ ?>_ <5AOF0<\ C o l u m n s \ 0F5=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 T a b l e s \ !;8O=851 \ C o l u m n s \ 0B53>@8O  B>20@0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 T a b l e s \ !;8O=851 \ C o l u m n s \ K@CG:0  70  3>4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 T a b l e s \ !;8O=851 \ C o l u m n s \ !515AB>8<>ABL  70  3>4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 T a b l e s \ !;8O=851 \ C o l u m n s \ 0F5=:0  70  3>4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 T a b l e s \ !;8O=851 \ C o l u m n s \ ;0=K  =0  3>4  ?>  2K@CG:5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 T a b l e s \ !;8O=851 \ C o l u m n s \ ;0=K  =0  3>4  ?>  =0F5=:5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 T a b l e s \ !;8O=851 \ C o l u m n s \ K?>;=5=85  ?;0=>2  70  3>4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 R e l a t i o n s h i p s \ & l t ; T a b l e s \ $0:BK_ ?@>406_ ?>_ <5AOF0<\ C o l u m n s \ 0B53>@8O  B>20@0& g t ; - & l t ; T a b l e s \ !;8O=851 \ C o l u m n s \ 0B53>@8O  B>20@0& g t ; < / K e y > < / a : K e y > < a : V a l u e   i : t y p e = " D i a g r a m D i s p l a y L i n k V i e w S t a t e " > < A u t o m a t i o n P r o p e r t y H e l p e r T e x t > >=5G=0O  B>G:0  1 :   ( 5 4 5 , 9 0 3 8 1 0 5 6 7 6 6 6 , 8 5 ) .   >=5G=0O  B>G:0  2 :   ( 5 5 3 , 9 0 3 8 1 0 5 6 7 6 6 6 , 8 5 ) 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 5 5 3 . 9 0 3 8 1 0 5 6 7 6 6 5 8 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 R e l a t i o n s h i p s \ & l t ; T a b l e s \ $0:BK_ ?@>406_ ?>_ <5AOF0<\ C o l u m n s \ 0B53>@8O  B>20@0& g t ; - & l t ; T a b l e s \ !;8O=851 \ C o l u m n s \ 0B53>@8O  B>20@0& g t ; \ F K 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 7 7 < / b : _ y > < / L a b e l L o c a t i o n > < L o c a t i o n   x m l n s : b = " h t t p : / / s c h e m a s . d a t a c o n t r a c t . o r g / 2 0 0 4 / 0 7 / S y s t e m . W i n d o w s " > < b : _ x > 5 2 9 . 9 0 3 8 1 0 5 6 7 6 6 5 8 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 R e l a t i o n s h i p s \ & l t ; T a b l e s \ $0:BK_ ?@>406_ ?>_ <5AOF0<\ C o l u m n s \ 0B53>@8O  B>20@0& g t ; - & l t ; T a b l e s \ !;8O=851 \ C o l u m n s \ 0B53>@8O  B>20@0& g t ; \ P K 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 7 7 < / b : _ y > < / L a b e l L o c a t i o n > < L o c a t i o n   x m l n s : b = " h t t p : / / s c h e m a s . d a t a c o n t r a c t . o r g / 2 0 0 4 / 0 7 / S y s t e m . W i n d o w s " > < b : _ x > 5 6 9 . 9 0 3 8 1 0 5 6 7 6 6 5 8 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 R e l a t i o n s h i p s \ & l t ; T a b l e s \ $0:BK_ ?@>406_ ?>_ <5AOF0<\ C o l u m n s \ 0B53>@8O  B>20@0& g t ; - & l t ; T a b l e s \ !;8O=851 \ C o l u m n s \ 0B53>@8O  B>20@0& g t ; \ C r o s s F i l t e r 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 5 5 3 . 9 0 3 8 1 0 5 6 7 6 6 5 8 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 R e l a t i o n s h i p s \ & l t ; T a b l e s \ !@02=5=85_ ?>_ <5AOF0<\ C o l u m n s \ 0B53>@8O  B>20@0& g t ; - & l t ; T a b l e s \ !;8O=851 \ C o l u m n s \ 0B53>@8O  B>20@0& g t ; 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 ( 5 5 3 , 9 0 3 8 1 0 5 6 7 6 6 6 , 6 5 ) 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 3 0 8 . 4 0 3 8 1 1 0 0 4 4 9 9 9 7 < / b : _ x > < b : _ y > 7 5 < / b : _ y > < / b : P o i n t > < b : P o i n t > < b : _ x > 3 1 0 . 4 0 3 8 1 1 0 0 4 4 9 9 9 7 < / b : _ x > < b : _ y > 7 3 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 5 5 3 . 9 0 3 8 1 0 5 6 7 6 6 5 8 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 R e l a t i o n s h i p s \ & l t ; T a b l e s \ !@02=5=85_ ?>_ <5AOF0<\ C o l u m n s \ 0B53>@8O  B>20@0& g t ; - & l t ; T a b l e s \ !;8O=851 \ C o l u m n s \ 0B53>@8O  B>20@0& g t ; \ F K 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 R e l a t i o n s h i p s \ & l t ; T a b l e s \ !@02=5=85_ ?>_ <5AOF0<\ C o l u m n s \ 0B53>@8O  B>20@0& g t ; - & l t ; T a b l e s \ !;8O=851 \ C o l u m n s \ 0B53>@8O  B>20@0& g t ; \ P K 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 5 7 < / b : _ y > < / L a b e l L o c a t i o n > < L o c a t i o n   x m l n s : b = " h t t p : / / s c h e m a s . d a t a c o n t r a c t . o r g / 2 0 0 4 / 0 7 / S y s t e m . W i n d o w s " > < b : _ x > 5 6 9 . 9 0 3 8 1 0 5 6 7 6 6 5 8 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 R e l a t i o n s h i p s \ & l t ; T a b l e s \ !@02=5=85_ ?>_ <5AOF0<\ C o l u m n s \ 0B53>@8O  B>20@0& g t ; - & l t ; T a b l e s \ !;8O=851 \ C o l u m n s \ 0B53>@8O  B>20@0& g t ; \ C r o s s F i l t e r 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 3 0 8 . 4 0 3 8 1 1 0 0 4 4 9 9 9 7 < / b : _ x > < b : _ y > 7 5 < / b : _ y > < / b : P o i n t > < b : P o i n t > < b : _ x > 3 1 0 . 4 0 3 8 1 1 0 0 4 4 9 9 9 7 < / b : _ x > < b : _ y > 7 3 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 5 5 3 . 9 0 3 8 1 0 5 6 7 6 6 5 8 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 !;8O=851 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 !;8O=851 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 C o l u m n s \ 0B53>@8O  B>20@0< / K e y > < / D i a g r a m O b j e c t K e y > < D i a g r a m O b j e c t K e y > < K e y > C o l u m n s \ K@CG:0  70  3>4< / K e y > < / D i a g r a m O b j e c t K e y > < D i a g r a m O b j e c t K e y > < K e y > C o l u m n s \ !515AB>8<>ABL  70  3>4< / K e y > < / D i a g r a m O b j e c t K e y > < D i a g r a m O b j e c t K e y > < K e y > C o l u m n s \ 0F5=:0  70  3>4< / K e y > < / D i a g r a m O b j e c t K e y > < D i a g r a m O b j e c t K e y > < K e y > C o l u m n s \ ;0=K  =0  3>4  ?>  2K@CG:5< / K e y > < / D i a g r a m O b j e c t K e y > < D i a g r a m O b j e c t K e y > < K e y > C o l u m n s \ ;0=K  =0  3>4  ?>  =0F5=:5< / K e y > < / D i a g r a m O b j e c t K e y > < D i a g r a m O b j e c t K e y > < K e y > C o l u m n s \ K?>;=5=85  ?;0=>2  70  3>4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  70  3>4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 C o l u m n s \ !515AB>8<>ABL  70  3>4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 C o l u m n s \ 0F5=:0  70  3>4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 C o l u m n s \ ;0=K  =0  3>4  ?>  2K@CG:5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 C o l u m n s \ ;0=K  =0  3>4  ?>  =0F5=:5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 C o l u m n s \ K?>;=5=85  ?;0=>2  70  3>4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 !@02=5=85_ ?>_ <5AOF0<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 !@02=5=85_ ?>_ <5AOF0<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 C o l u m n s \ 5AOF< / K e y > < / D i a g r a m O b j e c t K e y > < D i a g r a m O b j e c t K e y > < K e y > C o l u m n s \ 0B53>@8O  B>20@0< / K e y > < / D i a g r a m O b j e c t K e y > < D i a g r a m O b j e c t K e y > < K e y > C o l u m n s \ ;0=K< / K e y > < / D i a g r a m O b j e c t K e y > < D i a g r a m O b j e c t K e y > < K e y > C o l u m n s \ ;0=  ?>  =0F5=:5< / K e y > < / D i a g r a m O b j e c t K e y > < D i a g r a m O b j e c t K e y > < K e y > C o l u m n s \ K@CG:0  ?>  <5AOF0<< / K e y > < / D i a g r a m O b j e c t K e y > < D i a g r a m O b j e c t K e y > < K e y > C o l u m n s \ !515AB>8<>ABL  ?>  <5AOF0<< / K e y > < / D i a g r a m O b j e c t K e y > < D i a g r a m O b j e c t K e y > < K e y > C o l u m n s \ 0F5=:0  ?>  <5AOF0<< / K e y > < / D i a g r a m O b j e c t K e y > < D i a g r a m O b j e c t K e y > < K e y > C o l u m n s \ K?>;=5=85  ?;0=>2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 C o l u m n s \ ;0=K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  ?>  =0F5=:5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  ?>  <5AOF0<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 C o l u m n s \ !515AB>8<>ABL  ?>  <5AOF0<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 C o l u m n s \ 0F5=:0  ?>  <5AOF0<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 C o l u m n s \ K?>;=5=85  ?;0=>2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 "01;8F01 3 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 C o l u m n s \ 5AOF< / K e y > < / D i a g r a m O b j e c t K e y > < D i a g r a m O b j e c t K e y > < K e y > C o l u m n s \ 0B53>@8O  B>20@0< / K e y > < / D i a g r a m O b j e c t K e y > < D i a g r a m O b j e c t K e y > < K e y > C o l u m n s \ ;0=K< / K e y > < / D i a g r a m O b j e c t K e y > < D i a g r a m O b j e c t K e y > < K e y > C o l u m n s \ ;0=  ?>  =0F5=:5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 C o l u m n s \ ;0=K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  ?>  =0F5=:5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 !@02=5=85_ ?>_ <5AOF0<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 !@02=5=85_ ?>_ <5AOF0<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  ?>  =0F5=:5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  ?>  <5AOF0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 C o l u m n s \ !515AB>8<>ABL  ?>  <5AOF0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 C o l u m n s \ 0F5=:0  ?>  <5AOF0<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 C o l u m n s \ K?>;=5=85  ?;0=>2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 !;8O=851 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 !;8O=851 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  70  3>4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 C o l u m n s \ !515AB>8<>ABL  70  3>4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 C o l u m n s \ 0F5=:0  70  3>4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 C o l u m n s \ ;0=K  =0  3>4  ?>  2K@CG:5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 C o l u m n s \ ;0=K  =0  3>4  ?>  =0F5=:5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 C o l u m n s \ K?>;=5=85  ?;0=>2  70  3>4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 $0:BK_ ?@>406_ ?>_ <5AOF0<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 $0:BK_ ?@>406_ ?>_ <5AOF0<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 ?@>4068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 C o l u m n s \ !515AB>8<>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 C o l u m n s \ 0F5=:0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 "01;8F03 _ 2 9 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 "01;8F03 _ 2 9 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 C o l u m n s \ >:C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=:;0BC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4@0745;5=85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 C o l u m n s \ 0:07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 C o l u m n s \ 0;>20O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 "01;8F01 2 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 ?@>4068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 C o l u m n s \ >:C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=:;0BC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4@0745;5=85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 C o l u m n s \ 0:07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 C o l u m n s \ 0;>20O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 "01;8F02 3 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 "01;8F02 3 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 "01;8F01 3 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 C o l u m n s \ 0B53>@8O  B>20@0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  ?>  =0F5=:5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 !@02=5=85_ ?>_ <5AOF0<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 $0:BK_ ?@>406_ ?>_ <5AOF0<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 !;8O=851 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4 f 0 e 0 6 2 9 - 2 6 6 e - 4 c b d - b 8 5 8 - a 7 3 0 4 1 6 1 e 6 f b "   x m l n s = " h t t p : / / s c h e m a s . m i c r o s o f t . c o m / D a t a M a s h u p " > A A A A A E w N A A B Q S w M E F A A C A A g A L 6 O 2 V g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L 6 O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j t l b N 6 p 9 I Q w o A A I l o A A A T A B w A R m 9 y b X V s Y X M v U 2 V j d G l v b j E u b S C i G A A o o B Q A A A A A A A A A A A A A A A A A A A A A A A A A A A D t X G 1 v 2 9 Y V / h 4 g / 4 H g v k g A o 4 6 S k x b t X C C z u 6 5 b m r S 1 t 3 2 Q B Y O x b m Y h E m l Q V O t A M J A m b T r M 3 g I E G V Y U 7 b p s / T 5 b t S s v j u W / Q P 6 j n X t J S Z c v 9 0 2 i m g Z j g M T y 5 e W 5 5 + 2 e 8 / C 5 V L p o y 2 s 5 t r Y W / j T f u n z p 8 q X u t u W i p r a + u r a N k G d q y 1 o b e Z c v a f D H / z L 4 N H j g j 4 I v / H P / 1 H 8 O 1 9 7 Z 3 U L t y h 8 c 9 + 5 t x 7 l b + l W r j S o r j u 0 h 2 + u W 9 J U 3 N 3 7 X R W 5 3 4 3 1 3 8 w O r 3 d l Y d b Z 6 H X x t w / / a P w R Z J 8 F 9 k H T o n w X 7 m n / h j z T 4 f I 5 / 9 0 / h K q z h n 2 j + M R k 8 D / a D z z f 8 Z / 7 I H 8 B d J / 4 L + E u G Y Q 4 e C P 5 E B k 6 D x 5 q H u p 7 m W d 2 7 G / 7 f 4 e Z Q w G k o 6 w y u g 1 w 8 c g x j x 0 S P w 5 k n L m 2 Y l d 1 2 d 1 c v G 5 r d a 7 c N z X N 7 q G y E L o v c u E n + B X 8 l X d i v v + e h z r I e z d O N 3 7 b s 5 r I e / t L Y q 6 9 a n t W I Z P 1 M 9 7 / 0 h 5 H Z Y 9 P / q x E / X e g g f N 2 6 D e 5 f d y 2 7 e 8 d x O y t O u 9 e x 1 + / t o G 4 p p o f R 7 + v h R V M H d W E C O G z X 2 z O 0 8 X i V M V 5 j j C 8 x x q + O x y 3 7 H j V 8 L X v 4 9 e z h N + j h v f L U G / + E I A w h F C d h u g Q H W u h c + P U I 0 u F R m F G Q G r F p + G f w 1 6 m / 1 n b a L S 9 c q c R 3 s a F R b i C 3 e c g N 7 1 8 H u 3 9 5 b x W 1 W 5 0 W D J b 0 N 2 H K h z 3 H Q 2 v e P b w n u h + X K T d W T E p Y p a r n Z Z X J N G s u X 8 V 0 F Z p + h W 9 6 N W F 8 w n y 2 / 0 1 B j s / t u + m + C A O U u Q M i / V n X J j u n a X k o l q 1 P i C q H / g A W J a a B W l B n z o k u g 2 n h A e N h 5 u P g k X 8 4 N f h 6 s y m T o s S z / j c 8 k Y a G r K 1 t D Q o L q r w P l X r 7 p t V B p T p l Q a N M m U c Z 8 G 9 S 9 c 7 o q j t x b v A o 2 J 9 q + x H q O B + j U C S J y y y 2 G 3 1 m j n x L + s Z J 8 B C H M 7 g f P A b N c E m V 0 c x x m 8 i l V B N a B X q I P E p V U 6 q A M j Y 7 / e v S 9 O P V 6 c d r 0 4 + v T z + + E X M B b k I X R M s w C 4 h W A / J h O D U X + n F 7 1 f m E Z I 2 y 0 4 S G 7 3 G T A + 6 C B Y P P o z u x c F h / B B 3 1 l K p S d 1 s 7 J Z E 5 h m n G g o 8 B w H 7 U 7 a O 1 h n D / 9 + R + u B h f 4 g P X 6 U A x + j W y I P C M k P N 0 N b R 6 J O J 6 u 7 2 2 Z b U t t 7 u M e 3 x D q m p V x V V L 0 i J c n v z / w A w I B y h 7 k K p C E K 1 R p M V z u A / g S v A Q 1 7 q 8 m 3 l i / F p a k S d g z X 1 Y / A u M n 8 a X 7 V 7 n N n J Z j Z 3 c 9 w y U P y I Z h h P x F I w Z k V g c Z M j w n 5 A g j o g 7 A K l d E C h 5 B N 4 7 S 8 3 P K B 5 E + g m p R I M x v u Q W D h v q J F U 3 e B H P i J Q O g D f a O f o e f + P E V T A 5 Z V X J F I N 2 + y S k e S G P K h N 5 i A 0 M e x Y r d Q V o w 3 + a D T d Y E i v c 9 a T B S G 2 x Y C T K I Z 4 N c n u / E o f y e Y W 7 N g N + r i k B a P 9 f M y N o t g p L i 4 1 a T R Z C M m M i 2 i x V T j X g m W 0 I M o T h S V X M Y M 6 D t K p E y 2 m Z T C I o / o 5 O A S q C o l K d i N 9 j B E 1 F A H g w e P i B C 3 f C m N 2 w u t 7 N W S A Z G G o m M C A V 8 B B T D z G q j m S A I v T a O 2 1 r C / 3 e a v c Q A w U x D T B 0 3 S D k R i T E j U k z 6 J y X B a l m N k q V s o m 5 o C j F a p z t w 1 f W 6 G d l G L 3 2 s 6 m / Y N V x 6 s Q 3 5 A s t + A w G I Z e i y S + o O o r a a M v 7 y P l E a r P U x g 9 y p T p 7 X z S 0 X 7 y t 6 X p 5 R v R j c u D P j N Y K u x o b C e y l q r / / F C s A u 4 d M D x 5 g Y H X 5 U s u e 0 d g M + r N a 0 J 9 C + r N a 0 J 8 F / V n Q n w X 9 W d C f B f 1 Z 0 J / / l / S n C t C q c l C l C h P 6 H c w Z k F p 2 F j 2 7 0 Y x b g v K T E W v y n K Z m Y e 5 O q 8 3 t N J P l t Z f M S 9 Y K Y r I g J g t i s i A m C 2 K y I C Y L Y r I g J g t i U o K Y r B X E p J C Y r B X E Z E F M F s R k Q U w W x G R B T B b E Z E F M C o B W T r z k 1 4 S B f P B T 4 N Y K a q 2 g 1 g p q r a D W C m q t o N Y K a q 2 g 1 g p q j U e t k U Y w Y a s w h a Q L W L b Q T y t O 5 3 b L R q X + + D v T x u T 1 w c m n G q 1 l U l J C i e 9 A 3 + f g g v 3 Q w y O S F T + I d A k Z v 5 W e 6 y L b m x B / 5 X 4 d P 0 c u Q 2 s F I U e k c c E j g l n F J F Z E C O b B Y y U V I j F / G j J z M T M I c J 8 8 i H u t D g q h T D K s M 3 + 3 i W D 1 4 1 i v n p S Q 5 F S 8 / T G R O E x f + i q k Q T H A x 1 k O f Y E k D n m 9 I G t V 0 T e e 4 k 0 m a 8 J X J C 9 P c c k j v h z 4 I 5 j 2 n u 1 d W 6 p g J y d I i 3 2 Y e B p 8 m n p w h 2 G y E I O w S E R P A C J 0 f h w J W b H m W a 5 3 6 w 7 h L J K h p V X G E T 6 a c g 1 a W H i D A 1 g 8 9 E o I q A 7 A J i g w o A K e H / w Z B m E z M B g X V T e I s A C p r v V 4 M B t X 6 v H g N f I y y m R Y N Z + n I q Y J 7 A 0 3 y y H L r t f q b F 8 0 r p j x s j q n o Y k S 9 y 3 e w j j T o s M F K k Z h e 8 y v 0 t V + j E p H A 9 i M 4 q Z a T C b u i R c A + l r k u H M q 0 C e J q h I D K g R r g n 1 k B y c 7 Y g b / 4 7 i e T G k Q W n Y L P x B U r n e 3 k N 1 s 2 X 8 M b a D d l Z y Q a O e S i r P z 6 x w X L k z T H O e b V 1 d / j L x 6 W Y k T C w H H J C n k s o g 9 P l l p M 4 a R C l D z q o E a 9 a 9 9 J 3 s b u + R 9 j 5 W H 5 L u Q L n v v u k 5 v R 3 j a K O N J Z q J g I z J c S z r 0 j V b X q 6 z 1 O q V k q y 5 n + E G I Y y h p 7 D 5 f Z j t w E Y B N I S i 5 4 Z j 5 u + C c g G z 2 R s k s N g v p m s 9 I g R n Q X I h 6 5 Q 4 9 d x N 1 P d T 8 j d O K j r h 4 c C 8 F C Y T e A u e o d R u + M 2 X W U 1 w O W 4 5 f G a n c Q H e 8 W z 0 P u S k S n h x t g V M e Y p m 4 v P y F Z F f U K z T F Z h q 6 / Z 3 d H c t u k s / R n k v 1 M F V L M m q V i E + N 7 9 o w k + X X r G S s p 3 I 3 X z c V S Q k 7 8 j 9 W z D 0 R o l f 8 5 3 F 1 b C R z E f W A 8 k P C v J r T 6 s k m k k j Q 7 F W S l P b s n L v a g S 1 h 3 H / O 5 N x l w q O o u c l W X Y 6 Y F 6 m s G F 9 F 9 a v z q W + K 9 Z f I F v o 4 g p B R O M g R a k y c J B 7 H s Q Q D J 8 l Z H u 3 X 9 B H G R d h w s R p j 1 N S 6 k w R O W a Y 0 t L e X Y d 6 k Y T c 0 b x v Z W v L p c Q Q 2 h U B u G L 4 K O s T i J p I 0 / L I E r Z W u o X Y X q Y v 5 x v 9 b W t b s z m Y R b q o x k / G 7 V o 1 5 X p h E c c 9 n P a U z Y h G b M 2 s k B E J E c f h H B H f x + 7 j T R y Z 2 J 4 y O T O i D Y t V I R s V Q l P t S g d o z I o X c s W a p V x N e i 7 + Z c N O x U d k Q C 6 + Y + g I O 4 i T d b f Q l f B Q d q w l d m f V / q O X y o p + a U w y 5 h + / 4 4 w R N i 4 m I M J k W q 4 5 a 5 F C H X C A y z z v l Q y F + 6 B v m R p m m h G 9 i L T c T Z v 8 E i V Q B o Z 8 P z 5 p + u G J k h T z 3 I y t A J h e z V B W V 2 + w 3 n F 4 m F Z f F t 8 V S X M C 9 Z f Z q J T 5 O s J p S L N N 8 X Y L 3 k X Y 0 X Q b g P k z S P o 4 g 8 Q w M D 7 + K S M a J e X A j e T / 7 9 h z o G O a R k g r z w j F P v k c l S h A t q p I t h j E p W / r L o j k Y v u n P Z W t k 4 o D a 0 X I O Z K I D 3 j I J T y 6 a T F d j F t I I J F 2 W U r V v O o V L s 8 c m X j E X h B T n p e G l k C O v U c g X e b 6 v V Z J V M e d y Z y L U v 5 7 C A r F E a 3 I W S L 4 y K s 1 S U K m V Y C d E z m M 8 M c f m 0 P J l n 5 Y 5 A l 4 1 x o I X F M 3 k U R h K Y Z m V y F A K C 0 f A q 0 R g C P b J b I F c H M U R q 2 1 x O C r p 1 b f + B 1 B L A Q I t A B Q A A g A I A C + j t l Y C 9 o H a p w A A A P g A A A A S A A A A A A A A A A A A A A A A A A A A A A B D b 2 5 m a W c v U G F j a 2 F n Z S 5 4 b W x Q S w E C L Q A U A A I A C A A v o 7 Z W D 8 r p q 6 Q A A A D p A A A A E w A A A A A A A A A A A A A A A A D z A A A A W 0 N v b n R l b n R f V H l w Z X N d L n h t b F B L A Q I t A B Q A A g A I A C + j t l b N 6 p 9 I Q w o A A I l o A A A T A A A A A A A A A A A A A A A A A O Q B A A B G b 3 J t d W x h c y 9 T Z W N 0 a W 9 u M S 5 t U E s F B g A A A A A D A A M A w g A A A H Q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B A Q A A A A A A 2 A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E U 2 h l Z X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E 3 O j Q 0 O j I z L j M 3 M z Q 3 M T Z a I i A v P j x F b n R y e S B U e X B l P S J G a W x s Q 2 9 s d W 1 u V H l w Z X M i I F Z h b H V l P S J z Q m d Z R 0 J R V U Y i I C 8 + P E V u d H J 5 I F R 5 c G U 9 I k Z p b G x D b 2 x 1 b W 5 O Y W 1 l c y I g V m F s d W U 9 I n N b J n F 1 b 3 Q 7 0 J z Q t d G B 0 Y / R h i Z x d W 9 0 O y w m c X V v d D v Q l N C + 0 L r R g 9 C 8 0 L X Q v d G C J n F 1 b 3 Q 7 L C Z x d W 9 0 O 9 C d 0 L 7 Q v N C 1 0 L 3 Q u t C 7 0 L D R g t G D 0 Y D Q s C Z x d W 9 0 O y w m c X V v d D v Q k t G L 0 Y D R g 9 G H 0 L r Q s C Z x d W 9 0 O y w m c X V v d D v Q o d C 1 0 L H Q t d G B 0 Y L Q v t C 4 0 L z Q v t G B 0 Y L R j C Z x d W 9 0 O y w m c X V v d D v Q k t C w 0 L v Q v t C y 0 L D R j y D Q v 9 G A 0 L j Q s d G L 0 L v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E U 2 h l Z X Q x L 9 C X 0 L D Q v 9 C + 0 L v Q v d C 1 0 L 3 Q u N C 1 I N C y 0 L 3 Q u N C 3 M S 5 7 0 J z Q t d G B 0 Y / R h i w w f S Z x d W 9 0 O y w m c X V v d D t T Z W N 0 a W 9 u M S 9 U R F N o Z W V 0 M S / Q l 9 C w 0 L / Q v t C 7 0 L 3 Q t d C 9 0 L j Q t S D Q s t C 9 0 L j Q t z E u e 0 N v b H V t b j M u M S w x f S Z x d W 9 0 O y w m c X V v d D t T Z W N 0 a W 9 u M S 9 U R F N o Z W V 0 M S / Q l 9 C w 0 L / Q v t C 7 0 L 3 Q t d C 9 0 L j Q t S D Q s t C 9 0 L j Q t z E u e 9 C d 0 L 7 Q v N C 1 0 L 3 Q u t C 7 0 L D R g t G D 0 Y D Q s C 4 x L D J 9 J n F 1 b 3 Q 7 L C Z x d W 9 0 O 1 N l Y 3 R p b 2 4 x L 1 R E U 2 h l Z X Q x L 9 C X 0 L D Q v 9 C + 0 L v Q v d C 1 0 L 3 Q u N C 1 I N C y 0 L 3 Q u N C 3 M S 5 7 0 J L R i 9 G A 0 Y P R h 9 C 6 0 L A s N X 0 m c X V v d D s s J n F 1 b 3 Q 7 U 2 V j d G l v b j E v V E R T a G V l d D E v 0 J f Q s N C / 0 L 7 Q u 9 C 9 0 L X Q v d C 4 0 L U g 0 L L Q v d C 4 0 L c x L n v Q o d C 1 0 L H Q t d G B 0 Y L Q v t C 4 0 L z Q v t G B 0 Y L R j C w 2 f S Z x d W 9 0 O y w m c X V v d D t T Z W N 0 a W 9 u M S 9 U R F N o Z W V 0 M S / Q l 9 C w 0 L / Q v t C 7 0 L 3 Q t d C 9 0 L j Q t S D Q s t C 9 0 L j Q t z E u e 9 C S 0 L D Q u 9 C + 0 L L Q s N G P I N C / 0 Y D Q u N C x 0 Y v Q u 9 G M L D d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E U 2 h l Z X Q x L 9 C X 0 L D Q v 9 C + 0 L v Q v d C 1 0 L 3 Q u N C 1 I N C y 0 L 3 Q u N C 3 M S 5 7 0 J z Q t d G B 0 Y / R h i w w f S Z x d W 9 0 O y w m c X V v d D t T Z W N 0 a W 9 u M S 9 U R F N o Z W V 0 M S / Q l 9 C w 0 L / Q v t C 7 0 L 3 Q t d C 9 0 L j Q t S D Q s t C 9 0 L j Q t z E u e 0 N v b H V t b j M u M S w x f S Z x d W 9 0 O y w m c X V v d D t T Z W N 0 a W 9 u M S 9 U R F N o Z W V 0 M S / Q l 9 C w 0 L / Q v t C 7 0 L 3 Q t d C 9 0 L j Q t S D Q s t C 9 0 L j Q t z E u e 9 C d 0 L 7 Q v N C 1 0 L 3 Q u t C 7 0 L D R g t G D 0 Y D Q s C 4 x L D J 9 J n F 1 b 3 Q 7 L C Z x d W 9 0 O 1 N l Y 3 R p b 2 4 x L 1 R E U 2 h l Z X Q x L 9 C X 0 L D Q v 9 C + 0 L v Q v d C 1 0 L 3 Q u N C 1 I N C y 0 L 3 Q u N C 3 M S 5 7 0 J L R i 9 G A 0 Y P R h 9 C 6 0 L A s N X 0 m c X V v d D s s J n F 1 b 3 Q 7 U 2 V j d G l v b j E v V E R T a G V l d D E v 0 J f Q s N C / 0 L 7 Q u 9 C 9 0 L X Q v d C 4 0 L U g 0 L L Q v d C 4 0 L c x L n v Q o d C 1 0 L H Q t d G B 0 Y L Q v t C 4 0 L z Q v t G B 0 Y L R j C w 2 f S Z x d W 9 0 O y w m c X V v d D t T Z W N 0 a W 9 u M S 9 U R F N o Z W V 0 M S / Q l 9 C w 0 L / Q v t C 7 0 L 3 Q t d C 9 0 L j Q t S D Q s t C 9 0 L j Q t z E u e 9 C S 0 L D Q u 9 C + 0 L L Q s N G P I N C / 0 Y D Q u N C x 0 Y v Q u 9 G M L D d 9 J n F 1 b 3 Q 7 X S w m c X V v d D t S Z W x h d G l v b n N o a X B J b m Z v J n F 1 b 3 Q 7 O l t d f S I g L z 4 8 R W 5 0 c n k g V H l w Z T 0 i U X V l c n l J R C I g V m F s d W U 9 I n M 5 Y m E x O T g 5 O S 0 2 N D k 2 L T R i Z j E t O D M z M S 0 5 M D J l N D Y 1 M T h i N G I i I C 8 + P C 9 T d G F i b G V F b n R y a W V z P j w v S X R l b T 4 8 S X R l b T 4 8 S X R l b U x v Y 2 F 0 a W 9 u P j x J d G V t V H l w Z T 5 G b 3 J t d W x h P C 9 J d G V t V H l w Z T 4 8 S X R l b V B h d G g + U 2 V j d G l v b j E v V E R T a G V l d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V E R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T k y J U Q x J T g x J U Q x J T g y J U Q w J U I w J U Q w J U I y J U Q w J U J C J U Q w J U I 1 J U Q w J U J E J U Q w J U J E J U Q w J U J F J U Q w J U I 1 J T I w J U Q w J U J E J U Q w J U I w J U Q w J U I 3 J U Q w J U I y J U Q w J U I w J U Q w J U J E J U Q w J U I 4 J U Q w J U I 1 J T I w J U Q w J U J D J U Q w J U I 1 J U Q x J T g x J U Q x J T h G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S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S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S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E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x N z o 0 N D o z N i 4 x N D A z N z I 1 W i I g L z 4 8 R W 5 0 c n k g V H l w Z T 0 i R m l s b E N v b H V t b l R 5 c G V z I i B W Y W x 1 Z T 0 i c 0 J n W U d B Q U F B I i A v P j x F b n R y e S B U e X B l P S J G a W x s Q 2 9 s d W 1 u T m F t Z X M i I F Z h b H V l P S J z W y Z x d W 9 0 O 9 C c 0 L X R g d G P 0 Y Y m c X V v d D s s J n F 1 b 3 Q 7 0 J T Q v t C 6 0 Y P Q v N C 1 0 L 3 R g i Z x d W 9 0 O y w m c X V v d D v Q n d C + 0 L z Q t d C 9 0 L r Q u 9 C w 0 Y L R g 9 G A 0 L A m c X V v d D s s J n F 1 b 3 Q 7 0 J L R i 9 G A 0 Y P R h 9 C 6 0 L A m c X V v d D s s J n F 1 b 3 Q 7 0 K H Q t d C x 0 L X R g d G C 0 L 7 Q u N C 8 0 L 7 R g d G C 0 Y w m c X V v d D s s J n F 1 b 3 Q 7 0 J L Q s N C 7 0 L 7 Q s t C w 0 Y 8 g 0 L / R g N C 4 0 L H R i 9 C 7 0 Y w m c X V v d D t d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F N o Z W V 0 M i / Q l 9 C w 0 L / Q v t C 7 0 L 3 Q t d C 9 0 L j Q t S D Q s t C 9 0 L j Q t z E u e 9 C c 0 L X R g d G P 0 Y Y s M H 0 m c X V v d D s s J n F 1 b 3 Q 7 U 2 V j d G l v b j E v V E R T a G V l d D I v 0 J f Q s N C / 0 L 7 Q u 9 C 9 0 L X Q v d C 4 0 L U g 0 L L Q v d C 4 0 L c x L n t D b 2 x 1 b W 4 z L j E s M X 0 m c X V v d D s s J n F 1 b 3 Q 7 U 2 V j d G l v b j E v V E R T a G V l d D I v 0 J f Q s N C / 0 L 7 Q u 9 C 9 0 L X Q v d C 4 0 L U g 0 L L Q v d C 4 0 L c x L n v Q n d C + 0 L z Q t d C 9 0 L r Q u 9 C w 0 Y L R g 9 G A 0 L A u M S w y f S Z x d W 9 0 O y w m c X V v d D t T Z W N 0 a W 9 u M S 9 U R F N o Z W V 0 M i / Q l 9 C w 0 L / Q v t C 7 0 L 3 Q t d C 9 0 L j Q t S D Q s t C 9 0 L j Q t z E u e 9 C S 0 Y v R g N G D 0 Y f Q u t C w L D V 9 J n F 1 b 3 Q 7 L C Z x d W 9 0 O 1 N l Y 3 R p b 2 4 x L 1 R E U 2 h l Z X Q y L 9 C X 0 L D Q v 9 C + 0 L v Q v d C 1 0 L 3 Q u N C 1 I N C y 0 L 3 Q u N C 3 M S 5 7 0 K H Q t d C x 0 L X R g d G C 0 L 7 Q u N C 8 0 L 7 R g d G C 0 Y w s N n 0 m c X V v d D s s J n F 1 b 3 Q 7 U 2 V j d G l v b j E v V E R T a G V l d D I v 0 J f Q s N C / 0 L 7 Q u 9 C 9 0 L X Q v d C 4 0 L U g 0 L L Q v d C 4 0 L c x L n v Q k t C w 0 L v Q v t C y 0 L D R j y D Q v 9 G A 0 L j Q s d G L 0 L v R j C w 3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R F N o Z W V 0 M i / Q l 9 C w 0 L / Q v t C 7 0 L 3 Q t d C 9 0 L j Q t S D Q s t C 9 0 L j Q t z E u e 9 C c 0 L X R g d G P 0 Y Y s M H 0 m c X V v d D s s J n F 1 b 3 Q 7 U 2 V j d G l v b j E v V E R T a G V l d D I v 0 J f Q s N C / 0 L 7 Q u 9 C 9 0 L X Q v d C 4 0 L U g 0 L L Q v d C 4 0 L c x L n t D b 2 x 1 b W 4 z L j E s M X 0 m c X V v d D s s J n F 1 b 3 Q 7 U 2 V j d G l v b j E v V E R T a G V l d D I v 0 J f Q s N C / 0 L 7 Q u 9 C 9 0 L X Q v d C 4 0 L U g 0 L L Q v d C 4 0 L c x L n v Q n d C + 0 L z Q t d C 9 0 L r Q u 9 C w 0 Y L R g 9 G A 0 L A u M S w y f S Z x d W 9 0 O y w m c X V v d D t T Z W N 0 a W 9 u M S 9 U R F N o Z W V 0 M i / Q l 9 C w 0 L / Q v t C 7 0 L 3 Q t d C 9 0 L j Q t S D Q s t C 9 0 L j Q t z E u e 9 C S 0 Y v R g N G D 0 Y f Q u t C w L D V 9 J n F 1 b 3 Q 7 L C Z x d W 9 0 O 1 N l Y 3 R p b 2 4 x L 1 R E U 2 h l Z X Q y L 9 C X 0 L D Q v 9 C + 0 L v Q v d C 1 0 L 3 Q u N C 1 I N C y 0 L 3 Q u N C 3 M S 5 7 0 K H Q t d C x 0 L X R g d G C 0 L 7 Q u N C 8 0 L 7 R g d G C 0 Y w s N n 0 m c X V v d D s s J n F 1 b 3 Q 7 U 2 V j d G l v b j E v V E R T a G V l d D I v 0 J f Q s N C / 0 L 7 Q u 9 C 9 0 L X Q v d C 4 0 L U g 0 L L Q v d C 4 0 L c x L n v Q k t C w 0 L v Q v t C y 0 L D R j y D Q v 9 G A 0 L j Q s d G L 0 L v R j C w 3 f S Z x d W 9 0 O 1 0 s J n F 1 b 3 Q 7 U m V s Y X R p b 2 5 z a G l w S W 5 m b y Z x d W 9 0 O z p b X X 0 i I C 8 + P E V u d H J 5 I F R 5 c G U 9 I l F 1 Z X J 5 S U Q i I F Z h b H V l P S J z Y z V k N D B l Y j Q t Y m Z i Z S 0 0 N z Z m L T h h N D k t M T B j M G I x Y j U w Z j E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F N o Z W V 0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9 U R F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T I l R D E l O D E l R D E l O D I l R D A l Q j A l R D A l Q j I l R D A l Q k I l R D A l Q j U l R D A l Q k Q l R D A l Q k Q l R D A l Q k U l R D A l Q j U l M j A l R D A l Q k Q l R D A l Q j A l R D A l Q j c l R D A l Q j I l R D A l Q j A l R D A l Q k Q l R D A l Q j g l R D A l Q j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y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y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T k 3 J U Q w J U I w J U Q w J U J G J U Q w J U J F J U Q w J U J C J U Q w J U J E J U Q w J U I 1 J U Q w J U J E J U Q w J U I 4 J U Q w J U I 1 J T I w J U Q w J U I y J U Q w J U J E J U Q w J U I 4 J U Q w J U I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y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R T a G V l d D M v 0 J f Q s N C / 0 L 7 Q u 9 C 9 0 L X Q v d C 4 0 L U g 0 L L Q v d C 4 0 L c x L n v Q n N C 1 0 Y H R j 9 G G L D B 9 J n F 1 b 3 Q 7 L C Z x d W 9 0 O 1 N l Y 3 R p b 2 4 x L 1 R E U 2 h l Z X Q z L 9 C X 0 L D Q v 9 C + 0 L v Q v d C 1 0 L 3 Q u N C 1 I N C y 0 L 3 Q u N C 3 M S 5 7 Q 2 9 s d W 1 u M y 4 x L D F 9 J n F 1 b 3 Q 7 L C Z x d W 9 0 O 1 N l Y 3 R p b 2 4 x L 1 R E U 2 h l Z X Q z L 9 C X 0 L D Q v 9 C + 0 L v Q v d C 1 0 L 3 Q u N C 1 I N C y 0 L 3 Q u N C 3 M S 5 7 0 J 3 Q v t C 8 0 L X Q v d C 6 0 L v Q s N G C 0 Y P R g N C w L j E s M n 0 m c X V v d D s s J n F 1 b 3 Q 7 U 2 V j d G l v b j E v V E R T a G V l d D M v 0 J f Q s N C / 0 L 7 Q u 9 C 9 0 L X Q v d C 4 0 L U g 0 L L Q v d C 4 0 L c x L n v Q k t G L 0 Y D R g 9 G H 0 L r Q s C w 1 f S Z x d W 9 0 O y w m c X V v d D t T Z W N 0 a W 9 u M S 9 U R F N o Z W V 0 M y / Q l 9 C w 0 L / Q v t C 7 0 L 3 Q t d C 9 0 L j Q t S D Q s t C 9 0 L j Q t z E u e 9 C h 0 L X Q s d C 1 0 Y H R g t C + 0 L j Q v N C + 0 Y H R g t G M L D Z 9 J n F 1 b 3 Q 7 L C Z x d W 9 0 O 1 N l Y 3 R p b 2 4 x L 1 R E U 2 h l Z X Q z L 9 C X 0 L D Q v 9 C + 0 L v Q v d C 1 0 L 3 Q u N C 1 I N C y 0 L 3 Q u N C 3 M S 5 7 0 J L Q s N C 7 0 L 7 Q s t C w 0 Y 8 g 0 L / R g N C 4 0 L H R i 9 C 7 0 Y w s N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E R T a G V l d D M v 0 J f Q s N C / 0 L 7 Q u 9 C 9 0 L X Q v d C 4 0 L U g 0 L L Q v d C 4 0 L c x L n v Q n N C 1 0 Y H R j 9 G G L D B 9 J n F 1 b 3 Q 7 L C Z x d W 9 0 O 1 N l Y 3 R p b 2 4 x L 1 R E U 2 h l Z X Q z L 9 C X 0 L D Q v 9 C + 0 L v Q v d C 1 0 L 3 Q u N C 1 I N C y 0 L 3 Q u N C 3 M S 5 7 Q 2 9 s d W 1 u M y 4 x L D F 9 J n F 1 b 3 Q 7 L C Z x d W 9 0 O 1 N l Y 3 R p b 2 4 x L 1 R E U 2 h l Z X Q z L 9 C X 0 L D Q v 9 C + 0 L v Q v d C 1 0 L 3 Q u N C 1 I N C y 0 L 3 Q u N C 3 M S 5 7 0 J 3 Q v t C 8 0 L X Q v d C 6 0 L v Q s N G C 0 Y P R g N C w L j E s M n 0 m c X V v d D s s J n F 1 b 3 Q 7 U 2 V j d G l v b j E v V E R T a G V l d D M v 0 J f Q s N C / 0 L 7 Q u 9 C 9 0 L X Q v d C 4 0 L U g 0 L L Q v d C 4 0 L c x L n v Q k t G L 0 Y D R g 9 G H 0 L r Q s C w 1 f S Z x d W 9 0 O y w m c X V v d D t T Z W N 0 a W 9 u M S 9 U R F N o Z W V 0 M y / Q l 9 C w 0 L / Q v t C 7 0 L 3 Q t d C 9 0 L j Q t S D Q s t C 9 0 L j Q t z E u e 9 C h 0 L X Q s d C 1 0 Y H R g t C + 0 L j Q v N C + 0 Y H R g t G M L D Z 9 J n F 1 b 3 Q 7 L C Z x d W 9 0 O 1 N l Y 3 R p b 2 4 x L 1 R E U 2 h l Z X Q z L 9 C X 0 L D Q v 9 C + 0 L v Q v d C 1 0 L 3 Q u N C 1 I N C y 0 L 3 Q u N C 3 M S 5 7 0 J L Q s N C 7 0 L 7 Q s t C w 0 Y 8 g 0 L / R g N C 4 0 L H R i 9 C 7 0 Y w s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N T I i I C 8 + P E V u d H J 5 I F R 5 c G U 9 I k Z p b G x T d G F 0 d X M i I F Z h b H V l P S J z Q 2 9 t c G x l d G U i I C 8 + P E V u d H J 5 I F R 5 c G U 9 I k Z p b G x D b 2 x 1 b W 5 O Y W 1 l c y I g V m F s d W U 9 I n N b J n F 1 b 3 Q 7 0 J z Q t d G B 0 Y / R h i Z x d W 9 0 O y w m c X V v d D v Q l N C + 0 L r R g 9 C 8 0 L X Q v d G C J n F 1 b 3 Q 7 L C Z x d W 9 0 O 9 C d 0 L 7 Q v N C 1 0 L 3 Q u t C 7 0 L D R g t G D 0 Y D Q s C Z x d W 9 0 O y w m c X V v d D v Q k t G L 0 Y D R g 9 G H 0 L r Q s C Z x d W 9 0 O y w m c X V v d D v Q o d C 1 0 L H Q t d G B 0 Y L Q v t C 4 0 L z Q v t G B 0 Y L R j C Z x d W 9 0 O y w m c X V v d D v Q k t C w 0 L v Q v t C y 0 L D R j y D Q v 9 G A 0 L j Q s d G L 0 L v R j C Z x d W 9 0 O 1 0 i I C 8 + P E V u d H J 5 I F R 5 c G U 9 I k Z p b G x D b 2 x 1 b W 5 U e X B l c y I g V m F s d W U 9 I n N C Z 1 l H Q U F B Q S I g L z 4 8 R W 5 0 c n k g V H l w Z T 0 i R m l s b E x h c 3 R V c G R h d G V k I i B W Y W x 1 Z T 0 i Z D I w M j M t M D U t M T h U M T c 6 N D Q 6 N T A u N T Q z M z k 4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U X V l c n l J R C I g V m F s d W U 9 I n M x Z j E z Y z Y w N i 0 0 Y j J h L T Q w M z c t Y j A 4 N y 0 0 Z j Z h O D I 4 O W Q 1 O D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E U 2 h l Z X Q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M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M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O T c l R D A l Q j A l R D A l Q k Y l R D A l Q k U l R D A l Q k I l R D A l Q k Q l R D A l Q j U l R D A l Q k Q l R D A l Q j g l R D A l Q j U l M j A l R D A l Q j I l R D A l Q k Q l R D A l Q j g l R D A l Q j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R T a G V l d D M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E U 2 h l Z X Q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F N o Z W V 0 M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E l O D g l R D A l Q j U l R D A l Q k Q l R D A l Q j g l R D A l Q j U l M j A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K D Q t d G I 0 L X Q v d C 4 0 L V f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E 3 O j Q 3 O j Q y L j U 2 M T Y 5 M D V a I i A v P j x F b n R y e S B U e X B l P S J G a W x s Q 2 9 s d W 1 u V H l w Z X M i I F Z h b H V l P S J z Q m d Z R 0 F B Q U E i I C 8 + P E V u d H J 5 I F R 5 c G U 9 I k Z p b G x D b 2 x 1 b W 5 O Y W 1 l c y I g V m F s d W U 9 I n N b J n F 1 b 3 Q 7 0 J z Q t d G B 0 Y / R h i Z x d W 9 0 O y w m c X V v d D v Q l N C + 0 L r R g 9 C 8 0 L X Q v d G C J n F 1 b 3 Q 7 L C Z x d W 9 0 O 9 C d 0 L 7 Q v N C 1 0 L 3 Q u t C 7 0 L D R g t G D 0 Y D Q s C Z x d W 9 0 O y w m c X V v d D v Q k t G L 0 Y D R g 9 G H 0 L r Q s C Z x d W 9 0 O y w m c X V v d D v Q o d C 1 0 L H Q t d G B 0 Y L Q v t C 4 0 L z Q v t G B 0 Y L R j C Z x d W 9 0 O y w m c X V v d D v Q k t C w 0 L v Q v t C y 0 L D R j y D Q v 9 G A 0 L j Q s d G L 0 L v R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Y D Q u N C x 0 Y v Q u 9 G M L 9 C Y 0 Y H R g t C + 0 Y f Q v d C 4 0 L o u e 9 C c 0 L X R g d G P 0 Y Y s M H 0 m c X V v d D s s J n F 1 b 3 Q 7 U 2 V j d G l v b j E v 0 J / R g N C 4 0 L H R i 9 C 7 0 Y w v 0 J j R g d G C 0 L 7 R h 9 C 9 0 L j Q u i 5 7 0 J T Q v t C 6 0 Y P Q v N C 1 0 L 3 R g i w x f S Z x d W 9 0 O y w m c X V v d D t T Z W N 0 a W 9 u M S / Q n 9 G A 0 L j Q s d G L 0 L v R j C / Q m N G B 0 Y L Q v t G H 0 L 3 Q u N C 6 L n v Q n d C + 0 L z Q t d C 9 0 L r Q u 9 C w 0 Y L R g 9 G A 0 L A s M n 0 m c X V v d D s s J n F 1 b 3 Q 7 U 2 V j d G l v b j E v 0 J / R g N C 4 0 L H R i 9 C 7 0 Y w v 0 J j R g d G C 0 L 7 R h 9 C 9 0 L j Q u i 5 7 0 J L R i 9 G A 0 Y P R h 9 C 6 0 L A s M 3 0 m c X V v d D s s J n F 1 b 3 Q 7 U 2 V j d G l v b j E v 0 J / R g N C 4 0 L H R i 9 C 7 0 Y w v 0 J j R g d G C 0 L 7 R h 9 C 9 0 L j Q u i 5 7 0 K H Q t d C x 0 L X R g d G C 0 L 7 Q u N C 8 0 L 7 R g d G C 0 Y w s N H 0 m c X V v d D s s J n F 1 b 3 Q 7 U 2 V j d G l v b j E v 0 J / R g N C 4 0 L H R i 9 C 7 0 Y w v 0 J j R g d G C 0 L 7 R h 9 C 9 0 L j Q u i 5 7 0 J L Q s N C 7 0 L 7 Q s t C w 0 Y 8 g 0 L / R g N C 4 0 L H R i 9 C 7 0 Y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/ R g N C 4 0 L H R i 9 C 7 0 Y w v 0 J j R g d G C 0 L 7 R h 9 C 9 0 L j Q u i 5 7 0 J z Q t d G B 0 Y / R h i w w f S Z x d W 9 0 O y w m c X V v d D t T Z W N 0 a W 9 u M S / Q n 9 G A 0 L j Q s d G L 0 L v R j C / Q m N G B 0 Y L Q v t G H 0 L 3 Q u N C 6 L n v Q l N C + 0 L r R g 9 C 8 0 L X Q v d G C L D F 9 J n F 1 b 3 Q 7 L C Z x d W 9 0 O 1 N l Y 3 R p b 2 4 x L 9 C f 0 Y D Q u N C x 0 Y v Q u 9 G M L 9 C Y 0 Y H R g t C + 0 Y f Q v d C 4 0 L o u e 9 C d 0 L 7 Q v N C 1 0 L 3 Q u t C 7 0 L D R g t G D 0 Y D Q s C w y f S Z x d W 9 0 O y w m c X V v d D t T Z W N 0 a W 9 u M S / Q n 9 G A 0 L j Q s d G L 0 L v R j C / Q m N G B 0 Y L Q v t G H 0 L 3 Q u N C 6 L n v Q k t G L 0 Y D R g 9 G H 0 L r Q s C w z f S Z x d W 9 0 O y w m c X V v d D t T Z W N 0 a W 9 u M S / Q n 9 G A 0 L j Q s d G L 0 L v R j C / Q m N G B 0 Y L Q v t G H 0 L 3 Q u N C 6 L n v Q o d C 1 0 L H Q t d G B 0 Y L Q v t C 4 0 L z Q v t G B 0 Y L R j C w 0 f S Z x d W 9 0 O y w m c X V v d D t T Z W N 0 a W 9 u M S / Q n 9 G A 0 L j Q s d G L 0 L v R j C / Q m N G B 0 Y L Q v t G H 0 L 3 Q u N C 6 L n v Q k t C w 0 L v Q v t C y 0 L D R j y D Q v 9 G A 0 L j Q s d G L 0 L v R j C w 1 f S Z x d W 9 0 O 1 0 s J n F 1 b 3 Q 7 U m V s Y X R p b 2 5 z a G l w S W 5 m b y Z x d W 9 0 O z p b X X 0 i I C 8 + P E V u d H J 5 I F R 5 c G U 9 I l F 1 Z X J 5 S U Q i I F Z h b H V l P S J z Y T A 5 Z j M 3 M W I t N D h i Y y 0 0 Z D Z i L W E z Y j Y t Z T k z Z m J m M W M y M T A 0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N S V E M S U 4 O C V E M C V C N S V E M C V C R C V E M C V C O C V E M C V C N S U y M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J T I w J U Q w J U J G J U Q x J T g w J U Q w J U J F J U Q w J U I 0 J U Q w J U I w J U Q w J U I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K T Q s N C 6 0 Y L R i 1 / Q v 9 G A 0 L 7 Q t N C w 0 L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J U M D k 6 M D M 6 N D M u O T Y 4 O D g 1 O V o i I C 8 + P E V u d H J 5 I F R 5 c G U 9 I k Z p b G x D b 2 x 1 b W 5 U e X B l c y I g V m F s d W U 9 I n N C d 1 l H Q m d Z R 0 J R V U R B Q U E 9 I i A v P j x F b n R y e S B U e X B l P S J G a W x s Q 2 9 s d W 1 u T m F t Z X M i I F Z h b H V l P S J z W y Z x d W 9 0 O 9 C U 0 L D R g t C w I N C / 0 Y D Q v t C 0 0 L D Q t t C 4 J n F 1 b 3 Q 7 L C Z x d W 9 0 O 9 C U 0 L 7 Q u t G D 0 L z Q t d C 9 0 Y I m c X V v d D s s J n F 1 b 3 Q 7 0 J 3 Q v t C 8 0 L X Q v d C 6 0 L v Q s N G C 0 Y P R g N C w J n F 1 b 3 Q 7 L C Z x d W 9 0 O 9 C f 0 L 7 Q t N G A 0 L D Q t 9 C 0 0 L X Q u 9 C 1 0 L 3 Q u N C 1 J n F 1 b 3 Q 7 L C Z x d W 9 0 O 9 C X 0 L D Q u t C w 0 L c m c X V v d D s s J n F 1 b 3 Q 7 0 J r Q s N G C 0 L X Q s 9 C + 0 Y D Q u N G P I N G C 0 L 7 Q s t C w 0 Y D Q s C Z x d W 9 0 O y w m c X V v d D v Q k t G L 0 Y D R g 9 G H 0 L r Q s C Z x d W 9 0 O y w m c X V v d D v Q k t C w 0 L v Q v t C y 0 L D R j y Z x d W 9 0 O y w m c X V v d D v Q m t C + 0 L v Q u N G H 0 L X R g d G C 0 L L Q v i Z x d W 9 0 O y w m c X V v d D v Q o d C 1 0 L H Q t d G B 0 Y L Q v t C 4 0 L z Q v t G B 0 Y L R j C Z x d W 9 0 O y w m c X V v d D v Q n d C w 0 Y b Q t d C 9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p N C w 0 L r R g t G L I N C / 0 Y D Q v t C 0 0 L D Q t i / Q k t G L 0 Y f Q u N G B 0 L v Q t d C 9 0 L 3 Q v t C 1 I N C 9 0 L D R h 9 C w 0 L v Q v i D Q v N C 1 0 Y H R j 9 G G 0 L A u e 9 C U 0 L D R g t C w I N C / 0 Y D Q v t C 0 0 L D Q t t C 4 L D B 9 J n F 1 b 3 Q 7 L C Z x d W 9 0 O 1 N l Y 3 R p b 2 4 x L 9 C k 0 L D Q u t G C 0 Y s g 0 L / R g N C + 0 L T Q s N C 2 L 9 C Y 0 L f Q v N C 1 0 L 3 Q t d C 9 0 L 3 R i 9 C 5 I N G C 0 L j Q v y 5 7 0 J T Q v t C 6 0 Y P Q v N C 1 0 L 3 R g i w x f S Z x d W 9 0 O y w m c X V v d D t T Z W N 0 a W 9 u M S / Q p N C w 0 L r R g t G L I N C / 0 Y D Q v t C 0 0 L D Q t i / Q m N C 3 0 L z Q t d C 9 0 L X Q v d C 9 0 Y v Q u S D R g t C 4 0 L 8 u e 9 C d 0 L 7 Q v N C 1 0 L 3 Q u t C 7 0 L D R g t G D 0 Y D Q s C w y f S Z x d W 9 0 O y w m c X V v d D t T Z W N 0 a W 9 u M S / Q p N C w 0 L r R g t G L I N C / 0 Y D Q v t C 0 0 L D Q t i / Q m N C 3 0 L z Q t d C 9 0 L X Q v d C 9 0 Y v Q u S D R g t C 4 0 L 8 u e 9 C f 0 L 7 Q t N G A 0 L D Q t 9 C 0 0 L X Q u 9 C 1 0 L 3 Q u N C 1 L D N 9 J n F 1 b 3 Q 7 L C Z x d W 9 0 O 1 N l Y 3 R p b 2 4 x L 9 C k 0 L D Q u t G C 0 Y s g 0 L / R g N C + 0 L T Q s N C 2 L 9 C Y 0 L f Q v N C 1 0 L 3 Q t d C 9 0 L 3 R i 9 C 5 I N G C 0 L j Q v y 5 7 0 J f Q s N C 6 0 L D Q t y w 0 f S Z x d W 9 0 O y w m c X V v d D t T Z W N 0 a W 9 u M S / Q p N C w 0 L r R g t G L I N C / 0 Y D Q v t C 0 0 L D Q t i / Q m N C 3 0 L z Q t d C 9 0 L X Q v d C 9 0 Y v Q u S D R g t C 4 0 L 8 u e 9 C a 0 L D R g t C 1 0 L P Q v t G A 0 L j R j y D R g t C + 0 L L Q s N G A 0 L A s N X 0 m c X V v d D s s J n F 1 b 3 Q 7 U 2 V j d G l v b j E v 0 K T Q s N C 6 0 Y L R i y D Q v 9 G A 0 L 7 Q t N C w 0 L Y v 0 J j Q t 9 C 8 0 L X Q v d C 1 0 L 3 Q v d G L 0 L k g 0 Y L Q u N C / L n v Q k t G L 0 Y D R g 9 G H 0 L r Q s C w 2 f S Z x d W 9 0 O y w m c X V v d D t T Z W N 0 a W 9 u M S / Q p N C w 0 L r R g t G L I N C / 0 Y D Q v t C 0 0 L D Q t i / Q m N C 3 0 L z Q t d C 9 0 L X Q v d C 9 0 Y v Q u S D R g t C 4 0 L 8 u e 9 C S 0 L D Q u 9 C + 0 L L Q s N G P L D d 9 J n F 1 b 3 Q 7 L C Z x d W 9 0 O 1 N l Y 3 R p b 2 4 x L 9 C k 0 L D Q u t G C 0 Y s g 0 L / R g N C + 0 L T Q s N C 2 L 9 C Y 0 L f Q v N C 1 0 L 3 Q t d C 9 0 L 3 R i 9 C 5 I N G C 0 L j Q v y 5 7 0 J r Q v t C 7 0 L j R h 9 C 1 0 Y H R g t C y 0 L 4 s O H 0 m c X V v d D s s J n F 1 b 3 Q 7 U 2 V j d G l v b j E v 0 K T Q s N C 6 0 Y L R i y D Q v 9 G A 0 L 7 Q t N C w 0 L Y v 0 J T Q v t C x 0 L D Q s t C 7 0 L X Q v S D Q v 9 C + 0 L v R j N C 3 0 L 7 Q s t C w 0 Y L Q t d C 7 0 Y z R g d C 6 0 L j Q u S D Q v t C x 0 Y r Q t d C 6 0 Y I u e 9 C h 0 L X Q s d C 1 0 Y H R g t C + 0 L j Q v N C + 0 Y H R g t G M L D l 9 J n F 1 b 3 Q 7 L C Z x d W 9 0 O 1 N l Y 3 R p b 2 4 x L 9 C k 0 L D Q u t G C 0 Y s g 0 L / R g N C + 0 L T Q s N C 2 L 9 C U 0 L 7 Q s d C w 0 L L Q u 9 C 1 0 L 0 g 0 L / Q v t C 7 0 Y z Q t 9 C + 0 L L Q s N G C 0 L X Q u 9 G M 0 Y H Q u t C 4 0 L k g 0 L 7 Q s d G K 0 L X Q u t G C M S 5 7 0 J 3 Q s N G G 0 L X Q v d C 6 0 L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Q p N C w 0 L r R g t G L I N C / 0 Y D Q v t C 0 0 L D Q t i / Q k t G L 0 Y f Q u N G B 0 L v Q t d C 9 0 L 3 Q v t C 1 I N C 9 0 L D R h 9 C w 0 L v Q v i D Q v N C 1 0 Y H R j 9 G G 0 L A u e 9 C U 0 L D R g t C w I N C / 0 Y D Q v t C 0 0 L D Q t t C 4 L D B 9 J n F 1 b 3 Q 7 L C Z x d W 9 0 O 1 N l Y 3 R p b 2 4 x L 9 C k 0 L D Q u t G C 0 Y s g 0 L / R g N C + 0 L T Q s N C 2 L 9 C Y 0 L f Q v N C 1 0 L 3 Q t d C 9 0 L 3 R i 9 C 5 I N G C 0 L j Q v y 5 7 0 J T Q v t C 6 0 Y P Q v N C 1 0 L 3 R g i w x f S Z x d W 9 0 O y w m c X V v d D t T Z W N 0 a W 9 u M S / Q p N C w 0 L r R g t G L I N C / 0 Y D Q v t C 0 0 L D Q t i / Q m N C 3 0 L z Q t d C 9 0 L X Q v d C 9 0 Y v Q u S D R g t C 4 0 L 8 u e 9 C d 0 L 7 Q v N C 1 0 L 3 Q u t C 7 0 L D R g t G D 0 Y D Q s C w y f S Z x d W 9 0 O y w m c X V v d D t T Z W N 0 a W 9 u M S / Q p N C w 0 L r R g t G L I N C / 0 Y D Q v t C 0 0 L D Q t i / Q m N C 3 0 L z Q t d C 9 0 L X Q v d C 9 0 Y v Q u S D R g t C 4 0 L 8 u e 9 C f 0 L 7 Q t N G A 0 L D Q t 9 C 0 0 L X Q u 9 C 1 0 L 3 Q u N C 1 L D N 9 J n F 1 b 3 Q 7 L C Z x d W 9 0 O 1 N l Y 3 R p b 2 4 x L 9 C k 0 L D Q u t G C 0 Y s g 0 L / R g N C + 0 L T Q s N C 2 L 9 C Y 0 L f Q v N C 1 0 L 3 Q t d C 9 0 L 3 R i 9 C 5 I N G C 0 L j Q v y 5 7 0 J f Q s N C 6 0 L D Q t y w 0 f S Z x d W 9 0 O y w m c X V v d D t T Z W N 0 a W 9 u M S / Q p N C w 0 L r R g t G L I N C / 0 Y D Q v t C 0 0 L D Q t i / Q m N C 3 0 L z Q t d C 9 0 L X Q v d C 9 0 Y v Q u S D R g t C 4 0 L 8 u e 9 C a 0 L D R g t C 1 0 L P Q v t G A 0 L j R j y D R g t C + 0 L L Q s N G A 0 L A s N X 0 m c X V v d D s s J n F 1 b 3 Q 7 U 2 V j d G l v b j E v 0 K T Q s N C 6 0 Y L R i y D Q v 9 G A 0 L 7 Q t N C w 0 L Y v 0 J j Q t 9 C 8 0 L X Q v d C 1 0 L 3 Q v d G L 0 L k g 0 Y L Q u N C / L n v Q k t G L 0 Y D R g 9 G H 0 L r Q s C w 2 f S Z x d W 9 0 O y w m c X V v d D t T Z W N 0 a W 9 u M S / Q p N C w 0 L r R g t G L I N C / 0 Y D Q v t C 0 0 L D Q t i / Q m N C 3 0 L z Q t d C 9 0 L X Q v d C 9 0 Y v Q u S D R g t C 4 0 L 8 u e 9 C S 0 L D Q u 9 C + 0 L L Q s N G P L D d 9 J n F 1 b 3 Q 7 L C Z x d W 9 0 O 1 N l Y 3 R p b 2 4 x L 9 C k 0 L D Q u t G C 0 Y s g 0 L / R g N C + 0 L T Q s N C 2 L 9 C Y 0 L f Q v N C 1 0 L 3 Q t d C 9 0 L 3 R i 9 C 5 I N G C 0 L j Q v y 5 7 0 J r Q v t C 7 0 L j R h 9 C 1 0 Y H R g t C y 0 L 4 s O H 0 m c X V v d D s s J n F 1 b 3 Q 7 U 2 V j d G l v b j E v 0 K T Q s N C 6 0 Y L R i y D Q v 9 G A 0 L 7 Q t N C w 0 L Y v 0 J T Q v t C x 0 L D Q s t C 7 0 L X Q v S D Q v 9 C + 0 L v R j N C 3 0 L 7 Q s t C w 0 Y L Q t d C 7 0 Y z R g d C 6 0 L j Q u S D Q v t C x 0 Y r Q t d C 6 0 Y I u e 9 C h 0 L X Q s d C 1 0 Y H R g t C + 0 L j Q v N C + 0 Y H R g t G M L D l 9 J n F 1 b 3 Q 7 L C Z x d W 9 0 O 1 N l Y 3 R p b 2 4 x L 9 C k 0 L D Q u t G C 0 Y s g 0 L / R g N C + 0 L T Q s N C 2 L 9 C U 0 L 7 Q s d C w 0 L L Q u 9 C 1 0 L 0 g 0 L / Q v t C 7 0 Y z Q t 9 C + 0 L L Q s N G C 0 L X Q u 9 G M 0 Y H Q u t C 4 0 L k g 0 L 7 Q s d G K 0 L X Q u t G C M S 5 7 0 J 3 Q s N G G 0 L X Q v d C 6 0 L A s M T B 9 J n F 1 b 3 Q 7 X S w m c X V v d D t S Z W x h d G l v b n N o a X B J b m Z v J n F 1 b 3 Q 7 O l t d f S I g L z 4 8 R W 5 0 c n k g V H l w Z T 0 i U X V l c n l J R C I g V m F s d W U 9 I n M w M G Y w M m I 1 M y 0 3 Y z J h L T Q 0 Y j Y t Y m U 0 M S 1 h Y W N m Y T c 3 Y W U 0 Z m U i I C 8 + P C 9 T d G F i b G V F b n R y a W V z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J T I w J U Q w J U J G J U Q x J T g w J U Q w J U J F J U Q w J U I 0 J U Q w J U I w J U Q w J U I 2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i U y M C V E M C V C R i V E M S U 4 M C V E M C V C R S V E M C V C N C V E M C V C M C V E M C V C N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Q j A l R D A l Q k E l R D E l O D I l R D E l O E I l M j A l R D A l Q k Y l R D E l O D A l R D A l Q k U l R D A l Q j Q l R D A l Q j A l R D A l Q j Y v J U Q w J T k y J U Q x J T h C J U Q x J T g 3 J U Q w J U I 4 J U Q x J T g x J U Q w J U J C J U Q w J U I 1 J U Q w J U J E J U Q w J U J E J U Q w J U J F J U Q w J U I 1 J T I w J U Q w J U J E J U Q w J U I w J U Q x J T g 3 J U Q w J U I w J U Q w J U J C J U Q w J U J F J T I w J U Q w J U J D J U Q w J U I 1 J U Q x J T g x J U Q x J T h G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J T I w J U Q w J U J G J U Q x J T g w J U Q w J U J F J U Q w J U I 0 J U Q w J U I w J U Q w J U I 2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i U y M C V E M C V C R i V E M S U 4 M C V E M C V C R S V E M C V C N C V E M C V C M C V E M C V C N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J T I w J U Q w J U J G J U Q w J U J F J T I w J U Q w J U J D J U Q w J U I 1 J U Q x J T g x J U Q x J T h G J U Q x J T g 2 J U Q w J U I w J U Q w J U J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/ Q u 9 C w 0 L 3 R i 1 / Q v 9 C + X 9 C 8 0 L X R g d G P 0 Y b Q s N C 8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3 R i y D Q v 9 C + I N C 8 0 L X R g d G P 0 Y b Q s N C 8 L 9 C Y 0 L f Q v N C 1 0 L 3 Q t d C 9 0 L 3 R i 9 C 5 I N G C 0 L j Q v y 5 7 0 J z Q t d G B 0 Y / R h i w w f S Z x d W 9 0 O y w m c X V v d D t T Z W N 0 a W 9 u M S / Q n 9 C 7 0 L D Q v d G L I N C / 0 L 4 g 0 L z Q t d G B 0 Y / R h t C w 0 L w v 0 J j Q t 9 C 8 0 L X Q v d C 1 0 L 3 Q v d G L 0 L k g 0 Y L Q u N C / L n v Q m t C w 0 Y L Q t d C z 0 L 7 R g N C 4 0 Y 8 g 0 Y L Q v t C y 0 L D R g N C w L D F 9 J n F 1 b 3 Q 7 L C Z x d W 9 0 O 1 N l Y 3 R p b 2 4 x L 9 C f 0 L v Q s N C 9 0 Y s g 0 L / Q v i D Q v N C 1 0 Y H R j 9 G G 0 L D Q v C / Q m N C 3 0 L z Q t d C 9 0 L X Q v d C 9 0 Y v Q u S D R g t C 4 0 L 8 u e 9 C f 0 L v Q s N C 9 0 Y s s M n 0 m c X V v d D s s J n F 1 b 3 Q 7 U 2 V j d G l v b j E v 0 J / Q u 9 C w 0 L 3 R i y D Q v 9 C + I N C 8 0 L X R g d G P 0 Y b Q s N C 8 L 9 C Y 0 L f Q v N C 1 0 L 3 Q t d C 9 0 L 3 R i 9 C 5 I N G C 0 L j Q v y 5 7 0 J / Q u 9 C w 0 L 0 g 0 L / Q v i D Q v d C w 0 Y b Q t d C 9 0 L r Q t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n 9 C 7 0 L D Q v d G L I N C / 0 L 4 g 0 L z Q t d G B 0 Y / R h t C w 0 L w v 0 J j Q t 9 C 8 0 L X Q v d C 1 0 L 3 Q v d G L 0 L k g 0 Y L Q u N C / L n v Q n N C 1 0 Y H R j 9 G G L D B 9 J n F 1 b 3 Q 7 L C Z x d W 9 0 O 1 N l Y 3 R p b 2 4 x L 9 C f 0 L v Q s N C 9 0 Y s g 0 L / Q v i D Q v N C 1 0 Y H R j 9 G G 0 L D Q v C / Q m N C 3 0 L z Q t d C 9 0 L X Q v d C 9 0 Y v Q u S D R g t C 4 0 L 8 u e 9 C a 0 L D R g t C 1 0 L P Q v t G A 0 L j R j y D R g t C + 0 L L Q s N G A 0 L A s M X 0 m c X V v d D s s J n F 1 b 3 Q 7 U 2 V j d G l v b j E v 0 J / Q u 9 C w 0 L 3 R i y D Q v 9 C + I N C 8 0 L X R g d G P 0 Y b Q s N C 8 L 9 C Y 0 L f Q v N C 1 0 L 3 Q t d C 9 0 L 3 R i 9 C 5 I N G C 0 L j Q v y 5 7 0 J / Q u 9 C w 0 L 3 R i y w y f S Z x d W 9 0 O y w m c X V v d D t T Z W N 0 a W 9 u M S / Q n 9 C 7 0 L D Q v d G L I N C / 0 L 4 g 0 L z Q t d G B 0 Y / R h t C w 0 L w v 0 J j Q t 9 C 8 0 L X Q v d C 1 0 L 3 Q v d G L 0 L k g 0 Y L Q u N C / L n v Q n 9 C 7 0 L D Q v S D Q v 9 C + I N C 9 0 L D R h t C 1 0 L 3 Q u t C 1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n N C 1 0 Y H R j 9 G G J n F 1 b 3 Q 7 L C Z x d W 9 0 O 9 C a 0 L D R g t C 1 0 L P Q v t G A 0 L j R j y D R g t C + 0 L L Q s N G A 0 L A m c X V v d D s s J n F 1 b 3 Q 7 0 J / Q u 9 C w 0 L 3 R i y Z x d W 9 0 O y w m c X V v d D v Q n 9 C 7 0 L D Q v S D Q v 9 C + I N C 9 0 L D R h t C 1 0 L 3 Q u t C 1 J n F 1 b 3 Q 7 X S I g L z 4 8 R W 5 0 c n k g V H l w Z T 0 i R m l s b E N v b H V t b l R 5 c G V z I i B W Y W x 1 Z T 0 i c 0 J 3 W U R C U T 0 9 I i A v P j x F b n R y e S B U e X B l P S J G a W x s T G F z d F V w Z G F 0 Z W Q i I F Z h b H V l P S J k M j A y M y 0 w N S 0 y M l Q w O T o w O T o x N S 4 2 O T U 5 O D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X V l c n l J R C I g V m F s d W U 9 I n M x Z j Q w M W E 2 Y S 1 i O T I w L T Q 5 Y T E t Y T g y N S 0 1 Z W E 3 M m Q 1 N 2 E z Y T k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J T I w J U Q w J U J G J U Q w J U J F J T I w J U Q w J U J D J U Q w J U I 1 J U Q x J T g x J U Q x J T h G J U Q x J T g 2 J U Q w J U I w J U Q w J U J D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U y M C V E M C V C R i V E M C V C R S U y M C V E M C V C Q y V E M C V C N S V E M S U 4 M S V E M S U 4 R i V E M S U 4 N i V E M C V C M C V E M C V C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l M j A l R D A l Q k Q l R D A l Q j A l M j A l R D A l Q j M l R D A l Q k U l R D A l Q j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7 0 L D Q v d G L X 9 C 9 0 L B f 0 L P Q v t C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w O T o w N z o 1 N i 4 2 N j Y 4 M j U 1 W i I g L z 4 8 R W 5 0 c n k g V H l w Z T 0 i R m l s b E N v b H V t b l R 5 c G V z I i B W Y W x 1 Z T 0 i c 0 J n T U Y i I C 8 + P E V u d H J 5 I F R 5 c G U 9 I k Z p b G x D b 2 x 1 b W 5 O Y W 1 l c y I g V m F s d W U 9 I n N b J n F 1 b 3 Q 7 0 J r Q s N G C 0 L X Q s 9 C + 0 Y D Q u N G P I N G C 0 L 7 Q s t C w 0 Y D Q s C Z x d W 9 0 O y w m c X V v d D v Q n 9 C 7 0 L D Q v d G L J n F 1 b 3 Q 7 L C Z x d W 9 0 O 9 C f 0 L v Q s N C 9 I N C / 0 L 4 g 0 L 3 Q s N G G 0 L X Q v d C 6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7 0 L D Q v d G L I N C 9 0 L A g 0 L P Q v t C 0 L 9 C Y 0 L f Q v N C 1 0 L 3 Q t d C 9 0 L 3 R i 9 C 5 I N G C 0 L j Q v y 5 7 0 J r Q s N G C 0 L X Q s 9 C + 0 Y D Q u N G P I N G C 0 L 7 Q s t C w 0 Y D Q s C w w f S Z x d W 9 0 O y w m c X V v d D t T Z W N 0 a W 9 u M S / Q n 9 C 7 0 L D Q v d G L I N C 9 0 L A g 0 L P Q v t C 0 L 9 C Y 0 L f Q v N C 1 0 L 3 Q t d C 9 0 L 3 R i 9 C 5 I N G C 0 L j Q v y 5 7 0 J / Q u 9 C w 0 L 3 R i y w x f S Z x d W 9 0 O y w m c X V v d D t T Z W N 0 a W 9 u M S / Q n 9 C 7 0 L D Q v d G L I N C 9 0 L A g 0 L P Q v t C 0 L 9 C Y 0 L f Q v N C 1 0 L 3 Q t d C 9 0 L 3 R i 9 C 5 I N G C 0 L j Q v y 5 7 0 J / Q u 9 C w 0 L 0 g 0 L / Q v i D Q v d C w 0 Y b Q t d C 9 0 L r Q t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9 C 7 0 L D Q v d G L I N C 9 0 L A g 0 L P Q v t C 0 L 9 C Y 0 L f Q v N C 1 0 L 3 Q t d C 9 0 L 3 R i 9 C 5 I N G C 0 L j Q v y 5 7 0 J r Q s N G C 0 L X Q s 9 C + 0 Y D Q u N G P I N G C 0 L 7 Q s t C w 0 Y D Q s C w w f S Z x d W 9 0 O y w m c X V v d D t T Z W N 0 a W 9 u M S / Q n 9 C 7 0 L D Q v d G L I N C 9 0 L A g 0 L P Q v t C 0 L 9 C Y 0 L f Q v N C 1 0 L 3 Q t d C 9 0 L 3 R i 9 C 5 I N G C 0 L j Q v y 5 7 0 J / Q u 9 C w 0 L 3 R i y w x f S Z x d W 9 0 O y w m c X V v d D t T Z W N 0 a W 9 u M S / Q n 9 C 7 0 L D Q v d G L I N C 9 0 L A g 0 L P Q v t C 0 L 9 C Y 0 L f Q v N C 1 0 L 3 Q t d C 9 0 L 3 R i 9 C 5 I N G C 0 L j Q v y 5 7 0 J / Q u 9 C w 0 L 0 g 0 L / Q v i D Q v d C w 0 Y b Q t d C 9 0 L r Q t S w y f S Z x d W 9 0 O 1 0 s J n F 1 b 3 Q 7 U m V s Y X R p b 2 5 z a G l w S W 5 m b y Z x d W 9 0 O z p b X X 0 i I C 8 + P E V u d H J 5 I F R 5 c G U 9 I l F 1 Z X J 5 S U Q i I F Z h b H V l P S J z Z G E 1 N D g 3 O W E t M z F j Z S 0 0 Z m Q 3 L T k 0 M z M t N T l i M j A z N j M y Y 2 Z k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V E M S U 4 Q i U y M C V E M C V C R C V E M C V C M C U y M C V E M C V C M y V E M C V C R S V E M C V C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R D E l O E I l M j A l R D A l Q k Q l R D A l Q j A l M j A l R D A l Q j M l R D A l Q k U l R D A l Q j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U Q x J T h C J T I w J U Q w J U J G J U Q w J U J F J T I w J U Q w J U J D J U Q w J U I 1 J U Q x J T g x J U Q x J T h G J U Q x J T g 2 J U Q w J U I w J U Q w J U J D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i U y M C V E M C V C R i V E M S U 4 M C V E M C V C R S V E M C V C N C V E M C V C M C V E M C V C N i U y M C V E M C V C R i V E M C V C R S U y M C V E M C V C Q y V E M C V C N S V E M S U 4 M S V E M S U 4 R i V E M S U 4 N i V E M C V C M C V E M C V C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k 0 L D Q u t G C 0 Y t f 0 L / R g N C + 0 L T Q s N C 2 X 9 C / 0 L 5 f 0 L z Q t d G B 0 Y / R h t C w 0 L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v Q m t C w 0 Y L Q t d C z 0 L 7 R g N C 4 0 Y 8 g 0 Y L Q v t C y 0 L D R g N C w J n F 1 b 3 Q 7 L C Z x d W 9 0 O 9 C U 0 L D R g t C w I N C / 0 Y D Q v t C 0 0 L D Q t t C 4 J n F 1 b 3 Q 7 X S w m c X V v d D t x d W V y e V J l b G F 0 a W 9 u c 2 h p c H M m c X V v d D s 6 W 1 0 s J n F 1 b 3 Q 7 Y 2 9 s d W 1 u S W R l b n R p d G l l c y Z x d W 9 0 O z p b J n F 1 b 3 Q 7 U 2 V j d G l v b j E v 0 K T Q s N C 6 0 Y L R i y D Q v 9 G A 0 L 7 Q t N C w 0 L Y g 0 L / Q v i D Q v N C 1 0 Y H R j 9 G G 0 L D Q v C / Q o d C z 0 Y D R g 9 C / 0 L / Q u N G A 0 L 7 Q s t C w 0 L 3 Q v d G L 0 L U g 0 Y H R g t G A 0 L 7 Q u t C 4 L n v Q m t C w 0 Y L Q t d C z 0 L 7 R g N C 4 0 Y 8 g 0 Y L Q v t C y 0 L D R g N C w L D B 9 J n F 1 b 3 Q 7 L C Z x d W 9 0 O 1 N l Y 3 R p b 2 4 x L 9 C k 0 L D Q u t G C 0 Y s g 0 L / R g N C + 0 L T Q s N C 2 I N C / 0 L 4 g 0 L z Q t d G B 0 Y / R h t C w 0 L w v 0 K H Q s 9 G A 0 Y P Q v 9 C / 0 L j R g N C + 0 L L Q s N C 9 0 L 3 R i 9 C 1 I N G B 0 Y L R g N C + 0 L r Q u C 5 7 0 J T Q s N G C 0 L A g 0 L / R g N C + 0 L T Q s N C 2 0 L g s M X 0 m c X V v d D s s J n F 1 b 3 Q 7 U 2 V j d G l v b j E v 0 K T Q s N C 6 0 Y L R i y D Q v 9 G A 0 L 7 Q t N C w 0 L Y g 0 L / Q v i D Q v N C 1 0 Y H R j 9 G G 0 L D Q v C / Q o d C z 0 Y D R g 9 C / 0 L / Q u N G A 0 L 7 Q s t C w 0 L 3 Q v d G L 0 L U g 0 Y H R g t G A 0 L 7 Q u t C 4 L n v Q k t G L 0 Y D R g 9 G H 0 L r Q s C w y f S Z x d W 9 0 O y w m c X V v d D t T Z W N 0 a W 9 u M S / Q p N C w 0 L r R g t G L I N C / 0 Y D Q v t C 0 0 L D Q t i D Q v 9 C + I N C 8 0 L X R g d G P 0 Y b Q s N C 8 L 9 C h 0 L P R g N G D 0 L / Q v 9 C 4 0 Y D Q v t C y 0 L D Q v d C 9 0 Y v Q t S D R g d G C 0 Y D Q v t C 6 0 L g u e 9 C h 0 L X Q s d C 1 0 Y H R g t C + 0 L j Q v N C + 0 Y H R g t G M L D N 9 J n F 1 b 3 Q 7 L C Z x d W 9 0 O 1 N l Y 3 R p b 2 4 x L 9 C k 0 L D Q u t G C 0 Y s g 0 L / R g N C + 0 L T Q s N C 2 I N C / 0 L 4 g 0 L z Q t d G B 0 Y / R h t C w 0 L w v 0 J T Q v t C x 0 L D Q s t C 7 0 L X Q v S D Q v 9 C + 0 L v R j N C 3 0 L 7 Q s t C w 0 Y L Q t d C 7 0 Y z R g d C 6 0 L j Q u S D Q v t C x 0 Y r Q t d C 6 0 Y I u e 9 C d 0 L D R h t C 1 0 L 3 Q u t C w L D R 9 J n F 1 b 3 Q 7 X S w m c X V v d D t D b 2 x 1 b W 5 D b 3 V u d C Z x d W 9 0 O z o 1 L C Z x d W 9 0 O 0 t l e U N v b H V t b k 5 h b W V z J n F 1 b 3 Q 7 O l s m c X V v d D v Q m t C w 0 Y L Q t d C z 0 L 7 R g N C 4 0 Y 8 g 0 Y L Q v t C y 0 L D R g N C w J n F 1 b 3 Q 7 L C Z x d W 9 0 O 9 C U 0 L D R g t C w I N C / 0 Y D Q v t C 0 0 L D Q t t C 4 J n F 1 b 3 Q 7 X S w m c X V v d D t D b 2 x 1 b W 5 J Z G V u d G l 0 a W V z J n F 1 b 3 Q 7 O l s m c X V v d D t T Z W N 0 a W 9 u M S / Q p N C w 0 L r R g t G L I N C / 0 Y D Q v t C 0 0 L D Q t i D Q v 9 C + I N C 8 0 L X R g d G P 0 Y b Q s N C 8 L 9 C h 0 L P R g N G D 0 L / Q v 9 C 4 0 Y D Q v t C y 0 L D Q v d C 9 0 Y v Q t S D R g d G C 0 Y D Q v t C 6 0 L g u e 9 C a 0 L D R g t C 1 0 L P Q v t G A 0 L j R j y D R g t C + 0 L L Q s N G A 0 L A s M H 0 m c X V v d D s s J n F 1 b 3 Q 7 U 2 V j d G l v b j E v 0 K T Q s N C 6 0 Y L R i y D Q v 9 G A 0 L 7 Q t N C w 0 L Y g 0 L / Q v i D Q v N C 1 0 Y H R j 9 G G 0 L D Q v C / Q o d C z 0 Y D R g 9 C / 0 L / Q u N G A 0 L 7 Q s t C w 0 L 3 Q v d G L 0 L U g 0 Y H R g t G A 0 L 7 Q u t C 4 L n v Q l N C w 0 Y L Q s C D Q v 9 G A 0 L 7 Q t N C w 0 L b Q u C w x f S Z x d W 9 0 O y w m c X V v d D t T Z W N 0 a W 9 u M S / Q p N C w 0 L r R g t G L I N C / 0 Y D Q v t C 0 0 L D Q t i D Q v 9 C + I N C 8 0 L X R g d G P 0 Y b Q s N C 8 L 9 C h 0 L P R g N G D 0 L / Q v 9 C 4 0 Y D Q v t C y 0 L D Q v d C 9 0 Y v Q t S D R g d G C 0 Y D Q v t C 6 0 L g u e 9 C S 0 Y v R g N G D 0 Y f Q u t C w L D J 9 J n F 1 b 3 Q 7 L C Z x d W 9 0 O 1 N l Y 3 R p b 2 4 x L 9 C k 0 L D Q u t G C 0 Y s g 0 L / R g N C + 0 L T Q s N C 2 I N C / 0 L 4 g 0 L z Q t d G B 0 Y / R h t C w 0 L w v 0 K H Q s 9 G A 0 Y P Q v 9 C / 0 L j R g N C + 0 L L Q s N C 9 0 L 3 R i 9 C 1 I N G B 0 Y L R g N C + 0 L r Q u C 5 7 0 K H Q t d C x 0 L X R g d G C 0 L 7 Q u N C 8 0 L 7 R g d G C 0 Y w s M 3 0 m c X V v d D s s J n F 1 b 3 Q 7 U 2 V j d G l v b j E v 0 K T Q s N C 6 0 Y L R i y D Q v 9 G A 0 L 7 Q t N C w 0 L Y g 0 L / Q v i D Q v N C 1 0 Y H R j 9 G G 0 L D Q v C / Q l N C + 0 L H Q s N C y 0 L v Q t d C 9 I N C / 0 L 7 Q u 9 G M 0 L f Q v t C y 0 L D R g t C 1 0 L v R j N G B 0 L r Q u N C 5 I N C + 0 L H R i t C 1 0 L r R g i 5 7 0 J 3 Q s N G G 0 L X Q v d C 6 0 L A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a 0 L D R g t C 1 0 L P Q v t G A 0 L j R j y D R g t C + 0 L L Q s N G A 0 L A m c X V v d D s s J n F 1 b 3 Q 7 0 J T Q s N G C 0 L A g 0 L / R g N C + 0 L T Q s N C 2 0 L g m c X V v d D s s J n F 1 b 3 Q 7 0 J L R i 9 G A 0 Y P R h 9 C 6 0 L A m c X V v d D s s J n F 1 b 3 Q 7 0 K H Q t d C x 0 L X R g d G C 0 L 7 Q u N C 8 0 L 7 R g d G C 0 Y w m c X V v d D s s J n F 1 b 3 Q 7 0 J 3 Q s N G G 0 L X Q v d C 6 0 L A m c X V v d D t d I i A v P j x F b n R y e S B U e X B l P S J G a W x s Q 2 9 s d W 1 u V H l w Z X M i I F Z h b H V l P S J z Q m d j R k J R Q T 0 i I C 8 + P E V u d H J 5 I F R 5 c G U 9 I k Z p b G x M Y X N 0 V X B k Y X R l Z C I g V m F s d W U 9 I m Q y M D I z L T A 1 L T I y V D A 5 O j E 0 O j A 5 L j c 5 M j E 1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W R k Z W R U b 0 R h d G F N b 2 R l b C I g V m F s d W U 9 I m w w I i A v P j x F b n R y e S B U e X B l P S J R d W V y e U l E I i B W Y W x 1 Z T 0 i c z A 4 Y T Y y Z T B m L W N l N D g t N D F m Z C 1 h Y W N h L T R k M 2 I 3 M T M y Z j R k N i I g L z 4 8 L 1 N 0 Y W J s Z U V u d H J p Z X M + P C 9 J d G V t P j x J d G V t P j x J d G V t T G 9 j Y X R p b 2 4 + P E l 0 Z W 1 U e X B l P k Z v c m 1 1 b G E 8 L 0 l 0 Z W 1 U e X B l P j x J d G V t U G F 0 a D 5 T Z W N 0 a W 9 u M S 8 l R D A l Q T Q l R D A l Q j A l R D A l Q k E l R D E l O D I l R D E l O E I l M j A l R D A l Q k Y l R D E l O D A l R D A l Q k U l R D A l Q j Q l R D A l Q j A l R D A l Q j Y l M j A l R D A l Q k Y l R D A l Q k U l M j A l R D A l Q k M l R D A l Q j U l R D E l O D E l R D E l O E Y l R D E l O D Y l R D A l Q j A l R D A l Q k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J T I w J U Q w J U J G J U Q x J T g w J U Q w J U J F J U Q w J U I 0 J U Q w J U I w J U Q w J U I 2 J T I w J U Q w J U J G J U Q w J U J F J T I w J U Q w J U J D J U Q w J U I 1 J U Q x J T g x J U Q x J T h G J U Q x J T g 2 J U Q w J U I w J U Q w J U J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C V C M C V E M C V C Q S V E M S U 4 M i V E M S U 4 Q i U y M C V E M C V C R i V E M S U 4 M C V E M C V C R S V E M C V C N C V E M C V C M C V E M C V C N i U y M C V E M C V C R i V E M C V C R S U y M C V E M C V C Q y V E M C V C N S V E M S U 4 M S V E M S U 4 R i V E M S U 4 N i V E M C V C M C V E M C V C Q y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Q j A l R D A l Q k E l R D E l O D I l R D E l O E I l M j A l R D A l Q k Y l R D E l O D A l R D A l Q k U l R D A l Q j Q l R D A l Q j A l R D A l Q j Y l M j A l R D A l Q k Y l R D A l Q k U l M j A l R D A l Q k M l R D A l Q j U l R D E l O D E l R D E l O E Y l R D E l O D Y l R D A l Q j A l R D A l Q k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w J U I w J U Q w J U J B J U Q x J T g y J U Q x J T h C J T I w J U Q w J U J G J U Q x J T g w J U Q w J U J F J U Q w J U I 0 J U Q w J U I w J U Q w J U I 2 J T I w J U Q w J U J G J U Q w J U J F J T I w J U Q w J U J D J U Q w J U I 1 J U Q x J T g x J U Q x J T h G J U Q x J T g 2 J U Q w J U I w J U Q w J U J D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R i V E M C V C R S U y M C V E M C V C Q y V E M C V C N S V E M S U 4 M S V E M S U 4 R i V E M S U 4 N i V E M C V C M C V E M C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h 0 Y D Q s N C y 0 L 3 Q t d C 9 0 L j Q t V / Q v 9 C + X 9 C 8 0 L X R g d G P 0 Y b Q s N C 8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3 R i y D Q v 9 C + I N C 8 0 L X R g d G P 0 Y b Q s N C 8 L 9 C Y 0 L f Q v N C 1 0 L 3 Q t d C 9 0 L 3 R i 9 C 5 I N G C 0 L j Q v y 5 7 0 J r Q s N G C 0 L X Q s 9 C + 0 Y D Q u N G P I N G C 0 L 7 Q s t C w 0 Y D Q s C w x f S Z x d W 9 0 O y w m c X V v d D t T Z W N 0 a W 9 u M S / Q n 9 C 7 0 L D Q v d G L I N C / 0 L 4 g 0 L z Q t d G B 0 Y / R h t C w 0 L w v 0 J j Q t 9 C 8 0 L X Q v d C 1 0 L 3 Q v d G L 0 L k g 0 Y L Q u N C / L n v Q n N C 1 0 Y H R j 9 G G L D B 9 J n F 1 b 3 Q 7 L C Z x d W 9 0 O 1 N l Y 3 R p b 2 4 x L 9 C f 0 L v Q s N C 9 0 Y s g 0 L / Q v i D Q v N C 1 0 Y H R j 9 G G 0 L D Q v C / Q m N C 3 0 L z Q t d C 9 0 L X Q v d C 9 0 Y v Q u S D R g t C 4 0 L 8 u e 9 C f 0 L v Q s N C 9 0 Y s s M n 0 m c X V v d D s s J n F 1 b 3 Q 7 U 2 V j d G l v b j E v 0 J / Q u 9 C w 0 L 3 R i y D Q v 9 C + I N C 8 0 L X R g d G P 0 Y b Q s N C 8 L 9 C Y 0 L f Q v N C 1 0 L 3 Q t d C 9 0 L 3 R i 9 C 5 I N G C 0 L j Q v y 5 7 0 J / Q u 9 C w 0 L 0 g 0 L / Q v i D Q v d C w 0 Y b Q t d C 9 0 L r Q t S w z f S Z x d W 9 0 O y w m c X V v d D t T Z W N 0 a W 9 u M S / Q o d G A 0 L D Q s t C 9 0 L X Q v d C 4 0 L U g 0 L / Q v i D Q v N C 1 0 Y H R j 9 G G 0 L D Q v C / Q l 9 C w 0 L z Q t d C 9 0 L X Q v d C 9 0 L 7 Q t S D Q t 9 C 9 0 L D R h 9 C 1 0 L 3 Q u N C 1 L n v Q k t G L 0 Y D R g 9 G H 0 L r Q s C D Q v 9 C + I N C 8 0 L X R g d G P 0 Y b Q s N C 8 L D R 9 J n F 1 b 3 Q 7 L C Z x d W 9 0 O 1 N l Y 3 R p b 2 4 x L 9 C h 0 Y D Q s N C y 0 L 3 Q t d C 9 0 L j Q t S D Q v 9 C + I N C 8 0 L X R g d G P 0 Y b Q s N C 8 L 9 C X 0 L D Q v N C 1 0 L 3 Q t d C 9 0 L 3 Q v t C 1 I N C 3 0 L 3 Q s N G H 0 L X Q v d C 4 0 L U x L n v Q o d C 1 0 L H Q t d G B 0 Y L Q v t C 4 0 L z Q v t G B 0 Y L R j C D Q v 9 C + I N C 8 0 L X R g d G P 0 Y b Q s N C 8 L D V 9 J n F 1 b 3 Q 7 L C Z x d W 9 0 O 1 N l Y 3 R p b 2 4 x L 9 C h 0 Y D Q s N C y 0 L 3 Q t d C 9 0 L j Q t S D Q v 9 C + I N C 8 0 L X R g d G P 0 Y b Q s N C 8 L 9 C X 0 L D Q v N C 1 0 L 3 Q t d C 9 0 L 3 Q v t C 1 I N C 3 0 L 3 Q s N G H 0 L X Q v d C 4 0 L U y L n v Q n d C w 0 Y b Q t d C 9 0 L r Q s C D Q v 9 C + I N C 8 0 L X R g d G P 0 Y b Q s N C 8 L D Z 9 J n F 1 b 3 Q 7 L C Z x d W 9 0 O 1 N l Y 3 R p b 2 4 x L 9 C h 0 Y D Q s N C y 0 L 3 Q t d C 9 0 L j Q t S D Q v 9 C + I N C 8 0 L X R g d G P 0 Y b Q s N C 8 L 9 C e 0 L H R i t C 1 0 L T Q u N C 9 0 L X Q v d C 9 0 Y v Q t S D R g d G C 0 L 7 Q u 9 C x 0 Y b R i y 5 7 0 J L R i 9 C / 0 L 7 Q u 9 C 9 0 L X Q v d C 4 0 L U g 0 L / Q u 9 C w 0 L 3 Q v t C y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/ Q u 9 C w 0 L 3 R i y D Q v 9 C + I N C 8 0 L X R g d G P 0 Y b Q s N C 8 L 9 C Y 0 L f Q v N C 1 0 L 3 Q t d C 9 0 L 3 R i 9 C 5 I N G C 0 L j Q v y 5 7 0 J r Q s N G C 0 L X Q s 9 C + 0 Y D Q u N G P I N G C 0 L 7 Q s t C w 0 Y D Q s C w x f S Z x d W 9 0 O y w m c X V v d D t T Z W N 0 a W 9 u M S / Q n 9 C 7 0 L D Q v d G L I N C / 0 L 4 g 0 L z Q t d G B 0 Y / R h t C w 0 L w v 0 J j Q t 9 C 8 0 L X Q v d C 1 0 L 3 Q v d G L 0 L k g 0 Y L Q u N C / L n v Q n N C 1 0 Y H R j 9 G G L D B 9 J n F 1 b 3 Q 7 L C Z x d W 9 0 O 1 N l Y 3 R p b 2 4 x L 9 C f 0 L v Q s N C 9 0 Y s g 0 L / Q v i D Q v N C 1 0 Y H R j 9 G G 0 L D Q v C / Q m N C 3 0 L z Q t d C 9 0 L X Q v d C 9 0 Y v Q u S D R g t C 4 0 L 8 u e 9 C f 0 L v Q s N C 9 0 Y s s M n 0 m c X V v d D s s J n F 1 b 3 Q 7 U 2 V j d G l v b j E v 0 J / Q u 9 C w 0 L 3 R i y D Q v 9 C + I N C 8 0 L X R g d G P 0 Y b Q s N C 8 L 9 C Y 0 L f Q v N C 1 0 L 3 Q t d C 9 0 L 3 R i 9 C 5 I N G C 0 L j Q v y 5 7 0 J / Q u 9 C w 0 L 0 g 0 L / Q v i D Q v d C w 0 Y b Q t d C 9 0 L r Q t S w z f S Z x d W 9 0 O y w m c X V v d D t T Z W N 0 a W 9 u M S / Q o d G A 0 L D Q s t C 9 0 L X Q v d C 4 0 L U g 0 L / Q v i D Q v N C 1 0 Y H R j 9 G G 0 L D Q v C / Q l 9 C w 0 L z Q t d C 9 0 L X Q v d C 9 0 L 7 Q t S D Q t 9 C 9 0 L D R h 9 C 1 0 L 3 Q u N C 1 L n v Q k t G L 0 Y D R g 9 G H 0 L r Q s C D Q v 9 C + I N C 8 0 L X R g d G P 0 Y b Q s N C 8 L D R 9 J n F 1 b 3 Q 7 L C Z x d W 9 0 O 1 N l Y 3 R p b 2 4 x L 9 C h 0 Y D Q s N C y 0 L 3 Q t d C 9 0 L j Q t S D Q v 9 C + I N C 8 0 L X R g d G P 0 Y b Q s N C 8 L 9 C X 0 L D Q v N C 1 0 L 3 Q t d C 9 0 L 3 Q v t C 1 I N C 3 0 L 3 Q s N G H 0 L X Q v d C 4 0 L U x L n v Q o d C 1 0 L H Q t d G B 0 Y L Q v t C 4 0 L z Q v t G B 0 Y L R j C D Q v 9 C + I N C 8 0 L X R g d G P 0 Y b Q s N C 8 L D V 9 J n F 1 b 3 Q 7 L C Z x d W 9 0 O 1 N l Y 3 R p b 2 4 x L 9 C h 0 Y D Q s N C y 0 L 3 Q t d C 9 0 L j Q t S D Q v 9 C + I N C 8 0 L X R g d G P 0 Y b Q s N C 8 L 9 C X 0 L D Q v N C 1 0 L 3 Q t d C 9 0 L 3 Q v t C 1 I N C 3 0 L 3 Q s N G H 0 L X Q v d C 4 0 L U y L n v Q n d C w 0 Y b Q t d C 9 0 L r Q s C D Q v 9 C + I N C 8 0 L X R g d G P 0 Y b Q s N C 8 L D Z 9 J n F 1 b 3 Q 7 L C Z x d W 9 0 O 1 N l Y 3 R p b 2 4 x L 9 C h 0 Y D Q s N C y 0 L 3 Q t d C 9 0 L j Q t S D Q v 9 C + I N C 8 0 L X R g d G P 0 Y b Q s N C 8 L 9 C e 0 L H R i t C 1 0 L T Q u N C 9 0 L X Q v d C 9 0 Y v Q t S D R g d G C 0 L 7 Q u 9 C x 0 Y b R i y 5 7 0 J L R i 9 C / 0 L 7 Q u 9 C 9 0 L X Q v d C 4 0 L U g 0 L / Q u 9 C w 0 L 3 Q v t C y L j E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a 0 L D R g t C 1 0 L P Q v t G A 0 L j R j y D R g t C + 0 L L Q s N G A 0 L A m c X V v d D s s J n F 1 b 3 Q 7 0 J z Q t d G B 0 Y / R h i Z x d W 9 0 O y w m c X V v d D v Q n 9 C 7 0 L D Q v d G L J n F 1 b 3 Q 7 L C Z x d W 9 0 O 9 C f 0 L v Q s N C 9 I N C / 0 L 4 g 0 L 3 Q s N G G 0 L X Q v d C 6 0 L U m c X V v d D s s J n F 1 b 3 Q 7 0 J L R i 9 G A 0 Y P R h 9 C 6 0 L A g 0 L / Q v i D Q v N C 1 0 Y H R j 9 G G 0 L D Q v C Z x d W 9 0 O y w m c X V v d D v Q o d C 1 0 L H Q t d G B 0 Y L Q v t C 4 0 L z Q v t G B 0 Y L R j C D Q v 9 C + I N C 8 0 L X R g d G P 0 Y b Q s N C 8 J n F 1 b 3 Q 7 L C Z x d W 9 0 O 9 C d 0 L D R h t C 1 0 L 3 Q u t C w I N C / 0 L 4 g 0 L z Q t d G B 0 Y / R h t C w 0 L w m c X V v d D s s J n F 1 b 3 Q 7 0 J L R i 9 C / 0 L 7 Q u 9 C 9 0 L X Q v d C 4 0 L U g 0 L / Q u 9 C w 0 L 3 Q v t C y J n F 1 b 3 Q 7 X S I g L z 4 8 R W 5 0 c n k g V H l w Z T 0 i R m l s b E N v b H V t b l R 5 c G V z I i B W Y W x 1 Z T 0 i c 0 J n Y 0 R C U V V G Q U F Z P S I g L z 4 8 R W 5 0 c n k g V H l w Z T 0 i R m l s b E x h c 3 R V c G R h d G V k I i B W Y W x 1 Z T 0 i Z D I w M j M t M D U t M j J U M T A 6 M D Y 6 N D k u N j k 3 O D Y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F 1 Z X J 5 S U Q i I F Z h b H V l P S J z O T c 0 M 2 Q 3 Y T U t N m U z O S 0 0 O D I 1 L T k z N j U t Y j d j O D I 4 M j V i N z F i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R i V E M C V C R S U y M C V E M C V C Q y V E M C V C N S V E M S U 4 M S V E M S U 4 R i V E M S U 4 N i V E M C V C M C V E M C V C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j A l R D A l Q j I l R D A l Q k Q l R D A l Q j U l R D A l Q k Q l R D A l Q j g l R D A l Q j U l M j A l R D A l Q k Y l R D A l Q k U l M j A l R D A l Q k M l R D A l Q j U l R D E l O D E l R D E l O E Y l R D E l O D Y l R D A l Q j A l R D A l Q k M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0 J U Q w J U I w J U Q w J U J B J U Q x J T g y J U Q x J T h C J T I w J U Q w J U J G J U Q x J T g w J U Q w J U J F J U Q w J U I 0 J U Q w J U I w J U Q w J U I 2 J T I w J U Q w J U J G J U Q w J U J F J T I w J U Q w J U J D J U Q w J U I 1 J U Q x J T g x J U Q x J T h G J U Q x J T g 2 J U Q w J U I w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w J U Q w J U I w J U Q w J U I y J U Q w J U J E J U Q w J U I 1 J U Q w J U J E J U Q w J U I 4 J U Q w J U I 1 J T I w J U Q w J U J G J U Q w J U J F J T I w J U Q w J U J D J U Q w J U I 1 J U Q x J T g x J U Q x J T h G J U Q x J T g 2 J U Q w J U I w J U Q w J U J D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R i V E M C V C R S U y M C V E M C V C Q y V E M C V C N S V E M S U 4 M S V E M S U 4 R i V E M S U 4 N i V E M C V C M C V E M C V C Q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j A l R D A l Q j I l R D A l Q k Q l R D A l Q j U l R D A l Q k Q l R D A l Q j g l R D A l Q j U l M j A l R D A l Q k Y l R D A l Q k U l M j A l R D A l Q k M l R D A l Q j U l R D E l O D E l R D E l O E Y l R D E l O D Y l R D A l Q j A l R D A l Q k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R i V E M C V C R S U y M C V E M C V C Q y V E M C V C N S V E M S U 4 M S V E M S U 4 R i V E M S U 4 N i V E M C V C M C V E M C V C Q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w J U Q w J U I w J U Q w J U I y J U Q w J U J E J U Q w J U I 1 J U Q w J U J E J U Q w J U I 4 J U Q w J U I 1 J T I w J U Q w J U J G J U Q w J U J F J T I w J U Q w J U J D J U Q w J U I 1 J U Q x J T g x J U Q x J T h G J U Q x J T g 2 J U Q w J U I w J U Q w J U J D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R i V E M C V C R S U y M C V E M C V C Q y V E M C V C N S V E M S U 4 M S V E M S U 4 R i V E M S U 4 N i V E M C V C M C V E M C V C Q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w J U Q w J U I w J U Q w J U I y J U Q w J U J E J U Q w J U I 1 J U Q w J U J E J U Q w J U I 4 J U Q w J U I 1 J T I w J U Q w J U J G J U Q w J U J F J T I w J U Q w J U J D J U Q w J U I 1 J U Q x J T g x J U Q x J T h G J U Q x J T g 2 J U Q w J U I w J U Q w J U J D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R i V E M C V C R S U y M C V E M C V C Q y V E M C V C N S V E M S U 4 M S V E M S U 4 R i V E M S U 4 N i V E M C V C M C V E M C V C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w J U Q w J U I w J U Q w J U I y J U Q w J U J E J U Q w J U I 1 J U Q w J U J E J U Q w J U I 4 J U Q w J U I 1 J T I w J U Q w J U J G J U Q w J U J F J T I w J U Q w J U J D J U Q w J U I 1 J U Q x J T g x J U Q x J T h G J U Q x J T g 2 J U Q w J U I w J U Q w J U J D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N y V E M C V C M C U y M C V E M C V C M y V E M C V C R S V E M C V C N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J r Q s N G C 0 L X Q s 9 C + 0 Y D Q u N G P I N G C 0 L 7 Q s t C w 0 Y D Q s C Z x d W 9 0 O 1 0 s J n F 1 b 3 Q 7 c X V l c n l S Z W x h d G l v b n N o a X B z J n F 1 b 3 Q 7 O l t d L C Z x d W 9 0 O 2 N v b H V t b k l k Z W 5 0 a X R p Z X M m c X V v d D s 6 W y Z x d W 9 0 O 1 N l Y 3 R p b 2 4 x L 9 C h 0 Y D Q s N C y 0 L 3 Q t d C 9 0 L j Q t S D Q t 9 C w I N C z 0 L 7 Q t C / Q o d C z 0 Y D R g 9 C / 0 L / Q u N G A 0 L 7 Q s t C w 0 L 3 Q v d G L 0 L U g 0 Y H R g t G A 0 L 7 Q u t C 4 L n v Q m t C w 0 Y L Q t d C z 0 L 7 R g N C 4 0 Y 8 g 0 Y L Q v t C y 0 L D R g N C w L D B 9 J n F 1 b 3 Q 7 L C Z x d W 9 0 O 1 N l Y 3 R p b 2 4 x L 9 C h 0 Y D Q s N C y 0 L 3 Q t d C 9 0 L j Q t S D Q t 9 C w I N C z 0 L 7 Q t C / Q o d C z 0 Y D R g 9 C / 0 L / Q u N G A 0 L 7 Q s t C w 0 L 3 Q v d G L 0 L U g 0 Y H R g t G A 0 L 7 Q u t C 4 L n v Q k t G L 0 Y D R g 9 G H 0 L r Q s C D Q t 9 C w I N C z 0 L 7 Q t C w x f S Z x d W 9 0 O y w m c X V v d D t T Z W N 0 a W 9 u M S / Q o d G A 0 L D Q s t C 9 0 L X Q v d C 4 0 L U g 0 L f Q s C D Q s 9 C + 0 L Q v 0 K H Q s 9 G A 0 Y P Q v 9 C / 0 L j R g N C + 0 L L Q s N C 9 0 L 3 R i 9 C 1 I N G B 0 Y L R g N C + 0 L r Q u C 5 7 0 K H Q t d C x 0 L X R g d G C 0 L 7 Q u N C 8 0 L 7 R g d G C 0 Y w g 0 L f Q s C D Q s 9 C + 0 L Q s M n 0 m c X V v d D t d L C Z x d W 9 0 O 0 N v b H V t b k N v d W 5 0 J n F 1 b 3 Q 7 O j M s J n F 1 b 3 Q 7 S 2 V 5 Q 2 9 s d W 1 u T m F t Z X M m c X V v d D s 6 W y Z x d W 9 0 O 9 C a 0 L D R g t C 1 0 L P Q v t G A 0 L j R j y D R g t C + 0 L L Q s N G A 0 L A m c X V v d D t d L C Z x d W 9 0 O 0 N v b H V t b k l k Z W 5 0 a X R p Z X M m c X V v d D s 6 W y Z x d W 9 0 O 1 N l Y 3 R p b 2 4 x L 9 C h 0 Y D Q s N C y 0 L 3 Q t d C 9 0 L j Q t S D Q t 9 C w I N C z 0 L 7 Q t C / Q o d C z 0 Y D R g 9 C / 0 L / Q u N G A 0 L 7 Q s t C w 0 L 3 Q v d G L 0 L U g 0 Y H R g t G A 0 L 7 Q u t C 4 L n v Q m t C w 0 Y L Q t d C z 0 L 7 R g N C 4 0 Y 8 g 0 Y L Q v t C y 0 L D R g N C w L D B 9 J n F 1 b 3 Q 7 L C Z x d W 9 0 O 1 N l Y 3 R p b 2 4 x L 9 C h 0 Y D Q s N C y 0 L 3 Q t d C 9 0 L j Q t S D Q t 9 C w I N C z 0 L 7 Q t C / Q o d C z 0 Y D R g 9 C / 0 L / Q u N G A 0 L 7 Q s t C w 0 L 3 Q v d G L 0 L U g 0 Y H R g t G A 0 L 7 Q u t C 4 L n v Q k t G L 0 Y D R g 9 G H 0 L r Q s C D Q t 9 C w I N C z 0 L 7 Q t C w x f S Z x d W 9 0 O y w m c X V v d D t T Z W N 0 a W 9 u M S / Q o d G A 0 L D Q s t C 9 0 L X Q v d C 4 0 L U g 0 L f Q s C D Q s 9 C + 0 L Q v 0 K H Q s 9 G A 0 Y P Q v 9 C / 0 L j R g N C + 0 L L Q s N C 9 0 L 3 R i 9 C 1 I N G B 0 Y L R g N C + 0 L r Q u C 5 7 0 K H Q t d C x 0 L X R g d G C 0 L 7 Q u N C 8 0 L 7 R g d G C 0 Y w g 0 L f Q s C D Q s 9 C + 0 L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a 0 L D R g t C 1 0 L P Q v t G A 0 L j R j y D R g t C + 0 L L Q s N G A 0 L A m c X V v d D s s J n F 1 b 3 Q 7 0 J L R i 9 G A 0 Y P R h 9 C 6 0 L A g 0 L f Q s C D Q s 9 C + 0 L Q m c X V v d D s s J n F 1 b 3 Q 7 0 K H Q t d C x 0 L X R g d G C 0 L 7 Q u N C 8 0 L 7 R g d G C 0 Y w g 0 L f Q s C D Q s 9 C + 0 L Q m c X V v d D t d I i A v P j x F b n R y e S B U e X B l P S J G a W x s Q 2 9 s d W 1 u V H l w Z X M i I F Z h b H V l P S J z Q m d V R i I g L z 4 8 R W 5 0 c n k g V H l w Z T 0 i R m l s b E x h c 3 R V c G R h d G V k I i B W Y W x 1 Z T 0 i Z D I w M j M t M D U t M j J U M T A 6 M T c 6 N D E u M T k 3 M D c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N h Y W Z k M m Q y Y i 0 5 Y T c 4 L T R i M j M t O W M z O C 0 1 Z T h h N j I x Y T B k Z T Q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w J U Q w J U I w J U Q w J U I y J U Q w J U J E J U Q w J U I 1 J U Q w J U J E J U Q w J U I 4 J U Q w J U I 1 J T I w J U Q w J U I 3 J U Q w J U I w J T I w J U Q w J U I z J U Q w J U J F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M C V E M C V C M i V E M C V C R C V E M C V C N S V E M C V C R C V E M C V C O C V E M C V C N S U y M C V E M C V C N y V E M C V C M C U y M C V E M C V C M y V E M C V C R S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j A l R D A l Q j I l R D A l Q k Q l R D A l Q j U l R D A l Q k Q l R D A l Q j g l R D A l Q j U l M j A l R D A l Q j c l R D A l Q j A l M j A l R D A l Q j M l R D A l Q k U l R D A l Q j Q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h 0 L v Q u N G P 0 L 3 Q u N C 1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T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9 C f 0 L v Q s N C 9 0 Y s g 0 L 3 Q s C D Q s 9 C + 0 L Q v 0 J j Q t 9 C 8 0 L X Q v d C 1 0 L 3 Q v d G L 0 L k g 0 Y L Q u N C / L n v Q m t C w 0 Y L Q t d C z 0 L 7 R g N C 4 0 Y 8 g 0 Y L Q v t C y 0 L D R g N C w L D B 9 J n F 1 b 3 Q 7 L C Z x d W 9 0 O 0 t l e U N v b H V t b k N v d W 5 0 J n F 1 b 3 Q 7 O j F 9 X S w m c X V v d D t j b 2 x 1 b W 5 J Z G V u d G l 0 a W V z J n F 1 b 3 Q 7 O l s m c X V v d D t T Z W N 0 a W 9 u M S / Q o d G A 0 L D Q s t C 9 0 L X Q v d C 4 0 L U g 0 L f Q s C D Q s 9 C + 0 L Q v 0 K H Q s 9 G A 0 Y P Q v 9 C / 0 L j R g N C + 0 L L Q s N C 9 0 L 3 R i 9 C 1 I N G B 0 Y L R g N C + 0 L r Q u C 5 7 0 J r Q s N G C 0 L X Q s 9 C + 0 Y D Q u N G P I N G C 0 L 7 Q s t C w 0 Y D Q s C w w f S Z x d W 9 0 O y w m c X V v d D t T Z W N 0 a W 9 u M S / Q o d G A 0 L D Q s t C 9 0 L X Q v d C 4 0 L U g 0 L f Q s C D Q s 9 C + 0 L Q v 0 K H Q s 9 G A 0 Y P Q v 9 C / 0 L j R g N C + 0 L L Q s N C 9 0 L 3 R i 9 C 1 I N G B 0 Y L R g N C + 0 L r Q u C 5 7 0 J L R i 9 G A 0 Y P R h 9 C 6 0 L A g 0 L f Q s C D Q s 9 C + 0 L Q s M X 0 m c X V v d D s s J n F 1 b 3 Q 7 U 2 V j d G l v b j E v 0 K H R g N C w 0 L L Q v d C 1 0 L 3 Q u N C 1 I N C 3 0 L A g 0 L P Q v t C 0 L 9 C h 0 L P R g N G D 0 L / Q v 9 C 4 0 Y D Q v t C y 0 L D Q v d C 9 0 Y v Q t S D R g d G C 0 Y D Q v t C 6 0 L g u e 9 C h 0 L X Q s d C 1 0 Y H R g t C + 0 L j Q v N C + 0 Y H R g t G M I N C 3 0 L A g 0 L P Q v t C 0 L D J 9 J n F 1 b 3 Q 7 L C Z x d W 9 0 O 1 N l Y 3 R p b 2 4 x L 9 C h 0 L v Q u N G P 0 L 3 Q u N C 1 M S / Q l N C + 0 L H Q s N C y 0 L v Q t d C 9 I N C / 0 L 7 Q u 9 G M 0 L f Q v t C y 0 L D R g t C 1 0 L v R j N G B 0 L r Q u N C 5 I N C + 0 L H R i t C 1 0 L r R g i 5 7 0 J 3 Q s N G G 0 L X Q v d C 6 0 L A g 0 L f Q s C D Q s 9 C + 0 L Q s N X 0 m c X V v d D s s J n F 1 b 3 Q 7 U 2 V j d G l v b j E v 0 J / Q u 9 C w 0 L 3 R i y D Q v d C w I N C z 0 L 7 Q t C / Q m N C 3 0 L z Q t d C 9 0 L X Q v d C 9 0 Y v Q u S D R g t C 4 0 L 8 u e 9 C f 0 L v Q s N C 9 0 Y s s M X 0 m c X V v d D s s J n F 1 b 3 Q 7 U 2 V j d G l v b j E v 0 J / Q u 9 C w 0 L 3 R i y D Q v d C w I N C z 0 L 7 Q t C / Q m N C 3 0 L z Q t d C 9 0 L X Q v d C 9 0 Y v Q u S D R g t C 4 0 L 8 u e 9 C f 0 L v Q s N C 9 I N C / 0 L 4 g 0 L 3 Q s N G G 0 L X Q v d C 6 0 L U s M n 0 m c X V v d D s s J n F 1 b 3 Q 7 U 2 V j d G l v b j E v 0 K H Q u 9 C 4 0 Y / Q v d C 4 0 L U x L 9 C e 0 L H R i t C 1 0 L T Q u N C 9 0 L X Q v d C 9 0 Y v Q t S D R g d G C 0 L 7 Q u 9 C x 0 Y b R i y 5 7 0 J L R i 9 C / 0 L 7 Q u 9 C 9 0 L X Q v d C 4 0 L U g 0 L / Q u 9 C w 0 L 3 Q v t C y I N C 3 0 L A g 0 L P Q v t C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h 0 Y D Q s N C y 0 L 3 Q t d C 9 0 L j Q t S D Q t 9 C w I N C z 0 L 7 Q t C / Q o d C z 0 Y D R g 9 C / 0 L / Q u N G A 0 L 7 Q s t C w 0 L 3 Q v d G L 0 L U g 0 Y H R g t G A 0 L 7 Q u t C 4 L n v Q m t C w 0 Y L Q t d C z 0 L 7 R g N C 4 0 Y 8 g 0 Y L Q v t C y 0 L D R g N C w L D B 9 J n F 1 b 3 Q 7 L C Z x d W 9 0 O 1 N l Y 3 R p b 2 4 x L 9 C h 0 Y D Q s N C y 0 L 3 Q t d C 9 0 L j Q t S D Q t 9 C w I N C z 0 L 7 Q t C / Q o d C z 0 Y D R g 9 C / 0 L / Q u N G A 0 L 7 Q s t C w 0 L 3 Q v d G L 0 L U g 0 Y H R g t G A 0 L 7 Q u t C 4 L n v Q k t G L 0 Y D R g 9 G H 0 L r Q s C D Q t 9 C w I N C z 0 L 7 Q t C w x f S Z x d W 9 0 O y w m c X V v d D t T Z W N 0 a W 9 u M S / Q o d G A 0 L D Q s t C 9 0 L X Q v d C 4 0 L U g 0 L f Q s C D Q s 9 C + 0 L Q v 0 K H Q s 9 G A 0 Y P Q v 9 C / 0 L j R g N C + 0 L L Q s N C 9 0 L 3 R i 9 C 1 I N G B 0 Y L R g N C + 0 L r Q u C 5 7 0 K H Q t d C x 0 L X R g d G C 0 L 7 Q u N C 8 0 L 7 R g d G C 0 Y w g 0 L f Q s C D Q s 9 C + 0 L Q s M n 0 m c X V v d D s s J n F 1 b 3 Q 7 U 2 V j d G l v b j E v 0 K H Q u 9 C 4 0 Y / Q v d C 4 0 L U x L 9 C U 0 L 7 Q s d C w 0 L L Q u 9 C 1 0 L 0 g 0 L / Q v t C 7 0 Y z Q t 9 C + 0 L L Q s N G C 0 L X Q u 9 G M 0 Y H Q u t C 4 0 L k g 0 L 7 Q s d G K 0 L X Q u t G C L n v Q n d C w 0 Y b Q t d C 9 0 L r Q s C D Q t 9 C w I N C z 0 L 7 Q t C w 1 f S Z x d W 9 0 O y w m c X V v d D t T Z W N 0 a W 9 u M S / Q n 9 C 7 0 L D Q v d G L I N C 9 0 L A g 0 L P Q v t C 0 L 9 C Y 0 L f Q v N C 1 0 L 3 Q t d C 9 0 L 3 R i 9 C 5 I N G C 0 L j Q v y 5 7 0 J / Q u 9 C w 0 L 3 R i y w x f S Z x d W 9 0 O y w m c X V v d D t T Z W N 0 a W 9 u M S / Q n 9 C 7 0 L D Q v d G L I N C 9 0 L A g 0 L P Q v t C 0 L 9 C Y 0 L f Q v N C 1 0 L 3 Q t d C 9 0 L 3 R i 9 C 5 I N G C 0 L j Q v y 5 7 0 J / Q u 9 C w 0 L 0 g 0 L / Q v i D Q v d C w 0 Y b Q t d C 9 0 L r Q t S w y f S Z x d W 9 0 O y w m c X V v d D t T Z W N 0 a W 9 u M S / Q o d C 7 0 L j R j 9 C 9 0 L j Q t T E v 0 J 7 Q s d G K 0 L X Q t N C 4 0 L 3 Q t d C 9 0 L 3 R i 9 C 1 I N G B 0 Y L Q v t C 7 0 L H R h t G L L n v Q k t G L 0 L / Q v t C 7 0 L 3 Q t d C 9 0 L j Q t S D Q v 9 C 7 0 L D Q v d C + 0 L I g 0 L f Q s C D Q s 9 C + 0 L Q s N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0 J / Q u 9 C w 0 L 3 R i y D Q v d C w I N C z 0 L 7 Q t C / Q m N C 3 0 L z Q t d C 9 0 L X Q v d C 9 0 Y v Q u S D R g t C 4 0 L 8 u e 9 C a 0 L D R g t C 1 0 L P Q v t G A 0 L j R j y D R g t C + 0 L L Q s N G A 0 L A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Q m t C w 0 Y L Q t d C z 0 L 7 R g N C 4 0 Y 8 g 0 Y L Q v t C y 0 L D R g N C w J n F 1 b 3 Q 7 L C Z x d W 9 0 O 9 C S 0 Y v R g N G D 0 Y f Q u t C w I N C 3 0 L A g 0 L P Q v t C 0 J n F 1 b 3 Q 7 L C Z x d W 9 0 O 9 C h 0 L X Q s d C 1 0 Y H R g t C + 0 L j Q v N C + 0 Y H R g t G M I N C 3 0 L A g 0 L P Q v t C 0 J n F 1 b 3 Q 7 L C Z x d W 9 0 O 9 C d 0 L D R h t C 1 0 L 3 Q u t C w I N C 3 0 L A g 0 L P Q v t C 0 J n F 1 b 3 Q 7 L C Z x d W 9 0 O 9 C f 0 L v Q s N C 9 0 Y s g 0 L 3 Q s C D Q s 9 C + 0 L Q g 0 L / Q v i D Q s t G L 0 Y D R g 9 G H 0 L r Q t S Z x d W 9 0 O y w m c X V v d D v Q n 9 C 7 0 L D Q v d G L I N C 9 0 L A g 0 L P Q v t C 0 I N C / 0 L 4 g 0 L 3 Q s N G G 0 L X Q v d C 6 0 L U m c X V v d D s s J n F 1 b 3 Q 7 0 J L R i 9 C / 0 L 7 Q u 9 C 9 0 L X Q v d C 4 0 L U g 0 L / Q u 9 C w 0 L 3 Q v t C y I N C 3 0 L A g 0 L P Q v t C 0 J n F 1 b 3 Q 7 X S I g L z 4 8 R W 5 0 c n k g V H l w Z T 0 i R m l s b E N v b H V t b l R 5 c G V z I i B W Y W x 1 Z T 0 i c 0 J n V U Z B Q U 1 G Q m c 9 P S I g L z 4 8 R W 5 0 c n k g V H l w Z T 0 i R m l s b E x h c 3 R V c G R h d G V k I i B W Y W x 1 Z T 0 i Z D I w M j M t M D U t M j J U M T A 6 M T c 6 N D E u M j I 5 M D g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1 M D k w N j A 5 Y y 0 2 M z c x L T Q y M z Y t Y T I w Y i 0 4 M z E z N z M 3 O T A w O G M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Q i V E M C V C M C V E M C V C R C V E M S U 4 Q i U y M C V E M C V C R C V E M C V C M C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E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6 e / F B e I J E + I D 3 D I M a S T 4 g A A A A A C A A A A A A A Q Z g A A A A E A A C A A A A C Q q 7 s 8 C X P x o I j Y 1 F V O g v N B I s A f p L I q a D g f 3 n 9 n + Q w N R w A A A A A O g A A A A A I A A C A A A A C M e + w e 2 C e z 7 t H r 5 O F i Y 8 / j 4 j 8 f z w y x b C v A z N 6 t a l J / F F A A A A A L g 6 O 5 q K r I l l 6 p y n a 1 x 9 S L 0 s y s k 9 j x X q N q H p j d S B S w 3 T K D A C F k f L G r o x c M L q s I R G 5 i U 5 z P Z o W s p y G / x Z c Z 2 t j T L k o j u j 5 6 / s X l B 7 0 M 5 p T Q W E A A A A D q v K L 3 b I y o p m s x 7 3 j t + j W H E r X 7 p J X 4 + d s n x h D 4 I j R j X A L 9 c R 0 X Z T E / h k Z l W N k R b B R F R r u x 0 + c 3 / J w o o 8 i S Y u Y h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 2 0 2 3 - 0 5 - 2 3 T 0 0 : 0 9 : 2 2 . 9 9 4 7 3 2 + 0 3 : 0 0 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!@02=5=85_ ?>_ <5AOF0<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 5AOF< / s t r i n g > < / k e y > < v a l u e > < i n t > 9 5 < / i n t > < / v a l u e > < / i t e m > < i t e m > < k e y > < s t r i n g > 0B53>@8O  B>20@0< / s t r i n g > < / k e y > < v a l u e > < i n t > 1 8 2 < / i n t > < / v a l u e > < / i t e m > < i t e m > < k e y > < s t r i n g > ;0=K< / s t r i n g > < / k e y > < v a l u e > < i n t > 9 7 < / i n t > < / v a l u e > < / i t e m > < i t e m > < k e y > < s t r i n g > ;0=  ?>  =0F5=:5< / s t r i n g > < / k e y > < v a l u e > < i n t > 1 7 8 < / i n t > < / v a l u e > < / i t e m > < i t e m > < k e y > < s t r i n g > K@CG:0  ?>  <5AOF0<< / s t r i n g > < / k e y > < v a l u e > < i n t > 2 1 1 < / i n t > < / v a l u e > < / i t e m > < i t e m > < k e y > < s t r i n g > !515AB>8<>ABL  ?>  <5AOF0<< / s t r i n g > < / k e y > < v a l u e > < i n t > 2 6 2 < / i n t > < / v a l u e > < / i t e m > < i t e m > < k e y > < s t r i n g > 0F5=:0  ?>  <5AOF0<< / s t r i n g > < / k e y > < v a l u e > < i n t > 2 1 0 < / i n t > < / v a l u e > < / i t e m > < i t e m > < k e y > < s t r i n g > K?>;=5=85  ?;0=>2< / s t r i n g > < / k e y > < v a l u e > < i n t > 2 0 6 < / i n t > < / v a l u e > < / i t e m > < / C o l u m n W i d t h s > < C o l u m n D i s p l a y I n d e x > < i t e m > < k e y > < s t r i n g > 5AOF< / s t r i n g > < / k e y > < v a l u e > < i n t > 0 < / i n t > < / v a l u e > < / i t e m > < i t e m > < k e y > < s t r i n g > 0B53>@8O  B>20@0< / s t r i n g > < / k e y > < v a l u e > < i n t > 1 < / i n t > < / v a l u e > < / i t e m > < i t e m > < k e y > < s t r i n g > ;0=K< / s t r i n g > < / k e y > < v a l u e > < i n t > 2 < / i n t > < / v a l u e > < / i t e m > < i t e m > < k e y > < s t r i n g > ;0=  ?>  =0F5=:5< / s t r i n g > < / k e y > < v a l u e > < i n t > 3 < / i n t > < / v a l u e > < / i t e m > < i t e m > < k e y > < s t r i n g > K@CG:0  ?>  <5AOF0<< / s t r i n g > < / k e y > < v a l u e > < i n t > 4 < / i n t > < / v a l u e > < / i t e m > < i t e m > < k e y > < s t r i n g > !515AB>8<>ABL  ?>  <5AOF0<< / s t r i n g > < / k e y > < v a l u e > < i n t > 5 < / i n t > < / v a l u e > < / i t e m > < i t e m > < k e y > < s t r i n g > 0F5=:0  ?>  <5AOF0<< / s t r i n g > < / k e y > < v a l u e > < i n t > 6 < / i n t > < / v a l u e > < / i t e m > < i t e m > < k e y > < s t r i n g > K?>;=5=85  ?;0=>2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$0:BK_ ?@>406_ ?>_ <5AOF0<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 0B53>@8O  B>20@0< / s t r i n g > < / k e y > < v a l u e > < i n t > 1 8 2 < / i n t > < / v a l u e > < / i t e m > < i t e m > < k e y > < s t r i n g > 0B0  ?@>4068< / s t r i n g > < / k e y > < v a l u e > < i n t > 1 5 6 < / i n t > < / v a l u e > < / i t e m > < i t e m > < k e y > < s t r i n g > K@CG:0< / s t r i n g > < / k e y > < v a l u e > < i n t > 1 1 2 < / i n t > < / v a l u e > < / i t e m > < i t e m > < k e y > < s t r i n g > !515AB>8<>ABL< / s t r i n g > < / k e y > < v a l u e > < i n t > 1 6 3 < / i n t > < / v a l u e > < / i t e m > < i t e m > < k e y > < s t r i n g > 0F5=:0< / s t r i n g > < / k e y > < v a l u e > < i n t > 1 1 1 < / i n t > < / v a l u e > < / i t e m > < / C o l u m n W i d t h s > < C o l u m n D i s p l a y I n d e x > < i t e m > < k e y > < s t r i n g > 0B53>@8O  B>20@0< / s t r i n g > < / k e y > < v a l u e > < i n t > 0 < / i n t > < / v a l u e > < / i t e m > < i t e m > < k e y > < s t r i n g > 0B0  ?@>4068< / s t r i n g > < / k e y > < v a l u e > < i n t > 1 < / i n t > < / v a l u e > < / i t e m > < i t e m > < k e y > < s t r i n g > K@CG:0< / s t r i n g > < / k e y > < v a l u e > < i n t > 2 < / i n t > < / v a l u e > < / i t e m > < i t e m > < k e y > < s t r i n g > !515AB>8<>ABL< / s t r i n g > < / k e y > < v a l u e > < i n t > 3 < / i n t > < / v a l u e > < / i t e m > < i t e m > < k e y > < s t r i n g > 0F5=:0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!;8O=85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 0B53>@8O  B>20@0< / s t r i n g > < / k e y > < v a l u e > < i n t > 1 8 2 < / i n t > < / v a l u e > < / i t e m > < i t e m > < k e y > < s t r i n g > K@CG:0  70  3>4< / s t r i n g > < / k e y > < v a l u e > < i n t > 1 6 4 < / i n t > < / v a l u e > < / i t e m > < i t e m > < k e y > < s t r i n g > !515AB>8<>ABL  70  3>4< / s t r i n g > < / k e y > < v a l u e > < i n t > 2 1 5 < / i n t > < / v a l u e > < / i t e m > < i t e m > < k e y > < s t r i n g > 0F5=:0  70  3>4< / s t r i n g > < / k e y > < v a l u e > < i n t > 1 6 3 < / i n t > < / v a l u e > < / i t e m > < i t e m > < k e y > < s t r i n g > ;0=K  =0  3>4  ?>  2K@CG:5< / s t r i n g > < / k e y > < v a l u e > < i n t > 2 4 7 < / i n t > < / v a l u e > < / i t e m > < i t e m > < k e y > < s t r i n g > ;0=K  =0  3>4  ?>  =0F5=:5< / s t r i n g > < / k e y > < v a l u e > < i n t > 2 4 5 < / i n t > < / v a l u e > < / i t e m > < i t e m > < k e y > < s t r i n g > K?>;=5=85  ?;0=>2  70  3>4< / s t r i n g > < / k e y > < v a l u e > < i n t > 3 2 3 < / i n t > < / v a l u e > < / i t e m > < / C o l u m n W i d t h s > < C o l u m n D i s p l a y I n d e x > < i t e m > < k e y > < s t r i n g > 0B53>@8O  B>20@0< / s t r i n g > < / k e y > < v a l u e > < i n t > 0 < / i n t > < / v a l u e > < / i t e m > < i t e m > < k e y > < s t r i n g > K@CG:0  70  3>4< / s t r i n g > < / k e y > < v a l u e > < i n t > 1 < / i n t > < / v a l u e > < / i t e m > < i t e m > < k e y > < s t r i n g > !515AB>8<>ABL  70  3>4< / s t r i n g > < / k e y > < v a l u e > < i n t > 2 < / i n t > < / v a l u e > < / i t e m > < i t e m > < k e y > < s t r i n g > 0F5=:0  70  3>4< / s t r i n g > < / k e y > < v a l u e > < i n t > 3 < / i n t > < / v a l u e > < / i t e m > < i t e m > < k e y > < s t r i n g > ;0=K  =0  3>4  ?>  2K@CG:5< / s t r i n g > < / k e y > < v a l u e > < i n t > 4 < / i n t > < / v a l u e > < / i t e m > < i t e m > < k e y > < s t r i n g > ;0=K  =0  3>4  ?>  =0F5=:5< / s t r i n g > < / k e y > < v a l u e > < i n t > 5 < / i n t > < / v a l u e > < / i t e m > < i t e m > < k e y > < s t r i n g > K?>;=5=85  ?;0=>2  70  3>4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"01;8F0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 5AOF< / s t r i n g > < / k e y > < v a l u e > < i n t > 9 5 < / i n t > < / v a l u e > < / i t e m > < i t e m > < k e y > < s t r i n g > 0B53>@8O  B>20@0< / s t r i n g > < / k e y > < v a l u e > < i n t > 1 8 2 < / i n t > < / v a l u e > < / i t e m > < i t e m > < k e y > < s t r i n g > ;0=K< / s t r i n g > < / k e y > < v a l u e > < i n t > 9 7 < / i n t > < / v a l u e > < / i t e m > < i t e m > < k e y > < s t r i n g > ;0=  ?>  =0F5=:5< / s t r i n g > < / k e y > < v a l u e > < i n t > 1 7 8 < / i n t > < / v a l u e > < / i t e m > < / C o l u m n W i d t h s > < C o l u m n D i s p l a y I n d e x > < i t e m > < k e y > < s t r i n g > 5AOF< / s t r i n g > < / k e y > < v a l u e > < i n t > 0 < / i n t > < / v a l u e > < / i t e m > < i t e m > < k e y > < s t r i n g > 0B53>@8O  B>20@0< / s t r i n g > < / k e y > < v a l u e > < i n t > 1 < / i n t > < / v a l u e > < / i t e m > < i t e m > < k e y > < s t r i n g > ;0=K< / s t r i n g > < / k e y > < v a l u e > < i n t > 2 < / i n t > < / v a l u e > < / i t e m > < i t e m > < k e y > < s t r i n g > ;0=  ?>  =0F5=:5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E5483E5-31D1-4A31-A384-988972C30A05}">
  <ds:schemaRefs/>
</ds:datastoreItem>
</file>

<file path=customXml/itemProps10.xml><?xml version="1.0" encoding="utf-8"?>
<ds:datastoreItem xmlns:ds="http://schemas.openxmlformats.org/officeDocument/2006/customXml" ds:itemID="{AA923339-AE69-472A-AC1D-8086C8FDC743}">
  <ds:schemaRefs/>
</ds:datastoreItem>
</file>

<file path=customXml/itemProps11.xml><?xml version="1.0" encoding="utf-8"?>
<ds:datastoreItem xmlns:ds="http://schemas.openxmlformats.org/officeDocument/2006/customXml" ds:itemID="{95B61298-F8C4-4516-98D5-DC6920266D32}">
  <ds:schemaRefs/>
</ds:datastoreItem>
</file>

<file path=customXml/itemProps12.xml><?xml version="1.0" encoding="utf-8"?>
<ds:datastoreItem xmlns:ds="http://schemas.openxmlformats.org/officeDocument/2006/customXml" ds:itemID="{EDC5836D-2972-4300-AC40-7ADEEE3ACF19}">
  <ds:schemaRefs/>
</ds:datastoreItem>
</file>

<file path=customXml/itemProps13.xml><?xml version="1.0" encoding="utf-8"?>
<ds:datastoreItem xmlns:ds="http://schemas.openxmlformats.org/officeDocument/2006/customXml" ds:itemID="{8B665CCB-EFC3-45CA-90AB-580EB3A8B43D}">
  <ds:schemaRefs/>
</ds:datastoreItem>
</file>

<file path=customXml/itemProps14.xml><?xml version="1.0" encoding="utf-8"?>
<ds:datastoreItem xmlns:ds="http://schemas.openxmlformats.org/officeDocument/2006/customXml" ds:itemID="{C907D883-D6E2-4C28-87E0-8431857D5CBE}">
  <ds:schemaRefs/>
</ds:datastoreItem>
</file>

<file path=customXml/itemProps15.xml><?xml version="1.0" encoding="utf-8"?>
<ds:datastoreItem xmlns:ds="http://schemas.openxmlformats.org/officeDocument/2006/customXml" ds:itemID="{A7B38644-B2C4-45F5-82B3-41F7E69C81F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9BCA64D-08E6-41F4-BF89-3450B5A176ED}">
  <ds:schemaRefs/>
</ds:datastoreItem>
</file>

<file path=customXml/itemProps17.xml><?xml version="1.0" encoding="utf-8"?>
<ds:datastoreItem xmlns:ds="http://schemas.openxmlformats.org/officeDocument/2006/customXml" ds:itemID="{C06183B6-DA76-4801-BD46-72229CC9B2C8}">
  <ds:schemaRefs/>
</ds:datastoreItem>
</file>

<file path=customXml/itemProps18.xml><?xml version="1.0" encoding="utf-8"?>
<ds:datastoreItem xmlns:ds="http://schemas.openxmlformats.org/officeDocument/2006/customXml" ds:itemID="{851276FD-8E7C-41AC-8EF4-C84D80EA6482}">
  <ds:schemaRefs/>
</ds:datastoreItem>
</file>

<file path=customXml/itemProps19.xml><?xml version="1.0" encoding="utf-8"?>
<ds:datastoreItem xmlns:ds="http://schemas.openxmlformats.org/officeDocument/2006/customXml" ds:itemID="{79FA47EB-2F51-4896-B732-0380466DCAF4}">
  <ds:schemaRefs/>
</ds:datastoreItem>
</file>

<file path=customXml/itemProps2.xml><?xml version="1.0" encoding="utf-8"?>
<ds:datastoreItem xmlns:ds="http://schemas.openxmlformats.org/officeDocument/2006/customXml" ds:itemID="{493DD037-BBEC-453C-9B32-CBF5B4374107}">
  <ds:schemaRefs/>
</ds:datastoreItem>
</file>

<file path=customXml/itemProps20.xml><?xml version="1.0" encoding="utf-8"?>
<ds:datastoreItem xmlns:ds="http://schemas.openxmlformats.org/officeDocument/2006/customXml" ds:itemID="{36E3E840-54ED-4F0B-8AA4-CD99C2A7F86B}">
  <ds:schemaRefs/>
</ds:datastoreItem>
</file>

<file path=customXml/itemProps3.xml><?xml version="1.0" encoding="utf-8"?>
<ds:datastoreItem xmlns:ds="http://schemas.openxmlformats.org/officeDocument/2006/customXml" ds:itemID="{5ED87343-D273-42BC-A858-5F27246D34B3}">
  <ds:schemaRefs/>
</ds:datastoreItem>
</file>

<file path=customXml/itemProps4.xml><?xml version="1.0" encoding="utf-8"?>
<ds:datastoreItem xmlns:ds="http://schemas.openxmlformats.org/officeDocument/2006/customXml" ds:itemID="{DC1538BF-DBD3-4076-9783-3429FFB1023D}">
  <ds:schemaRefs/>
</ds:datastoreItem>
</file>

<file path=customXml/itemProps5.xml><?xml version="1.0" encoding="utf-8"?>
<ds:datastoreItem xmlns:ds="http://schemas.openxmlformats.org/officeDocument/2006/customXml" ds:itemID="{8D85EB7E-F6A2-446A-AB6F-70DAA9CB6F41}">
  <ds:schemaRefs/>
</ds:datastoreItem>
</file>

<file path=customXml/itemProps6.xml><?xml version="1.0" encoding="utf-8"?>
<ds:datastoreItem xmlns:ds="http://schemas.openxmlformats.org/officeDocument/2006/customXml" ds:itemID="{E7D43184-52FC-4B0B-A76C-69F9BA921CE2}">
  <ds:schemaRefs/>
</ds:datastoreItem>
</file>

<file path=customXml/itemProps7.xml><?xml version="1.0" encoding="utf-8"?>
<ds:datastoreItem xmlns:ds="http://schemas.openxmlformats.org/officeDocument/2006/customXml" ds:itemID="{A7BAABFE-26CA-4459-96F3-15F89BDD642A}">
  <ds:schemaRefs/>
</ds:datastoreItem>
</file>

<file path=customXml/itemProps8.xml><?xml version="1.0" encoding="utf-8"?>
<ds:datastoreItem xmlns:ds="http://schemas.openxmlformats.org/officeDocument/2006/customXml" ds:itemID="{5602D3B9-A628-47B2-808F-76057572A692}">
  <ds:schemaRefs/>
</ds:datastoreItem>
</file>

<file path=customXml/itemProps9.xml><?xml version="1.0" encoding="utf-8"?>
<ds:datastoreItem xmlns:ds="http://schemas.openxmlformats.org/officeDocument/2006/customXml" ds:itemID="{4AFE0125-A037-4F63-A4F3-6A67C3E7B7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Задание 1</vt:lpstr>
      <vt:lpstr>Задание 2</vt:lpstr>
      <vt:lpstr>Решение 2</vt:lpstr>
      <vt:lpstr>Задание 4</vt:lpstr>
      <vt:lpstr>Решение 4</vt:lpstr>
      <vt:lpstr>Задание 3</vt:lpstr>
      <vt:lpstr>Данные для задания 3</vt:lpstr>
      <vt:lpstr>Решение 3</vt:lpstr>
      <vt:lpstr>Комментарии</vt:lpstr>
      <vt:lpstr>3 - Факты продаж</vt:lpstr>
      <vt:lpstr>3 - Планы по месяцам</vt:lpstr>
      <vt:lpstr>3- Планы на год</vt:lpstr>
      <vt:lpstr>3- Факты продаж по месяцам</vt:lpstr>
      <vt:lpstr>3 - Сравнение по месяцам</vt:lpstr>
      <vt:lpstr>3 - Сравнение за год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Бутов Андрей Александрович</dc:creator>
  <cp:lastModifiedBy>Mr_Palm</cp:lastModifiedBy>
  <dcterms:created xsi:type="dcterms:W3CDTF">2015-06-05T18:19:34Z</dcterms:created>
  <dcterms:modified xsi:type="dcterms:W3CDTF">2023-05-22T21:09:23Z</dcterms:modified>
</cp:coreProperties>
</file>