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720600/Documents/"/>
    </mc:Choice>
  </mc:AlternateContent>
  <xr:revisionPtr revIDLastSave="0" documentId="13_ncr:1_{0B1C9CF5-18B6-7646-8A39-89EE14938EB9}" xr6:coauthVersionLast="41" xr6:coauthVersionMax="41" xr10:uidLastSave="{00000000-0000-0000-0000-000000000000}"/>
  <bookViews>
    <workbookView xWindow="780" yWindow="960" windowWidth="27640" windowHeight="16080" xr2:uid="{88BC30CF-FEF3-F443-A41A-1E76790A756C}"/>
  </bookViews>
  <sheets>
    <sheet name="Moving Average" sheetId="1" r:id="rId1"/>
    <sheet name="Exponential Smoothing" sheetId="2" r:id="rId2"/>
    <sheet name="Holt Winter Additive" sheetId="3" r:id="rId3"/>
    <sheet name="Holt Winter Multiplicativ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4" l="1"/>
  <c r="G4" i="4" s="1"/>
  <c r="G5" i="4"/>
  <c r="G6" i="4"/>
  <c r="G7" i="4"/>
  <c r="G8" i="4"/>
  <c r="G9" i="4"/>
  <c r="G10" i="4"/>
  <c r="G11" i="4"/>
  <c r="G12" i="4"/>
  <c r="G13" i="4"/>
  <c r="G14" i="4"/>
  <c r="G15" i="4"/>
  <c r="D14" i="4"/>
  <c r="E13" i="4"/>
  <c r="D13" i="4"/>
  <c r="E12" i="4"/>
  <c r="D12" i="4"/>
  <c r="E11" i="4"/>
  <c r="D11" i="4"/>
  <c r="E10" i="4"/>
  <c r="D10" i="4"/>
  <c r="D9" i="4"/>
  <c r="E9" i="4" s="1"/>
  <c r="E8" i="4"/>
  <c r="D8" i="4"/>
  <c r="D7" i="4"/>
  <c r="E6" i="4" s="1"/>
  <c r="D6" i="4"/>
  <c r="H17" i="3"/>
  <c r="H18" i="3"/>
  <c r="H19" i="3"/>
  <c r="H16" i="3"/>
  <c r="H25" i="3"/>
  <c r="H26" i="3"/>
  <c r="H27" i="3"/>
  <c r="H24" i="3"/>
  <c r="H21" i="3"/>
  <c r="H22" i="3"/>
  <c r="H23" i="3"/>
  <c r="H20" i="3"/>
  <c r="F20" i="3"/>
  <c r="H5" i="3"/>
  <c r="H4" i="3"/>
  <c r="P6" i="3"/>
  <c r="M5" i="3"/>
  <c r="M6" i="3"/>
  <c r="M7" i="3"/>
  <c r="M8" i="3"/>
  <c r="M9" i="3"/>
  <c r="M10" i="3"/>
  <c r="M11" i="3"/>
  <c r="M12" i="3"/>
  <c r="M13" i="3"/>
  <c r="M14" i="3"/>
  <c r="M15" i="3"/>
  <c r="M4" i="3"/>
  <c r="L5" i="3"/>
  <c r="L6" i="3"/>
  <c r="L7" i="3"/>
  <c r="L8" i="3"/>
  <c r="L9" i="3"/>
  <c r="L10" i="3"/>
  <c r="L11" i="3"/>
  <c r="L12" i="3"/>
  <c r="L13" i="3"/>
  <c r="L14" i="3"/>
  <c r="L15" i="3"/>
  <c r="L4" i="3"/>
  <c r="G7" i="1"/>
  <c r="P5" i="3"/>
  <c r="P4" i="3"/>
  <c r="K5" i="3"/>
  <c r="K6" i="3"/>
  <c r="K7" i="3"/>
  <c r="K8" i="3"/>
  <c r="K9" i="3"/>
  <c r="K10" i="3"/>
  <c r="K11" i="3"/>
  <c r="K12" i="3"/>
  <c r="K13" i="3"/>
  <c r="K14" i="3"/>
  <c r="K15" i="3"/>
  <c r="K4" i="3"/>
  <c r="J5" i="3"/>
  <c r="J6" i="3"/>
  <c r="J7" i="3"/>
  <c r="J8" i="3"/>
  <c r="J9" i="3"/>
  <c r="J10" i="3"/>
  <c r="J11" i="3"/>
  <c r="J12" i="3"/>
  <c r="J13" i="3"/>
  <c r="J14" i="3"/>
  <c r="J15" i="3"/>
  <c r="J4" i="3"/>
  <c r="I5" i="3"/>
  <c r="I6" i="3"/>
  <c r="I7" i="3"/>
  <c r="I8" i="3"/>
  <c r="I9" i="3"/>
  <c r="I10" i="3"/>
  <c r="I11" i="3"/>
  <c r="I12" i="3"/>
  <c r="I13" i="3"/>
  <c r="I14" i="3"/>
  <c r="I15" i="3"/>
  <c r="I4" i="3"/>
  <c r="H13" i="3"/>
  <c r="H14" i="3"/>
  <c r="H15" i="3"/>
  <c r="H12" i="3"/>
  <c r="H9" i="3"/>
  <c r="H10" i="3"/>
  <c r="H11" i="3"/>
  <c r="H8" i="3"/>
  <c r="H7" i="3"/>
  <c r="H6" i="3"/>
  <c r="B33" i="3"/>
  <c r="B32" i="3"/>
  <c r="B31" i="3"/>
  <c r="B30" i="3"/>
  <c r="G14" i="3"/>
  <c r="G15" i="3"/>
  <c r="G5" i="3"/>
  <c r="G6" i="3"/>
  <c r="G7" i="3"/>
  <c r="G8" i="3"/>
  <c r="G9" i="3"/>
  <c r="G10" i="3"/>
  <c r="G11" i="3"/>
  <c r="G12" i="3"/>
  <c r="G13" i="3"/>
  <c r="G4" i="3"/>
  <c r="F21" i="3"/>
  <c r="F22" i="3"/>
  <c r="F23" i="3"/>
  <c r="F24" i="3"/>
  <c r="F25" i="3"/>
  <c r="F26" i="3"/>
  <c r="F27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4" i="3"/>
  <c r="E13" i="3"/>
  <c r="D14" i="3"/>
  <c r="D7" i="3"/>
  <c r="D6" i="3"/>
  <c r="E11" i="3"/>
  <c r="D8" i="3"/>
  <c r="D9" i="3"/>
  <c r="D10" i="3"/>
  <c r="D11" i="3"/>
  <c r="D12" i="3"/>
  <c r="D13" i="3"/>
  <c r="E7" i="3"/>
  <c r="K4" i="1"/>
  <c r="D7" i="1"/>
  <c r="C16" i="1"/>
  <c r="C7" i="1"/>
  <c r="C6" i="2"/>
  <c r="C7" i="2" s="1"/>
  <c r="C5" i="2"/>
  <c r="C10" i="1"/>
  <c r="E7" i="4" l="1"/>
  <c r="F13" i="4" s="1"/>
  <c r="E6" i="3"/>
  <c r="E9" i="3"/>
  <c r="E10" i="3"/>
  <c r="E12" i="3"/>
  <c r="E8" i="3"/>
  <c r="D7" i="2"/>
  <c r="E7" i="2" s="1"/>
  <c r="C8" i="2"/>
  <c r="F7" i="2"/>
  <c r="C17" i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15" i="1"/>
  <c r="D15" i="1" s="1"/>
  <c r="C14" i="1"/>
  <c r="D14" i="1" s="1"/>
  <c r="C12" i="1"/>
  <c r="D12" i="1" s="1"/>
  <c r="C11" i="1"/>
  <c r="D11" i="1" s="1"/>
  <c r="D10" i="1"/>
  <c r="C8" i="1"/>
  <c r="D8" i="1" s="1"/>
  <c r="F6" i="4" l="1"/>
  <c r="F20" i="4"/>
  <c r="F12" i="4"/>
  <c r="F17" i="4"/>
  <c r="F25" i="4"/>
  <c r="F7" i="4"/>
  <c r="F18" i="4"/>
  <c r="F5" i="4"/>
  <c r="F19" i="4"/>
  <c r="F27" i="4"/>
  <c r="F9" i="4"/>
  <c r="F26" i="4"/>
  <c r="F8" i="4"/>
  <c r="F14" i="4"/>
  <c r="F21" i="4"/>
  <c r="F16" i="4"/>
  <c r="F11" i="4"/>
  <c r="F15" i="4"/>
  <c r="F10" i="4"/>
  <c r="F24" i="4"/>
  <c r="F23" i="4"/>
  <c r="F22" i="4"/>
  <c r="G7" i="2"/>
  <c r="H7" i="2" s="1"/>
  <c r="D8" i="2"/>
  <c r="C9" i="2"/>
  <c r="E15" i="1"/>
  <c r="F15" i="1" s="1"/>
  <c r="G15" i="1"/>
  <c r="H15" i="1" s="1"/>
  <c r="E8" i="1"/>
  <c r="F8" i="1" s="1"/>
  <c r="G8" i="1"/>
  <c r="H8" i="1" s="1"/>
  <c r="G10" i="1"/>
  <c r="H10" i="1" s="1"/>
  <c r="E10" i="1"/>
  <c r="F10" i="1" s="1"/>
  <c r="E12" i="1"/>
  <c r="F12" i="1" s="1"/>
  <c r="G12" i="1"/>
  <c r="H12" i="1" s="1"/>
  <c r="G11" i="1"/>
  <c r="H11" i="1" s="1"/>
  <c r="E11" i="1"/>
  <c r="F11" i="1" s="1"/>
  <c r="H7" i="1"/>
  <c r="E7" i="1"/>
  <c r="G14" i="1"/>
  <c r="H14" i="1" s="1"/>
  <c r="E14" i="1"/>
  <c r="F14" i="1" s="1"/>
  <c r="C9" i="1"/>
  <c r="D9" i="1" s="1"/>
  <c r="C13" i="1"/>
  <c r="D13" i="1" s="1"/>
  <c r="F7" i="1"/>
  <c r="B33" i="4" l="1"/>
  <c r="H15" i="4" s="1"/>
  <c r="I15" i="4" s="1"/>
  <c r="B30" i="4"/>
  <c r="H8" i="4" s="1"/>
  <c r="I8" i="4" s="1"/>
  <c r="B32" i="4"/>
  <c r="H22" i="4" s="1"/>
  <c r="B31" i="4"/>
  <c r="H13" i="4" s="1"/>
  <c r="I13" i="4" s="1"/>
  <c r="C10" i="2"/>
  <c r="D9" i="2"/>
  <c r="E8" i="2"/>
  <c r="F8" i="2" s="1"/>
  <c r="G8" i="2"/>
  <c r="H8" i="2" s="1"/>
  <c r="E9" i="1"/>
  <c r="F9" i="1" s="1"/>
  <c r="G9" i="1"/>
  <c r="H9" i="1" s="1"/>
  <c r="K6" i="1" s="1"/>
  <c r="E13" i="1"/>
  <c r="F13" i="1" s="1"/>
  <c r="G13" i="1"/>
  <c r="H13" i="1" s="1"/>
  <c r="L8" i="4" l="1"/>
  <c r="M8" i="4" s="1"/>
  <c r="K8" i="4"/>
  <c r="J8" i="4"/>
  <c r="L15" i="4"/>
  <c r="M15" i="4" s="1"/>
  <c r="J15" i="4"/>
  <c r="K15" i="4"/>
  <c r="J13" i="4"/>
  <c r="L13" i="4"/>
  <c r="M13" i="4" s="1"/>
  <c r="K13" i="4"/>
  <c r="H25" i="4"/>
  <c r="H16" i="4"/>
  <c r="H9" i="4"/>
  <c r="I9" i="4" s="1"/>
  <c r="H10" i="4"/>
  <c r="I10" i="4" s="1"/>
  <c r="H4" i="4"/>
  <c r="I4" i="4" s="1"/>
  <c r="H24" i="4"/>
  <c r="H7" i="4"/>
  <c r="I7" i="4" s="1"/>
  <c r="H11" i="4"/>
  <c r="I11" i="4" s="1"/>
  <c r="H27" i="4"/>
  <c r="H23" i="4"/>
  <c r="H19" i="4"/>
  <c r="H14" i="4"/>
  <c r="I14" i="4" s="1"/>
  <c r="H17" i="4"/>
  <c r="H21" i="4"/>
  <c r="H6" i="4"/>
  <c r="I6" i="4" s="1"/>
  <c r="H26" i="4"/>
  <c r="H20" i="4"/>
  <c r="H12" i="4"/>
  <c r="I12" i="4" s="1"/>
  <c r="H5" i="4"/>
  <c r="I5" i="4" s="1"/>
  <c r="H18" i="4"/>
  <c r="G9" i="2"/>
  <c r="H9" i="2" s="1"/>
  <c r="E9" i="2"/>
  <c r="F9" i="2" s="1"/>
  <c r="C11" i="2"/>
  <c r="D10" i="2"/>
  <c r="K5" i="1"/>
  <c r="J7" i="4" l="1"/>
  <c r="L7" i="4"/>
  <c r="M7" i="4" s="1"/>
  <c r="K7" i="4"/>
  <c r="L6" i="4"/>
  <c r="M6" i="4" s="1"/>
  <c r="K6" i="4"/>
  <c r="J6" i="4"/>
  <c r="J9" i="4"/>
  <c r="L9" i="4"/>
  <c r="M9" i="4" s="1"/>
  <c r="K9" i="4"/>
  <c r="L5" i="4"/>
  <c r="M5" i="4" s="1"/>
  <c r="K5" i="4"/>
  <c r="J5" i="4"/>
  <c r="L12" i="4"/>
  <c r="M12" i="4" s="1"/>
  <c r="K12" i="4"/>
  <c r="J12" i="4"/>
  <c r="J4" i="4"/>
  <c r="P4" i="4" s="1"/>
  <c r="L4" i="4"/>
  <c r="M4" i="4" s="1"/>
  <c r="K4" i="4"/>
  <c r="L14" i="4"/>
  <c r="M14" i="4" s="1"/>
  <c r="J14" i="4"/>
  <c r="K14" i="4"/>
  <c r="J11" i="4"/>
  <c r="K11" i="4"/>
  <c r="L11" i="4"/>
  <c r="M11" i="4" s="1"/>
  <c r="L10" i="4"/>
  <c r="M10" i="4" s="1"/>
  <c r="K10" i="4"/>
  <c r="J10" i="4"/>
  <c r="C12" i="2"/>
  <c r="D11" i="2"/>
  <c r="E10" i="2"/>
  <c r="F10" i="2" s="1"/>
  <c r="G10" i="2"/>
  <c r="H10" i="2" s="1"/>
  <c r="P5" i="4" l="1"/>
  <c r="P6" i="4"/>
  <c r="G11" i="2"/>
  <c r="H11" i="2" s="1"/>
  <c r="E11" i="2"/>
  <c r="F11" i="2" s="1"/>
  <c r="D12" i="2"/>
  <c r="C13" i="2"/>
  <c r="C14" i="2" l="1"/>
  <c r="D13" i="2"/>
  <c r="G12" i="2"/>
  <c r="H12" i="2" s="1"/>
  <c r="E12" i="2"/>
  <c r="F12" i="2" s="1"/>
  <c r="E13" i="2" l="1"/>
  <c r="G13" i="2"/>
  <c r="H13" i="2" s="1"/>
  <c r="C15" i="2"/>
  <c r="D14" i="2"/>
  <c r="C16" i="2" l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D15" i="2"/>
  <c r="F13" i="2"/>
  <c r="G14" i="2"/>
  <c r="H14" i="2" s="1"/>
  <c r="E14" i="2"/>
  <c r="F14" i="2" s="1"/>
  <c r="E15" i="2" l="1"/>
  <c r="F15" i="2" s="1"/>
  <c r="K5" i="2" s="1"/>
  <c r="G15" i="2"/>
  <c r="H15" i="2" s="1"/>
  <c r="K6" i="2" s="1"/>
  <c r="K4" i="2" l="1"/>
</calcChain>
</file>

<file path=xl/sharedStrings.xml><?xml version="1.0" encoding="utf-8"?>
<sst xmlns="http://schemas.openxmlformats.org/spreadsheetml/2006/main" count="70" uniqueCount="23">
  <si>
    <t>Simple Moving Average</t>
  </si>
  <si>
    <t>t</t>
  </si>
  <si>
    <t>X(t)</t>
  </si>
  <si>
    <t>F(t)</t>
  </si>
  <si>
    <t>Error</t>
  </si>
  <si>
    <t>Abs. Error</t>
  </si>
  <si>
    <t>Error^2</t>
  </si>
  <si>
    <t>PE</t>
  </si>
  <si>
    <t>Abs. PE</t>
  </si>
  <si>
    <t>Perhitungan Error</t>
  </si>
  <si>
    <t>MAD</t>
  </si>
  <si>
    <t>MSE</t>
  </si>
  <si>
    <t>MAPE</t>
  </si>
  <si>
    <t>FORECASTING</t>
  </si>
  <si>
    <t>Exponential Smoothing</t>
  </si>
  <si>
    <t>Quarter</t>
  </si>
  <si>
    <t>Moving Average</t>
  </si>
  <si>
    <t>Centered MA</t>
  </si>
  <si>
    <t>Trends</t>
  </si>
  <si>
    <t>Seasonal</t>
  </si>
  <si>
    <t>Forecast</t>
  </si>
  <si>
    <t>Multiplicative</t>
  </si>
  <si>
    <t>Additive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</si>
</sst>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_);[Red]\(0\)"/>
    <numFmt numFmtId="165" formatCode="0.00000"/>
    <numFmt numFmtId="166" formatCode="0.00000000"/>
    <numFmt numFmtId="167" formatCode="0.00000000_);[Red]\(0.00000000\)"/>
    <numFmt numFmtId="172" formatCode="0.00_);[Red]\(0.00\)"/>
  </numFmts>
  <fonts count="6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1" fontId="2" fillId="0" borderId="1" xfId="0" applyNumberFormat="1" applyFont="1" applyBorder="1"/>
    <xf numFmtId="165" fontId="2" fillId="0" borderId="1" xfId="0" applyNumberFormat="1" applyFont="1" applyBorder="1"/>
    <xf numFmtId="164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Border="1"/>
    <xf numFmtId="0" fontId="1" fillId="2" borderId="0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2" fontId="2" fillId="0" borderId="0" xfId="0" applyNumberFormat="1" applyFont="1"/>
    <xf numFmtId="172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5" fillId="0" borderId="1" xfId="1" applyNumberFormat="1" applyFont="1" applyBorder="1"/>
    <xf numFmtId="2" fontId="0" fillId="0" borderId="0" xfId="0" applyNumberFormat="1"/>
    <xf numFmtId="2" fontId="0" fillId="0" borderId="1" xfId="0" applyNumberFormat="1" applyBorder="1"/>
  </cellXfs>
  <cellStyles count="2">
    <cellStyle name="Normaali 2" xfId="1" xr:uid="{AF2824B4-56A1-2B4E-8C45-C0DAAD9C2F05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'Moving Average'!$B$3</c:f>
              <c:strCache>
                <c:ptCount val="1"/>
                <c:pt idx="0">
                  <c:v>X(t)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'Moving Average'!$B$4:$B$27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32</c:v>
                </c:pt>
                <c:pt idx="3">
                  <c:v>51</c:v>
                </c:pt>
                <c:pt idx="4">
                  <c:v>6</c:v>
                </c:pt>
                <c:pt idx="5">
                  <c:v>5</c:v>
                </c:pt>
                <c:pt idx="6">
                  <c:v>16</c:v>
                </c:pt>
                <c:pt idx="7">
                  <c:v>29</c:v>
                </c:pt>
                <c:pt idx="8">
                  <c:v>25</c:v>
                </c:pt>
                <c:pt idx="9">
                  <c:v>10</c:v>
                </c:pt>
                <c:pt idx="10">
                  <c:v>14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15-B540-A0B8-EB5035403144}"/>
            </c:ext>
          </c:extLst>
        </c:ser>
        <c:ser>
          <c:idx val="2"/>
          <c:order val="1"/>
          <c:tx>
            <c:strRef>
              <c:f>'Moving Average'!$C$3</c:f>
              <c:strCache>
                <c:ptCount val="1"/>
                <c:pt idx="0">
                  <c:v>F(t)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'Moving Average'!$C$4:$C$27</c:f>
              <c:numCache>
                <c:formatCode>General</c:formatCode>
                <c:ptCount val="24"/>
                <c:pt idx="3" formatCode="0.00_);[Red]\(0.00\)">
                  <c:v>13.333333333333334</c:v>
                </c:pt>
                <c:pt idx="4" formatCode="0.00_);[Red]\(0.00\)">
                  <c:v>29.333333333333332</c:v>
                </c:pt>
                <c:pt idx="5" formatCode="0.00_);[Red]\(0.00\)">
                  <c:v>29.666666666666668</c:v>
                </c:pt>
                <c:pt idx="6" formatCode="0.00_);[Red]\(0.00\)">
                  <c:v>20.666666666666668</c:v>
                </c:pt>
                <c:pt idx="7" formatCode="0.00_);[Red]\(0.00\)">
                  <c:v>9</c:v>
                </c:pt>
                <c:pt idx="8" formatCode="0.00_);[Red]\(0.00\)">
                  <c:v>16.666666666666668</c:v>
                </c:pt>
                <c:pt idx="9" formatCode="0.00_);[Red]\(0.00\)">
                  <c:v>23.333333333333332</c:v>
                </c:pt>
                <c:pt idx="10" formatCode="0.00_);[Red]\(0.00\)">
                  <c:v>21.333333333333332</c:v>
                </c:pt>
                <c:pt idx="11" formatCode="0.00_);[Red]\(0.00\)">
                  <c:v>16.333333333333332</c:v>
                </c:pt>
                <c:pt idx="12" formatCode="0.00_);[Red]\(0.00\)">
                  <c:v>10</c:v>
                </c:pt>
                <c:pt idx="13" formatCode="0.00_);[Red]\(0.00\)">
                  <c:v>10</c:v>
                </c:pt>
                <c:pt idx="14" formatCode="0.00_);[Red]\(0.00\)">
                  <c:v>10</c:v>
                </c:pt>
                <c:pt idx="15" formatCode="0.00_);[Red]\(0.00\)">
                  <c:v>10</c:v>
                </c:pt>
                <c:pt idx="16" formatCode="0.00_);[Red]\(0.00\)">
                  <c:v>10</c:v>
                </c:pt>
                <c:pt idx="17" formatCode="0.00_);[Red]\(0.00\)">
                  <c:v>10</c:v>
                </c:pt>
                <c:pt idx="18" formatCode="0.00_);[Red]\(0.00\)">
                  <c:v>10</c:v>
                </c:pt>
                <c:pt idx="19" formatCode="0.00_);[Red]\(0.00\)">
                  <c:v>10</c:v>
                </c:pt>
                <c:pt idx="20" formatCode="0.00_);[Red]\(0.00\)">
                  <c:v>10</c:v>
                </c:pt>
                <c:pt idx="21" formatCode="0.00_);[Red]\(0.00\)">
                  <c:v>10</c:v>
                </c:pt>
                <c:pt idx="22" formatCode="0.00_);[Red]\(0.00\)">
                  <c:v>10</c:v>
                </c:pt>
                <c:pt idx="23" formatCode="0.00_);[Red]\(0.00\)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15-B540-A0B8-EB5035403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2617024"/>
        <c:axId val="1996096320"/>
      </c:lineChart>
      <c:catAx>
        <c:axId val="1992617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096320"/>
        <c:crosses val="autoZero"/>
        <c:auto val="1"/>
        <c:lblAlgn val="ctr"/>
        <c:lblOffset val="100"/>
        <c:noMultiLvlLbl val="0"/>
      </c:catAx>
      <c:valAx>
        <c:axId val="199609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61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'Exponential Smoothing'!$B$3</c:f>
              <c:strCache>
                <c:ptCount val="1"/>
                <c:pt idx="0">
                  <c:v>X(t)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'Exponential Smoothing'!$B$4:$B$27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32</c:v>
                </c:pt>
                <c:pt idx="3">
                  <c:v>51</c:v>
                </c:pt>
                <c:pt idx="4">
                  <c:v>6</c:v>
                </c:pt>
                <c:pt idx="5">
                  <c:v>5</c:v>
                </c:pt>
                <c:pt idx="6">
                  <c:v>16</c:v>
                </c:pt>
                <c:pt idx="7">
                  <c:v>29</c:v>
                </c:pt>
                <c:pt idx="8">
                  <c:v>25</c:v>
                </c:pt>
                <c:pt idx="9">
                  <c:v>10</c:v>
                </c:pt>
                <c:pt idx="10">
                  <c:v>14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FF-FF46-9738-CE25CA04720A}"/>
            </c:ext>
          </c:extLst>
        </c:ser>
        <c:ser>
          <c:idx val="1"/>
          <c:order val="1"/>
          <c:tx>
            <c:strRef>
              <c:f>'Exponential Smoothing'!$C$3</c:f>
              <c:strCache>
                <c:ptCount val="1"/>
                <c:pt idx="0">
                  <c:v>F(t)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'Exponential Smoothing'!$C$4:$C$27</c:f>
              <c:numCache>
                <c:formatCode>General</c:formatCode>
                <c:ptCount val="24"/>
                <c:pt idx="1">
                  <c:v>3</c:v>
                </c:pt>
                <c:pt idx="2">
                  <c:v>3.18</c:v>
                </c:pt>
                <c:pt idx="3">
                  <c:v>5.7737999999999996</c:v>
                </c:pt>
                <c:pt idx="4">
                  <c:v>9.8441580000000002</c:v>
                </c:pt>
                <c:pt idx="5">
                  <c:v>9.4981837799999997</c:v>
                </c:pt>
                <c:pt idx="6">
                  <c:v>9.0933472397999999</c:v>
                </c:pt>
                <c:pt idx="7">
                  <c:v>9.714945988218</c:v>
                </c:pt>
                <c:pt idx="8">
                  <c:v>11.450600849278381</c:v>
                </c:pt>
                <c:pt idx="9">
                  <c:v>12.670046772843326</c:v>
                </c:pt>
                <c:pt idx="10">
                  <c:v>12.429742563287427</c:v>
                </c:pt>
                <c:pt idx="11">
                  <c:v>12.571065732591558</c:v>
                </c:pt>
                <c:pt idx="12">
                  <c:v>11.979669816658317</c:v>
                </c:pt>
                <c:pt idx="13" formatCode="0_);[Red]\(0\)">
                  <c:v>11.979669816658317</c:v>
                </c:pt>
                <c:pt idx="14" formatCode="0_);[Red]\(0\)">
                  <c:v>11.979669816658317</c:v>
                </c:pt>
                <c:pt idx="15" formatCode="0_);[Red]\(0\)">
                  <c:v>11.979669816658317</c:v>
                </c:pt>
                <c:pt idx="16" formatCode="0_);[Red]\(0\)">
                  <c:v>11.979669816658317</c:v>
                </c:pt>
                <c:pt idx="17" formatCode="0_);[Red]\(0\)">
                  <c:v>11.979669816658317</c:v>
                </c:pt>
                <c:pt idx="18" formatCode="0_);[Red]\(0\)">
                  <c:v>11.979669816658317</c:v>
                </c:pt>
                <c:pt idx="19" formatCode="0_);[Red]\(0\)">
                  <c:v>11.979669816658317</c:v>
                </c:pt>
                <c:pt idx="20" formatCode="0_);[Red]\(0\)">
                  <c:v>11.979669816658317</c:v>
                </c:pt>
                <c:pt idx="21" formatCode="0_);[Red]\(0\)">
                  <c:v>11.979669816658317</c:v>
                </c:pt>
                <c:pt idx="22" formatCode="0_);[Red]\(0\)">
                  <c:v>11.979669816658317</c:v>
                </c:pt>
                <c:pt idx="23" formatCode="0_);[Red]\(0\)">
                  <c:v>11.979669816658317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FF-FF46-9738-CE25CA047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1501584"/>
        <c:axId val="2031040944"/>
      </c:lineChart>
      <c:catAx>
        <c:axId val="1991501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040944"/>
        <c:crosses val="autoZero"/>
        <c:auto val="1"/>
        <c:lblAlgn val="ctr"/>
        <c:lblOffset val="100"/>
        <c:noMultiLvlLbl val="0"/>
      </c:catAx>
      <c:valAx>
        <c:axId val="203104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50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'Holt Winter Additive'!$C$3</c:f>
              <c:strCache>
                <c:ptCount val="1"/>
                <c:pt idx="0">
                  <c:v>X(t)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'Holt Winter Additive'!$C$4:$C$27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32</c:v>
                </c:pt>
                <c:pt idx="3">
                  <c:v>51</c:v>
                </c:pt>
                <c:pt idx="4">
                  <c:v>6</c:v>
                </c:pt>
                <c:pt idx="5">
                  <c:v>5</c:v>
                </c:pt>
                <c:pt idx="6">
                  <c:v>16</c:v>
                </c:pt>
                <c:pt idx="7">
                  <c:v>29</c:v>
                </c:pt>
                <c:pt idx="8">
                  <c:v>25</c:v>
                </c:pt>
                <c:pt idx="9">
                  <c:v>10</c:v>
                </c:pt>
                <c:pt idx="10">
                  <c:v>14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C2-FB4F-A707-3E172CE2B8D5}"/>
            </c:ext>
          </c:extLst>
        </c:ser>
        <c:ser>
          <c:idx val="5"/>
          <c:order val="1"/>
          <c:tx>
            <c:strRef>
              <c:f>'Holt Winter Additive'!$F$3</c:f>
              <c:strCache>
                <c:ptCount val="1"/>
                <c:pt idx="0">
                  <c:v>Trends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'Holt Winter Additive'!$F$4:$F$27</c:f>
              <c:numCache>
                <c:formatCode>0.00</c:formatCode>
                <c:ptCount val="24"/>
                <c:pt idx="0">
                  <c:v>24.273809523809526</c:v>
                </c:pt>
                <c:pt idx="1">
                  <c:v>23.428571428571431</c:v>
                </c:pt>
                <c:pt idx="2">
                  <c:v>22.583333333333336</c:v>
                </c:pt>
                <c:pt idx="3">
                  <c:v>21.738095238095241</c:v>
                </c:pt>
                <c:pt idx="4">
                  <c:v>20.892857142857146</c:v>
                </c:pt>
                <c:pt idx="5">
                  <c:v>20.047619047619051</c:v>
                </c:pt>
                <c:pt idx="6">
                  <c:v>19.202380952380953</c:v>
                </c:pt>
                <c:pt idx="7">
                  <c:v>18.357142857142858</c:v>
                </c:pt>
                <c:pt idx="8">
                  <c:v>17.511904761904763</c:v>
                </c:pt>
                <c:pt idx="9">
                  <c:v>16.666666666666668</c:v>
                </c:pt>
                <c:pt idx="10">
                  <c:v>15.821428571428573</c:v>
                </c:pt>
                <c:pt idx="11">
                  <c:v>14.976190476190478</c:v>
                </c:pt>
                <c:pt idx="12">
                  <c:v>14.130952380952383</c:v>
                </c:pt>
                <c:pt idx="13">
                  <c:v>13.285714285714286</c:v>
                </c:pt>
                <c:pt idx="14">
                  <c:v>12.440476190476192</c:v>
                </c:pt>
                <c:pt idx="15">
                  <c:v>11.595238095238097</c:v>
                </c:pt>
                <c:pt idx="16">
                  <c:v>10.750000000000002</c:v>
                </c:pt>
                <c:pt idx="17">
                  <c:v>9.9047619047619069</c:v>
                </c:pt>
                <c:pt idx="18">
                  <c:v>9.0595238095238102</c:v>
                </c:pt>
                <c:pt idx="19">
                  <c:v>8.2142857142857153</c:v>
                </c:pt>
                <c:pt idx="20">
                  <c:v>7.3690476190476204</c:v>
                </c:pt>
                <c:pt idx="21">
                  <c:v>6.5238095238095255</c:v>
                </c:pt>
                <c:pt idx="22">
                  <c:v>5.6785714285714306</c:v>
                </c:pt>
                <c:pt idx="23">
                  <c:v>4.8333333333333357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C2-FB4F-A707-3E172CE2B8D5}"/>
            </c:ext>
          </c:extLst>
        </c:ser>
        <c:ser>
          <c:idx val="7"/>
          <c:order val="2"/>
          <c:tx>
            <c:strRef>
              <c:f>'Holt Winter Additive'!$H$3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'Holt Winter Additive'!$H$4:$H$27</c:f>
              <c:numCache>
                <c:formatCode>0.00</c:formatCode>
                <c:ptCount val="24"/>
                <c:pt idx="0">
                  <c:v>14.714285714285714</c:v>
                </c:pt>
                <c:pt idx="1">
                  <c:v>10.047619047619046</c:v>
                </c:pt>
                <c:pt idx="2">
                  <c:v>24.047619047619047</c:v>
                </c:pt>
                <c:pt idx="3">
                  <c:v>32.047619047619051</c:v>
                </c:pt>
                <c:pt idx="4">
                  <c:v>11.333333333333334</c:v>
                </c:pt>
                <c:pt idx="5">
                  <c:v>6.6666666666666661</c:v>
                </c:pt>
                <c:pt idx="6">
                  <c:v>20.666666666666664</c:v>
                </c:pt>
                <c:pt idx="7">
                  <c:v>28.666666666666664</c:v>
                </c:pt>
                <c:pt idx="8">
                  <c:v>-2.0714285714285747</c:v>
                </c:pt>
                <c:pt idx="9">
                  <c:v>-20.047619047619051</c:v>
                </c:pt>
                <c:pt idx="10">
                  <c:v>-0.35714285714286009</c:v>
                </c:pt>
                <c:pt idx="11">
                  <c:v>1.3333333333333286</c:v>
                </c:pt>
                <c:pt idx="12">
                  <c:v>4.5714285714285712</c:v>
                </c:pt>
                <c:pt idx="13">
                  <c:v>-9.5238095238098452E-2</c:v>
                </c:pt>
                <c:pt idx="14">
                  <c:v>13.904761904761905</c:v>
                </c:pt>
                <c:pt idx="15">
                  <c:v>21.904761904761905</c:v>
                </c:pt>
                <c:pt idx="16">
                  <c:v>1.1904761904761898</c:v>
                </c:pt>
                <c:pt idx="17">
                  <c:v>-3.4761904761904781</c:v>
                </c:pt>
                <c:pt idx="18">
                  <c:v>10.523809523809524</c:v>
                </c:pt>
                <c:pt idx="19">
                  <c:v>18.523809523809522</c:v>
                </c:pt>
                <c:pt idx="20">
                  <c:v>-2.1904761904761916</c:v>
                </c:pt>
                <c:pt idx="21">
                  <c:v>-6.8571428571428594</c:v>
                </c:pt>
                <c:pt idx="22">
                  <c:v>7.1428571428571432</c:v>
                </c:pt>
                <c:pt idx="23">
                  <c:v>15.142857142857142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7C2-FB4F-A707-3E172CE2B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3510640"/>
        <c:axId val="1989541664"/>
      </c:lineChart>
      <c:catAx>
        <c:axId val="2033510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541664"/>
        <c:crosses val="autoZero"/>
        <c:auto val="1"/>
        <c:lblAlgn val="ctr"/>
        <c:lblOffset val="100"/>
        <c:noMultiLvlLbl val="0"/>
      </c:catAx>
      <c:valAx>
        <c:axId val="198954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1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'Holt Winter Additive'!$C$3</c:f>
              <c:strCache>
                <c:ptCount val="1"/>
                <c:pt idx="0">
                  <c:v>X(t)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'Holt Winter Additive'!$C$4:$C$27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32</c:v>
                </c:pt>
                <c:pt idx="3">
                  <c:v>51</c:v>
                </c:pt>
                <c:pt idx="4">
                  <c:v>6</c:v>
                </c:pt>
                <c:pt idx="5">
                  <c:v>5</c:v>
                </c:pt>
                <c:pt idx="6">
                  <c:v>16</c:v>
                </c:pt>
                <c:pt idx="7">
                  <c:v>29</c:v>
                </c:pt>
                <c:pt idx="8">
                  <c:v>25</c:v>
                </c:pt>
                <c:pt idx="9">
                  <c:v>10</c:v>
                </c:pt>
                <c:pt idx="10">
                  <c:v>14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6-1F47-85FD-A013CA7071AA}"/>
            </c:ext>
          </c:extLst>
        </c:ser>
        <c:ser>
          <c:idx val="5"/>
          <c:order val="1"/>
          <c:tx>
            <c:strRef>
              <c:f>'Holt Winter Additive'!$F$3</c:f>
              <c:strCache>
                <c:ptCount val="1"/>
                <c:pt idx="0">
                  <c:v>Trends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'Holt Winter Additive'!$F$4:$F$27</c:f>
              <c:numCache>
                <c:formatCode>0.00</c:formatCode>
                <c:ptCount val="24"/>
                <c:pt idx="0">
                  <c:v>24.273809523809526</c:v>
                </c:pt>
                <c:pt idx="1">
                  <c:v>23.428571428571431</c:v>
                </c:pt>
                <c:pt idx="2">
                  <c:v>22.583333333333336</c:v>
                </c:pt>
                <c:pt idx="3">
                  <c:v>21.738095238095241</c:v>
                </c:pt>
                <c:pt idx="4">
                  <c:v>20.892857142857146</c:v>
                </c:pt>
                <c:pt idx="5">
                  <c:v>20.047619047619051</c:v>
                </c:pt>
                <c:pt idx="6">
                  <c:v>19.202380952380953</c:v>
                </c:pt>
                <c:pt idx="7">
                  <c:v>18.357142857142858</c:v>
                </c:pt>
                <c:pt idx="8">
                  <c:v>17.511904761904763</c:v>
                </c:pt>
                <c:pt idx="9">
                  <c:v>16.666666666666668</c:v>
                </c:pt>
                <c:pt idx="10">
                  <c:v>15.821428571428573</c:v>
                </c:pt>
                <c:pt idx="11">
                  <c:v>14.976190476190478</c:v>
                </c:pt>
                <c:pt idx="12">
                  <c:v>14.130952380952383</c:v>
                </c:pt>
                <c:pt idx="13">
                  <c:v>13.285714285714286</c:v>
                </c:pt>
                <c:pt idx="14">
                  <c:v>12.440476190476192</c:v>
                </c:pt>
                <c:pt idx="15">
                  <c:v>11.595238095238097</c:v>
                </c:pt>
                <c:pt idx="16">
                  <c:v>10.750000000000002</c:v>
                </c:pt>
                <c:pt idx="17">
                  <c:v>9.9047619047619069</c:v>
                </c:pt>
                <c:pt idx="18">
                  <c:v>9.0595238095238102</c:v>
                </c:pt>
                <c:pt idx="19">
                  <c:v>8.2142857142857153</c:v>
                </c:pt>
                <c:pt idx="20">
                  <c:v>7.3690476190476204</c:v>
                </c:pt>
                <c:pt idx="21">
                  <c:v>6.5238095238095255</c:v>
                </c:pt>
                <c:pt idx="22">
                  <c:v>5.6785714285714306</c:v>
                </c:pt>
                <c:pt idx="23">
                  <c:v>4.8333333333333357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36-1F47-85FD-A013CA7071AA}"/>
            </c:ext>
          </c:extLst>
        </c:ser>
        <c:ser>
          <c:idx val="7"/>
          <c:order val="2"/>
          <c:tx>
            <c:strRef>
              <c:f>'Holt Winter Additive'!$H$3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'Holt Winter Additive'!$H$4:$H$27</c:f>
              <c:numCache>
                <c:formatCode>0.00</c:formatCode>
                <c:ptCount val="24"/>
                <c:pt idx="0">
                  <c:v>14.714285714285714</c:v>
                </c:pt>
                <c:pt idx="1">
                  <c:v>10.047619047619046</c:v>
                </c:pt>
                <c:pt idx="2">
                  <c:v>24.047619047619047</c:v>
                </c:pt>
                <c:pt idx="3">
                  <c:v>32.047619047619051</c:v>
                </c:pt>
                <c:pt idx="4">
                  <c:v>11.333333333333334</c:v>
                </c:pt>
                <c:pt idx="5">
                  <c:v>6.6666666666666661</c:v>
                </c:pt>
                <c:pt idx="6">
                  <c:v>20.666666666666664</c:v>
                </c:pt>
                <c:pt idx="7">
                  <c:v>28.666666666666664</c:v>
                </c:pt>
                <c:pt idx="8">
                  <c:v>-2.0714285714285747</c:v>
                </c:pt>
                <c:pt idx="9">
                  <c:v>-20.047619047619051</c:v>
                </c:pt>
                <c:pt idx="10">
                  <c:v>-0.35714285714286009</c:v>
                </c:pt>
                <c:pt idx="11">
                  <c:v>1.3333333333333286</c:v>
                </c:pt>
                <c:pt idx="12">
                  <c:v>4.5714285714285712</c:v>
                </c:pt>
                <c:pt idx="13">
                  <c:v>-9.5238095238098452E-2</c:v>
                </c:pt>
                <c:pt idx="14">
                  <c:v>13.904761904761905</c:v>
                </c:pt>
                <c:pt idx="15">
                  <c:v>21.904761904761905</c:v>
                </c:pt>
                <c:pt idx="16">
                  <c:v>1.1904761904761898</c:v>
                </c:pt>
                <c:pt idx="17">
                  <c:v>-3.4761904761904781</c:v>
                </c:pt>
                <c:pt idx="18">
                  <c:v>10.523809523809524</c:v>
                </c:pt>
                <c:pt idx="19">
                  <c:v>18.523809523809522</c:v>
                </c:pt>
                <c:pt idx="20">
                  <c:v>-2.1904761904761916</c:v>
                </c:pt>
                <c:pt idx="21">
                  <c:v>-6.8571428571428594</c:v>
                </c:pt>
                <c:pt idx="22">
                  <c:v>7.1428571428571432</c:v>
                </c:pt>
                <c:pt idx="23">
                  <c:v>15.142857142857142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36-1F47-85FD-A013CA707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3510640"/>
        <c:axId val="1989541664"/>
      </c:lineChart>
      <c:catAx>
        <c:axId val="2033510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541664"/>
        <c:crosses val="autoZero"/>
        <c:auto val="1"/>
        <c:lblAlgn val="ctr"/>
        <c:lblOffset val="100"/>
        <c:noMultiLvlLbl val="0"/>
      </c:catAx>
      <c:valAx>
        <c:axId val="198954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1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7</xdr:row>
      <xdr:rowOff>19050</xdr:rowOff>
    </xdr:from>
    <xdr:to>
      <xdr:col>14</xdr:col>
      <xdr:colOff>673100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8A03C8-4563-7342-8A6B-D388832785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742950</xdr:colOff>
      <xdr:row>15</xdr:row>
      <xdr:rowOff>95250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00F23E3-F404-184B-838C-7C55790A838D}"/>
            </a:ext>
          </a:extLst>
        </xdr:cNvPr>
        <xdr:cNvSpPr txBox="1"/>
      </xdr:nvSpPr>
      <xdr:spPr>
        <a:xfrm>
          <a:off x="8172450" y="314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76200</xdr:colOff>
      <xdr:row>1</xdr:row>
      <xdr:rowOff>25400</xdr:rowOff>
    </xdr:from>
    <xdr:ext cx="46998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56CE16B-4868-9E48-8FD7-ED981A65E875}"/>
                </a:ext>
              </a:extLst>
            </xdr:cNvPr>
            <xdr:cNvSpPr txBox="1"/>
          </xdr:nvSpPr>
          <xdr:spPr>
            <a:xfrm>
              <a:off x="5029200" y="228600"/>
              <a:ext cx="46998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56CE16B-4868-9E48-8FD7-ED981A65E875}"/>
                </a:ext>
              </a:extLst>
            </xdr:cNvPr>
            <xdr:cNvSpPr txBox="1"/>
          </xdr:nvSpPr>
          <xdr:spPr>
            <a:xfrm>
              <a:off x="5029200" y="228600"/>
              <a:ext cx="46998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8</xdr:col>
      <xdr:colOff>558800</xdr:colOff>
      <xdr:row>7</xdr:row>
      <xdr:rowOff>146050</xdr:rowOff>
    </xdr:from>
    <xdr:to>
      <xdr:col>14</xdr:col>
      <xdr:colOff>762000</xdr:colOff>
      <xdr:row>25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4C97D3-2294-9E41-A39E-13FDFC2C5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742950</xdr:colOff>
      <xdr:row>15</xdr:row>
      <xdr:rowOff>95250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5A8120C-0041-0F45-AA2D-BDF2DBEF5D4B}"/>
            </a:ext>
          </a:extLst>
        </xdr:cNvPr>
        <xdr:cNvSpPr txBox="1"/>
      </xdr:nvSpPr>
      <xdr:spPr>
        <a:xfrm>
          <a:off x="8172450" y="314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13</xdr:col>
      <xdr:colOff>772367</xdr:colOff>
      <xdr:row>7</xdr:row>
      <xdr:rowOff>21512</xdr:rowOff>
    </xdr:from>
    <xdr:to>
      <xdr:col>19</xdr:col>
      <xdr:colOff>368041</xdr:colOff>
      <xdr:row>20</xdr:row>
      <xdr:rowOff>69202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819BCF-288C-9840-B41A-7426B419F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742950</xdr:colOff>
      <xdr:row>15</xdr:row>
      <xdr:rowOff>95250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0AE0E5A-487A-6449-8E4F-CD29E9178E52}"/>
            </a:ext>
          </a:extLst>
        </xdr:cNvPr>
        <xdr:cNvSpPr txBox="1"/>
      </xdr:nvSpPr>
      <xdr:spPr>
        <a:xfrm>
          <a:off x="13023850" y="314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13</xdr:col>
      <xdr:colOff>772367</xdr:colOff>
      <xdr:row>7</xdr:row>
      <xdr:rowOff>21512</xdr:rowOff>
    </xdr:from>
    <xdr:to>
      <xdr:col>19</xdr:col>
      <xdr:colOff>368041</xdr:colOff>
      <xdr:row>20</xdr:row>
      <xdr:rowOff>69202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75FA5A-6630-3B40-9234-9B81308A2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618EB-E4F1-4B47-A279-7834B4BD36A9}">
  <dimension ref="A1:K28"/>
  <sheetViews>
    <sheetView tabSelected="1" workbookViewId="0">
      <selection activeCell="G8" sqref="G8"/>
    </sheetView>
  </sheetViews>
  <sheetFormatPr baseColWidth="10" defaultRowHeight="16" x14ac:dyDescent="0.2"/>
  <cols>
    <col min="1" max="16384" width="10.83203125" style="16"/>
  </cols>
  <sheetData>
    <row r="1" spans="1:11" x14ac:dyDescent="0.2">
      <c r="A1" s="1" t="s">
        <v>13</v>
      </c>
      <c r="B1" s="1"/>
      <c r="C1" s="1"/>
      <c r="D1" s="1"/>
      <c r="E1" s="1"/>
      <c r="F1" s="1"/>
      <c r="G1" s="2"/>
      <c r="H1" s="2"/>
      <c r="I1" s="2"/>
      <c r="J1" s="2"/>
      <c r="K1" s="2"/>
    </row>
    <row r="2" spans="1:11" x14ac:dyDescent="0.2">
      <c r="A2" s="1" t="s">
        <v>0</v>
      </c>
      <c r="B2" s="1"/>
      <c r="C2" s="1"/>
      <c r="D2" s="1"/>
      <c r="E2" s="1"/>
      <c r="F2" s="1"/>
      <c r="G2" s="2"/>
      <c r="H2" s="2"/>
      <c r="I2" s="2"/>
      <c r="J2" s="2"/>
      <c r="K2" s="2"/>
    </row>
    <row r="3" spans="1:1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4"/>
      <c r="J3" s="1" t="s">
        <v>9</v>
      </c>
      <c r="K3" s="2"/>
    </row>
    <row r="4" spans="1:11" x14ac:dyDescent="0.2">
      <c r="A4" s="3">
        <v>1</v>
      </c>
      <c r="B4" s="18">
        <v>3</v>
      </c>
      <c r="C4" s="3"/>
      <c r="D4" s="3"/>
      <c r="E4" s="3"/>
      <c r="F4" s="3"/>
      <c r="G4" s="5"/>
      <c r="H4" s="5"/>
      <c r="I4" s="6"/>
      <c r="J4" s="7" t="s">
        <v>10</v>
      </c>
      <c r="K4" s="8">
        <f>AVERAGE(E7:E15)</f>
        <v>16.629629629629633</v>
      </c>
    </row>
    <row r="5" spans="1:11" x14ac:dyDescent="0.2">
      <c r="A5" s="3">
        <v>2</v>
      </c>
      <c r="B5" s="18">
        <v>5</v>
      </c>
      <c r="C5" s="3"/>
      <c r="D5" s="3"/>
      <c r="E5" s="3"/>
      <c r="F5" s="3"/>
      <c r="G5" s="5"/>
      <c r="H5" s="5"/>
      <c r="I5" s="6"/>
      <c r="J5" s="7" t="s">
        <v>11</v>
      </c>
      <c r="K5" s="8">
        <f>AVERAGE(F7:F15)</f>
        <v>377.91358024691357</v>
      </c>
    </row>
    <row r="6" spans="1:11" x14ac:dyDescent="0.2">
      <c r="A6" s="3">
        <v>3</v>
      </c>
      <c r="B6" s="18">
        <v>32</v>
      </c>
      <c r="C6" s="3"/>
      <c r="D6" s="3"/>
      <c r="E6" s="3"/>
      <c r="F6" s="3"/>
      <c r="G6" s="5"/>
      <c r="H6" s="5"/>
      <c r="I6" s="6"/>
      <c r="J6" s="7" t="s">
        <v>12</v>
      </c>
      <c r="K6" s="9">
        <f>AVERAGE(H7:H15)</f>
        <v>160.60893961671511</v>
      </c>
    </row>
    <row r="7" spans="1:11" x14ac:dyDescent="0.2">
      <c r="A7" s="3">
        <v>4</v>
      </c>
      <c r="B7" s="18">
        <v>51</v>
      </c>
      <c r="C7" s="20">
        <f>(AVERAGE(B4:B6))</f>
        <v>13.333333333333334</v>
      </c>
      <c r="D7" s="21">
        <f>C7-B7</f>
        <v>-37.666666666666664</v>
      </c>
      <c r="E7" s="21">
        <f>ABS(D7)</f>
        <v>37.666666666666664</v>
      </c>
      <c r="F7" s="21">
        <f>(ABS(C7-B7))^2</f>
        <v>1418.7777777777776</v>
      </c>
      <c r="G7" s="21">
        <f>(D7/B7)*100</f>
        <v>-73.856209150326791</v>
      </c>
      <c r="H7" s="21">
        <f>ABS(G7)</f>
        <v>73.856209150326791</v>
      </c>
      <c r="I7" s="13"/>
      <c r="J7" s="14"/>
      <c r="K7" s="13"/>
    </row>
    <row r="8" spans="1:11" x14ac:dyDescent="0.2">
      <c r="A8" s="3">
        <v>5</v>
      </c>
      <c r="B8" s="18">
        <v>6</v>
      </c>
      <c r="C8" s="20">
        <f>AVERAGE(B5:B7)</f>
        <v>29.333333333333332</v>
      </c>
      <c r="D8" s="21">
        <f t="shared" ref="D8:D15" si="0">C8-B8</f>
        <v>23.333333333333332</v>
      </c>
      <c r="E8" s="21">
        <f>ABS(D8)</f>
        <v>23.333333333333332</v>
      </c>
      <c r="F8" s="21">
        <f>E8^2</f>
        <v>544.44444444444434</v>
      </c>
      <c r="G8" s="21">
        <f>(D8/B8)*100</f>
        <v>388.88888888888886</v>
      </c>
      <c r="H8" s="21">
        <f t="shared" ref="H8:H15" si="1">ABS(G8)</f>
        <v>388.88888888888886</v>
      </c>
      <c r="I8" s="13"/>
      <c r="J8" s="14"/>
      <c r="K8" s="13"/>
    </row>
    <row r="9" spans="1:11" x14ac:dyDescent="0.2">
      <c r="A9" s="3">
        <v>6</v>
      </c>
      <c r="B9" s="18">
        <v>5</v>
      </c>
      <c r="C9" s="20">
        <f t="shared" ref="C9:C14" si="2">AVERAGE(B6:B8)</f>
        <v>29.666666666666668</v>
      </c>
      <c r="D9" s="21">
        <f t="shared" si="0"/>
        <v>24.666666666666668</v>
      </c>
      <c r="E9" s="21">
        <f t="shared" ref="E9:E15" si="3">ABS(D9)</f>
        <v>24.666666666666668</v>
      </c>
      <c r="F9" s="21">
        <f t="shared" ref="F9:F15" si="4">E9^2</f>
        <v>608.44444444444446</v>
      </c>
      <c r="G9" s="21">
        <f t="shared" ref="G9:G15" si="5">(D9/B9)*100</f>
        <v>493.33333333333337</v>
      </c>
      <c r="H9" s="21">
        <f t="shared" si="1"/>
        <v>493.33333333333337</v>
      </c>
      <c r="I9" s="13"/>
      <c r="J9" s="14"/>
      <c r="K9" s="13"/>
    </row>
    <row r="10" spans="1:11" x14ac:dyDescent="0.2">
      <c r="A10" s="3">
        <v>7</v>
      </c>
      <c r="B10" s="18">
        <v>16</v>
      </c>
      <c r="C10" s="20">
        <f>AVERAGE(B7:B9)</f>
        <v>20.666666666666668</v>
      </c>
      <c r="D10" s="21">
        <f t="shared" si="0"/>
        <v>4.6666666666666679</v>
      </c>
      <c r="E10" s="21">
        <f t="shared" si="3"/>
        <v>4.6666666666666679</v>
      </c>
      <c r="F10" s="21">
        <f t="shared" si="4"/>
        <v>21.777777777777789</v>
      </c>
      <c r="G10" s="21">
        <f t="shared" si="5"/>
        <v>29.166666666666675</v>
      </c>
      <c r="H10" s="21">
        <f t="shared" si="1"/>
        <v>29.166666666666675</v>
      </c>
      <c r="I10" s="13"/>
      <c r="J10" s="14"/>
      <c r="K10" s="13"/>
    </row>
    <row r="11" spans="1:11" x14ac:dyDescent="0.2">
      <c r="A11" s="3">
        <v>8</v>
      </c>
      <c r="B11" s="18">
        <v>29</v>
      </c>
      <c r="C11" s="20">
        <f t="shared" si="2"/>
        <v>9</v>
      </c>
      <c r="D11" s="21">
        <f t="shared" si="0"/>
        <v>-20</v>
      </c>
      <c r="E11" s="21">
        <f t="shared" si="3"/>
        <v>20</v>
      </c>
      <c r="F11" s="21">
        <f t="shared" si="4"/>
        <v>400</v>
      </c>
      <c r="G11" s="21">
        <f t="shared" si="5"/>
        <v>-68.965517241379317</v>
      </c>
      <c r="H11" s="21">
        <f t="shared" si="1"/>
        <v>68.965517241379317</v>
      </c>
      <c r="I11" s="13"/>
      <c r="J11" s="14"/>
      <c r="K11" s="13"/>
    </row>
    <row r="12" spans="1:11" x14ac:dyDescent="0.2">
      <c r="A12" s="3">
        <v>9</v>
      </c>
      <c r="B12" s="18">
        <v>25</v>
      </c>
      <c r="C12" s="20">
        <f t="shared" si="2"/>
        <v>16.666666666666668</v>
      </c>
      <c r="D12" s="21">
        <f t="shared" si="0"/>
        <v>-8.3333333333333321</v>
      </c>
      <c r="E12" s="21">
        <f t="shared" si="3"/>
        <v>8.3333333333333321</v>
      </c>
      <c r="F12" s="21">
        <f t="shared" si="4"/>
        <v>69.444444444444429</v>
      </c>
      <c r="G12" s="21">
        <f t="shared" si="5"/>
        <v>-33.333333333333329</v>
      </c>
      <c r="H12" s="21">
        <f t="shared" si="1"/>
        <v>33.333333333333329</v>
      </c>
      <c r="I12" s="13"/>
      <c r="J12" s="14"/>
      <c r="K12" s="13"/>
    </row>
    <row r="13" spans="1:11" x14ac:dyDescent="0.2">
      <c r="A13" s="3">
        <v>10</v>
      </c>
      <c r="B13" s="18">
        <v>10</v>
      </c>
      <c r="C13" s="20">
        <f t="shared" si="2"/>
        <v>23.333333333333332</v>
      </c>
      <c r="D13" s="21">
        <f t="shared" si="0"/>
        <v>13.333333333333332</v>
      </c>
      <c r="E13" s="21">
        <f t="shared" si="3"/>
        <v>13.333333333333332</v>
      </c>
      <c r="F13" s="21">
        <f t="shared" si="4"/>
        <v>177.77777777777774</v>
      </c>
      <c r="G13" s="21">
        <f t="shared" si="5"/>
        <v>133.33333333333331</v>
      </c>
      <c r="H13" s="21">
        <f t="shared" si="1"/>
        <v>133.33333333333331</v>
      </c>
      <c r="I13" s="13"/>
      <c r="J13" s="14"/>
      <c r="K13" s="13"/>
    </row>
    <row r="14" spans="1:11" x14ac:dyDescent="0.2">
      <c r="A14" s="3">
        <v>11</v>
      </c>
      <c r="B14" s="18">
        <v>14</v>
      </c>
      <c r="C14" s="20">
        <f t="shared" si="2"/>
        <v>21.333333333333332</v>
      </c>
      <c r="D14" s="21">
        <f t="shared" si="0"/>
        <v>7.3333333333333321</v>
      </c>
      <c r="E14" s="21">
        <f t="shared" si="3"/>
        <v>7.3333333333333321</v>
      </c>
      <c r="F14" s="21">
        <f t="shared" si="4"/>
        <v>53.777777777777757</v>
      </c>
      <c r="G14" s="21">
        <f t="shared" si="5"/>
        <v>52.380952380952372</v>
      </c>
      <c r="H14" s="21">
        <f t="shared" si="1"/>
        <v>52.380952380952372</v>
      </c>
      <c r="I14" s="13"/>
      <c r="J14" s="14"/>
      <c r="K14" s="13"/>
    </row>
    <row r="15" spans="1:11" x14ac:dyDescent="0.2">
      <c r="A15" s="3">
        <v>12</v>
      </c>
      <c r="B15" s="18">
        <v>6</v>
      </c>
      <c r="C15" s="20">
        <f>AVERAGE(B12:B14)</f>
        <v>16.333333333333332</v>
      </c>
      <c r="D15" s="21">
        <f t="shared" si="0"/>
        <v>10.333333333333332</v>
      </c>
      <c r="E15" s="21">
        <f t="shared" si="3"/>
        <v>10.333333333333332</v>
      </c>
      <c r="F15" s="21">
        <f t="shared" si="4"/>
        <v>106.77777777777776</v>
      </c>
      <c r="G15" s="21">
        <f t="shared" si="5"/>
        <v>172.2222222222222</v>
      </c>
      <c r="H15" s="21">
        <f t="shared" si="1"/>
        <v>172.2222222222222</v>
      </c>
      <c r="I15" s="13"/>
      <c r="J15" s="14"/>
      <c r="K15" s="13"/>
    </row>
    <row r="16" spans="1:11" x14ac:dyDescent="0.2">
      <c r="A16" s="15">
        <v>13</v>
      </c>
      <c r="B16" s="3"/>
      <c r="C16" s="20">
        <f>AVERAGE(B13:B15)</f>
        <v>10</v>
      </c>
      <c r="D16" s="21"/>
      <c r="E16" s="21"/>
      <c r="F16" s="21"/>
      <c r="G16" s="21"/>
      <c r="H16" s="22"/>
      <c r="I16" s="6"/>
      <c r="J16" s="6"/>
      <c r="K16" s="6"/>
    </row>
    <row r="17" spans="1:11" x14ac:dyDescent="0.2">
      <c r="A17" s="15">
        <v>14</v>
      </c>
      <c r="B17" s="3"/>
      <c r="C17" s="20">
        <f>C16</f>
        <v>10</v>
      </c>
      <c r="D17" s="21"/>
      <c r="E17" s="21"/>
      <c r="F17" s="21"/>
      <c r="G17" s="21"/>
      <c r="H17" s="22"/>
      <c r="I17" s="6"/>
      <c r="J17" s="6"/>
      <c r="K17" s="6"/>
    </row>
    <row r="18" spans="1:11" x14ac:dyDescent="0.2">
      <c r="A18" s="15">
        <v>15</v>
      </c>
      <c r="B18" s="3"/>
      <c r="C18" s="20">
        <f t="shared" ref="C18:C27" si="6">C17</f>
        <v>10</v>
      </c>
      <c r="D18" s="21"/>
      <c r="E18" s="21"/>
      <c r="F18" s="21"/>
      <c r="G18" s="21"/>
      <c r="H18" s="22"/>
      <c r="I18" s="6"/>
      <c r="J18" s="6"/>
      <c r="K18" s="6"/>
    </row>
    <row r="19" spans="1:11" x14ac:dyDescent="0.2">
      <c r="A19" s="15">
        <v>16</v>
      </c>
      <c r="B19" s="3"/>
      <c r="C19" s="20">
        <f t="shared" si="6"/>
        <v>10</v>
      </c>
      <c r="D19" s="21"/>
      <c r="E19" s="21"/>
      <c r="F19" s="21"/>
      <c r="G19" s="21"/>
      <c r="H19" s="22"/>
      <c r="I19" s="6"/>
      <c r="J19" s="6"/>
      <c r="K19" s="6"/>
    </row>
    <row r="20" spans="1:11" x14ac:dyDescent="0.2">
      <c r="A20" s="15">
        <v>17</v>
      </c>
      <c r="B20" s="5"/>
      <c r="C20" s="20">
        <f t="shared" si="6"/>
        <v>10</v>
      </c>
      <c r="D20" s="21"/>
      <c r="E20" s="21"/>
      <c r="F20" s="21"/>
      <c r="G20" s="21"/>
      <c r="H20" s="22"/>
      <c r="I20" s="6"/>
      <c r="J20" s="6"/>
      <c r="K20" s="6"/>
    </row>
    <row r="21" spans="1:11" x14ac:dyDescent="0.2">
      <c r="A21" s="15">
        <v>18</v>
      </c>
      <c r="B21" s="5"/>
      <c r="C21" s="20">
        <f t="shared" si="6"/>
        <v>10</v>
      </c>
      <c r="D21" s="21"/>
      <c r="E21" s="21"/>
      <c r="F21" s="21"/>
      <c r="G21" s="21"/>
      <c r="H21" s="22"/>
      <c r="I21" s="6"/>
      <c r="J21" s="6"/>
      <c r="K21" s="6"/>
    </row>
    <row r="22" spans="1:11" x14ac:dyDescent="0.2">
      <c r="A22" s="15">
        <v>19</v>
      </c>
      <c r="B22" s="5"/>
      <c r="C22" s="20">
        <f t="shared" si="6"/>
        <v>10</v>
      </c>
      <c r="D22" s="21"/>
      <c r="E22" s="21"/>
      <c r="F22" s="21"/>
      <c r="G22" s="21"/>
      <c r="H22" s="22"/>
      <c r="I22" s="6"/>
      <c r="J22" s="6"/>
      <c r="K22" s="6"/>
    </row>
    <row r="23" spans="1:11" x14ac:dyDescent="0.2">
      <c r="A23" s="15">
        <v>20</v>
      </c>
      <c r="B23" s="5"/>
      <c r="C23" s="20">
        <f t="shared" si="6"/>
        <v>10</v>
      </c>
      <c r="D23" s="21"/>
      <c r="E23" s="21"/>
      <c r="F23" s="21"/>
      <c r="G23" s="21"/>
      <c r="H23" s="22"/>
      <c r="I23" s="6"/>
      <c r="J23" s="6"/>
      <c r="K23" s="6"/>
    </row>
    <row r="24" spans="1:11" x14ac:dyDescent="0.2">
      <c r="A24" s="15">
        <v>21</v>
      </c>
      <c r="B24" s="5"/>
      <c r="C24" s="20">
        <f t="shared" si="6"/>
        <v>10</v>
      </c>
      <c r="D24" s="21"/>
      <c r="E24" s="21"/>
      <c r="F24" s="21"/>
      <c r="G24" s="21"/>
      <c r="H24" s="22"/>
      <c r="I24" s="6"/>
      <c r="J24" s="6"/>
      <c r="K24" s="6"/>
    </row>
    <row r="25" spans="1:11" x14ac:dyDescent="0.2">
      <c r="A25" s="15">
        <v>22</v>
      </c>
      <c r="B25" s="5"/>
      <c r="C25" s="20">
        <f t="shared" si="6"/>
        <v>10</v>
      </c>
      <c r="D25" s="21"/>
      <c r="E25" s="21"/>
      <c r="F25" s="21"/>
      <c r="G25" s="21"/>
      <c r="H25" s="22"/>
      <c r="I25" s="6"/>
      <c r="J25" s="6"/>
      <c r="K25" s="6"/>
    </row>
    <row r="26" spans="1:11" x14ac:dyDescent="0.2">
      <c r="A26" s="15">
        <v>23</v>
      </c>
      <c r="B26" s="5"/>
      <c r="C26" s="20">
        <f t="shared" si="6"/>
        <v>10</v>
      </c>
      <c r="D26" s="21"/>
      <c r="E26" s="21"/>
      <c r="F26" s="21"/>
      <c r="G26" s="21"/>
      <c r="H26" s="22"/>
      <c r="I26" s="6"/>
      <c r="J26" s="6"/>
      <c r="K26" s="6"/>
    </row>
    <row r="27" spans="1:11" x14ac:dyDescent="0.2">
      <c r="A27" s="15">
        <v>24</v>
      </c>
      <c r="B27" s="5"/>
      <c r="C27" s="20">
        <f t="shared" si="6"/>
        <v>10</v>
      </c>
      <c r="D27" s="21"/>
      <c r="E27" s="21"/>
      <c r="F27" s="21"/>
      <c r="G27" s="21"/>
      <c r="H27" s="22"/>
      <c r="I27" s="6"/>
      <c r="J27" s="6"/>
      <c r="K27" s="6"/>
    </row>
    <row r="28" spans="1:11" x14ac:dyDescent="0.2">
      <c r="A28"/>
      <c r="B28"/>
      <c r="C28"/>
      <c r="D28"/>
      <c r="E28"/>
      <c r="F28"/>
      <c r="G28"/>
      <c r="H28"/>
      <c r="I28"/>
      <c r="J28"/>
      <c r="K28"/>
    </row>
  </sheetData>
  <pageMargins left="0.7" right="0.7" top="0.75" bottom="0.75" header="0.3" footer="0.3"/>
  <ignoredErrors>
    <ignoredError sqref="C7:C16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E3704-67A5-9D49-A0E9-BA40346E0920}">
  <dimension ref="A1:K27"/>
  <sheetViews>
    <sheetView workbookViewId="0">
      <selection sqref="A1:P29"/>
    </sheetView>
  </sheetViews>
  <sheetFormatPr baseColWidth="10" defaultRowHeight="16" x14ac:dyDescent="0.2"/>
  <sheetData>
    <row r="1" spans="1:11" x14ac:dyDescent="0.2">
      <c r="A1" s="1" t="s">
        <v>13</v>
      </c>
      <c r="B1" s="1"/>
      <c r="C1" s="1"/>
      <c r="D1" s="1"/>
      <c r="E1" s="1"/>
      <c r="F1" s="1"/>
      <c r="G1" s="2"/>
      <c r="H1" s="2"/>
      <c r="I1" s="2"/>
      <c r="J1" s="2"/>
      <c r="K1" s="2"/>
    </row>
    <row r="2" spans="1:11" x14ac:dyDescent="0.2">
      <c r="A2" s="1" t="s">
        <v>14</v>
      </c>
      <c r="B2" s="1"/>
      <c r="C2" s="1"/>
      <c r="D2" s="1"/>
      <c r="E2" s="1"/>
      <c r="F2" s="1"/>
      <c r="G2" s="2"/>
      <c r="H2" s="19">
        <v>0.09</v>
      </c>
      <c r="I2" s="2"/>
      <c r="J2" s="2"/>
      <c r="K2" s="2"/>
    </row>
    <row r="3" spans="1:1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4"/>
      <c r="J3" s="1" t="s">
        <v>9</v>
      </c>
      <c r="K3" s="2"/>
    </row>
    <row r="4" spans="1:11" x14ac:dyDescent="0.2">
      <c r="A4" s="3">
        <v>1</v>
      </c>
      <c r="B4" s="18">
        <v>3</v>
      </c>
      <c r="C4" s="3"/>
      <c r="D4" s="3"/>
      <c r="E4" s="3"/>
      <c r="F4" s="3"/>
      <c r="G4" s="5"/>
      <c r="H4" s="5"/>
      <c r="I4" s="6"/>
      <c r="J4" s="7" t="s">
        <v>10</v>
      </c>
      <c r="K4" s="8">
        <f>AVERAGE(E7:E15)</f>
        <v>11.569001960539007</v>
      </c>
    </row>
    <row r="5" spans="1:11" x14ac:dyDescent="0.2">
      <c r="A5" s="3">
        <v>2</v>
      </c>
      <c r="B5" s="18">
        <v>5</v>
      </c>
      <c r="C5" s="3">
        <f>B4</f>
        <v>3</v>
      </c>
      <c r="D5" s="3"/>
      <c r="E5" s="3"/>
      <c r="F5" s="3"/>
      <c r="G5" s="5"/>
      <c r="H5" s="5"/>
      <c r="I5" s="6"/>
      <c r="J5" s="7" t="s">
        <v>11</v>
      </c>
      <c r="K5" s="8">
        <f>AVERAGE(F7:F15)</f>
        <v>304.04394616325362</v>
      </c>
    </row>
    <row r="6" spans="1:11" x14ac:dyDescent="0.2">
      <c r="A6" s="3">
        <v>3</v>
      </c>
      <c r="B6" s="18">
        <v>32</v>
      </c>
      <c r="C6" s="3">
        <f>C5+$H$2*(B5-C5)</f>
        <v>3.18</v>
      </c>
      <c r="D6" s="3"/>
      <c r="E6" s="3"/>
      <c r="F6" s="3"/>
      <c r="G6" s="5"/>
      <c r="H6" s="5"/>
      <c r="I6" s="6"/>
      <c r="J6" s="7" t="s">
        <v>12</v>
      </c>
      <c r="K6" s="9">
        <f>AVERAGE(H7:H15)</f>
        <v>61.556724024145765</v>
      </c>
    </row>
    <row r="7" spans="1:11" x14ac:dyDescent="0.2">
      <c r="A7" s="3">
        <v>4</v>
      </c>
      <c r="B7" s="18">
        <v>51</v>
      </c>
      <c r="C7" s="3">
        <f t="shared" ref="C7:C16" si="0">C6+$H$2*(B6-C6)</f>
        <v>5.7737999999999996</v>
      </c>
      <c r="D7" s="11">
        <f>C7-B7</f>
        <v>-45.226199999999999</v>
      </c>
      <c r="E7" s="11">
        <f>ABS(D7)</f>
        <v>45.226199999999999</v>
      </c>
      <c r="F7" s="11">
        <f>(ABS(C7-B7))^2</f>
        <v>2045.4091664399998</v>
      </c>
      <c r="G7" s="12">
        <f>(D7/B7)*100</f>
        <v>-88.678823529411773</v>
      </c>
      <c r="H7" s="12">
        <f>ABS(G7)</f>
        <v>88.678823529411773</v>
      </c>
      <c r="I7" s="13"/>
      <c r="J7" s="14"/>
      <c r="K7" s="13"/>
    </row>
    <row r="8" spans="1:11" x14ac:dyDescent="0.2">
      <c r="A8" s="3">
        <v>5</v>
      </c>
      <c r="B8" s="18">
        <v>6</v>
      </c>
      <c r="C8" s="3">
        <f t="shared" si="0"/>
        <v>9.8441580000000002</v>
      </c>
      <c r="D8" s="11">
        <f t="shared" ref="D8:D15" si="1">C8-B8</f>
        <v>3.8441580000000002</v>
      </c>
      <c r="E8" s="11">
        <f>ABS(D8)</f>
        <v>3.8441580000000002</v>
      </c>
      <c r="F8" s="11">
        <f>E8^2</f>
        <v>14.777550728964002</v>
      </c>
      <c r="G8" s="12">
        <f>(D8/B8)*100</f>
        <v>64.069300000000013</v>
      </c>
      <c r="H8" s="12">
        <f t="shared" ref="H8:H15" si="2">ABS(G8)</f>
        <v>64.069300000000013</v>
      </c>
      <c r="I8" s="13"/>
      <c r="J8" s="14"/>
      <c r="K8" s="13"/>
    </row>
    <row r="9" spans="1:11" x14ac:dyDescent="0.2">
      <c r="A9" s="3">
        <v>6</v>
      </c>
      <c r="B9" s="18">
        <v>5</v>
      </c>
      <c r="C9" s="3">
        <f t="shared" si="0"/>
        <v>9.4981837799999997</v>
      </c>
      <c r="D9" s="11">
        <f t="shared" si="1"/>
        <v>4.4981837799999997</v>
      </c>
      <c r="E9" s="11">
        <f t="shared" ref="E9:E15" si="3">ABS(D9)</f>
        <v>4.4981837799999997</v>
      </c>
      <c r="F9" s="11">
        <f t="shared" ref="F9:F15" si="4">E9^2</f>
        <v>20.233657318655087</v>
      </c>
      <c r="G9" s="12">
        <f t="shared" ref="G9:G15" si="5">(D9/B9)*100</f>
        <v>89.963675599999988</v>
      </c>
      <c r="H9" s="12">
        <f t="shared" si="2"/>
        <v>89.963675599999988</v>
      </c>
      <c r="I9" s="13"/>
      <c r="J9" s="14"/>
      <c r="K9" s="13"/>
    </row>
    <row r="10" spans="1:11" x14ac:dyDescent="0.2">
      <c r="A10" s="3">
        <v>7</v>
      </c>
      <c r="B10" s="18">
        <v>16</v>
      </c>
      <c r="C10" s="3">
        <f t="shared" si="0"/>
        <v>9.0933472397999999</v>
      </c>
      <c r="D10" s="11">
        <f t="shared" si="1"/>
        <v>-6.9066527602000001</v>
      </c>
      <c r="E10" s="11">
        <f t="shared" si="3"/>
        <v>6.9066527602000001</v>
      </c>
      <c r="F10" s="11">
        <f t="shared" si="4"/>
        <v>47.701852349978282</v>
      </c>
      <c r="G10" s="12">
        <f t="shared" si="5"/>
        <v>-43.166579751249998</v>
      </c>
      <c r="H10" s="12">
        <f t="shared" si="2"/>
        <v>43.166579751249998</v>
      </c>
      <c r="I10" s="13"/>
      <c r="J10" s="14"/>
      <c r="K10" s="13"/>
    </row>
    <row r="11" spans="1:11" x14ac:dyDescent="0.2">
      <c r="A11" s="3">
        <v>8</v>
      </c>
      <c r="B11" s="18">
        <v>29</v>
      </c>
      <c r="C11" s="3">
        <f t="shared" si="0"/>
        <v>9.714945988218</v>
      </c>
      <c r="D11" s="11">
        <f t="shared" si="1"/>
        <v>-19.285054011782002</v>
      </c>
      <c r="E11" s="11">
        <f t="shared" si="3"/>
        <v>19.285054011782002</v>
      </c>
      <c r="F11" s="11">
        <f t="shared" si="4"/>
        <v>371.9133082373491</v>
      </c>
      <c r="G11" s="12">
        <f t="shared" si="5"/>
        <v>-66.500186247524141</v>
      </c>
      <c r="H11" s="12">
        <f t="shared" si="2"/>
        <v>66.500186247524141</v>
      </c>
      <c r="I11" s="13"/>
      <c r="J11" s="14"/>
      <c r="K11" s="13"/>
    </row>
    <row r="12" spans="1:11" x14ac:dyDescent="0.2">
      <c r="A12" s="3">
        <v>9</v>
      </c>
      <c r="B12" s="18">
        <v>25</v>
      </c>
      <c r="C12" s="3">
        <f t="shared" si="0"/>
        <v>11.450600849278381</v>
      </c>
      <c r="D12" s="11">
        <f t="shared" si="1"/>
        <v>-13.549399150721619</v>
      </c>
      <c r="E12" s="11">
        <f t="shared" si="3"/>
        <v>13.549399150721619</v>
      </c>
      <c r="F12" s="11">
        <f t="shared" si="4"/>
        <v>183.58621734557573</v>
      </c>
      <c r="G12" s="12">
        <f t="shared" si="5"/>
        <v>-54.197596602886478</v>
      </c>
      <c r="H12" s="12">
        <f t="shared" si="2"/>
        <v>54.197596602886478</v>
      </c>
      <c r="I12" s="13"/>
      <c r="J12" s="14"/>
      <c r="K12" s="13"/>
    </row>
    <row r="13" spans="1:11" x14ac:dyDescent="0.2">
      <c r="A13" s="3">
        <v>10</v>
      </c>
      <c r="B13" s="18">
        <v>10</v>
      </c>
      <c r="C13" s="3">
        <f t="shared" si="0"/>
        <v>12.670046772843326</v>
      </c>
      <c r="D13" s="11">
        <f t="shared" si="1"/>
        <v>2.6700467728433264</v>
      </c>
      <c r="E13" s="11">
        <f t="shared" si="3"/>
        <v>2.6700467728433264</v>
      </c>
      <c r="F13" s="11">
        <f t="shared" si="4"/>
        <v>7.1291497691710619</v>
      </c>
      <c r="G13" s="12">
        <f t="shared" si="5"/>
        <v>26.700467728433264</v>
      </c>
      <c r="H13" s="12">
        <f t="shared" si="2"/>
        <v>26.700467728433264</v>
      </c>
      <c r="I13" s="13"/>
      <c r="J13" s="14"/>
      <c r="K13" s="13"/>
    </row>
    <row r="14" spans="1:11" x14ac:dyDescent="0.2">
      <c r="A14" s="3">
        <v>11</v>
      </c>
      <c r="B14" s="18">
        <v>14</v>
      </c>
      <c r="C14" s="3">
        <f t="shared" si="0"/>
        <v>12.429742563287427</v>
      </c>
      <c r="D14" s="11">
        <f t="shared" si="1"/>
        <v>-1.5702574367125735</v>
      </c>
      <c r="E14" s="11">
        <f t="shared" si="3"/>
        <v>1.5702574367125735</v>
      </c>
      <c r="F14" s="11">
        <f t="shared" si="4"/>
        <v>2.4657084175511415</v>
      </c>
      <c r="G14" s="12">
        <f t="shared" si="5"/>
        <v>-11.216124547946952</v>
      </c>
      <c r="H14" s="12">
        <f t="shared" si="2"/>
        <v>11.216124547946952</v>
      </c>
      <c r="I14" s="13"/>
      <c r="J14" s="14"/>
      <c r="K14" s="13"/>
    </row>
    <row r="15" spans="1:11" x14ac:dyDescent="0.2">
      <c r="A15" s="3">
        <v>12</v>
      </c>
      <c r="B15" s="18">
        <v>6</v>
      </c>
      <c r="C15" s="3">
        <f t="shared" si="0"/>
        <v>12.571065732591558</v>
      </c>
      <c r="D15" s="11">
        <f t="shared" si="1"/>
        <v>6.571065732591558</v>
      </c>
      <c r="E15" s="11">
        <f t="shared" si="3"/>
        <v>6.571065732591558</v>
      </c>
      <c r="F15" s="11">
        <f t="shared" si="4"/>
        <v>43.178904862039026</v>
      </c>
      <c r="G15" s="12">
        <f t="shared" si="5"/>
        <v>109.5177622098593</v>
      </c>
      <c r="H15" s="12">
        <f t="shared" si="2"/>
        <v>109.5177622098593</v>
      </c>
      <c r="I15" s="13"/>
      <c r="J15" s="14"/>
      <c r="K15" s="13"/>
    </row>
    <row r="16" spans="1:11" x14ac:dyDescent="0.2">
      <c r="A16" s="15">
        <v>13</v>
      </c>
      <c r="B16" s="3"/>
      <c r="C16" s="3">
        <f t="shared" si="0"/>
        <v>11.979669816658317</v>
      </c>
      <c r="D16" s="11"/>
      <c r="E16" s="11"/>
      <c r="F16" s="11"/>
      <c r="G16" s="12"/>
      <c r="H16" s="5"/>
      <c r="I16" s="6"/>
      <c r="J16" s="6"/>
      <c r="K16" s="6"/>
    </row>
    <row r="17" spans="1:11" x14ac:dyDescent="0.2">
      <c r="A17" s="15">
        <v>14</v>
      </c>
      <c r="B17" s="3"/>
      <c r="C17" s="10">
        <f>C16</f>
        <v>11.979669816658317</v>
      </c>
      <c r="D17" s="11"/>
      <c r="E17" s="11"/>
      <c r="F17" s="11"/>
      <c r="G17" s="12"/>
      <c r="H17" s="5"/>
      <c r="I17" s="6"/>
      <c r="J17" s="6"/>
      <c r="K17" s="6"/>
    </row>
    <row r="18" spans="1:11" x14ac:dyDescent="0.2">
      <c r="A18" s="15">
        <v>15</v>
      </c>
      <c r="B18" s="3"/>
      <c r="C18" s="10">
        <f t="shared" ref="C18:C27" si="6">C17</f>
        <v>11.979669816658317</v>
      </c>
      <c r="D18" s="11"/>
      <c r="E18" s="11"/>
      <c r="F18" s="11"/>
      <c r="G18" s="12"/>
      <c r="H18" s="5"/>
      <c r="I18" s="6"/>
      <c r="J18" s="6"/>
      <c r="K18" s="6"/>
    </row>
    <row r="19" spans="1:11" x14ac:dyDescent="0.2">
      <c r="A19" s="15">
        <v>16</v>
      </c>
      <c r="B19" s="3"/>
      <c r="C19" s="10">
        <f t="shared" si="6"/>
        <v>11.979669816658317</v>
      </c>
      <c r="D19" s="11"/>
      <c r="E19" s="11"/>
      <c r="F19" s="11"/>
      <c r="G19" s="12"/>
      <c r="H19" s="5"/>
      <c r="I19" s="6"/>
      <c r="J19" s="6"/>
      <c r="K19" s="6"/>
    </row>
    <row r="20" spans="1:11" x14ac:dyDescent="0.2">
      <c r="A20" s="15">
        <v>17</v>
      </c>
      <c r="B20" s="5"/>
      <c r="C20" s="10">
        <f t="shared" si="6"/>
        <v>11.979669816658317</v>
      </c>
      <c r="D20" s="11"/>
      <c r="E20" s="11"/>
      <c r="F20" s="11"/>
      <c r="G20" s="12"/>
      <c r="H20" s="5"/>
      <c r="I20" s="6"/>
      <c r="J20" s="6"/>
      <c r="K20" s="6"/>
    </row>
    <row r="21" spans="1:11" x14ac:dyDescent="0.2">
      <c r="A21" s="15">
        <v>18</v>
      </c>
      <c r="B21" s="5"/>
      <c r="C21" s="10">
        <f t="shared" si="6"/>
        <v>11.979669816658317</v>
      </c>
      <c r="D21" s="11"/>
      <c r="E21" s="11"/>
      <c r="F21" s="11"/>
      <c r="G21" s="12"/>
      <c r="H21" s="5"/>
      <c r="I21" s="6"/>
      <c r="J21" s="6"/>
      <c r="K21" s="6"/>
    </row>
    <row r="22" spans="1:11" x14ac:dyDescent="0.2">
      <c r="A22" s="15">
        <v>19</v>
      </c>
      <c r="B22" s="5"/>
      <c r="C22" s="10">
        <f t="shared" si="6"/>
        <v>11.979669816658317</v>
      </c>
      <c r="D22" s="11"/>
      <c r="E22" s="11"/>
      <c r="F22" s="11"/>
      <c r="G22" s="12"/>
      <c r="H22" s="5"/>
      <c r="I22" s="6"/>
      <c r="J22" s="6"/>
      <c r="K22" s="6"/>
    </row>
    <row r="23" spans="1:11" x14ac:dyDescent="0.2">
      <c r="A23" s="15">
        <v>20</v>
      </c>
      <c r="B23" s="5"/>
      <c r="C23" s="10">
        <f t="shared" si="6"/>
        <v>11.979669816658317</v>
      </c>
      <c r="D23" s="11"/>
      <c r="E23" s="11"/>
      <c r="F23" s="11"/>
      <c r="G23" s="12"/>
      <c r="H23" s="5"/>
      <c r="I23" s="6"/>
      <c r="J23" s="6"/>
      <c r="K23" s="6"/>
    </row>
    <row r="24" spans="1:11" x14ac:dyDescent="0.2">
      <c r="A24" s="15">
        <v>21</v>
      </c>
      <c r="B24" s="5"/>
      <c r="C24" s="10">
        <f t="shared" si="6"/>
        <v>11.979669816658317</v>
      </c>
      <c r="D24" s="11"/>
      <c r="E24" s="11"/>
      <c r="F24" s="11"/>
      <c r="G24" s="12"/>
      <c r="H24" s="5"/>
      <c r="I24" s="6"/>
      <c r="J24" s="6"/>
      <c r="K24" s="6"/>
    </row>
    <row r="25" spans="1:11" x14ac:dyDescent="0.2">
      <c r="A25" s="15">
        <v>22</v>
      </c>
      <c r="B25" s="5"/>
      <c r="C25" s="10">
        <f t="shared" si="6"/>
        <v>11.979669816658317</v>
      </c>
      <c r="D25" s="11"/>
      <c r="E25" s="11"/>
      <c r="F25" s="11"/>
      <c r="G25" s="12"/>
      <c r="H25" s="5"/>
      <c r="I25" s="6"/>
      <c r="J25" s="6"/>
      <c r="K25" s="6"/>
    </row>
    <row r="26" spans="1:11" x14ac:dyDescent="0.2">
      <c r="A26" s="15">
        <v>23</v>
      </c>
      <c r="B26" s="5"/>
      <c r="C26" s="10">
        <f t="shared" si="6"/>
        <v>11.979669816658317</v>
      </c>
      <c r="D26" s="11"/>
      <c r="E26" s="11"/>
      <c r="F26" s="11"/>
      <c r="G26" s="12"/>
      <c r="H26" s="5"/>
      <c r="I26" s="6"/>
      <c r="J26" s="6"/>
      <c r="K26" s="6"/>
    </row>
    <row r="27" spans="1:11" x14ac:dyDescent="0.2">
      <c r="A27" s="15">
        <v>24</v>
      </c>
      <c r="B27" s="5"/>
      <c r="C27" s="10">
        <f t="shared" si="6"/>
        <v>11.979669816658317</v>
      </c>
      <c r="D27" s="11"/>
      <c r="E27" s="11"/>
      <c r="F27" s="11"/>
      <c r="G27" s="12"/>
      <c r="H27" s="5"/>
      <c r="I27" s="6"/>
      <c r="J27" s="6"/>
      <c r="K27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ECB52-15B8-9946-8DB1-BB55F1B5010A}">
  <dimension ref="A1:P33"/>
  <sheetViews>
    <sheetView zoomScale="98" workbookViewId="0">
      <selection activeCell="A3" sqref="A3"/>
    </sheetView>
  </sheetViews>
  <sheetFormatPr baseColWidth="10" defaultRowHeight="16" x14ac:dyDescent="0.2"/>
  <cols>
    <col min="4" max="4" width="14.33203125" customWidth="1"/>
    <col min="5" max="5" width="16.83203125" customWidth="1"/>
  </cols>
  <sheetData>
    <row r="1" spans="1:16" x14ac:dyDescent="0.2">
      <c r="A1" s="1" t="s">
        <v>13</v>
      </c>
      <c r="B1" s="1"/>
      <c r="C1" s="1"/>
      <c r="D1" s="1"/>
      <c r="E1" s="1"/>
      <c r="F1" s="1"/>
      <c r="G1" s="2"/>
      <c r="H1" s="2"/>
      <c r="I1" s="2"/>
      <c r="J1" s="2"/>
      <c r="K1" s="2"/>
    </row>
    <row r="2" spans="1:16" x14ac:dyDescent="0.2">
      <c r="A2" s="1" t="s">
        <v>22</v>
      </c>
      <c r="B2" s="1"/>
      <c r="C2" s="1"/>
      <c r="D2" s="1"/>
      <c r="E2" s="1"/>
      <c r="F2" s="1"/>
      <c r="G2" s="2"/>
      <c r="H2" s="19"/>
      <c r="I2" s="2"/>
      <c r="J2" s="2"/>
      <c r="K2" s="2"/>
    </row>
    <row r="3" spans="1:16" x14ac:dyDescent="0.2">
      <c r="A3" s="3" t="s">
        <v>1</v>
      </c>
      <c r="B3" s="24" t="s">
        <v>15</v>
      </c>
      <c r="C3" s="3" t="s">
        <v>2</v>
      </c>
      <c r="D3" s="3" t="s">
        <v>16</v>
      </c>
      <c r="E3" s="25" t="s">
        <v>17</v>
      </c>
      <c r="F3" s="25" t="s">
        <v>18</v>
      </c>
      <c r="G3" s="25" t="s">
        <v>19</v>
      </c>
      <c r="H3" s="25" t="s">
        <v>20</v>
      </c>
      <c r="I3" s="3" t="s">
        <v>4</v>
      </c>
      <c r="J3" s="3" t="s">
        <v>5</v>
      </c>
      <c r="K3" s="3" t="s">
        <v>6</v>
      </c>
      <c r="L3" s="3" t="s">
        <v>7</v>
      </c>
      <c r="M3" s="3" t="s">
        <v>8</v>
      </c>
      <c r="N3" s="4"/>
      <c r="O3" s="1" t="s">
        <v>9</v>
      </c>
      <c r="P3" s="2"/>
    </row>
    <row r="4" spans="1:16" x14ac:dyDescent="0.2">
      <c r="A4" s="3">
        <v>1</v>
      </c>
      <c r="B4" s="24">
        <v>1</v>
      </c>
      <c r="C4" s="18">
        <v>3</v>
      </c>
      <c r="D4" s="3"/>
      <c r="E4" s="23"/>
      <c r="F4" s="26">
        <f>FORECAST(A4,$E$6:$E$13,$A$6:$A$13)</f>
        <v>24.273809523809526</v>
      </c>
      <c r="G4" s="28">
        <f>C4-F4</f>
        <v>-21.273809523809526</v>
      </c>
      <c r="H4" s="28">
        <f>F4+B30</f>
        <v>14.714285714285714</v>
      </c>
      <c r="I4" s="21">
        <f>H4-C4</f>
        <v>11.714285714285714</v>
      </c>
      <c r="J4" s="3">
        <f>ABS(I4)</f>
        <v>11.714285714285714</v>
      </c>
      <c r="K4" s="21">
        <f>I4^2</f>
        <v>137.22448979591834</v>
      </c>
      <c r="L4" s="5">
        <f>I4/C4*100</f>
        <v>390.47619047619048</v>
      </c>
      <c r="M4" s="5">
        <f>ABS(L4)</f>
        <v>390.47619047619048</v>
      </c>
      <c r="N4" s="6"/>
      <c r="O4" s="7" t="s">
        <v>10</v>
      </c>
      <c r="P4" s="8">
        <f>AVERAGE(J4:J15)</f>
        <v>10.984126984126986</v>
      </c>
    </row>
    <row r="5" spans="1:16" x14ac:dyDescent="0.2">
      <c r="A5" s="3">
        <v>2</v>
      </c>
      <c r="B5" s="24">
        <v>2</v>
      </c>
      <c r="C5" s="18">
        <v>5</v>
      </c>
      <c r="D5" s="23"/>
      <c r="E5" s="23"/>
      <c r="F5" s="26">
        <f t="shared" ref="F5:F27" si="0">FORECAST(A5,$E$6:$E$13,$A$6:$A$13)</f>
        <v>23.428571428571431</v>
      </c>
      <c r="G5" s="28">
        <f t="shared" ref="G5:G15" si="1">C5-F5</f>
        <v>-18.428571428571431</v>
      </c>
      <c r="H5" s="28">
        <f>F5+B31</f>
        <v>10.047619047619046</v>
      </c>
      <c r="I5" s="21">
        <f t="shared" ref="I5:I15" si="2">H5-C5</f>
        <v>5.0476190476190457</v>
      </c>
      <c r="J5" s="3">
        <f t="shared" ref="J5:J15" si="3">ABS(I5)</f>
        <v>5.0476190476190457</v>
      </c>
      <c r="K5" s="21">
        <f t="shared" ref="K5:K15" si="4">I5^2</f>
        <v>25.478458049886601</v>
      </c>
      <c r="L5" s="5">
        <f t="shared" ref="L5:L15" si="5">I5/C5*100</f>
        <v>100.95238095238091</v>
      </c>
      <c r="M5" s="5">
        <f t="shared" ref="M5:M15" si="6">ABS(L5)</f>
        <v>100.95238095238091</v>
      </c>
      <c r="N5" s="6"/>
      <c r="O5" s="7" t="s">
        <v>11</v>
      </c>
      <c r="P5" s="8">
        <f>AVERAGE(K4:K15)</f>
        <v>208.48951247165533</v>
      </c>
    </row>
    <row r="6" spans="1:16" x14ac:dyDescent="0.2">
      <c r="A6" s="3">
        <v>3</v>
      </c>
      <c r="B6" s="24">
        <v>3</v>
      </c>
      <c r="C6" s="18">
        <v>32</v>
      </c>
      <c r="D6" s="3">
        <f>AVERAGE(C4:C7)</f>
        <v>22.75</v>
      </c>
      <c r="E6" s="23">
        <f>AVERAGE(D6:D7)</f>
        <v>23.125</v>
      </c>
      <c r="F6" s="26">
        <f t="shared" si="0"/>
        <v>22.583333333333336</v>
      </c>
      <c r="G6" s="28">
        <f t="shared" si="1"/>
        <v>9.4166666666666643</v>
      </c>
      <c r="H6" s="28">
        <f>F6+B32</f>
        <v>24.047619047619047</v>
      </c>
      <c r="I6" s="21">
        <f t="shared" si="2"/>
        <v>-7.9523809523809526</v>
      </c>
      <c r="J6" s="3">
        <f t="shared" si="3"/>
        <v>7.9523809523809526</v>
      </c>
      <c r="K6" s="21">
        <f t="shared" si="4"/>
        <v>63.240362811791385</v>
      </c>
      <c r="L6" s="5">
        <f t="shared" si="5"/>
        <v>-24.851190476190478</v>
      </c>
      <c r="M6" s="5">
        <f t="shared" si="6"/>
        <v>24.851190476190478</v>
      </c>
      <c r="N6" s="6"/>
      <c r="O6" s="7" t="s">
        <v>12</v>
      </c>
      <c r="P6" s="9">
        <f>AVERAGE(M4:M15)</f>
        <v>107.92252585900262</v>
      </c>
    </row>
    <row r="7" spans="1:16" x14ac:dyDescent="0.2">
      <c r="A7" s="3">
        <v>4</v>
      </c>
      <c r="B7" s="24">
        <v>4</v>
      </c>
      <c r="C7" s="18">
        <v>51</v>
      </c>
      <c r="D7" s="3">
        <f>AVERAGE(C5:C8)</f>
        <v>23.5</v>
      </c>
      <c r="E7" s="23">
        <f>AVERAGE(D7:D8)</f>
        <v>23.5</v>
      </c>
      <c r="F7" s="26">
        <f t="shared" si="0"/>
        <v>21.738095238095241</v>
      </c>
      <c r="G7" s="28">
        <f t="shared" si="1"/>
        <v>29.261904761904759</v>
      </c>
      <c r="H7" s="28">
        <f>F7+B33</f>
        <v>32.047619047619051</v>
      </c>
      <c r="I7" s="21">
        <f t="shared" si="2"/>
        <v>-18.952380952380949</v>
      </c>
      <c r="J7" s="3">
        <f t="shared" si="3"/>
        <v>18.952380952380949</v>
      </c>
      <c r="K7" s="21">
        <f t="shared" si="4"/>
        <v>359.19274376417223</v>
      </c>
      <c r="L7" s="5">
        <f t="shared" si="5"/>
        <v>-37.161531279178334</v>
      </c>
      <c r="M7" s="5">
        <f t="shared" si="6"/>
        <v>37.161531279178334</v>
      </c>
      <c r="N7" s="13"/>
      <c r="O7" s="14"/>
      <c r="P7" s="13"/>
    </row>
    <row r="8" spans="1:16" x14ac:dyDescent="0.2">
      <c r="A8" s="3">
        <v>5</v>
      </c>
      <c r="B8" s="24">
        <v>1</v>
      </c>
      <c r="C8" s="18">
        <v>6</v>
      </c>
      <c r="D8" s="3">
        <f>AVERAGE(C6:C9)</f>
        <v>23.5</v>
      </c>
      <c r="E8" s="23">
        <f>AVERAGE(D8:D9)</f>
        <v>21.5</v>
      </c>
      <c r="F8" s="26">
        <f t="shared" si="0"/>
        <v>20.892857142857146</v>
      </c>
      <c r="G8" s="28">
        <f t="shared" si="1"/>
        <v>-14.892857142857146</v>
      </c>
      <c r="H8" s="28">
        <f>F8+B30</f>
        <v>11.333333333333334</v>
      </c>
      <c r="I8" s="21">
        <f t="shared" si="2"/>
        <v>5.3333333333333339</v>
      </c>
      <c r="J8" s="3">
        <f t="shared" si="3"/>
        <v>5.3333333333333339</v>
      </c>
      <c r="K8" s="21">
        <f t="shared" si="4"/>
        <v>28.44444444444445</v>
      </c>
      <c r="L8" s="5">
        <f t="shared" si="5"/>
        <v>88.8888888888889</v>
      </c>
      <c r="M8" s="5">
        <f t="shared" si="6"/>
        <v>88.8888888888889</v>
      </c>
      <c r="N8" s="13"/>
      <c r="O8" s="14"/>
      <c r="P8" s="13"/>
    </row>
    <row r="9" spans="1:16" x14ac:dyDescent="0.2">
      <c r="A9" s="3">
        <v>6</v>
      </c>
      <c r="B9" s="24">
        <v>2</v>
      </c>
      <c r="C9" s="18">
        <v>5</v>
      </c>
      <c r="D9" s="3">
        <f>AVERAGE(C7:C10)</f>
        <v>19.5</v>
      </c>
      <c r="E9" s="23">
        <f>AVERAGE(D9:D10)</f>
        <v>16.75</v>
      </c>
      <c r="F9" s="26">
        <f t="shared" si="0"/>
        <v>20.047619047619051</v>
      </c>
      <c r="G9" s="28">
        <f t="shared" si="1"/>
        <v>-15.047619047619051</v>
      </c>
      <c r="H9" s="28">
        <f t="shared" ref="H9:H11" si="7">F9+B31</f>
        <v>6.6666666666666661</v>
      </c>
      <c r="I9" s="21">
        <f t="shared" si="2"/>
        <v>1.6666666666666661</v>
      </c>
      <c r="J9" s="3">
        <f t="shared" si="3"/>
        <v>1.6666666666666661</v>
      </c>
      <c r="K9" s="21">
        <f t="shared" si="4"/>
        <v>2.7777777777777759</v>
      </c>
      <c r="L9" s="5">
        <f t="shared" si="5"/>
        <v>33.333333333333321</v>
      </c>
      <c r="M9" s="5">
        <f t="shared" si="6"/>
        <v>33.333333333333321</v>
      </c>
      <c r="N9" s="13"/>
      <c r="O9" s="14"/>
      <c r="P9" s="13"/>
    </row>
    <row r="10" spans="1:16" x14ac:dyDescent="0.2">
      <c r="A10" s="3">
        <v>7</v>
      </c>
      <c r="B10" s="24">
        <v>3</v>
      </c>
      <c r="C10" s="18">
        <v>16</v>
      </c>
      <c r="D10" s="3">
        <f>AVERAGE(C8:C11)</f>
        <v>14</v>
      </c>
      <c r="E10" s="23">
        <f>AVERAGE(D10:D11)</f>
        <v>16.375</v>
      </c>
      <c r="F10" s="26">
        <f t="shared" si="0"/>
        <v>19.202380952380953</v>
      </c>
      <c r="G10" s="28">
        <f t="shared" si="1"/>
        <v>-3.2023809523809526</v>
      </c>
      <c r="H10" s="28">
        <f t="shared" si="7"/>
        <v>20.666666666666664</v>
      </c>
      <c r="I10" s="21">
        <f t="shared" si="2"/>
        <v>4.6666666666666643</v>
      </c>
      <c r="J10" s="3">
        <f t="shared" si="3"/>
        <v>4.6666666666666643</v>
      </c>
      <c r="K10" s="21">
        <f t="shared" si="4"/>
        <v>21.777777777777757</v>
      </c>
      <c r="L10" s="5">
        <f t="shared" si="5"/>
        <v>29.16666666666665</v>
      </c>
      <c r="M10" s="5">
        <f t="shared" si="6"/>
        <v>29.16666666666665</v>
      </c>
      <c r="N10" s="13"/>
      <c r="O10" s="14"/>
      <c r="P10" s="13"/>
    </row>
    <row r="11" spans="1:16" x14ac:dyDescent="0.2">
      <c r="A11" s="3">
        <v>8</v>
      </c>
      <c r="B11" s="24">
        <v>4</v>
      </c>
      <c r="C11" s="18">
        <v>29</v>
      </c>
      <c r="D11" s="3">
        <f>AVERAGE(C9:C12)</f>
        <v>18.75</v>
      </c>
      <c r="E11" s="23">
        <f>AVERAGE(D11:D12)</f>
        <v>19.375</v>
      </c>
      <c r="F11" s="26">
        <f t="shared" si="0"/>
        <v>18.357142857142858</v>
      </c>
      <c r="G11" s="28">
        <f t="shared" si="1"/>
        <v>10.642857142857142</v>
      </c>
      <c r="H11" s="28">
        <f t="shared" si="7"/>
        <v>28.666666666666664</v>
      </c>
      <c r="I11" s="21">
        <f t="shared" si="2"/>
        <v>-0.3333333333333357</v>
      </c>
      <c r="J11" s="3">
        <f t="shared" si="3"/>
        <v>0.3333333333333357</v>
      </c>
      <c r="K11" s="21">
        <f t="shared" si="4"/>
        <v>0.11111111111111269</v>
      </c>
      <c r="L11" s="5">
        <f t="shared" si="5"/>
        <v>-1.14942528735633</v>
      </c>
      <c r="M11" s="5">
        <f t="shared" si="6"/>
        <v>1.14942528735633</v>
      </c>
      <c r="N11" s="13"/>
      <c r="O11" s="14"/>
      <c r="P11" s="13"/>
    </row>
    <row r="12" spans="1:16" x14ac:dyDescent="0.2">
      <c r="A12" s="3">
        <v>9</v>
      </c>
      <c r="B12" s="24">
        <v>1</v>
      </c>
      <c r="C12" s="18">
        <v>25</v>
      </c>
      <c r="D12" s="3">
        <f>AVERAGE(C10:C13)</f>
        <v>20</v>
      </c>
      <c r="E12" s="23">
        <f>AVERAGE(D12:D13)</f>
        <v>19.75</v>
      </c>
      <c r="F12" s="26">
        <f t="shared" si="0"/>
        <v>17.511904761904763</v>
      </c>
      <c r="G12" s="28">
        <f t="shared" si="1"/>
        <v>7.4880952380952372</v>
      </c>
      <c r="H12" s="28">
        <f>G12+B30</f>
        <v>-2.0714285714285747</v>
      </c>
      <c r="I12" s="21">
        <f t="shared" si="2"/>
        <v>-27.071428571428577</v>
      </c>
      <c r="J12" s="3">
        <f t="shared" si="3"/>
        <v>27.071428571428577</v>
      </c>
      <c r="K12" s="21">
        <f t="shared" si="4"/>
        <v>732.8622448979595</v>
      </c>
      <c r="L12" s="5">
        <f t="shared" si="5"/>
        <v>-108.28571428571429</v>
      </c>
      <c r="M12" s="5">
        <f t="shared" si="6"/>
        <v>108.28571428571429</v>
      </c>
      <c r="N12" s="13"/>
      <c r="O12" s="14"/>
      <c r="P12" s="13"/>
    </row>
    <row r="13" spans="1:16" x14ac:dyDescent="0.2">
      <c r="A13" s="3">
        <v>10</v>
      </c>
      <c r="B13" s="24">
        <v>2</v>
      </c>
      <c r="C13" s="18">
        <v>10</v>
      </c>
      <c r="D13" s="3">
        <f>AVERAGE(C11:C14)</f>
        <v>19.5</v>
      </c>
      <c r="E13" s="23">
        <f>AVERAGE(D13:D14)</f>
        <v>16.625</v>
      </c>
      <c r="F13" s="26">
        <f t="shared" si="0"/>
        <v>16.666666666666668</v>
      </c>
      <c r="G13" s="28">
        <f t="shared" si="1"/>
        <v>-6.6666666666666679</v>
      </c>
      <c r="H13" s="28">
        <f t="shared" ref="H13:H27" si="8">G13+B31</f>
        <v>-20.047619047619051</v>
      </c>
      <c r="I13" s="21">
        <f t="shared" si="2"/>
        <v>-30.047619047619051</v>
      </c>
      <c r="J13" s="3">
        <f t="shared" si="3"/>
        <v>30.047619047619051</v>
      </c>
      <c r="K13" s="21">
        <f t="shared" si="4"/>
        <v>902.85941043083926</v>
      </c>
      <c r="L13" s="5">
        <f t="shared" si="5"/>
        <v>-300.47619047619054</v>
      </c>
      <c r="M13" s="5">
        <f t="shared" si="6"/>
        <v>300.47619047619054</v>
      </c>
      <c r="N13" s="13"/>
      <c r="O13" s="14"/>
      <c r="P13" s="13"/>
    </row>
    <row r="14" spans="1:16" x14ac:dyDescent="0.2">
      <c r="A14" s="3">
        <v>11</v>
      </c>
      <c r="B14" s="24">
        <v>3</v>
      </c>
      <c r="C14" s="18">
        <v>14</v>
      </c>
      <c r="D14" s="3">
        <f>AVERAGE(C12:C15)</f>
        <v>13.75</v>
      </c>
      <c r="E14" s="23"/>
      <c r="F14" s="26">
        <f t="shared" si="0"/>
        <v>15.821428571428573</v>
      </c>
      <c r="G14" s="28">
        <f>C14-F14</f>
        <v>-1.821428571428573</v>
      </c>
      <c r="H14" s="28">
        <f t="shared" si="8"/>
        <v>-0.35714285714286009</v>
      </c>
      <c r="I14" s="21">
        <f t="shared" si="2"/>
        <v>-14.357142857142859</v>
      </c>
      <c r="J14" s="3">
        <f t="shared" si="3"/>
        <v>14.357142857142859</v>
      </c>
      <c r="K14" s="21">
        <f t="shared" si="4"/>
        <v>206.12755102040822</v>
      </c>
      <c r="L14" s="5">
        <f t="shared" si="5"/>
        <v>-102.55102040816328</v>
      </c>
      <c r="M14" s="5">
        <f t="shared" si="6"/>
        <v>102.55102040816328</v>
      </c>
      <c r="N14" s="13"/>
      <c r="O14" s="14"/>
      <c r="P14" s="13"/>
    </row>
    <row r="15" spans="1:16" x14ac:dyDescent="0.2">
      <c r="A15" s="3">
        <v>12</v>
      </c>
      <c r="B15" s="24">
        <v>4</v>
      </c>
      <c r="C15" s="18">
        <v>6</v>
      </c>
      <c r="D15" s="23"/>
      <c r="E15" s="23"/>
      <c r="F15" s="26">
        <f t="shared" si="0"/>
        <v>14.976190476190478</v>
      </c>
      <c r="G15" s="28">
        <f t="shared" si="1"/>
        <v>-8.9761904761904781</v>
      </c>
      <c r="H15" s="28">
        <f t="shared" si="8"/>
        <v>1.3333333333333286</v>
      </c>
      <c r="I15" s="21">
        <f t="shared" si="2"/>
        <v>-4.6666666666666714</v>
      </c>
      <c r="J15" s="3">
        <f t="shared" si="3"/>
        <v>4.6666666666666714</v>
      </c>
      <c r="K15" s="21">
        <f t="shared" si="4"/>
        <v>21.777777777777821</v>
      </c>
      <c r="L15" s="5">
        <f t="shared" si="5"/>
        <v>-77.777777777777857</v>
      </c>
      <c r="M15" s="5">
        <f t="shared" si="6"/>
        <v>77.777777777777857</v>
      </c>
      <c r="N15" s="13"/>
      <c r="O15" s="14"/>
      <c r="P15" s="13"/>
    </row>
    <row r="16" spans="1:16" x14ac:dyDescent="0.2">
      <c r="A16" s="15">
        <v>13</v>
      </c>
      <c r="B16" s="24"/>
      <c r="C16" s="3"/>
      <c r="D16" s="3"/>
      <c r="E16" s="23"/>
      <c r="F16" s="26">
        <f t="shared" si="0"/>
        <v>14.130952380952383</v>
      </c>
      <c r="G16" s="23"/>
      <c r="H16" s="28">
        <f>F16+B30</f>
        <v>4.5714285714285712</v>
      </c>
      <c r="I16" s="11"/>
      <c r="J16" s="11"/>
      <c r="K16" s="11"/>
      <c r="L16" s="12"/>
      <c r="M16" s="5"/>
      <c r="N16" s="6"/>
      <c r="O16" s="6"/>
      <c r="P16" s="6"/>
    </row>
    <row r="17" spans="1:16" x14ac:dyDescent="0.2">
      <c r="A17" s="15">
        <v>14</v>
      </c>
      <c r="B17" s="24"/>
      <c r="C17" s="3"/>
      <c r="D17" s="10"/>
      <c r="E17" s="23"/>
      <c r="F17" s="26">
        <f t="shared" si="0"/>
        <v>13.285714285714286</v>
      </c>
      <c r="G17" s="23"/>
      <c r="H17" s="28">
        <f>F17+B31</f>
        <v>-9.5238095238098452E-2</v>
      </c>
      <c r="I17" s="11"/>
      <c r="J17" s="11"/>
      <c r="K17" s="11"/>
      <c r="L17" s="12"/>
      <c r="M17" s="5"/>
      <c r="N17" s="6"/>
      <c r="O17" s="6"/>
      <c r="P17" s="6"/>
    </row>
    <row r="18" spans="1:16" x14ac:dyDescent="0.2">
      <c r="A18" s="15">
        <v>15</v>
      </c>
      <c r="B18" s="24"/>
      <c r="C18" s="3"/>
      <c r="D18" s="10"/>
      <c r="E18" s="23"/>
      <c r="F18" s="26">
        <f t="shared" si="0"/>
        <v>12.440476190476192</v>
      </c>
      <c r="G18" s="23"/>
      <c r="H18" s="28">
        <f t="shared" ref="H17:H19" si="9">F18+B32</f>
        <v>13.904761904761905</v>
      </c>
      <c r="I18" s="11"/>
      <c r="J18" s="11"/>
      <c r="K18" s="11"/>
      <c r="L18" s="12"/>
      <c r="M18" s="5"/>
      <c r="N18" s="6"/>
      <c r="O18" s="6"/>
      <c r="P18" s="6"/>
    </row>
    <row r="19" spans="1:16" x14ac:dyDescent="0.2">
      <c r="A19" s="15">
        <v>16</v>
      </c>
      <c r="B19" s="24"/>
      <c r="C19" s="3"/>
      <c r="D19" s="10"/>
      <c r="E19" s="23"/>
      <c r="F19" s="26">
        <f t="shared" si="0"/>
        <v>11.595238095238097</v>
      </c>
      <c r="G19" s="23"/>
      <c r="H19" s="28">
        <f t="shared" si="9"/>
        <v>21.904761904761905</v>
      </c>
      <c r="I19" s="11"/>
      <c r="J19" s="11"/>
      <c r="K19" s="11"/>
      <c r="L19" s="12"/>
      <c r="M19" s="5"/>
      <c r="N19" s="6"/>
      <c r="O19" s="6"/>
      <c r="P19" s="6"/>
    </row>
    <row r="20" spans="1:16" x14ac:dyDescent="0.2">
      <c r="A20" s="15">
        <v>17</v>
      </c>
      <c r="B20" s="24"/>
      <c r="C20" s="5"/>
      <c r="D20" s="10"/>
      <c r="E20" s="23"/>
      <c r="F20" s="26">
        <f>FORECAST(A20,$E$6:$E$13,$A$6:$A$13)</f>
        <v>10.750000000000002</v>
      </c>
      <c r="G20" s="23"/>
      <c r="H20" s="28">
        <f>F20+B30</f>
        <v>1.1904761904761898</v>
      </c>
      <c r="I20" s="11"/>
      <c r="J20" s="11"/>
      <c r="K20" s="11"/>
      <c r="L20" s="12"/>
      <c r="M20" s="5"/>
      <c r="N20" s="6"/>
      <c r="O20" s="6"/>
      <c r="P20" s="6"/>
    </row>
    <row r="21" spans="1:16" x14ac:dyDescent="0.2">
      <c r="A21" s="15">
        <v>18</v>
      </c>
      <c r="B21" s="24"/>
      <c r="C21" s="5"/>
      <c r="D21" s="10"/>
      <c r="E21" s="23"/>
      <c r="F21" s="26">
        <f t="shared" si="0"/>
        <v>9.9047619047619069</v>
      </c>
      <c r="G21" s="23"/>
      <c r="H21" s="28">
        <f t="shared" ref="H21:H23" si="10">F21+B31</f>
        <v>-3.4761904761904781</v>
      </c>
      <c r="I21" s="11"/>
      <c r="J21" s="11"/>
      <c r="K21" s="11"/>
      <c r="L21" s="12"/>
      <c r="M21" s="5"/>
      <c r="N21" s="6"/>
      <c r="O21" s="6"/>
      <c r="P21" s="6"/>
    </row>
    <row r="22" spans="1:16" x14ac:dyDescent="0.2">
      <c r="A22" s="15">
        <v>19</v>
      </c>
      <c r="B22" s="24"/>
      <c r="C22" s="5"/>
      <c r="D22" s="10"/>
      <c r="E22" s="23"/>
      <c r="F22" s="26">
        <f t="shared" si="0"/>
        <v>9.0595238095238102</v>
      </c>
      <c r="G22" s="23"/>
      <c r="H22" s="28">
        <f t="shared" si="10"/>
        <v>10.523809523809524</v>
      </c>
      <c r="I22" s="11"/>
      <c r="J22" s="11"/>
      <c r="K22" s="11"/>
      <c r="L22" s="12"/>
      <c r="M22" s="5"/>
      <c r="N22" s="6"/>
      <c r="O22" s="6"/>
      <c r="P22" s="6"/>
    </row>
    <row r="23" spans="1:16" x14ac:dyDescent="0.2">
      <c r="A23" s="15">
        <v>20</v>
      </c>
      <c r="B23" s="24"/>
      <c r="C23" s="5"/>
      <c r="D23" s="10"/>
      <c r="E23" s="23"/>
      <c r="F23" s="26">
        <f t="shared" si="0"/>
        <v>8.2142857142857153</v>
      </c>
      <c r="G23" s="23"/>
      <c r="H23" s="28">
        <f t="shared" si="10"/>
        <v>18.523809523809522</v>
      </c>
      <c r="I23" s="11"/>
      <c r="J23" s="11"/>
      <c r="K23" s="11"/>
      <c r="L23" s="12"/>
      <c r="M23" s="5"/>
      <c r="N23" s="6"/>
      <c r="O23" s="6"/>
      <c r="P23" s="6"/>
    </row>
    <row r="24" spans="1:16" x14ac:dyDescent="0.2">
      <c r="A24" s="15">
        <v>21</v>
      </c>
      <c r="B24" s="24"/>
      <c r="C24" s="5"/>
      <c r="D24" s="10"/>
      <c r="E24" s="23"/>
      <c r="F24" s="26">
        <f t="shared" si="0"/>
        <v>7.3690476190476204</v>
      </c>
      <c r="G24" s="23"/>
      <c r="H24" s="28">
        <f>F24+B30</f>
        <v>-2.1904761904761916</v>
      </c>
      <c r="I24" s="11"/>
      <c r="J24" s="11"/>
      <c r="K24" s="11"/>
      <c r="L24" s="12"/>
      <c r="M24" s="5"/>
      <c r="N24" s="6"/>
      <c r="O24" s="6"/>
      <c r="P24" s="6"/>
    </row>
    <row r="25" spans="1:16" x14ac:dyDescent="0.2">
      <c r="A25" s="15">
        <v>22</v>
      </c>
      <c r="B25" s="24"/>
      <c r="C25" s="5"/>
      <c r="D25" s="10"/>
      <c r="E25" s="23"/>
      <c r="F25" s="26">
        <f t="shared" si="0"/>
        <v>6.5238095238095255</v>
      </c>
      <c r="G25" s="23"/>
      <c r="H25" s="28">
        <f t="shared" ref="H25:H27" si="11">F25+B31</f>
        <v>-6.8571428571428594</v>
      </c>
      <c r="I25" s="11"/>
      <c r="J25" s="11"/>
      <c r="K25" s="11"/>
      <c r="L25" s="12"/>
      <c r="M25" s="5"/>
      <c r="N25" s="6"/>
      <c r="O25" s="6"/>
      <c r="P25" s="6"/>
    </row>
    <row r="26" spans="1:16" x14ac:dyDescent="0.2">
      <c r="A26" s="15">
        <v>23</v>
      </c>
      <c r="B26" s="24"/>
      <c r="C26" s="5"/>
      <c r="D26" s="10"/>
      <c r="E26" s="23"/>
      <c r="F26" s="26">
        <f t="shared" si="0"/>
        <v>5.6785714285714306</v>
      </c>
      <c r="G26" s="23"/>
      <c r="H26" s="28">
        <f t="shared" si="11"/>
        <v>7.1428571428571432</v>
      </c>
      <c r="I26" s="11"/>
      <c r="J26" s="11"/>
      <c r="K26" s="11"/>
      <c r="L26" s="12"/>
      <c r="M26" s="5"/>
      <c r="N26" s="6"/>
      <c r="O26" s="6"/>
      <c r="P26" s="6"/>
    </row>
    <row r="27" spans="1:16" x14ac:dyDescent="0.2">
      <c r="A27" s="15">
        <v>24</v>
      </c>
      <c r="B27" s="24"/>
      <c r="C27" s="5"/>
      <c r="D27" s="10"/>
      <c r="E27" s="23"/>
      <c r="F27" s="26">
        <f t="shared" si="0"/>
        <v>4.8333333333333357</v>
      </c>
      <c r="G27" s="23"/>
      <c r="H27" s="28">
        <f t="shared" si="11"/>
        <v>15.142857142857142</v>
      </c>
      <c r="I27" s="11"/>
      <c r="J27" s="11"/>
      <c r="K27" s="11"/>
      <c r="L27" s="12"/>
      <c r="M27" s="5"/>
      <c r="N27" s="6"/>
      <c r="O27" s="6"/>
      <c r="P27" s="6"/>
    </row>
    <row r="29" spans="1:16" x14ac:dyDescent="0.2">
      <c r="A29" t="s">
        <v>15</v>
      </c>
      <c r="B29" t="s">
        <v>19</v>
      </c>
    </row>
    <row r="30" spans="1:16" x14ac:dyDescent="0.2">
      <c r="A30" s="17">
        <v>1</v>
      </c>
      <c r="B30" s="27">
        <f>AVERAGE(G4,G8,G12)</f>
        <v>-9.559523809523812</v>
      </c>
    </row>
    <row r="31" spans="1:16" x14ac:dyDescent="0.2">
      <c r="A31" s="17">
        <v>2</v>
      </c>
      <c r="B31" s="27">
        <f>AVERAGE(G5,G9,G13)</f>
        <v>-13.380952380952385</v>
      </c>
    </row>
    <row r="32" spans="1:16" x14ac:dyDescent="0.2">
      <c r="A32" s="17">
        <v>3</v>
      </c>
      <c r="B32" s="27">
        <f>AVERAGE(G6,G10,G14)</f>
        <v>1.4642857142857129</v>
      </c>
    </row>
    <row r="33" spans="1:2" x14ac:dyDescent="0.2">
      <c r="A33" s="17">
        <v>4</v>
      </c>
      <c r="B33" s="27">
        <f>AVERAGE(G7,G11,G15)</f>
        <v>10.309523809523807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11A59-ADDE-EE42-9989-22DA295FBD93}">
  <dimension ref="A1:P33"/>
  <sheetViews>
    <sheetView workbookViewId="0">
      <selection activeCell="H4" sqref="H4"/>
    </sheetView>
  </sheetViews>
  <sheetFormatPr baseColWidth="10" defaultRowHeight="16" x14ac:dyDescent="0.2"/>
  <cols>
    <col min="4" max="4" width="14.33203125" customWidth="1"/>
    <col min="5" max="5" width="16.83203125" customWidth="1"/>
  </cols>
  <sheetData>
    <row r="1" spans="1:16" x14ac:dyDescent="0.2">
      <c r="A1" s="1" t="s">
        <v>13</v>
      </c>
      <c r="B1" s="1"/>
      <c r="C1" s="1"/>
      <c r="D1" s="1"/>
      <c r="E1" s="1"/>
      <c r="F1" s="1"/>
      <c r="G1" s="2"/>
      <c r="H1" s="2"/>
      <c r="I1" s="2"/>
      <c r="J1" s="2"/>
      <c r="K1" s="2"/>
    </row>
    <row r="2" spans="1:16" x14ac:dyDescent="0.2">
      <c r="A2" s="1" t="s">
        <v>21</v>
      </c>
      <c r="B2" s="1"/>
      <c r="C2" s="1"/>
      <c r="D2" s="1"/>
      <c r="E2" s="1"/>
      <c r="F2" s="1"/>
      <c r="G2" s="2"/>
      <c r="H2" s="19"/>
      <c r="I2" s="2"/>
      <c r="J2" s="2"/>
      <c r="K2" s="2"/>
    </row>
    <row r="3" spans="1:16" x14ac:dyDescent="0.2">
      <c r="A3" s="3" t="s">
        <v>1</v>
      </c>
      <c r="B3" s="24" t="s">
        <v>15</v>
      </c>
      <c r="C3" s="3" t="s">
        <v>2</v>
      </c>
      <c r="D3" s="3" t="s">
        <v>16</v>
      </c>
      <c r="E3" s="25" t="s">
        <v>17</v>
      </c>
      <c r="F3" s="25" t="s">
        <v>18</v>
      </c>
      <c r="G3" s="25" t="s">
        <v>19</v>
      </c>
      <c r="H3" s="25" t="s">
        <v>20</v>
      </c>
      <c r="I3" s="3" t="s">
        <v>4</v>
      </c>
      <c r="J3" s="3" t="s">
        <v>5</v>
      </c>
      <c r="K3" s="3" t="s">
        <v>6</v>
      </c>
      <c r="L3" s="3" t="s">
        <v>7</v>
      </c>
      <c r="M3" s="3" t="s">
        <v>8</v>
      </c>
      <c r="N3" s="4"/>
      <c r="O3" s="1" t="s">
        <v>9</v>
      </c>
      <c r="P3" s="2"/>
    </row>
    <row r="4" spans="1:16" x14ac:dyDescent="0.2">
      <c r="A4" s="3">
        <v>1</v>
      </c>
      <c r="B4" s="24">
        <v>1</v>
      </c>
      <c r="C4" s="18">
        <v>3</v>
      </c>
      <c r="D4" s="3"/>
      <c r="E4" s="23"/>
      <c r="F4" s="26">
        <f>FORECAST(A4,$E$6:$E$13,$A$6:$A$13)</f>
        <v>24.273809523809526</v>
      </c>
      <c r="G4" s="28">
        <f>C4/F4</f>
        <v>0.12358999509563511</v>
      </c>
      <c r="H4" s="28">
        <f>F4+B30</f>
        <v>24.886599441875852</v>
      </c>
      <c r="I4" s="21">
        <f>H4-C4</f>
        <v>21.886599441875852</v>
      </c>
      <c r="J4" s="3">
        <f>ABS(I4)</f>
        <v>21.886599441875852</v>
      </c>
      <c r="K4" s="21">
        <f>I4^2</f>
        <v>479.02323512912034</v>
      </c>
      <c r="L4" s="5">
        <f>I4/C4*100</f>
        <v>729.55331472919511</v>
      </c>
      <c r="M4" s="5">
        <f>ABS(L4)</f>
        <v>729.55331472919511</v>
      </c>
      <c r="N4" s="6"/>
      <c r="O4" s="7" t="s">
        <v>10</v>
      </c>
      <c r="P4" s="8">
        <f>AVERAGE(J4:J15)</f>
        <v>14.120756439900047</v>
      </c>
    </row>
    <row r="5" spans="1:16" x14ac:dyDescent="0.2">
      <c r="A5" s="3">
        <v>2</v>
      </c>
      <c r="B5" s="24">
        <v>2</v>
      </c>
      <c r="C5" s="18">
        <v>5</v>
      </c>
      <c r="D5" s="23"/>
      <c r="E5" s="23"/>
      <c r="F5" s="26">
        <f t="shared" ref="F5:F27" si="0">FORECAST(A5,$E$6:$E$13,$A$6:$A$13)</f>
        <v>23.428571428571431</v>
      </c>
      <c r="G5" s="28">
        <f t="shared" ref="G5:G15" si="1">C5/F5</f>
        <v>0.21341463414634146</v>
      </c>
      <c r="H5" s="28">
        <f>F5+B31</f>
        <v>23.782845031877535</v>
      </c>
      <c r="I5" s="21">
        <f t="shared" ref="I5:I15" si="2">H5-C5</f>
        <v>18.782845031877535</v>
      </c>
      <c r="J5" s="3">
        <f t="shared" ref="J5:J15" si="3">ABS(I5)</f>
        <v>18.782845031877535</v>
      </c>
      <c r="K5" s="21">
        <f t="shared" ref="K5:K15" si="4">I5^2</f>
        <v>352.7952674915266</v>
      </c>
      <c r="L5" s="5">
        <f t="shared" ref="L5:L15" si="5">I5/C5*100</f>
        <v>375.65690063755073</v>
      </c>
      <c r="M5" s="5">
        <f t="shared" ref="M5:M15" si="6">ABS(L5)</f>
        <v>375.65690063755073</v>
      </c>
      <c r="N5" s="6"/>
      <c r="O5" s="7" t="s">
        <v>11</v>
      </c>
      <c r="P5" s="8">
        <f>AVERAGE(K4:K15)</f>
        <v>252.34293782508053</v>
      </c>
    </row>
    <row r="6" spans="1:16" x14ac:dyDescent="0.2">
      <c r="A6" s="3">
        <v>3</v>
      </c>
      <c r="B6" s="24">
        <v>3</v>
      </c>
      <c r="C6" s="18">
        <v>32</v>
      </c>
      <c r="D6" s="3">
        <f>AVERAGE(C4:C7)</f>
        <v>22.75</v>
      </c>
      <c r="E6" s="23">
        <f>AVERAGE(D6:D7)</f>
        <v>23.125</v>
      </c>
      <c r="F6" s="26">
        <f t="shared" si="0"/>
        <v>22.583333333333336</v>
      </c>
      <c r="G6" s="28">
        <f t="shared" si="1"/>
        <v>1.4169741697416973</v>
      </c>
      <c r="H6" s="28">
        <f>F6+B32</f>
        <v>23.628360007480822</v>
      </c>
      <c r="I6" s="21">
        <f t="shared" si="2"/>
        <v>-8.371639992519178</v>
      </c>
      <c r="J6" s="3">
        <f t="shared" si="3"/>
        <v>8.371639992519178</v>
      </c>
      <c r="K6" s="21">
        <f t="shared" si="4"/>
        <v>70.084356164346502</v>
      </c>
      <c r="L6" s="5">
        <f t="shared" si="5"/>
        <v>-26.161374976622433</v>
      </c>
      <c r="M6" s="5">
        <f t="shared" si="6"/>
        <v>26.161374976622433</v>
      </c>
      <c r="N6" s="6"/>
      <c r="O6" s="7" t="s">
        <v>12</v>
      </c>
      <c r="P6" s="9">
        <f>AVERAGE(M4:M15)</f>
        <v>179.03795176605919</v>
      </c>
    </row>
    <row r="7" spans="1:16" x14ac:dyDescent="0.2">
      <c r="A7" s="3">
        <v>4</v>
      </c>
      <c r="B7" s="24">
        <v>4</v>
      </c>
      <c r="C7" s="18">
        <v>51</v>
      </c>
      <c r="D7" s="3">
        <f>AVERAGE(C5:C8)</f>
        <v>23.5</v>
      </c>
      <c r="E7" s="23">
        <f>AVERAGE(D7:D8)</f>
        <v>23.5</v>
      </c>
      <c r="F7" s="26">
        <f t="shared" si="0"/>
        <v>21.738095238095241</v>
      </c>
      <c r="G7" s="28">
        <f t="shared" si="1"/>
        <v>2.3461117196056951</v>
      </c>
      <c r="H7" s="28">
        <f>F7+B33</f>
        <v>23.180266633634698</v>
      </c>
      <c r="I7" s="21">
        <f t="shared" si="2"/>
        <v>-27.819733366365302</v>
      </c>
      <c r="J7" s="3">
        <f t="shared" si="3"/>
        <v>27.819733366365302</v>
      </c>
      <c r="K7" s="21">
        <f t="shared" si="4"/>
        <v>773.93756457565894</v>
      </c>
      <c r="L7" s="5">
        <f t="shared" si="5"/>
        <v>-54.548496796794709</v>
      </c>
      <c r="M7" s="5">
        <f t="shared" si="6"/>
        <v>54.548496796794709</v>
      </c>
      <c r="N7" s="13"/>
      <c r="O7" s="14"/>
      <c r="P7" s="13"/>
    </row>
    <row r="8" spans="1:16" x14ac:dyDescent="0.2">
      <c r="A8" s="3">
        <v>5</v>
      </c>
      <c r="B8" s="24">
        <v>1</v>
      </c>
      <c r="C8" s="18">
        <v>6</v>
      </c>
      <c r="D8" s="3">
        <f>AVERAGE(C6:C9)</f>
        <v>23.5</v>
      </c>
      <c r="E8" s="23">
        <f>AVERAGE(D8:D9)</f>
        <v>21.5</v>
      </c>
      <c r="F8" s="26">
        <f t="shared" si="0"/>
        <v>20.892857142857146</v>
      </c>
      <c r="G8" s="28">
        <f t="shared" si="1"/>
        <v>0.28717948717948716</v>
      </c>
      <c r="H8" s="28">
        <f>F8+B30</f>
        <v>21.505647060923472</v>
      </c>
      <c r="I8" s="21">
        <f t="shared" si="2"/>
        <v>15.505647060923472</v>
      </c>
      <c r="J8" s="3">
        <f t="shared" si="3"/>
        <v>15.505647060923472</v>
      </c>
      <c r="K8" s="21">
        <f t="shared" si="4"/>
        <v>240.42509077792471</v>
      </c>
      <c r="L8" s="5">
        <f t="shared" si="5"/>
        <v>258.42745101539123</v>
      </c>
      <c r="M8" s="5">
        <f t="shared" si="6"/>
        <v>258.42745101539123</v>
      </c>
      <c r="N8" s="13"/>
      <c r="O8" s="14"/>
      <c r="P8" s="13"/>
    </row>
    <row r="9" spans="1:16" x14ac:dyDescent="0.2">
      <c r="A9" s="3">
        <v>6</v>
      </c>
      <c r="B9" s="24">
        <v>2</v>
      </c>
      <c r="C9" s="18">
        <v>5</v>
      </c>
      <c r="D9" s="3">
        <f>AVERAGE(C7:C10)</f>
        <v>19.5</v>
      </c>
      <c r="E9" s="23">
        <f>AVERAGE(D9:D10)</f>
        <v>16.75</v>
      </c>
      <c r="F9" s="26">
        <f t="shared" si="0"/>
        <v>20.047619047619051</v>
      </c>
      <c r="G9" s="28">
        <f t="shared" si="1"/>
        <v>0.24940617577197147</v>
      </c>
      <c r="H9" s="28">
        <f t="shared" ref="H9:H11" si="7">F9+B31</f>
        <v>20.401892650925156</v>
      </c>
      <c r="I9" s="21">
        <f t="shared" si="2"/>
        <v>15.401892650925156</v>
      </c>
      <c r="J9" s="3">
        <f t="shared" si="3"/>
        <v>15.401892650925156</v>
      </c>
      <c r="K9" s="21">
        <f t="shared" si="4"/>
        <v>237.21829723062231</v>
      </c>
      <c r="L9" s="5">
        <f t="shared" si="5"/>
        <v>308.03785301850309</v>
      </c>
      <c r="M9" s="5">
        <f t="shared" si="6"/>
        <v>308.03785301850309</v>
      </c>
      <c r="N9" s="13"/>
      <c r="O9" s="14"/>
      <c r="P9" s="13"/>
    </row>
    <row r="10" spans="1:16" x14ac:dyDescent="0.2">
      <c r="A10" s="3">
        <v>7</v>
      </c>
      <c r="B10" s="24">
        <v>3</v>
      </c>
      <c r="C10" s="18">
        <v>16</v>
      </c>
      <c r="D10" s="3">
        <f>AVERAGE(C8:C11)</f>
        <v>14</v>
      </c>
      <c r="E10" s="23">
        <f>AVERAGE(D10:D11)</f>
        <v>16.375</v>
      </c>
      <c r="F10" s="26">
        <f t="shared" si="0"/>
        <v>19.202380952380953</v>
      </c>
      <c r="G10" s="28">
        <f t="shared" si="1"/>
        <v>0.83323000619962806</v>
      </c>
      <c r="H10" s="28">
        <f t="shared" si="7"/>
        <v>20.247407626528439</v>
      </c>
      <c r="I10" s="21">
        <f t="shared" si="2"/>
        <v>4.2474076265284388</v>
      </c>
      <c r="J10" s="3">
        <f t="shared" si="3"/>
        <v>4.2474076265284388</v>
      </c>
      <c r="K10" s="21">
        <f t="shared" si="4"/>
        <v>18.040471545891947</v>
      </c>
      <c r="L10" s="5">
        <f t="shared" si="5"/>
        <v>26.546297665802744</v>
      </c>
      <c r="M10" s="5">
        <f t="shared" si="6"/>
        <v>26.546297665802744</v>
      </c>
      <c r="N10" s="13"/>
      <c r="O10" s="14"/>
      <c r="P10" s="13"/>
    </row>
    <row r="11" spans="1:16" x14ac:dyDescent="0.2">
      <c r="A11" s="3">
        <v>8</v>
      </c>
      <c r="B11" s="24">
        <v>4</v>
      </c>
      <c r="C11" s="18">
        <v>29</v>
      </c>
      <c r="D11" s="3">
        <f>AVERAGE(C9:C12)</f>
        <v>18.75</v>
      </c>
      <c r="E11" s="23">
        <f>AVERAGE(D11:D12)</f>
        <v>19.375</v>
      </c>
      <c r="F11" s="26">
        <f t="shared" si="0"/>
        <v>18.357142857142858</v>
      </c>
      <c r="G11" s="28">
        <f t="shared" si="1"/>
        <v>1.5797665369649805</v>
      </c>
      <c r="H11" s="28">
        <f t="shared" si="7"/>
        <v>19.799314252682315</v>
      </c>
      <c r="I11" s="21">
        <f t="shared" si="2"/>
        <v>-9.2006857473176851</v>
      </c>
      <c r="J11" s="3">
        <f t="shared" si="3"/>
        <v>9.2006857473176851</v>
      </c>
      <c r="K11" s="21">
        <f t="shared" si="4"/>
        <v>84.652618220894794</v>
      </c>
      <c r="L11" s="5">
        <f t="shared" si="5"/>
        <v>-31.726502576957532</v>
      </c>
      <c r="M11" s="5">
        <f t="shared" si="6"/>
        <v>31.726502576957532</v>
      </c>
      <c r="N11" s="13"/>
      <c r="O11" s="14"/>
      <c r="P11" s="13"/>
    </row>
    <row r="12" spans="1:16" x14ac:dyDescent="0.2">
      <c r="A12" s="3">
        <v>9</v>
      </c>
      <c r="B12" s="24">
        <v>1</v>
      </c>
      <c r="C12" s="18">
        <v>25</v>
      </c>
      <c r="D12" s="3">
        <f>AVERAGE(C10:C13)</f>
        <v>20</v>
      </c>
      <c r="E12" s="23">
        <f>AVERAGE(D12:D13)</f>
        <v>19.75</v>
      </c>
      <c r="F12" s="26">
        <f t="shared" si="0"/>
        <v>17.511904761904763</v>
      </c>
      <c r="G12" s="28">
        <f t="shared" si="1"/>
        <v>1.4276002719238612</v>
      </c>
      <c r="H12" s="28">
        <f>G12+B30</f>
        <v>2.0403901899901888</v>
      </c>
      <c r="I12" s="21">
        <f t="shared" si="2"/>
        <v>-22.959609810009812</v>
      </c>
      <c r="J12" s="3">
        <f t="shared" si="3"/>
        <v>22.959609810009812</v>
      </c>
      <c r="K12" s="21">
        <f t="shared" si="4"/>
        <v>527.14368262789878</v>
      </c>
      <c r="L12" s="5">
        <f t="shared" si="5"/>
        <v>-91.83843924003925</v>
      </c>
      <c r="M12" s="5">
        <f t="shared" si="6"/>
        <v>91.83843924003925</v>
      </c>
      <c r="N12" s="13"/>
      <c r="O12" s="14"/>
      <c r="P12" s="13"/>
    </row>
    <row r="13" spans="1:16" x14ac:dyDescent="0.2">
      <c r="A13" s="3">
        <v>10</v>
      </c>
      <c r="B13" s="24">
        <v>2</v>
      </c>
      <c r="C13" s="18">
        <v>10</v>
      </c>
      <c r="D13" s="3">
        <f>AVERAGE(C11:C14)</f>
        <v>19.5</v>
      </c>
      <c r="E13" s="23">
        <f>AVERAGE(D13:D14)</f>
        <v>16.625</v>
      </c>
      <c r="F13" s="26">
        <f t="shared" si="0"/>
        <v>16.666666666666668</v>
      </c>
      <c r="G13" s="28">
        <f t="shared" si="1"/>
        <v>0.6</v>
      </c>
      <c r="H13" s="28">
        <f t="shared" ref="H13:H15" si="8">G13+B31</f>
        <v>0.95427360330610433</v>
      </c>
      <c r="I13" s="21">
        <f t="shared" si="2"/>
        <v>-9.0457263966938957</v>
      </c>
      <c r="J13" s="3">
        <f t="shared" si="3"/>
        <v>9.0457263966938957</v>
      </c>
      <c r="K13" s="21">
        <f t="shared" si="4"/>
        <v>81.825166043844732</v>
      </c>
      <c r="L13" s="5">
        <f t="shared" si="5"/>
        <v>-90.457263966938967</v>
      </c>
      <c r="M13" s="5">
        <f t="shared" si="6"/>
        <v>90.457263966938967</v>
      </c>
      <c r="N13" s="13"/>
      <c r="O13" s="14"/>
      <c r="P13" s="13"/>
    </row>
    <row r="14" spans="1:16" x14ac:dyDescent="0.2">
      <c r="A14" s="3">
        <v>11</v>
      </c>
      <c r="B14" s="24">
        <v>3</v>
      </c>
      <c r="C14" s="18">
        <v>14</v>
      </c>
      <c r="D14" s="3">
        <f>AVERAGE(C12:C15)</f>
        <v>13.75</v>
      </c>
      <c r="E14" s="23"/>
      <c r="F14" s="26">
        <f t="shared" si="0"/>
        <v>15.821428571428573</v>
      </c>
      <c r="G14" s="28">
        <f t="shared" si="1"/>
        <v>0.8848758465011286</v>
      </c>
      <c r="H14" s="28">
        <f t="shared" si="8"/>
        <v>1.9299025206486133</v>
      </c>
      <c r="I14" s="21">
        <f t="shared" si="2"/>
        <v>-12.070097479351386</v>
      </c>
      <c r="J14" s="3">
        <f t="shared" si="3"/>
        <v>12.070097479351386</v>
      </c>
      <c r="K14" s="21">
        <f t="shared" si="4"/>
        <v>145.68725316104468</v>
      </c>
      <c r="L14" s="5">
        <f t="shared" si="5"/>
        <v>-86.21498199536704</v>
      </c>
      <c r="M14" s="5">
        <f t="shared" si="6"/>
        <v>86.21498199536704</v>
      </c>
      <c r="N14" s="13"/>
      <c r="O14" s="14"/>
      <c r="P14" s="13"/>
    </row>
    <row r="15" spans="1:16" x14ac:dyDescent="0.2">
      <c r="A15" s="3">
        <v>12</v>
      </c>
      <c r="B15" s="24">
        <v>4</v>
      </c>
      <c r="C15" s="18">
        <v>6</v>
      </c>
      <c r="D15" s="23"/>
      <c r="E15" s="23"/>
      <c r="F15" s="26">
        <f t="shared" si="0"/>
        <v>14.976190476190478</v>
      </c>
      <c r="G15" s="28">
        <f t="shared" si="1"/>
        <v>0.40063593004769471</v>
      </c>
      <c r="H15" s="28">
        <f t="shared" si="8"/>
        <v>1.8428073255871513</v>
      </c>
      <c r="I15" s="21">
        <f t="shared" si="2"/>
        <v>-4.1571926744128485</v>
      </c>
      <c r="J15" s="3">
        <f t="shared" si="3"/>
        <v>4.1571926744128485</v>
      </c>
      <c r="K15" s="21">
        <f t="shared" si="4"/>
        <v>17.28225093219185</v>
      </c>
      <c r="L15" s="5">
        <f t="shared" si="5"/>
        <v>-69.286544573547474</v>
      </c>
      <c r="M15" s="5">
        <f t="shared" si="6"/>
        <v>69.286544573547474</v>
      </c>
      <c r="N15" s="13"/>
      <c r="O15" s="14"/>
      <c r="P15" s="13"/>
    </row>
    <row r="16" spans="1:16" x14ac:dyDescent="0.2">
      <c r="A16" s="15">
        <v>13</v>
      </c>
      <c r="B16" s="24"/>
      <c r="C16" s="3"/>
      <c r="D16" s="3"/>
      <c r="E16" s="23"/>
      <c r="F16" s="26">
        <f t="shared" si="0"/>
        <v>14.130952380952383</v>
      </c>
      <c r="G16" s="23"/>
      <c r="H16" s="28">
        <f>F16+B30</f>
        <v>14.743742299018711</v>
      </c>
      <c r="I16" s="11"/>
      <c r="J16" s="11"/>
      <c r="K16" s="11"/>
      <c r="L16" s="12"/>
      <c r="M16" s="5"/>
      <c r="N16" s="6"/>
      <c r="O16" s="6"/>
      <c r="P16" s="6"/>
    </row>
    <row r="17" spans="1:16" x14ac:dyDescent="0.2">
      <c r="A17" s="15">
        <v>14</v>
      </c>
      <c r="B17" s="24"/>
      <c r="C17" s="3"/>
      <c r="D17" s="10"/>
      <c r="E17" s="23"/>
      <c r="F17" s="26">
        <f t="shared" si="0"/>
        <v>13.285714285714286</v>
      </c>
      <c r="G17" s="23"/>
      <c r="H17" s="28">
        <f>F17+B31</f>
        <v>13.639987889020391</v>
      </c>
      <c r="I17" s="11"/>
      <c r="J17" s="11"/>
      <c r="K17" s="11"/>
      <c r="L17" s="12"/>
      <c r="M17" s="5"/>
      <c r="N17" s="6"/>
      <c r="O17" s="6"/>
      <c r="P17" s="6"/>
    </row>
    <row r="18" spans="1:16" x14ac:dyDescent="0.2">
      <c r="A18" s="15">
        <v>15</v>
      </c>
      <c r="B18" s="24"/>
      <c r="C18" s="3"/>
      <c r="D18" s="10"/>
      <c r="E18" s="23"/>
      <c r="F18" s="26">
        <f t="shared" si="0"/>
        <v>12.440476190476192</v>
      </c>
      <c r="G18" s="23"/>
      <c r="H18" s="28">
        <f t="shared" ref="H18:H19" si="9">F18+B32</f>
        <v>13.485502864623676</v>
      </c>
      <c r="I18" s="11"/>
      <c r="J18" s="11"/>
      <c r="K18" s="11"/>
      <c r="L18" s="12"/>
      <c r="M18" s="5"/>
      <c r="N18" s="6"/>
      <c r="O18" s="6"/>
      <c r="P18" s="6"/>
    </row>
    <row r="19" spans="1:16" x14ac:dyDescent="0.2">
      <c r="A19" s="15">
        <v>16</v>
      </c>
      <c r="B19" s="24"/>
      <c r="C19" s="3"/>
      <c r="D19" s="10"/>
      <c r="E19" s="23"/>
      <c r="F19" s="26">
        <f t="shared" si="0"/>
        <v>11.595238095238097</v>
      </c>
      <c r="G19" s="23"/>
      <c r="H19" s="28">
        <f t="shared" si="9"/>
        <v>13.037409490777554</v>
      </c>
      <c r="I19" s="11"/>
      <c r="J19" s="11"/>
      <c r="K19" s="11"/>
      <c r="L19" s="12"/>
      <c r="M19" s="5"/>
      <c r="N19" s="6"/>
      <c r="O19" s="6"/>
      <c r="P19" s="6"/>
    </row>
    <row r="20" spans="1:16" x14ac:dyDescent="0.2">
      <c r="A20" s="15">
        <v>17</v>
      </c>
      <c r="B20" s="24"/>
      <c r="C20" s="5"/>
      <c r="D20" s="10"/>
      <c r="E20" s="23"/>
      <c r="F20" s="26">
        <f>FORECAST(A20,$E$6:$E$13,$A$6:$A$13)</f>
        <v>10.750000000000002</v>
      </c>
      <c r="G20" s="23"/>
      <c r="H20" s="28">
        <f>F20+B30</f>
        <v>11.36278991806633</v>
      </c>
      <c r="I20" s="11"/>
      <c r="J20" s="11"/>
      <c r="K20" s="11"/>
      <c r="L20" s="12"/>
      <c r="M20" s="5"/>
      <c r="N20" s="6"/>
      <c r="O20" s="6"/>
      <c r="P20" s="6"/>
    </row>
    <row r="21" spans="1:16" x14ac:dyDescent="0.2">
      <c r="A21" s="15">
        <v>18</v>
      </c>
      <c r="B21" s="24"/>
      <c r="C21" s="5"/>
      <c r="D21" s="10"/>
      <c r="E21" s="23"/>
      <c r="F21" s="26">
        <f t="shared" si="0"/>
        <v>9.9047619047619069</v>
      </c>
      <c r="G21" s="23"/>
      <c r="H21" s="28">
        <f t="shared" ref="H21:H23" si="10">F21+B31</f>
        <v>10.259035508068012</v>
      </c>
      <c r="I21" s="11"/>
      <c r="J21" s="11"/>
      <c r="K21" s="11"/>
      <c r="L21" s="12"/>
      <c r="M21" s="5"/>
      <c r="N21" s="6"/>
      <c r="O21" s="6"/>
      <c r="P21" s="6"/>
    </row>
    <row r="22" spans="1:16" x14ac:dyDescent="0.2">
      <c r="A22" s="15">
        <v>19</v>
      </c>
      <c r="B22" s="24"/>
      <c r="C22" s="5"/>
      <c r="D22" s="10"/>
      <c r="E22" s="23"/>
      <c r="F22" s="26">
        <f t="shared" si="0"/>
        <v>9.0595238095238102</v>
      </c>
      <c r="G22" s="23"/>
      <c r="H22" s="28">
        <f t="shared" si="10"/>
        <v>10.104550483671295</v>
      </c>
      <c r="I22" s="11"/>
      <c r="J22" s="11"/>
      <c r="K22" s="11"/>
      <c r="L22" s="12"/>
      <c r="M22" s="5"/>
      <c r="N22" s="6"/>
      <c r="O22" s="6"/>
      <c r="P22" s="6"/>
    </row>
    <row r="23" spans="1:16" x14ac:dyDescent="0.2">
      <c r="A23" s="15">
        <v>20</v>
      </c>
      <c r="B23" s="24"/>
      <c r="C23" s="5"/>
      <c r="D23" s="10"/>
      <c r="E23" s="23"/>
      <c r="F23" s="26">
        <f t="shared" si="0"/>
        <v>8.2142857142857153</v>
      </c>
      <c r="G23" s="23"/>
      <c r="H23" s="28">
        <f t="shared" si="10"/>
        <v>9.6564571098251726</v>
      </c>
      <c r="I23" s="11"/>
      <c r="J23" s="11"/>
      <c r="K23" s="11"/>
      <c r="L23" s="12"/>
      <c r="M23" s="5"/>
      <c r="N23" s="6"/>
      <c r="O23" s="6"/>
      <c r="P23" s="6"/>
    </row>
    <row r="24" spans="1:16" x14ac:dyDescent="0.2">
      <c r="A24" s="15">
        <v>21</v>
      </c>
      <c r="B24" s="24"/>
      <c r="C24" s="5"/>
      <c r="D24" s="10"/>
      <c r="E24" s="23"/>
      <c r="F24" s="26">
        <f t="shared" si="0"/>
        <v>7.3690476190476204</v>
      </c>
      <c r="G24" s="23"/>
      <c r="H24" s="28">
        <f>F24+B30</f>
        <v>7.9818375371139485</v>
      </c>
      <c r="I24" s="11"/>
      <c r="J24" s="11"/>
      <c r="K24" s="11"/>
      <c r="L24" s="12"/>
      <c r="M24" s="5"/>
      <c r="N24" s="6"/>
      <c r="O24" s="6"/>
      <c r="P24" s="6"/>
    </row>
    <row r="25" spans="1:16" x14ac:dyDescent="0.2">
      <c r="A25" s="15">
        <v>22</v>
      </c>
      <c r="B25" s="24"/>
      <c r="C25" s="5"/>
      <c r="D25" s="10"/>
      <c r="E25" s="23"/>
      <c r="F25" s="26">
        <f t="shared" si="0"/>
        <v>6.5238095238095255</v>
      </c>
      <c r="G25" s="23"/>
      <c r="H25" s="28">
        <f t="shared" ref="H25:H27" si="11">F25+B31</f>
        <v>6.8780831271156302</v>
      </c>
      <c r="I25" s="11"/>
      <c r="J25" s="11"/>
      <c r="K25" s="11"/>
      <c r="L25" s="12"/>
      <c r="M25" s="5"/>
      <c r="N25" s="6"/>
      <c r="O25" s="6"/>
      <c r="P25" s="6"/>
    </row>
    <row r="26" spans="1:16" x14ac:dyDescent="0.2">
      <c r="A26" s="15">
        <v>23</v>
      </c>
      <c r="B26" s="24"/>
      <c r="C26" s="5"/>
      <c r="D26" s="10"/>
      <c r="E26" s="23"/>
      <c r="F26" s="26">
        <f t="shared" si="0"/>
        <v>5.6785714285714306</v>
      </c>
      <c r="G26" s="23"/>
      <c r="H26" s="28">
        <f t="shared" si="11"/>
        <v>6.7235981027189151</v>
      </c>
      <c r="I26" s="11"/>
      <c r="J26" s="11"/>
      <c r="K26" s="11"/>
      <c r="L26" s="12"/>
      <c r="M26" s="5"/>
      <c r="N26" s="6"/>
      <c r="O26" s="6"/>
      <c r="P26" s="6"/>
    </row>
    <row r="27" spans="1:16" x14ac:dyDescent="0.2">
      <c r="A27" s="15">
        <v>24</v>
      </c>
      <c r="B27" s="24"/>
      <c r="C27" s="5"/>
      <c r="D27" s="10"/>
      <c r="E27" s="23"/>
      <c r="F27" s="26">
        <f t="shared" si="0"/>
        <v>4.8333333333333357</v>
      </c>
      <c r="G27" s="23"/>
      <c r="H27" s="28">
        <f t="shared" si="11"/>
        <v>6.2755047288727921</v>
      </c>
      <c r="I27" s="11"/>
      <c r="J27" s="11"/>
      <c r="K27" s="11"/>
      <c r="L27" s="12"/>
      <c r="M27" s="5"/>
      <c r="N27" s="6"/>
      <c r="O27" s="6"/>
      <c r="P27" s="6"/>
    </row>
    <row r="29" spans="1:16" x14ac:dyDescent="0.2">
      <c r="A29" t="s">
        <v>15</v>
      </c>
      <c r="B29" t="s">
        <v>19</v>
      </c>
    </row>
    <row r="30" spans="1:16" x14ac:dyDescent="0.2">
      <c r="A30" s="17">
        <v>1</v>
      </c>
      <c r="B30" s="27">
        <f>AVERAGE(G4,G8,G12)</f>
        <v>0.61278991806632777</v>
      </c>
    </row>
    <row r="31" spans="1:16" x14ac:dyDescent="0.2">
      <c r="A31" s="17">
        <v>2</v>
      </c>
      <c r="B31" s="27">
        <f>AVERAGE(G5,G9,G13)</f>
        <v>0.3542736033061043</v>
      </c>
    </row>
    <row r="32" spans="1:16" x14ac:dyDescent="0.2">
      <c r="A32" s="17">
        <v>3</v>
      </c>
      <c r="B32" s="27">
        <f>AVERAGE(G6,G10,G14)</f>
        <v>1.0450266741474847</v>
      </c>
    </row>
    <row r="33" spans="1:2" x14ac:dyDescent="0.2">
      <c r="A33" s="17">
        <v>4</v>
      </c>
      <c r="B33" s="27">
        <f>AVERAGE(G7,G11,G15)</f>
        <v>1.4421713955394566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Moving Average</vt:lpstr>
      <vt:lpstr>Exponential Smoothing</vt:lpstr>
      <vt:lpstr>Holt Winter Additive</vt:lpstr>
      <vt:lpstr>Holt Winter Multiplicative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2019-03-17T09:15:27Z</dcterms:created>
  <dcterms:modified xsi:type="dcterms:W3CDTF">2019-03-17T10:04:30Z</dcterms:modified>
</cp:coreProperties>
</file>