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do/Desktop/BatteryS/"/>
    </mc:Choice>
  </mc:AlternateContent>
  <bookViews>
    <workbookView xWindow="0" yWindow="960" windowWidth="26960" windowHeight="17040" activeTab="1"/>
  </bookViews>
  <sheets>
    <sheet name="Data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4" i="2"/>
  <c r="C2" i="2"/>
  <c r="D2" i="2"/>
  <c r="O5" i="2"/>
  <c r="O9" i="2"/>
  <c r="O10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4" i="2"/>
  <c r="M5" i="2"/>
  <c r="M15" i="2"/>
  <c r="O15" i="2"/>
  <c r="M16" i="2"/>
  <c r="O16" i="2"/>
  <c r="M17" i="2"/>
  <c r="O17" i="2"/>
  <c r="M18" i="2"/>
  <c r="O18" i="2"/>
  <c r="M19" i="2"/>
  <c r="O19" i="2"/>
  <c r="M20" i="2"/>
  <c r="O20" i="2"/>
  <c r="M21" i="2"/>
  <c r="O21" i="2"/>
  <c r="M22" i="2"/>
  <c r="O22" i="2"/>
  <c r="M23" i="2"/>
  <c r="O23" i="2"/>
  <c r="M24" i="2"/>
  <c r="O24" i="2"/>
  <c r="M25" i="2"/>
  <c r="O25" i="2"/>
  <c r="M26" i="2"/>
  <c r="O26" i="2"/>
  <c r="M27" i="2"/>
  <c r="O27" i="2"/>
  <c r="M28" i="2"/>
  <c r="O28" i="2"/>
  <c r="M29" i="2"/>
  <c r="O29" i="2"/>
  <c r="M30" i="2"/>
  <c r="O30" i="2"/>
  <c r="M31" i="2"/>
  <c r="O31" i="2"/>
  <c r="M32" i="2"/>
  <c r="O32" i="2"/>
  <c r="M33" i="2"/>
  <c r="O33" i="2"/>
  <c r="M34" i="2"/>
  <c r="O34" i="2"/>
  <c r="M35" i="2"/>
  <c r="O35" i="2"/>
  <c r="M36" i="2"/>
  <c r="O36" i="2"/>
  <c r="M37" i="2"/>
  <c r="O37" i="2"/>
  <c r="M38" i="2"/>
  <c r="O38" i="2"/>
  <c r="M39" i="2"/>
  <c r="O39" i="2"/>
  <c r="M40" i="2"/>
  <c r="O40" i="2"/>
  <c r="M41" i="2"/>
  <c r="O41" i="2"/>
  <c r="M42" i="2"/>
  <c r="O42" i="2"/>
  <c r="M43" i="2"/>
  <c r="O43" i="2"/>
  <c r="M44" i="2"/>
  <c r="O44" i="2"/>
  <c r="M45" i="2"/>
  <c r="O45" i="2"/>
  <c r="M46" i="2"/>
  <c r="O46" i="2"/>
  <c r="M47" i="2"/>
  <c r="O47" i="2"/>
  <c r="M48" i="2"/>
  <c r="O48" i="2"/>
  <c r="M49" i="2"/>
  <c r="O49" i="2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57" i="2"/>
  <c r="O57" i="2"/>
  <c r="M58" i="2"/>
  <c r="O58" i="2"/>
  <c r="M59" i="2"/>
  <c r="O59" i="2"/>
  <c r="M60" i="2"/>
  <c r="O60" i="2"/>
  <c r="M61" i="2"/>
  <c r="O61" i="2"/>
  <c r="M62" i="2"/>
  <c r="O62" i="2"/>
  <c r="M63" i="2"/>
  <c r="O63" i="2"/>
  <c r="M64" i="2"/>
  <c r="O64" i="2"/>
  <c r="M65" i="2"/>
  <c r="O65" i="2"/>
  <c r="M66" i="2"/>
  <c r="O66" i="2"/>
  <c r="M67" i="2"/>
  <c r="O67" i="2"/>
  <c r="M68" i="2"/>
  <c r="O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6" i="2"/>
  <c r="N3" i="2"/>
  <c r="M7" i="2"/>
  <c r="O7" i="2"/>
  <c r="M8" i="2"/>
  <c r="O8" i="2"/>
  <c r="M9" i="2"/>
  <c r="M10" i="2"/>
  <c r="M11" i="2"/>
  <c r="O11" i="2"/>
  <c r="M12" i="2"/>
  <c r="O12" i="2"/>
  <c r="M13" i="2"/>
  <c r="O13" i="2"/>
  <c r="M14" i="2"/>
  <c r="O14" i="2"/>
  <c r="M4" i="2"/>
  <c r="Q3" i="2"/>
  <c r="O6" i="2"/>
  <c r="P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" i="2"/>
  <c r="E5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4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</calcChain>
</file>

<file path=xl/sharedStrings.xml><?xml version="1.0" encoding="utf-8"?>
<sst xmlns="http://schemas.openxmlformats.org/spreadsheetml/2006/main" count="129" uniqueCount="126">
  <si>
    <t>PVA Neue Heimat 16</t>
  </si>
  <si>
    <t>kWp</t>
  </si>
  <si>
    <t>Annual load demand</t>
  </si>
  <si>
    <t>MW</t>
  </si>
  <si>
    <t>Data</t>
  </si>
  <si>
    <t>21.07.2017 00:00</t>
  </si>
  <si>
    <t>21.07.2017 00:15</t>
  </si>
  <si>
    <t>21.07.2017 00:30</t>
  </si>
  <si>
    <t>21.07.2017 00:45</t>
  </si>
  <si>
    <t>21.07.2017 01:00</t>
  </si>
  <si>
    <t>21.07.2017 01:15</t>
  </si>
  <si>
    <t>21.07.2017 01:30</t>
  </si>
  <si>
    <t>21.07.2017 01:45</t>
  </si>
  <si>
    <t>21.07.2017 02:00</t>
  </si>
  <si>
    <t>21.07.2017 02:15</t>
  </si>
  <si>
    <t>21.07.2017 02:30</t>
  </si>
  <si>
    <t>21.07.2017 02:45</t>
  </si>
  <si>
    <t>21.07.2017 03:00</t>
  </si>
  <si>
    <t>21.07.2017 03:15</t>
  </si>
  <si>
    <t>21.07.2017 03:30</t>
  </si>
  <si>
    <t>21.07.2017 03:45</t>
  </si>
  <si>
    <t>21.07.2017 04:00</t>
  </si>
  <si>
    <t>21.07.2017 04:15</t>
  </si>
  <si>
    <t>21.07.2017 04:30</t>
  </si>
  <si>
    <t>21.07.2017 04:45</t>
  </si>
  <si>
    <t>21.07.2017 05:00</t>
  </si>
  <si>
    <t>21.07.2017 05:15</t>
  </si>
  <si>
    <t>21.07.2017 05:30</t>
  </si>
  <si>
    <t>21.07.2017 05:45</t>
  </si>
  <si>
    <t>21.07.2017 06:00</t>
  </si>
  <si>
    <t>21.07.2017 06:15</t>
  </si>
  <si>
    <t>21.07.2017 06:30</t>
  </si>
  <si>
    <t>21.07.2017 06:45</t>
  </si>
  <si>
    <t>21.07.2017 07:00</t>
  </si>
  <si>
    <t>21.07.2017 07:15</t>
  </si>
  <si>
    <t>21.07.2017 07:30</t>
  </si>
  <si>
    <t>21.07.2017 07:45</t>
  </si>
  <si>
    <t>21.07.2017 08:00</t>
  </si>
  <si>
    <t>21.07.2017 08:15</t>
  </si>
  <si>
    <t>21.07.2017 08:30</t>
  </si>
  <si>
    <t>21.07.2017 08:45</t>
  </si>
  <si>
    <t>21.07.2017 09:00</t>
  </si>
  <si>
    <t>21.07.2017 09:15</t>
  </si>
  <si>
    <t>21.07.2017 09:30</t>
  </si>
  <si>
    <t>21.07.2017 09:45</t>
  </si>
  <si>
    <t>21.07.2017 10:00</t>
  </si>
  <si>
    <t>21.07.2017 10:15</t>
  </si>
  <si>
    <t>21.07.2017 10:30</t>
  </si>
  <si>
    <t>21.07.2017 10:45</t>
  </si>
  <si>
    <t>21.07.2017 11:00</t>
  </si>
  <si>
    <t>21.07.2017 11:15</t>
  </si>
  <si>
    <t>21.07.2017 11:30</t>
  </si>
  <si>
    <t>21.07.2017 11:45</t>
  </si>
  <si>
    <t>21.07.2017 12:00</t>
  </si>
  <si>
    <t>21.07.2017 12:15</t>
  </si>
  <si>
    <t>21.07.2017 12:30</t>
  </si>
  <si>
    <t>21.07.2017 12:45</t>
  </si>
  <si>
    <t>21.07.2017 13:00</t>
  </si>
  <si>
    <t>21.07.2017 13:15</t>
  </si>
  <si>
    <t>21.07.2017 13:30</t>
  </si>
  <si>
    <t>21.07.2017 13:45</t>
  </si>
  <si>
    <t>21.07.2017 14:00</t>
  </si>
  <si>
    <t>21.07.2017 14:15</t>
  </si>
  <si>
    <t>21.07.2017 14:30</t>
  </si>
  <si>
    <t>21.07.2017 14:45</t>
  </si>
  <si>
    <t>21.07.2017 15:00</t>
  </si>
  <si>
    <t>21.07.2017 15:15</t>
  </si>
  <si>
    <t>21.07.2017 15:30</t>
  </si>
  <si>
    <t>21.07.2017 15:45</t>
  </si>
  <si>
    <t>21.07.2017 16:00</t>
  </si>
  <si>
    <t>21.07.2017 16:15</t>
  </si>
  <si>
    <t>21.07.2017 16:30</t>
  </si>
  <si>
    <t>21.07.2017 16:45</t>
  </si>
  <si>
    <t>21.07.2017 17:00</t>
  </si>
  <si>
    <t>21.07.2017 17:15</t>
  </si>
  <si>
    <t>21.07.2017 17:30</t>
  </si>
  <si>
    <t>21.07.2017 17:45</t>
  </si>
  <si>
    <t>21.07.2017 18:00</t>
  </si>
  <si>
    <t>21.07.2017 18:15</t>
  </si>
  <si>
    <t>21.07.2017 18:30</t>
  </si>
  <si>
    <t>21.07.2017 18:45</t>
  </si>
  <si>
    <t>21.07.2017 19:00</t>
  </si>
  <si>
    <t>21.07.2017 19:15</t>
  </si>
  <si>
    <t>21.07.2017 19:30</t>
  </si>
  <si>
    <t>21.07.2017 19:45</t>
  </si>
  <si>
    <t>21.07.2017 20:00</t>
  </si>
  <si>
    <t>21.07.2017 20:15</t>
  </si>
  <si>
    <t>21.07.2017 20:30</t>
  </si>
  <si>
    <t>21.07.2017 20:45</t>
  </si>
  <si>
    <t>21.07.2017 21:00</t>
  </si>
  <si>
    <t>21.07.2017 21:15</t>
  </si>
  <si>
    <t>21.07.2017 21:30</t>
  </si>
  <si>
    <t>21.07.2017 21:45</t>
  </si>
  <si>
    <t>21.07.2017 22:00</t>
  </si>
  <si>
    <t>21.07.2017 22:15</t>
  </si>
  <si>
    <t>21.07.2017 22:30</t>
  </si>
  <si>
    <t>21.07.2017 22:45</t>
  </si>
  <si>
    <t>21.07.2017 23:00</t>
  </si>
  <si>
    <t>21.07.2017 23:15</t>
  </si>
  <si>
    <t>21.07.2017 23:30</t>
  </si>
  <si>
    <t>21.07.2017 23:45</t>
  </si>
  <si>
    <t>Time</t>
  </si>
  <si>
    <t>Load</t>
  </si>
  <si>
    <t>P-C</t>
  </si>
  <si>
    <t>Cumulative energy pv</t>
  </si>
  <si>
    <t>Cumulative consumption</t>
  </si>
  <si>
    <t>Battery charge</t>
  </si>
  <si>
    <t>Battery capacity</t>
  </si>
  <si>
    <t>Consumption (W)</t>
  </si>
  <si>
    <t>PV generation</t>
  </si>
  <si>
    <t>PV not enough: energy from battery or grid?</t>
  </si>
  <si>
    <t>Grid</t>
  </si>
  <si>
    <t>Degree of self-sufficiency (d)</t>
  </si>
  <si>
    <t>Degree of self-consumption (s)</t>
  </si>
  <si>
    <t>s = (Edu + Ebc)/Epv</t>
  </si>
  <si>
    <t>d = (Edu + Ebd)/El</t>
  </si>
  <si>
    <t>Edu</t>
  </si>
  <si>
    <t>Total Edu</t>
  </si>
  <si>
    <t>Ebc</t>
  </si>
  <si>
    <t>Sum PV</t>
  </si>
  <si>
    <t>Total Ebc</t>
  </si>
  <si>
    <t>Ebd</t>
  </si>
  <si>
    <t>Total Ebd</t>
  </si>
  <si>
    <t>Sum Consumption</t>
  </si>
  <si>
    <t>Excess consumption</t>
  </si>
  <si>
    <t>C-P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</si>
</sst>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20" fontId="0" fillId="0" borderId="0" xfId="0" applyNumberFormat="1"/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21.07.2017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Sheet2!$B$4:$B$99</c:f>
              <c:numCache>
                <c:formatCode>h:mm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xVal>
          <c:yVal>
            <c:numRef>
              <c:f>Sheet2!$C$4:$C$99</c:f>
              <c:numCache>
                <c:formatCode>General</c:formatCode>
                <c:ptCount val="96"/>
                <c:pt idx="0">
                  <c:v>3584.0</c:v>
                </c:pt>
                <c:pt idx="1">
                  <c:v>4244.0</c:v>
                </c:pt>
                <c:pt idx="2">
                  <c:v>3947.0</c:v>
                </c:pt>
                <c:pt idx="3">
                  <c:v>2639.0</c:v>
                </c:pt>
                <c:pt idx="4">
                  <c:v>2735.0</c:v>
                </c:pt>
                <c:pt idx="5">
                  <c:v>2423.0</c:v>
                </c:pt>
                <c:pt idx="6">
                  <c:v>2431.0</c:v>
                </c:pt>
                <c:pt idx="7">
                  <c:v>2236.0</c:v>
                </c:pt>
                <c:pt idx="8">
                  <c:v>2054.0</c:v>
                </c:pt>
                <c:pt idx="9">
                  <c:v>2354.0</c:v>
                </c:pt>
                <c:pt idx="10">
                  <c:v>3567.0</c:v>
                </c:pt>
                <c:pt idx="11">
                  <c:v>1997.0</c:v>
                </c:pt>
                <c:pt idx="12">
                  <c:v>2085.0</c:v>
                </c:pt>
                <c:pt idx="13">
                  <c:v>1907.0</c:v>
                </c:pt>
                <c:pt idx="14">
                  <c:v>2042.0</c:v>
                </c:pt>
                <c:pt idx="15">
                  <c:v>1809.0</c:v>
                </c:pt>
                <c:pt idx="16">
                  <c:v>1803.0</c:v>
                </c:pt>
                <c:pt idx="17">
                  <c:v>1768.0</c:v>
                </c:pt>
                <c:pt idx="18">
                  <c:v>1707.0</c:v>
                </c:pt>
                <c:pt idx="19">
                  <c:v>1727.0</c:v>
                </c:pt>
                <c:pt idx="20">
                  <c:v>1888.0</c:v>
                </c:pt>
                <c:pt idx="21">
                  <c:v>1714.0</c:v>
                </c:pt>
                <c:pt idx="22">
                  <c:v>1753.0</c:v>
                </c:pt>
                <c:pt idx="23">
                  <c:v>1865.0</c:v>
                </c:pt>
                <c:pt idx="24">
                  <c:v>2462.0</c:v>
                </c:pt>
                <c:pt idx="25">
                  <c:v>2310.0</c:v>
                </c:pt>
                <c:pt idx="26">
                  <c:v>3091.0</c:v>
                </c:pt>
                <c:pt idx="27">
                  <c:v>2390.0</c:v>
                </c:pt>
                <c:pt idx="28">
                  <c:v>2652.0</c:v>
                </c:pt>
                <c:pt idx="29">
                  <c:v>1937.0</c:v>
                </c:pt>
                <c:pt idx="30">
                  <c:v>2325.0</c:v>
                </c:pt>
                <c:pt idx="31">
                  <c:v>2274.0</c:v>
                </c:pt>
                <c:pt idx="32">
                  <c:v>2199.0</c:v>
                </c:pt>
                <c:pt idx="33">
                  <c:v>2425.0</c:v>
                </c:pt>
                <c:pt idx="34">
                  <c:v>2687.0</c:v>
                </c:pt>
                <c:pt idx="35">
                  <c:v>3834.0</c:v>
                </c:pt>
                <c:pt idx="36">
                  <c:v>4403.0</c:v>
                </c:pt>
                <c:pt idx="37">
                  <c:v>3349.0</c:v>
                </c:pt>
                <c:pt idx="38">
                  <c:v>3678.0</c:v>
                </c:pt>
                <c:pt idx="39">
                  <c:v>7003.0</c:v>
                </c:pt>
                <c:pt idx="40">
                  <c:v>7933.0</c:v>
                </c:pt>
                <c:pt idx="41">
                  <c:v>7504.0</c:v>
                </c:pt>
                <c:pt idx="42">
                  <c:v>7026.0</c:v>
                </c:pt>
                <c:pt idx="43">
                  <c:v>7727.0</c:v>
                </c:pt>
                <c:pt idx="44">
                  <c:v>8154.0</c:v>
                </c:pt>
                <c:pt idx="45">
                  <c:v>8515.0</c:v>
                </c:pt>
                <c:pt idx="46">
                  <c:v>10268.0</c:v>
                </c:pt>
                <c:pt idx="47">
                  <c:v>6167.0</c:v>
                </c:pt>
                <c:pt idx="48">
                  <c:v>5534.0</c:v>
                </c:pt>
                <c:pt idx="49">
                  <c:v>5774.0</c:v>
                </c:pt>
                <c:pt idx="50">
                  <c:v>4729.0</c:v>
                </c:pt>
                <c:pt idx="51">
                  <c:v>5542.0</c:v>
                </c:pt>
                <c:pt idx="52">
                  <c:v>6885.0</c:v>
                </c:pt>
                <c:pt idx="53">
                  <c:v>7077.0</c:v>
                </c:pt>
                <c:pt idx="54">
                  <c:v>7166.0</c:v>
                </c:pt>
                <c:pt idx="55">
                  <c:v>8919.0</c:v>
                </c:pt>
                <c:pt idx="56">
                  <c:v>10865.0</c:v>
                </c:pt>
                <c:pt idx="57">
                  <c:v>8445.0</c:v>
                </c:pt>
                <c:pt idx="58">
                  <c:v>6732.0</c:v>
                </c:pt>
                <c:pt idx="59">
                  <c:v>4504.0</c:v>
                </c:pt>
                <c:pt idx="60">
                  <c:v>5997.0</c:v>
                </c:pt>
                <c:pt idx="61">
                  <c:v>5890.0</c:v>
                </c:pt>
                <c:pt idx="62">
                  <c:v>4646.0</c:v>
                </c:pt>
                <c:pt idx="63">
                  <c:v>7495.0</c:v>
                </c:pt>
                <c:pt idx="64">
                  <c:v>9167.0</c:v>
                </c:pt>
                <c:pt idx="65">
                  <c:v>9776.0</c:v>
                </c:pt>
                <c:pt idx="66">
                  <c:v>5908.0</c:v>
                </c:pt>
                <c:pt idx="67">
                  <c:v>5541.0</c:v>
                </c:pt>
                <c:pt idx="68">
                  <c:v>6081.0</c:v>
                </c:pt>
                <c:pt idx="69">
                  <c:v>4536.0</c:v>
                </c:pt>
                <c:pt idx="70">
                  <c:v>3796.0</c:v>
                </c:pt>
                <c:pt idx="71">
                  <c:v>3371.0</c:v>
                </c:pt>
                <c:pt idx="72">
                  <c:v>3194.0</c:v>
                </c:pt>
                <c:pt idx="73">
                  <c:v>4183.0</c:v>
                </c:pt>
                <c:pt idx="74">
                  <c:v>5410.0</c:v>
                </c:pt>
                <c:pt idx="75">
                  <c:v>4301.0</c:v>
                </c:pt>
                <c:pt idx="76">
                  <c:v>5410.0</c:v>
                </c:pt>
                <c:pt idx="77">
                  <c:v>4848.0</c:v>
                </c:pt>
                <c:pt idx="78">
                  <c:v>4097.0</c:v>
                </c:pt>
                <c:pt idx="79">
                  <c:v>6401.0</c:v>
                </c:pt>
                <c:pt idx="80">
                  <c:v>6008.0</c:v>
                </c:pt>
                <c:pt idx="81">
                  <c:v>5704.0</c:v>
                </c:pt>
                <c:pt idx="82">
                  <c:v>3144.0</c:v>
                </c:pt>
                <c:pt idx="83">
                  <c:v>2854.0</c:v>
                </c:pt>
                <c:pt idx="84">
                  <c:v>3654.0</c:v>
                </c:pt>
                <c:pt idx="85">
                  <c:v>5651.0</c:v>
                </c:pt>
                <c:pt idx="86">
                  <c:v>4630.0</c:v>
                </c:pt>
                <c:pt idx="87">
                  <c:v>5193.0</c:v>
                </c:pt>
                <c:pt idx="88">
                  <c:v>3521.0</c:v>
                </c:pt>
                <c:pt idx="89">
                  <c:v>2981.0</c:v>
                </c:pt>
                <c:pt idx="90">
                  <c:v>3281.0</c:v>
                </c:pt>
                <c:pt idx="91">
                  <c:v>3176.0</c:v>
                </c:pt>
                <c:pt idx="92">
                  <c:v>2956.0</c:v>
                </c:pt>
                <c:pt idx="93">
                  <c:v>3080.0</c:v>
                </c:pt>
                <c:pt idx="94">
                  <c:v>5315.0</c:v>
                </c:pt>
                <c:pt idx="95">
                  <c:v>5878.0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Sheet2!$B$4:$B$99</c:f>
              <c:numCache>
                <c:formatCode>h:mm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xVal>
          <c:yVal>
            <c:numRef>
              <c:f>Sheet2!$D$4:$D$99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100.0</c:v>
                </c:pt>
                <c:pt idx="21">
                  <c:v>100.0</c:v>
                </c:pt>
                <c:pt idx="22">
                  <c:v>200.0</c:v>
                </c:pt>
                <c:pt idx="23">
                  <c:v>250.0</c:v>
                </c:pt>
                <c:pt idx="24">
                  <c:v>300.0</c:v>
                </c:pt>
                <c:pt idx="25">
                  <c:v>350.0</c:v>
                </c:pt>
                <c:pt idx="26">
                  <c:v>400.0</c:v>
                </c:pt>
                <c:pt idx="27">
                  <c:v>500.0</c:v>
                </c:pt>
                <c:pt idx="28">
                  <c:v>600.0</c:v>
                </c:pt>
                <c:pt idx="29">
                  <c:v>700.0</c:v>
                </c:pt>
                <c:pt idx="30">
                  <c:v>800.0</c:v>
                </c:pt>
                <c:pt idx="31">
                  <c:v>900.0</c:v>
                </c:pt>
                <c:pt idx="32">
                  <c:v>1000.0</c:v>
                </c:pt>
                <c:pt idx="33">
                  <c:v>1500.0</c:v>
                </c:pt>
                <c:pt idx="34">
                  <c:v>1700.0</c:v>
                </c:pt>
                <c:pt idx="35">
                  <c:v>1900.0</c:v>
                </c:pt>
                <c:pt idx="36">
                  <c:v>2100.0</c:v>
                </c:pt>
                <c:pt idx="37">
                  <c:v>2300.0</c:v>
                </c:pt>
                <c:pt idx="38">
                  <c:v>3000.0</c:v>
                </c:pt>
                <c:pt idx="39">
                  <c:v>3500.0</c:v>
                </c:pt>
                <c:pt idx="40">
                  <c:v>4000.0</c:v>
                </c:pt>
                <c:pt idx="41">
                  <c:v>4500.0</c:v>
                </c:pt>
                <c:pt idx="42">
                  <c:v>5000.0</c:v>
                </c:pt>
                <c:pt idx="43">
                  <c:v>5500.0</c:v>
                </c:pt>
                <c:pt idx="44">
                  <c:v>6000.0</c:v>
                </c:pt>
                <c:pt idx="45">
                  <c:v>7000.0</c:v>
                </c:pt>
                <c:pt idx="46">
                  <c:v>8000.0</c:v>
                </c:pt>
                <c:pt idx="47">
                  <c:v>9000.0</c:v>
                </c:pt>
                <c:pt idx="48">
                  <c:v>10000.0</c:v>
                </c:pt>
                <c:pt idx="49">
                  <c:v>11000.0</c:v>
                </c:pt>
                <c:pt idx="50">
                  <c:v>12000.0</c:v>
                </c:pt>
                <c:pt idx="51">
                  <c:v>12000.0</c:v>
                </c:pt>
                <c:pt idx="52">
                  <c:v>12500.0</c:v>
                </c:pt>
                <c:pt idx="53">
                  <c:v>12000.0</c:v>
                </c:pt>
                <c:pt idx="54">
                  <c:v>11000.0</c:v>
                </c:pt>
                <c:pt idx="55">
                  <c:v>10500.0</c:v>
                </c:pt>
                <c:pt idx="56">
                  <c:v>10000.0</c:v>
                </c:pt>
                <c:pt idx="57">
                  <c:v>9500.0</c:v>
                </c:pt>
                <c:pt idx="58">
                  <c:v>9000.0</c:v>
                </c:pt>
                <c:pt idx="59">
                  <c:v>8500.0</c:v>
                </c:pt>
                <c:pt idx="60">
                  <c:v>8000.0</c:v>
                </c:pt>
                <c:pt idx="61">
                  <c:v>7500.0</c:v>
                </c:pt>
                <c:pt idx="62">
                  <c:v>7000.0</c:v>
                </c:pt>
                <c:pt idx="63">
                  <c:v>6500.0</c:v>
                </c:pt>
                <c:pt idx="64">
                  <c:v>6000.0</c:v>
                </c:pt>
                <c:pt idx="65">
                  <c:v>5500.0</c:v>
                </c:pt>
                <c:pt idx="66">
                  <c:v>5000.0</c:v>
                </c:pt>
                <c:pt idx="67">
                  <c:v>4500.0</c:v>
                </c:pt>
                <c:pt idx="68">
                  <c:v>4000.0</c:v>
                </c:pt>
                <c:pt idx="69">
                  <c:v>3500.0</c:v>
                </c:pt>
                <c:pt idx="70">
                  <c:v>3000.0</c:v>
                </c:pt>
                <c:pt idx="71">
                  <c:v>2500.0</c:v>
                </c:pt>
                <c:pt idx="72">
                  <c:v>2000.0</c:v>
                </c:pt>
                <c:pt idx="73">
                  <c:v>1500.0</c:v>
                </c:pt>
                <c:pt idx="74">
                  <c:v>1000.0</c:v>
                </c:pt>
                <c:pt idx="75">
                  <c:v>500.0</c:v>
                </c:pt>
                <c:pt idx="76">
                  <c:v>499.0</c:v>
                </c:pt>
                <c:pt idx="77">
                  <c:v>498.0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355232"/>
        <c:axId val="-2041096096"/>
      </c:scatterChart>
      <c:valAx>
        <c:axId val="210535523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1096096"/>
        <c:crosses val="autoZero"/>
        <c:crossBetween val="midCat"/>
      </c:valAx>
      <c:valAx>
        <c:axId val="-20410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5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161925</xdr:colOff>
      <xdr:row>4</xdr:row>
      <xdr:rowOff>152400</xdr:rowOff>
    </xdr:from>
    <xdr:to>
      <xdr:col>30</xdr:col>
      <xdr:colOff>276224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0" bestFit="1" customWidth="1"/>
  </cols>
  <sheetData>
    <row r="1" spans="1:4" x14ac:dyDescent="0.2">
      <c r="A1" s="1" t="s">
        <v>4</v>
      </c>
    </row>
    <row r="2" spans="1:4" ht="18.75" customHeight="1" x14ac:dyDescent="0.2">
      <c r="A2" t="s">
        <v>0</v>
      </c>
      <c r="C2">
        <v>43</v>
      </c>
      <c r="D2" t="s">
        <v>1</v>
      </c>
    </row>
    <row r="3" spans="1:4" ht="21" customHeight="1" x14ac:dyDescent="0.2">
      <c r="A3" t="s">
        <v>2</v>
      </c>
      <c r="C3">
        <v>70</v>
      </c>
      <c r="D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5.33203125" bestFit="1" customWidth="1"/>
    <col min="2" max="2" width="15.33203125" customWidth="1"/>
    <col min="3" max="3" width="16.6640625" bestFit="1" customWidth="1"/>
    <col min="4" max="4" width="13.6640625" bestFit="1" customWidth="1"/>
    <col min="6" max="6" width="16.1640625" bestFit="1" customWidth="1"/>
    <col min="7" max="7" width="20.5" bestFit="1" customWidth="1"/>
    <col min="8" max="8" width="23.5" bestFit="1" customWidth="1"/>
    <col min="9" max="9" width="13.83203125" bestFit="1" customWidth="1"/>
    <col min="10" max="10" width="13.6640625" customWidth="1"/>
    <col min="11" max="11" width="14.83203125" customWidth="1"/>
    <col min="12" max="12" width="14.5" customWidth="1"/>
    <col min="13" max="13" width="6" bestFit="1" customWidth="1"/>
    <col min="14" max="14" width="9.1640625" bestFit="1" customWidth="1"/>
    <col min="17" max="17" width="21.5" customWidth="1"/>
    <col min="20" max="20" width="27.33203125" bestFit="1" customWidth="1"/>
  </cols>
  <sheetData>
    <row r="1" spans="1:20" x14ac:dyDescent="0.2">
      <c r="A1" t="s">
        <v>107</v>
      </c>
      <c r="B1">
        <v>10000</v>
      </c>
      <c r="C1" t="s">
        <v>123</v>
      </c>
      <c r="D1" t="s">
        <v>119</v>
      </c>
      <c r="M1" s="5" t="s">
        <v>116</v>
      </c>
      <c r="N1" s="5"/>
      <c r="O1" s="5" t="s">
        <v>118</v>
      </c>
      <c r="P1" s="5"/>
      <c r="Q1" t="s">
        <v>113</v>
      </c>
      <c r="R1" s="5" t="s">
        <v>121</v>
      </c>
      <c r="S1" s="5"/>
      <c r="T1" t="s">
        <v>112</v>
      </c>
    </row>
    <row r="2" spans="1:20" x14ac:dyDescent="0.2">
      <c r="C2">
        <f>SUM(C4:C99)</f>
        <v>427838</v>
      </c>
      <c r="D2">
        <f>SUM(D4:D99)</f>
        <v>268197</v>
      </c>
      <c r="F2" t="s">
        <v>125</v>
      </c>
      <c r="J2" s="3" t="s">
        <v>110</v>
      </c>
      <c r="K2" s="3"/>
      <c r="L2" s="3"/>
      <c r="N2" t="s">
        <v>117</v>
      </c>
      <c r="P2" t="s">
        <v>120</v>
      </c>
      <c r="Q2" t="s">
        <v>114</v>
      </c>
      <c r="S2" t="s">
        <v>122</v>
      </c>
      <c r="T2" t="s">
        <v>115</v>
      </c>
    </row>
    <row r="3" spans="1:20" x14ac:dyDescent="0.2">
      <c r="A3" t="s">
        <v>102</v>
      </c>
      <c r="B3" t="s">
        <v>101</v>
      </c>
      <c r="C3" t="s">
        <v>108</v>
      </c>
      <c r="D3" t="s">
        <v>109</v>
      </c>
      <c r="E3" t="s">
        <v>103</v>
      </c>
      <c r="F3" t="s">
        <v>124</v>
      </c>
      <c r="G3" t="s">
        <v>104</v>
      </c>
      <c r="H3" t="s">
        <v>105</v>
      </c>
      <c r="I3" t="s">
        <v>106</v>
      </c>
      <c r="J3" t="s">
        <v>111</v>
      </c>
      <c r="M3" t="s">
        <v>116</v>
      </c>
      <c r="N3">
        <f>SUM(M4:M99)</f>
        <v>212704</v>
      </c>
      <c r="O3" t="s">
        <v>118</v>
      </c>
      <c r="P3">
        <f>SUM(O4:O99)</f>
        <v>55493</v>
      </c>
      <c r="Q3" s="4">
        <f>(N3+P3)/D2</f>
        <v>1</v>
      </c>
      <c r="R3" t="s">
        <v>121</v>
      </c>
    </row>
    <row r="4" spans="1:20" x14ac:dyDescent="0.2">
      <c r="A4" t="s">
        <v>5</v>
      </c>
      <c r="B4" s="2">
        <v>0</v>
      </c>
      <c r="C4">
        <v>3584</v>
      </c>
      <c r="D4">
        <v>0</v>
      </c>
      <c r="E4">
        <f>D4-C4</f>
        <v>-3584</v>
      </c>
      <c r="F4">
        <f>IF(C4-D4&gt;0,C4-D4,0)</f>
        <v>3584</v>
      </c>
      <c r="G4">
        <v>0</v>
      </c>
      <c r="H4">
        <v>0</v>
      </c>
      <c r="I4">
        <v>0</v>
      </c>
      <c r="J4">
        <f>IF(E4&lt;0,IF(C4&gt;I4,E4-I4,0),"charging")</f>
        <v>-3584</v>
      </c>
      <c r="M4">
        <f t="shared" ref="M4:M35" si="0">IF(D4&lt;C4,D4,C4)</f>
        <v>0</v>
      </c>
      <c r="O4">
        <f>D4-M4</f>
        <v>0</v>
      </c>
      <c r="R4">
        <f>IF(C4&gt;D4,IF(I4&gt;C4,C4-D4,I4),0)</f>
        <v>0</v>
      </c>
      <c r="S4">
        <f>IF(C4&gt;D4,IF(I4&gt;C4,C4,I4),0)</f>
        <v>0</v>
      </c>
    </row>
    <row r="5" spans="1:20" x14ac:dyDescent="0.2">
      <c r="A5" t="s">
        <v>6</v>
      </c>
      <c r="B5" s="2">
        <v>1.0416666666666666E-2</v>
      </c>
      <c r="C5">
        <v>4244</v>
      </c>
      <c r="D5">
        <v>0</v>
      </c>
      <c r="E5">
        <f t="shared" ref="E5:E68" si="1">D5-C5</f>
        <v>-4244</v>
      </c>
      <c r="F5">
        <f t="shared" ref="F5:F68" si="2">IF(C5-D5&gt;0,C5-D5,0)</f>
        <v>4244</v>
      </c>
      <c r="G5">
        <f t="shared" ref="G5:G36" si="3">IF(E5&gt;0,E5+G4,G4)</f>
        <v>0</v>
      </c>
      <c r="H5">
        <f t="shared" ref="H5:H36" si="4">IF(E5&lt;0,E5+H4,H4)</f>
        <v>-4244</v>
      </c>
      <c r="I5">
        <f>IF(I4&lt;$B$1,G5+I4,I4)</f>
        <v>0</v>
      </c>
      <c r="J5">
        <f t="shared" ref="J5:J68" si="5">IF(E5&lt;0,IF(C5&gt;I5,E5-I5,0),"charging")</f>
        <v>-4244</v>
      </c>
      <c r="M5">
        <f t="shared" si="0"/>
        <v>0</v>
      </c>
      <c r="O5">
        <f t="shared" ref="O5:O68" si="6">D5-M5</f>
        <v>0</v>
      </c>
      <c r="R5">
        <f t="shared" ref="R5:R68" si="7">IF(C5&gt;D5,IF(I5&gt;C5,C5-D5,I5),0)</f>
        <v>0</v>
      </c>
      <c r="S5">
        <f t="shared" ref="S5:S68" si="8">IF(C5&gt;D5,IF(I5&gt;C5,C5,I5),0)</f>
        <v>0</v>
      </c>
    </row>
    <row r="6" spans="1:20" x14ac:dyDescent="0.2">
      <c r="A6" t="s">
        <v>7</v>
      </c>
      <c r="B6" s="2">
        <v>2.0833333333333301E-2</v>
      </c>
      <c r="C6">
        <v>3947</v>
      </c>
      <c r="D6">
        <v>0</v>
      </c>
      <c r="E6">
        <f t="shared" si="1"/>
        <v>-3947</v>
      </c>
      <c r="F6">
        <f t="shared" si="2"/>
        <v>3947</v>
      </c>
      <c r="G6">
        <f t="shared" si="3"/>
        <v>0</v>
      </c>
      <c r="H6">
        <f t="shared" si="4"/>
        <v>-8191</v>
      </c>
      <c r="I6">
        <f t="shared" ref="I6:I69" si="9">IF(I5&lt;$B$1,G6+I5,I5)</f>
        <v>0</v>
      </c>
      <c r="J6">
        <f t="shared" si="5"/>
        <v>-3947</v>
      </c>
      <c r="M6">
        <f t="shared" si="0"/>
        <v>0</v>
      </c>
      <c r="O6">
        <f t="shared" si="6"/>
        <v>0</v>
      </c>
      <c r="R6">
        <f t="shared" si="7"/>
        <v>0</v>
      </c>
      <c r="S6">
        <f t="shared" si="8"/>
        <v>0</v>
      </c>
    </row>
    <row r="7" spans="1:20" x14ac:dyDescent="0.2">
      <c r="A7" t="s">
        <v>8</v>
      </c>
      <c r="B7" s="2">
        <v>3.125E-2</v>
      </c>
      <c r="C7">
        <v>2639</v>
      </c>
      <c r="D7">
        <v>0</v>
      </c>
      <c r="E7">
        <f t="shared" si="1"/>
        <v>-2639</v>
      </c>
      <c r="F7">
        <f t="shared" si="2"/>
        <v>2639</v>
      </c>
      <c r="G7">
        <f t="shared" si="3"/>
        <v>0</v>
      </c>
      <c r="H7">
        <f t="shared" si="4"/>
        <v>-10830</v>
      </c>
      <c r="I7">
        <f t="shared" si="9"/>
        <v>0</v>
      </c>
      <c r="J7">
        <f t="shared" si="5"/>
        <v>-2639</v>
      </c>
      <c r="M7">
        <f t="shared" si="0"/>
        <v>0</v>
      </c>
      <c r="O7">
        <f t="shared" si="6"/>
        <v>0</v>
      </c>
      <c r="R7">
        <f t="shared" si="7"/>
        <v>0</v>
      </c>
      <c r="S7">
        <f t="shared" si="8"/>
        <v>0</v>
      </c>
    </row>
    <row r="8" spans="1:20" x14ac:dyDescent="0.2">
      <c r="A8" t="s">
        <v>9</v>
      </c>
      <c r="B8" s="2">
        <v>4.1666666666666699E-2</v>
      </c>
      <c r="C8">
        <v>2735</v>
      </c>
      <c r="D8">
        <v>0</v>
      </c>
      <c r="E8">
        <f t="shared" si="1"/>
        <v>-2735</v>
      </c>
      <c r="F8">
        <f t="shared" si="2"/>
        <v>2735</v>
      </c>
      <c r="G8">
        <f t="shared" si="3"/>
        <v>0</v>
      </c>
      <c r="H8">
        <f t="shared" si="4"/>
        <v>-13565</v>
      </c>
      <c r="I8">
        <f t="shared" si="9"/>
        <v>0</v>
      </c>
      <c r="J8">
        <f t="shared" si="5"/>
        <v>-2735</v>
      </c>
      <c r="M8">
        <f t="shared" si="0"/>
        <v>0</v>
      </c>
      <c r="O8">
        <f t="shared" si="6"/>
        <v>0</v>
      </c>
      <c r="R8">
        <f t="shared" si="7"/>
        <v>0</v>
      </c>
      <c r="S8">
        <f t="shared" si="8"/>
        <v>0</v>
      </c>
    </row>
    <row r="9" spans="1:20" x14ac:dyDescent="0.2">
      <c r="A9" t="s">
        <v>10</v>
      </c>
      <c r="B9" s="2">
        <v>5.2083333333333301E-2</v>
      </c>
      <c r="C9">
        <v>2423</v>
      </c>
      <c r="D9">
        <v>0</v>
      </c>
      <c r="E9">
        <f t="shared" si="1"/>
        <v>-2423</v>
      </c>
      <c r="F9">
        <f t="shared" si="2"/>
        <v>2423</v>
      </c>
      <c r="G9">
        <f t="shared" si="3"/>
        <v>0</v>
      </c>
      <c r="H9">
        <f t="shared" si="4"/>
        <v>-15988</v>
      </c>
      <c r="I9">
        <f t="shared" si="9"/>
        <v>0</v>
      </c>
      <c r="J9">
        <f t="shared" si="5"/>
        <v>-2423</v>
      </c>
      <c r="M9">
        <f t="shared" si="0"/>
        <v>0</v>
      </c>
      <c r="O9">
        <f t="shared" si="6"/>
        <v>0</v>
      </c>
      <c r="R9">
        <f t="shared" si="7"/>
        <v>0</v>
      </c>
      <c r="S9">
        <f t="shared" si="8"/>
        <v>0</v>
      </c>
    </row>
    <row r="10" spans="1:20" x14ac:dyDescent="0.2">
      <c r="A10" t="s">
        <v>11</v>
      </c>
      <c r="B10" s="2">
        <v>6.25E-2</v>
      </c>
      <c r="C10">
        <v>2431</v>
      </c>
      <c r="D10">
        <v>0</v>
      </c>
      <c r="E10">
        <f t="shared" si="1"/>
        <v>-2431</v>
      </c>
      <c r="F10">
        <f t="shared" si="2"/>
        <v>2431</v>
      </c>
      <c r="G10">
        <f t="shared" si="3"/>
        <v>0</v>
      </c>
      <c r="H10">
        <f t="shared" si="4"/>
        <v>-18419</v>
      </c>
      <c r="I10">
        <f t="shared" si="9"/>
        <v>0</v>
      </c>
      <c r="J10">
        <f t="shared" si="5"/>
        <v>-2431</v>
      </c>
      <c r="M10">
        <f t="shared" si="0"/>
        <v>0</v>
      </c>
      <c r="O10">
        <f t="shared" si="6"/>
        <v>0</v>
      </c>
      <c r="R10">
        <f t="shared" si="7"/>
        <v>0</v>
      </c>
      <c r="S10">
        <f t="shared" si="8"/>
        <v>0</v>
      </c>
    </row>
    <row r="11" spans="1:20" x14ac:dyDescent="0.2">
      <c r="A11" t="s">
        <v>12</v>
      </c>
      <c r="B11" s="2">
        <v>7.2916666666666699E-2</v>
      </c>
      <c r="C11">
        <v>2236</v>
      </c>
      <c r="D11">
        <v>0</v>
      </c>
      <c r="E11">
        <f t="shared" si="1"/>
        <v>-2236</v>
      </c>
      <c r="F11">
        <f t="shared" si="2"/>
        <v>2236</v>
      </c>
      <c r="G11">
        <f t="shared" si="3"/>
        <v>0</v>
      </c>
      <c r="H11">
        <f t="shared" si="4"/>
        <v>-20655</v>
      </c>
      <c r="I11">
        <f t="shared" si="9"/>
        <v>0</v>
      </c>
      <c r="J11">
        <f t="shared" si="5"/>
        <v>-2236</v>
      </c>
      <c r="M11">
        <f t="shared" si="0"/>
        <v>0</v>
      </c>
      <c r="O11">
        <f t="shared" si="6"/>
        <v>0</v>
      </c>
      <c r="R11">
        <f t="shared" si="7"/>
        <v>0</v>
      </c>
      <c r="S11">
        <f t="shared" si="8"/>
        <v>0</v>
      </c>
    </row>
    <row r="12" spans="1:20" x14ac:dyDescent="0.2">
      <c r="A12" t="s">
        <v>13</v>
      </c>
      <c r="B12" s="2">
        <v>8.3333333333333301E-2</v>
      </c>
      <c r="C12">
        <v>2054</v>
      </c>
      <c r="D12">
        <v>0</v>
      </c>
      <c r="E12">
        <f t="shared" si="1"/>
        <v>-2054</v>
      </c>
      <c r="F12">
        <f t="shared" si="2"/>
        <v>2054</v>
      </c>
      <c r="G12">
        <f t="shared" si="3"/>
        <v>0</v>
      </c>
      <c r="H12">
        <f t="shared" si="4"/>
        <v>-22709</v>
      </c>
      <c r="I12">
        <f t="shared" si="9"/>
        <v>0</v>
      </c>
      <c r="J12">
        <f t="shared" si="5"/>
        <v>-2054</v>
      </c>
      <c r="M12">
        <f t="shared" si="0"/>
        <v>0</v>
      </c>
      <c r="O12">
        <f t="shared" si="6"/>
        <v>0</v>
      </c>
      <c r="R12">
        <f t="shared" si="7"/>
        <v>0</v>
      </c>
      <c r="S12">
        <f t="shared" si="8"/>
        <v>0</v>
      </c>
    </row>
    <row r="13" spans="1:20" x14ac:dyDescent="0.2">
      <c r="A13" t="s">
        <v>14</v>
      </c>
      <c r="B13" s="2">
        <v>9.375E-2</v>
      </c>
      <c r="C13">
        <v>2354</v>
      </c>
      <c r="D13">
        <v>0</v>
      </c>
      <c r="E13">
        <f t="shared" si="1"/>
        <v>-2354</v>
      </c>
      <c r="F13">
        <f t="shared" si="2"/>
        <v>2354</v>
      </c>
      <c r="G13">
        <f t="shared" si="3"/>
        <v>0</v>
      </c>
      <c r="H13">
        <f t="shared" si="4"/>
        <v>-25063</v>
      </c>
      <c r="I13">
        <f t="shared" si="9"/>
        <v>0</v>
      </c>
      <c r="J13">
        <f t="shared" si="5"/>
        <v>-2354</v>
      </c>
      <c r="M13">
        <f t="shared" si="0"/>
        <v>0</v>
      </c>
      <c r="O13">
        <f t="shared" si="6"/>
        <v>0</v>
      </c>
      <c r="R13">
        <f t="shared" si="7"/>
        <v>0</v>
      </c>
      <c r="S13">
        <f t="shared" si="8"/>
        <v>0</v>
      </c>
    </row>
    <row r="14" spans="1:20" x14ac:dyDescent="0.2">
      <c r="A14" t="s">
        <v>15</v>
      </c>
      <c r="B14" s="2">
        <v>0.104166666666667</v>
      </c>
      <c r="C14">
        <v>3567</v>
      </c>
      <c r="D14">
        <v>0</v>
      </c>
      <c r="E14">
        <f t="shared" si="1"/>
        <v>-3567</v>
      </c>
      <c r="F14">
        <f t="shared" si="2"/>
        <v>3567</v>
      </c>
      <c r="G14">
        <f t="shared" si="3"/>
        <v>0</v>
      </c>
      <c r="H14">
        <f t="shared" si="4"/>
        <v>-28630</v>
      </c>
      <c r="I14">
        <f t="shared" si="9"/>
        <v>0</v>
      </c>
      <c r="J14">
        <f t="shared" si="5"/>
        <v>-3567</v>
      </c>
      <c r="M14">
        <f t="shared" si="0"/>
        <v>0</v>
      </c>
      <c r="O14">
        <f t="shared" si="6"/>
        <v>0</v>
      </c>
      <c r="R14">
        <f t="shared" si="7"/>
        <v>0</v>
      </c>
      <c r="S14">
        <f t="shared" si="8"/>
        <v>0</v>
      </c>
    </row>
    <row r="15" spans="1:20" x14ac:dyDescent="0.2">
      <c r="A15" t="s">
        <v>16</v>
      </c>
      <c r="B15" s="2">
        <v>0.114583333333333</v>
      </c>
      <c r="C15">
        <v>1997</v>
      </c>
      <c r="D15">
        <v>0</v>
      </c>
      <c r="E15">
        <f t="shared" si="1"/>
        <v>-1997</v>
      </c>
      <c r="F15">
        <f t="shared" si="2"/>
        <v>1997</v>
      </c>
      <c r="G15">
        <f t="shared" si="3"/>
        <v>0</v>
      </c>
      <c r="H15">
        <f t="shared" si="4"/>
        <v>-30627</v>
      </c>
      <c r="I15">
        <f t="shared" si="9"/>
        <v>0</v>
      </c>
      <c r="J15">
        <f t="shared" si="5"/>
        <v>-1997</v>
      </c>
      <c r="M15">
        <f t="shared" si="0"/>
        <v>0</v>
      </c>
      <c r="O15">
        <f t="shared" si="6"/>
        <v>0</v>
      </c>
      <c r="R15">
        <f t="shared" si="7"/>
        <v>0</v>
      </c>
      <c r="S15">
        <f t="shared" si="8"/>
        <v>0</v>
      </c>
    </row>
    <row r="16" spans="1:20" x14ac:dyDescent="0.2">
      <c r="A16" t="s">
        <v>17</v>
      </c>
      <c r="B16" s="2">
        <v>0.125</v>
      </c>
      <c r="C16">
        <v>2085</v>
      </c>
      <c r="D16">
        <v>0</v>
      </c>
      <c r="E16">
        <f t="shared" si="1"/>
        <v>-2085</v>
      </c>
      <c r="F16">
        <f t="shared" si="2"/>
        <v>2085</v>
      </c>
      <c r="G16">
        <f t="shared" si="3"/>
        <v>0</v>
      </c>
      <c r="H16">
        <f t="shared" si="4"/>
        <v>-32712</v>
      </c>
      <c r="I16">
        <f t="shared" si="9"/>
        <v>0</v>
      </c>
      <c r="J16">
        <f t="shared" si="5"/>
        <v>-2085</v>
      </c>
      <c r="M16">
        <f t="shared" si="0"/>
        <v>0</v>
      </c>
      <c r="O16">
        <f t="shared" si="6"/>
        <v>0</v>
      </c>
      <c r="R16">
        <f t="shared" si="7"/>
        <v>0</v>
      </c>
      <c r="S16">
        <f t="shared" si="8"/>
        <v>0</v>
      </c>
    </row>
    <row r="17" spans="1:19" x14ac:dyDescent="0.2">
      <c r="A17" t="s">
        <v>18</v>
      </c>
      <c r="B17" s="2">
        <v>0.13541666666666699</v>
      </c>
      <c r="C17">
        <v>1907</v>
      </c>
      <c r="D17">
        <v>0</v>
      </c>
      <c r="E17">
        <f t="shared" si="1"/>
        <v>-1907</v>
      </c>
      <c r="F17">
        <f t="shared" si="2"/>
        <v>1907</v>
      </c>
      <c r="G17">
        <f t="shared" si="3"/>
        <v>0</v>
      </c>
      <c r="H17">
        <f t="shared" si="4"/>
        <v>-34619</v>
      </c>
      <c r="I17">
        <f t="shared" si="9"/>
        <v>0</v>
      </c>
      <c r="J17">
        <f t="shared" si="5"/>
        <v>-1907</v>
      </c>
      <c r="M17">
        <f t="shared" si="0"/>
        <v>0</v>
      </c>
      <c r="O17">
        <f t="shared" si="6"/>
        <v>0</v>
      </c>
      <c r="R17">
        <f t="shared" si="7"/>
        <v>0</v>
      </c>
      <c r="S17">
        <f t="shared" si="8"/>
        <v>0</v>
      </c>
    </row>
    <row r="18" spans="1:19" x14ac:dyDescent="0.2">
      <c r="A18" t="s">
        <v>19</v>
      </c>
      <c r="B18" s="2">
        <v>0.14583333333333301</v>
      </c>
      <c r="C18">
        <v>2042</v>
      </c>
      <c r="D18">
        <v>0</v>
      </c>
      <c r="E18">
        <f t="shared" si="1"/>
        <v>-2042</v>
      </c>
      <c r="F18">
        <f t="shared" si="2"/>
        <v>2042</v>
      </c>
      <c r="G18">
        <f t="shared" si="3"/>
        <v>0</v>
      </c>
      <c r="H18">
        <f t="shared" si="4"/>
        <v>-36661</v>
      </c>
      <c r="I18">
        <f t="shared" si="9"/>
        <v>0</v>
      </c>
      <c r="J18">
        <f t="shared" si="5"/>
        <v>-2042</v>
      </c>
      <c r="M18">
        <f t="shared" si="0"/>
        <v>0</v>
      </c>
      <c r="O18">
        <f t="shared" si="6"/>
        <v>0</v>
      </c>
      <c r="R18">
        <f t="shared" si="7"/>
        <v>0</v>
      </c>
      <c r="S18">
        <f t="shared" si="8"/>
        <v>0</v>
      </c>
    </row>
    <row r="19" spans="1:19" x14ac:dyDescent="0.2">
      <c r="A19" t="s">
        <v>20</v>
      </c>
      <c r="B19" s="2">
        <v>0.15625</v>
      </c>
      <c r="C19">
        <v>1809</v>
      </c>
      <c r="D19">
        <v>0</v>
      </c>
      <c r="E19">
        <f t="shared" si="1"/>
        <v>-1809</v>
      </c>
      <c r="F19">
        <f t="shared" si="2"/>
        <v>1809</v>
      </c>
      <c r="G19">
        <f t="shared" si="3"/>
        <v>0</v>
      </c>
      <c r="H19">
        <f t="shared" si="4"/>
        <v>-38470</v>
      </c>
      <c r="I19">
        <f t="shared" si="9"/>
        <v>0</v>
      </c>
      <c r="J19">
        <f t="shared" si="5"/>
        <v>-1809</v>
      </c>
      <c r="M19">
        <f t="shared" si="0"/>
        <v>0</v>
      </c>
      <c r="O19">
        <f t="shared" si="6"/>
        <v>0</v>
      </c>
      <c r="R19">
        <f t="shared" si="7"/>
        <v>0</v>
      </c>
      <c r="S19">
        <f t="shared" si="8"/>
        <v>0</v>
      </c>
    </row>
    <row r="20" spans="1:19" x14ac:dyDescent="0.2">
      <c r="A20" t="s">
        <v>21</v>
      </c>
      <c r="B20" s="2">
        <v>0.16666666666666699</v>
      </c>
      <c r="C20">
        <v>1803</v>
      </c>
      <c r="D20">
        <v>0</v>
      </c>
      <c r="E20">
        <f t="shared" si="1"/>
        <v>-1803</v>
      </c>
      <c r="F20">
        <f t="shared" si="2"/>
        <v>1803</v>
      </c>
      <c r="G20">
        <f t="shared" si="3"/>
        <v>0</v>
      </c>
      <c r="H20">
        <f t="shared" si="4"/>
        <v>-40273</v>
      </c>
      <c r="I20">
        <f t="shared" si="9"/>
        <v>0</v>
      </c>
      <c r="J20">
        <f t="shared" si="5"/>
        <v>-1803</v>
      </c>
      <c r="M20">
        <f t="shared" si="0"/>
        <v>0</v>
      </c>
      <c r="O20">
        <f t="shared" si="6"/>
        <v>0</v>
      </c>
      <c r="R20">
        <f t="shared" si="7"/>
        <v>0</v>
      </c>
      <c r="S20">
        <f t="shared" si="8"/>
        <v>0</v>
      </c>
    </row>
    <row r="21" spans="1:19" x14ac:dyDescent="0.2">
      <c r="A21" t="s">
        <v>22</v>
      </c>
      <c r="B21" s="2">
        <v>0.17708333333333301</v>
      </c>
      <c r="C21">
        <v>1768</v>
      </c>
      <c r="D21">
        <v>0</v>
      </c>
      <c r="E21">
        <f t="shared" si="1"/>
        <v>-1768</v>
      </c>
      <c r="F21">
        <f t="shared" si="2"/>
        <v>1768</v>
      </c>
      <c r="G21">
        <f t="shared" si="3"/>
        <v>0</v>
      </c>
      <c r="H21">
        <f t="shared" si="4"/>
        <v>-42041</v>
      </c>
      <c r="I21">
        <f t="shared" si="9"/>
        <v>0</v>
      </c>
      <c r="J21">
        <f t="shared" si="5"/>
        <v>-1768</v>
      </c>
      <c r="M21">
        <f t="shared" si="0"/>
        <v>0</v>
      </c>
      <c r="O21">
        <f t="shared" si="6"/>
        <v>0</v>
      </c>
      <c r="R21">
        <f t="shared" si="7"/>
        <v>0</v>
      </c>
      <c r="S21">
        <f t="shared" si="8"/>
        <v>0</v>
      </c>
    </row>
    <row r="22" spans="1:19" x14ac:dyDescent="0.2">
      <c r="A22" t="s">
        <v>23</v>
      </c>
      <c r="B22" s="2">
        <v>0.1875</v>
      </c>
      <c r="C22">
        <v>1707</v>
      </c>
      <c r="D22">
        <v>0</v>
      </c>
      <c r="E22">
        <f t="shared" si="1"/>
        <v>-1707</v>
      </c>
      <c r="F22">
        <f t="shared" si="2"/>
        <v>1707</v>
      </c>
      <c r="G22">
        <f t="shared" si="3"/>
        <v>0</v>
      </c>
      <c r="H22">
        <f t="shared" si="4"/>
        <v>-43748</v>
      </c>
      <c r="I22">
        <f t="shared" si="9"/>
        <v>0</v>
      </c>
      <c r="J22">
        <f t="shared" si="5"/>
        <v>-1707</v>
      </c>
      <c r="M22">
        <f t="shared" si="0"/>
        <v>0</v>
      </c>
      <c r="O22">
        <f t="shared" si="6"/>
        <v>0</v>
      </c>
      <c r="R22">
        <f t="shared" si="7"/>
        <v>0</v>
      </c>
      <c r="S22">
        <f t="shared" si="8"/>
        <v>0</v>
      </c>
    </row>
    <row r="23" spans="1:19" x14ac:dyDescent="0.2">
      <c r="A23" t="s">
        <v>24</v>
      </c>
      <c r="B23" s="2">
        <v>0.19791666666666699</v>
      </c>
      <c r="C23">
        <v>1727</v>
      </c>
      <c r="D23">
        <v>0</v>
      </c>
      <c r="E23">
        <f t="shared" si="1"/>
        <v>-1727</v>
      </c>
      <c r="F23">
        <f t="shared" si="2"/>
        <v>1727</v>
      </c>
      <c r="G23">
        <f t="shared" si="3"/>
        <v>0</v>
      </c>
      <c r="H23">
        <f t="shared" si="4"/>
        <v>-45475</v>
      </c>
      <c r="I23">
        <f t="shared" si="9"/>
        <v>0</v>
      </c>
      <c r="J23">
        <f t="shared" si="5"/>
        <v>-1727</v>
      </c>
      <c r="M23">
        <f t="shared" si="0"/>
        <v>0</v>
      </c>
      <c r="O23">
        <f t="shared" si="6"/>
        <v>0</v>
      </c>
      <c r="R23">
        <f t="shared" si="7"/>
        <v>0</v>
      </c>
      <c r="S23">
        <f t="shared" si="8"/>
        <v>0</v>
      </c>
    </row>
    <row r="24" spans="1:19" x14ac:dyDescent="0.2">
      <c r="A24" t="s">
        <v>25</v>
      </c>
      <c r="B24" s="2">
        <v>0.20833333333333301</v>
      </c>
      <c r="C24">
        <v>1888</v>
      </c>
      <c r="D24">
        <v>100</v>
      </c>
      <c r="E24">
        <f t="shared" si="1"/>
        <v>-1788</v>
      </c>
      <c r="F24">
        <f t="shared" si="2"/>
        <v>1788</v>
      </c>
      <c r="G24">
        <f t="shared" si="3"/>
        <v>0</v>
      </c>
      <c r="H24">
        <f t="shared" si="4"/>
        <v>-47263</v>
      </c>
      <c r="I24">
        <f t="shared" si="9"/>
        <v>0</v>
      </c>
      <c r="J24">
        <f t="shared" si="5"/>
        <v>-1788</v>
      </c>
      <c r="M24">
        <f t="shared" si="0"/>
        <v>100</v>
      </c>
      <c r="O24">
        <f t="shared" si="6"/>
        <v>0</v>
      </c>
      <c r="R24">
        <f t="shared" si="7"/>
        <v>0</v>
      </c>
      <c r="S24">
        <f t="shared" si="8"/>
        <v>0</v>
      </c>
    </row>
    <row r="25" spans="1:19" x14ac:dyDescent="0.2">
      <c r="A25" t="s">
        <v>26</v>
      </c>
      <c r="B25" s="2">
        <v>0.21875</v>
      </c>
      <c r="C25">
        <v>1714</v>
      </c>
      <c r="D25">
        <v>100</v>
      </c>
      <c r="E25">
        <f t="shared" si="1"/>
        <v>-1614</v>
      </c>
      <c r="F25">
        <f t="shared" si="2"/>
        <v>1614</v>
      </c>
      <c r="G25">
        <f t="shared" si="3"/>
        <v>0</v>
      </c>
      <c r="H25">
        <f t="shared" si="4"/>
        <v>-48877</v>
      </c>
      <c r="I25">
        <f t="shared" si="9"/>
        <v>0</v>
      </c>
      <c r="J25">
        <f t="shared" si="5"/>
        <v>-1614</v>
      </c>
      <c r="M25">
        <f t="shared" si="0"/>
        <v>100</v>
      </c>
      <c r="O25">
        <f t="shared" si="6"/>
        <v>0</v>
      </c>
      <c r="R25">
        <f t="shared" si="7"/>
        <v>0</v>
      </c>
      <c r="S25">
        <f t="shared" si="8"/>
        <v>0</v>
      </c>
    </row>
    <row r="26" spans="1:19" x14ac:dyDescent="0.2">
      <c r="A26" t="s">
        <v>27</v>
      </c>
      <c r="B26" s="2">
        <v>0.22916666666666699</v>
      </c>
      <c r="C26">
        <v>1753</v>
      </c>
      <c r="D26">
        <v>200</v>
      </c>
      <c r="E26">
        <f t="shared" si="1"/>
        <v>-1553</v>
      </c>
      <c r="F26">
        <f t="shared" si="2"/>
        <v>1553</v>
      </c>
      <c r="G26">
        <f t="shared" si="3"/>
        <v>0</v>
      </c>
      <c r="H26">
        <f t="shared" si="4"/>
        <v>-50430</v>
      </c>
      <c r="I26">
        <f t="shared" si="9"/>
        <v>0</v>
      </c>
      <c r="J26">
        <f t="shared" si="5"/>
        <v>-1553</v>
      </c>
      <c r="M26">
        <f t="shared" si="0"/>
        <v>200</v>
      </c>
      <c r="O26">
        <f t="shared" si="6"/>
        <v>0</v>
      </c>
      <c r="R26">
        <f t="shared" si="7"/>
        <v>0</v>
      </c>
      <c r="S26">
        <f t="shared" si="8"/>
        <v>0</v>
      </c>
    </row>
    <row r="27" spans="1:19" x14ac:dyDescent="0.2">
      <c r="A27" t="s">
        <v>28</v>
      </c>
      <c r="B27" s="2">
        <v>0.23958333333333301</v>
      </c>
      <c r="C27">
        <v>1865</v>
      </c>
      <c r="D27">
        <v>250</v>
      </c>
      <c r="E27">
        <f t="shared" si="1"/>
        <v>-1615</v>
      </c>
      <c r="F27">
        <f t="shared" si="2"/>
        <v>1615</v>
      </c>
      <c r="G27">
        <f t="shared" si="3"/>
        <v>0</v>
      </c>
      <c r="H27">
        <f t="shared" si="4"/>
        <v>-52045</v>
      </c>
      <c r="I27">
        <f t="shared" si="9"/>
        <v>0</v>
      </c>
      <c r="J27">
        <f t="shared" si="5"/>
        <v>-1615</v>
      </c>
      <c r="M27">
        <f t="shared" si="0"/>
        <v>250</v>
      </c>
      <c r="O27">
        <f t="shared" si="6"/>
        <v>0</v>
      </c>
      <c r="R27">
        <f t="shared" si="7"/>
        <v>0</v>
      </c>
      <c r="S27">
        <f t="shared" si="8"/>
        <v>0</v>
      </c>
    </row>
    <row r="28" spans="1:19" x14ac:dyDescent="0.2">
      <c r="A28" t="s">
        <v>29</v>
      </c>
      <c r="B28" s="2">
        <v>0.25</v>
      </c>
      <c r="C28">
        <v>2462</v>
      </c>
      <c r="D28">
        <v>300</v>
      </c>
      <c r="E28">
        <f t="shared" si="1"/>
        <v>-2162</v>
      </c>
      <c r="F28">
        <f t="shared" si="2"/>
        <v>2162</v>
      </c>
      <c r="G28">
        <f t="shared" si="3"/>
        <v>0</v>
      </c>
      <c r="H28">
        <f t="shared" si="4"/>
        <v>-54207</v>
      </c>
      <c r="I28">
        <f t="shared" si="9"/>
        <v>0</v>
      </c>
      <c r="J28">
        <f t="shared" si="5"/>
        <v>-2162</v>
      </c>
      <c r="M28">
        <f t="shared" si="0"/>
        <v>300</v>
      </c>
      <c r="O28">
        <f t="shared" si="6"/>
        <v>0</v>
      </c>
      <c r="R28">
        <f t="shared" si="7"/>
        <v>0</v>
      </c>
      <c r="S28">
        <f t="shared" si="8"/>
        <v>0</v>
      </c>
    </row>
    <row r="29" spans="1:19" x14ac:dyDescent="0.2">
      <c r="A29" t="s">
        <v>30</v>
      </c>
      <c r="B29" s="2">
        <v>0.26041666666666702</v>
      </c>
      <c r="C29">
        <v>2310</v>
      </c>
      <c r="D29">
        <v>350</v>
      </c>
      <c r="E29">
        <f t="shared" si="1"/>
        <v>-1960</v>
      </c>
      <c r="F29">
        <f t="shared" si="2"/>
        <v>1960</v>
      </c>
      <c r="G29">
        <f t="shared" si="3"/>
        <v>0</v>
      </c>
      <c r="H29">
        <f t="shared" si="4"/>
        <v>-56167</v>
      </c>
      <c r="I29">
        <f t="shared" si="9"/>
        <v>0</v>
      </c>
      <c r="J29">
        <f t="shared" si="5"/>
        <v>-1960</v>
      </c>
      <c r="M29">
        <f t="shared" si="0"/>
        <v>350</v>
      </c>
      <c r="O29">
        <f t="shared" si="6"/>
        <v>0</v>
      </c>
      <c r="R29">
        <f t="shared" si="7"/>
        <v>0</v>
      </c>
      <c r="S29">
        <f t="shared" si="8"/>
        <v>0</v>
      </c>
    </row>
    <row r="30" spans="1:19" x14ac:dyDescent="0.2">
      <c r="A30" t="s">
        <v>31</v>
      </c>
      <c r="B30" s="2">
        <v>0.27083333333333298</v>
      </c>
      <c r="C30">
        <v>3091</v>
      </c>
      <c r="D30">
        <v>400</v>
      </c>
      <c r="E30">
        <f t="shared" si="1"/>
        <v>-2691</v>
      </c>
      <c r="F30">
        <f t="shared" si="2"/>
        <v>2691</v>
      </c>
      <c r="G30">
        <f t="shared" si="3"/>
        <v>0</v>
      </c>
      <c r="H30">
        <f t="shared" si="4"/>
        <v>-58858</v>
      </c>
      <c r="I30">
        <f t="shared" si="9"/>
        <v>0</v>
      </c>
      <c r="J30">
        <f t="shared" si="5"/>
        <v>-2691</v>
      </c>
      <c r="M30">
        <f t="shared" si="0"/>
        <v>400</v>
      </c>
      <c r="O30">
        <f t="shared" si="6"/>
        <v>0</v>
      </c>
      <c r="R30">
        <f t="shared" si="7"/>
        <v>0</v>
      </c>
      <c r="S30">
        <f t="shared" si="8"/>
        <v>0</v>
      </c>
    </row>
    <row r="31" spans="1:19" x14ac:dyDescent="0.2">
      <c r="A31" t="s">
        <v>32</v>
      </c>
      <c r="B31" s="2">
        <v>0.28125</v>
      </c>
      <c r="C31">
        <v>2390</v>
      </c>
      <c r="D31">
        <v>500</v>
      </c>
      <c r="E31">
        <f t="shared" si="1"/>
        <v>-1890</v>
      </c>
      <c r="F31">
        <f t="shared" si="2"/>
        <v>1890</v>
      </c>
      <c r="G31">
        <f t="shared" si="3"/>
        <v>0</v>
      </c>
      <c r="H31">
        <f t="shared" si="4"/>
        <v>-60748</v>
      </c>
      <c r="I31">
        <f t="shared" si="9"/>
        <v>0</v>
      </c>
      <c r="J31">
        <f t="shared" si="5"/>
        <v>-1890</v>
      </c>
      <c r="M31">
        <f t="shared" si="0"/>
        <v>500</v>
      </c>
      <c r="O31">
        <f t="shared" si="6"/>
        <v>0</v>
      </c>
      <c r="R31">
        <f t="shared" si="7"/>
        <v>0</v>
      </c>
      <c r="S31">
        <f t="shared" si="8"/>
        <v>0</v>
      </c>
    </row>
    <row r="32" spans="1:19" x14ac:dyDescent="0.2">
      <c r="A32" t="s">
        <v>33</v>
      </c>
      <c r="B32" s="2">
        <v>0.29166666666666702</v>
      </c>
      <c r="C32">
        <v>2652</v>
      </c>
      <c r="D32">
        <v>600</v>
      </c>
      <c r="E32">
        <f t="shared" si="1"/>
        <v>-2052</v>
      </c>
      <c r="F32">
        <f t="shared" si="2"/>
        <v>2052</v>
      </c>
      <c r="G32">
        <f t="shared" si="3"/>
        <v>0</v>
      </c>
      <c r="H32">
        <f t="shared" si="4"/>
        <v>-62800</v>
      </c>
      <c r="I32">
        <f t="shared" si="9"/>
        <v>0</v>
      </c>
      <c r="J32">
        <f t="shared" si="5"/>
        <v>-2052</v>
      </c>
      <c r="M32">
        <f t="shared" si="0"/>
        <v>600</v>
      </c>
      <c r="O32">
        <f t="shared" si="6"/>
        <v>0</v>
      </c>
      <c r="R32">
        <f t="shared" si="7"/>
        <v>0</v>
      </c>
      <c r="S32">
        <f t="shared" si="8"/>
        <v>0</v>
      </c>
    </row>
    <row r="33" spans="1:19" x14ac:dyDescent="0.2">
      <c r="A33" t="s">
        <v>34</v>
      </c>
      <c r="B33" s="2">
        <v>0.30208333333333298</v>
      </c>
      <c r="C33">
        <v>1937</v>
      </c>
      <c r="D33">
        <v>700</v>
      </c>
      <c r="E33">
        <f t="shared" si="1"/>
        <v>-1237</v>
      </c>
      <c r="F33">
        <f t="shared" si="2"/>
        <v>1237</v>
      </c>
      <c r="G33">
        <f t="shared" si="3"/>
        <v>0</v>
      </c>
      <c r="H33">
        <f t="shared" si="4"/>
        <v>-64037</v>
      </c>
      <c r="I33">
        <f t="shared" si="9"/>
        <v>0</v>
      </c>
      <c r="J33">
        <f t="shared" si="5"/>
        <v>-1237</v>
      </c>
      <c r="M33">
        <f t="shared" si="0"/>
        <v>700</v>
      </c>
      <c r="O33">
        <f t="shared" si="6"/>
        <v>0</v>
      </c>
      <c r="R33">
        <f t="shared" si="7"/>
        <v>0</v>
      </c>
      <c r="S33">
        <f t="shared" si="8"/>
        <v>0</v>
      </c>
    </row>
    <row r="34" spans="1:19" x14ac:dyDescent="0.2">
      <c r="A34" t="s">
        <v>35</v>
      </c>
      <c r="B34" s="2">
        <v>0.3125</v>
      </c>
      <c r="C34">
        <v>2325</v>
      </c>
      <c r="D34">
        <v>800</v>
      </c>
      <c r="E34">
        <f t="shared" si="1"/>
        <v>-1525</v>
      </c>
      <c r="F34">
        <f t="shared" si="2"/>
        <v>1525</v>
      </c>
      <c r="G34">
        <f t="shared" si="3"/>
        <v>0</v>
      </c>
      <c r="H34">
        <f t="shared" si="4"/>
        <v>-65562</v>
      </c>
      <c r="I34">
        <f t="shared" si="9"/>
        <v>0</v>
      </c>
      <c r="J34">
        <f t="shared" si="5"/>
        <v>-1525</v>
      </c>
      <c r="M34">
        <f t="shared" si="0"/>
        <v>800</v>
      </c>
      <c r="O34">
        <f t="shared" si="6"/>
        <v>0</v>
      </c>
      <c r="R34">
        <f t="shared" si="7"/>
        <v>0</v>
      </c>
      <c r="S34">
        <f t="shared" si="8"/>
        <v>0</v>
      </c>
    </row>
    <row r="35" spans="1:19" x14ac:dyDescent="0.2">
      <c r="A35" t="s">
        <v>36</v>
      </c>
      <c r="B35" s="2">
        <v>0.32291666666666702</v>
      </c>
      <c r="C35">
        <v>2274</v>
      </c>
      <c r="D35">
        <v>900</v>
      </c>
      <c r="E35">
        <f t="shared" si="1"/>
        <v>-1374</v>
      </c>
      <c r="F35">
        <f t="shared" si="2"/>
        <v>1374</v>
      </c>
      <c r="G35">
        <f t="shared" si="3"/>
        <v>0</v>
      </c>
      <c r="H35">
        <f t="shared" si="4"/>
        <v>-66936</v>
      </c>
      <c r="I35">
        <f t="shared" si="9"/>
        <v>0</v>
      </c>
      <c r="J35">
        <f t="shared" si="5"/>
        <v>-1374</v>
      </c>
      <c r="M35">
        <f t="shared" si="0"/>
        <v>900</v>
      </c>
      <c r="O35">
        <f t="shared" si="6"/>
        <v>0</v>
      </c>
      <c r="R35">
        <f t="shared" si="7"/>
        <v>0</v>
      </c>
      <c r="S35">
        <f t="shared" si="8"/>
        <v>0</v>
      </c>
    </row>
    <row r="36" spans="1:19" x14ac:dyDescent="0.2">
      <c r="A36" t="s">
        <v>37</v>
      </c>
      <c r="B36" s="2">
        <v>0.33333333333333298</v>
      </c>
      <c r="C36">
        <v>2199</v>
      </c>
      <c r="D36">
        <v>1000</v>
      </c>
      <c r="E36">
        <f t="shared" si="1"/>
        <v>-1199</v>
      </c>
      <c r="F36">
        <f t="shared" si="2"/>
        <v>1199</v>
      </c>
      <c r="G36">
        <f t="shared" si="3"/>
        <v>0</v>
      </c>
      <c r="H36">
        <f t="shared" si="4"/>
        <v>-68135</v>
      </c>
      <c r="I36">
        <f t="shared" si="9"/>
        <v>0</v>
      </c>
      <c r="J36">
        <f t="shared" si="5"/>
        <v>-1199</v>
      </c>
      <c r="M36">
        <f t="shared" ref="M36:M68" si="10">IF(D36&lt;C36,D36,C36)</f>
        <v>1000</v>
      </c>
      <c r="O36">
        <f t="shared" si="6"/>
        <v>0</v>
      </c>
      <c r="R36">
        <f t="shared" si="7"/>
        <v>0</v>
      </c>
      <c r="S36">
        <f t="shared" si="8"/>
        <v>0</v>
      </c>
    </row>
    <row r="37" spans="1:19" x14ac:dyDescent="0.2">
      <c r="A37" t="s">
        <v>38</v>
      </c>
      <c r="B37" s="2">
        <v>0.34375</v>
      </c>
      <c r="C37">
        <v>2425</v>
      </c>
      <c r="D37">
        <v>1500</v>
      </c>
      <c r="E37">
        <f t="shared" si="1"/>
        <v>-925</v>
      </c>
      <c r="F37">
        <f t="shared" si="2"/>
        <v>925</v>
      </c>
      <c r="G37">
        <f t="shared" ref="G37:G68" si="11">IF(E37&gt;0,E37+G36,G36)</f>
        <v>0</v>
      </c>
      <c r="H37">
        <f t="shared" ref="H37:H68" si="12">IF(E37&lt;0,E37+H36,H36)</f>
        <v>-69060</v>
      </c>
      <c r="I37">
        <f t="shared" si="9"/>
        <v>0</v>
      </c>
      <c r="J37">
        <f t="shared" si="5"/>
        <v>-925</v>
      </c>
      <c r="M37">
        <f t="shared" si="10"/>
        <v>1500</v>
      </c>
      <c r="O37">
        <f t="shared" si="6"/>
        <v>0</v>
      </c>
      <c r="R37">
        <f t="shared" si="7"/>
        <v>0</v>
      </c>
      <c r="S37">
        <f t="shared" si="8"/>
        <v>0</v>
      </c>
    </row>
    <row r="38" spans="1:19" x14ac:dyDescent="0.2">
      <c r="A38" t="s">
        <v>39</v>
      </c>
      <c r="B38" s="2">
        <v>0.35416666666666702</v>
      </c>
      <c r="C38">
        <v>2687</v>
      </c>
      <c r="D38">
        <v>1700</v>
      </c>
      <c r="E38">
        <f t="shared" si="1"/>
        <v>-987</v>
      </c>
      <c r="F38">
        <f t="shared" si="2"/>
        <v>987</v>
      </c>
      <c r="G38">
        <f t="shared" si="11"/>
        <v>0</v>
      </c>
      <c r="H38">
        <f t="shared" si="12"/>
        <v>-70047</v>
      </c>
      <c r="I38">
        <f t="shared" si="9"/>
        <v>0</v>
      </c>
      <c r="J38">
        <f t="shared" si="5"/>
        <v>-987</v>
      </c>
      <c r="M38">
        <f t="shared" si="10"/>
        <v>1700</v>
      </c>
      <c r="O38">
        <f t="shared" si="6"/>
        <v>0</v>
      </c>
      <c r="R38">
        <f t="shared" si="7"/>
        <v>0</v>
      </c>
      <c r="S38">
        <f t="shared" si="8"/>
        <v>0</v>
      </c>
    </row>
    <row r="39" spans="1:19" x14ac:dyDescent="0.2">
      <c r="A39" t="s">
        <v>40</v>
      </c>
      <c r="B39" s="2">
        <v>0.36458333333333298</v>
      </c>
      <c r="C39">
        <v>3834</v>
      </c>
      <c r="D39">
        <v>1900</v>
      </c>
      <c r="E39">
        <f t="shared" si="1"/>
        <v>-1934</v>
      </c>
      <c r="F39">
        <f t="shared" si="2"/>
        <v>1934</v>
      </c>
      <c r="G39">
        <f t="shared" si="11"/>
        <v>0</v>
      </c>
      <c r="H39">
        <f t="shared" si="12"/>
        <v>-71981</v>
      </c>
      <c r="I39">
        <f t="shared" si="9"/>
        <v>0</v>
      </c>
      <c r="J39">
        <f t="shared" si="5"/>
        <v>-1934</v>
      </c>
      <c r="M39">
        <f t="shared" si="10"/>
        <v>1900</v>
      </c>
      <c r="O39">
        <f t="shared" si="6"/>
        <v>0</v>
      </c>
      <c r="R39">
        <f t="shared" si="7"/>
        <v>0</v>
      </c>
      <c r="S39">
        <f t="shared" si="8"/>
        <v>0</v>
      </c>
    </row>
    <row r="40" spans="1:19" x14ac:dyDescent="0.2">
      <c r="A40" t="s">
        <v>41</v>
      </c>
      <c r="B40" s="2">
        <v>0.375</v>
      </c>
      <c r="C40">
        <v>4403</v>
      </c>
      <c r="D40">
        <v>2100</v>
      </c>
      <c r="E40">
        <f t="shared" si="1"/>
        <v>-2303</v>
      </c>
      <c r="F40">
        <f t="shared" si="2"/>
        <v>2303</v>
      </c>
      <c r="G40">
        <f t="shared" si="11"/>
        <v>0</v>
      </c>
      <c r="H40">
        <f t="shared" si="12"/>
        <v>-74284</v>
      </c>
      <c r="I40">
        <f t="shared" si="9"/>
        <v>0</v>
      </c>
      <c r="J40">
        <f t="shared" si="5"/>
        <v>-2303</v>
      </c>
      <c r="M40">
        <f t="shared" si="10"/>
        <v>2100</v>
      </c>
      <c r="O40">
        <f t="shared" si="6"/>
        <v>0</v>
      </c>
      <c r="R40">
        <f t="shared" si="7"/>
        <v>0</v>
      </c>
      <c r="S40">
        <f t="shared" si="8"/>
        <v>0</v>
      </c>
    </row>
    <row r="41" spans="1:19" x14ac:dyDescent="0.2">
      <c r="A41" t="s">
        <v>42</v>
      </c>
      <c r="B41" s="2">
        <v>0.38541666666666702</v>
      </c>
      <c r="C41">
        <v>3349</v>
      </c>
      <c r="D41">
        <v>2300</v>
      </c>
      <c r="E41">
        <f t="shared" si="1"/>
        <v>-1049</v>
      </c>
      <c r="F41">
        <f t="shared" si="2"/>
        <v>1049</v>
      </c>
      <c r="G41">
        <f t="shared" si="11"/>
        <v>0</v>
      </c>
      <c r="H41">
        <f t="shared" si="12"/>
        <v>-75333</v>
      </c>
      <c r="I41">
        <f t="shared" si="9"/>
        <v>0</v>
      </c>
      <c r="J41">
        <f t="shared" si="5"/>
        <v>-1049</v>
      </c>
      <c r="M41">
        <f t="shared" si="10"/>
        <v>2300</v>
      </c>
      <c r="O41">
        <f t="shared" si="6"/>
        <v>0</v>
      </c>
      <c r="R41">
        <f t="shared" si="7"/>
        <v>0</v>
      </c>
      <c r="S41">
        <f t="shared" si="8"/>
        <v>0</v>
      </c>
    </row>
    <row r="42" spans="1:19" x14ac:dyDescent="0.2">
      <c r="A42" t="s">
        <v>43</v>
      </c>
      <c r="B42" s="2">
        <v>0.39583333333333298</v>
      </c>
      <c r="C42">
        <v>3678</v>
      </c>
      <c r="D42">
        <v>3000</v>
      </c>
      <c r="E42">
        <f t="shared" si="1"/>
        <v>-678</v>
      </c>
      <c r="F42">
        <f t="shared" si="2"/>
        <v>678</v>
      </c>
      <c r="G42">
        <f t="shared" si="11"/>
        <v>0</v>
      </c>
      <c r="H42">
        <f t="shared" si="12"/>
        <v>-76011</v>
      </c>
      <c r="I42">
        <f t="shared" si="9"/>
        <v>0</v>
      </c>
      <c r="J42">
        <f t="shared" si="5"/>
        <v>-678</v>
      </c>
      <c r="M42">
        <f t="shared" si="10"/>
        <v>3000</v>
      </c>
      <c r="O42">
        <f t="shared" si="6"/>
        <v>0</v>
      </c>
      <c r="R42">
        <f t="shared" si="7"/>
        <v>0</v>
      </c>
      <c r="S42">
        <f t="shared" si="8"/>
        <v>0</v>
      </c>
    </row>
    <row r="43" spans="1:19" x14ac:dyDescent="0.2">
      <c r="A43" t="s">
        <v>44</v>
      </c>
      <c r="B43" s="2">
        <v>0.40625</v>
      </c>
      <c r="C43">
        <v>7003</v>
      </c>
      <c r="D43">
        <v>3500</v>
      </c>
      <c r="E43">
        <f t="shared" si="1"/>
        <v>-3503</v>
      </c>
      <c r="F43">
        <f t="shared" si="2"/>
        <v>3503</v>
      </c>
      <c r="G43">
        <f t="shared" si="11"/>
        <v>0</v>
      </c>
      <c r="H43">
        <f t="shared" si="12"/>
        <v>-79514</v>
      </c>
      <c r="I43">
        <f t="shared" si="9"/>
        <v>0</v>
      </c>
      <c r="J43">
        <f t="shared" si="5"/>
        <v>-3503</v>
      </c>
      <c r="M43">
        <f t="shared" si="10"/>
        <v>3500</v>
      </c>
      <c r="O43">
        <f t="shared" si="6"/>
        <v>0</v>
      </c>
      <c r="R43">
        <f t="shared" si="7"/>
        <v>0</v>
      </c>
      <c r="S43">
        <f t="shared" si="8"/>
        <v>0</v>
      </c>
    </row>
    <row r="44" spans="1:19" x14ac:dyDescent="0.2">
      <c r="A44" t="s">
        <v>45</v>
      </c>
      <c r="B44" s="2">
        <v>0.41666666666666702</v>
      </c>
      <c r="C44">
        <v>7933</v>
      </c>
      <c r="D44">
        <v>4000</v>
      </c>
      <c r="E44">
        <f t="shared" si="1"/>
        <v>-3933</v>
      </c>
      <c r="F44">
        <f t="shared" si="2"/>
        <v>3933</v>
      </c>
      <c r="G44">
        <f t="shared" si="11"/>
        <v>0</v>
      </c>
      <c r="H44">
        <f t="shared" si="12"/>
        <v>-83447</v>
      </c>
      <c r="I44">
        <f t="shared" si="9"/>
        <v>0</v>
      </c>
      <c r="J44">
        <f t="shared" si="5"/>
        <v>-3933</v>
      </c>
      <c r="M44">
        <f t="shared" si="10"/>
        <v>4000</v>
      </c>
      <c r="O44">
        <f t="shared" si="6"/>
        <v>0</v>
      </c>
      <c r="R44">
        <f t="shared" si="7"/>
        <v>0</v>
      </c>
      <c r="S44">
        <f t="shared" si="8"/>
        <v>0</v>
      </c>
    </row>
    <row r="45" spans="1:19" x14ac:dyDescent="0.2">
      <c r="A45" t="s">
        <v>46</v>
      </c>
      <c r="B45" s="2">
        <v>0.42708333333333298</v>
      </c>
      <c r="C45">
        <v>7504</v>
      </c>
      <c r="D45">
        <v>4500</v>
      </c>
      <c r="E45">
        <f t="shared" si="1"/>
        <v>-3004</v>
      </c>
      <c r="F45">
        <f t="shared" si="2"/>
        <v>3004</v>
      </c>
      <c r="G45">
        <f t="shared" si="11"/>
        <v>0</v>
      </c>
      <c r="H45">
        <f t="shared" si="12"/>
        <v>-86451</v>
      </c>
      <c r="I45">
        <f t="shared" si="9"/>
        <v>0</v>
      </c>
      <c r="J45">
        <f t="shared" si="5"/>
        <v>-3004</v>
      </c>
      <c r="M45">
        <f t="shared" si="10"/>
        <v>4500</v>
      </c>
      <c r="O45">
        <f t="shared" si="6"/>
        <v>0</v>
      </c>
      <c r="R45">
        <f t="shared" si="7"/>
        <v>0</v>
      </c>
      <c r="S45">
        <f t="shared" si="8"/>
        <v>0</v>
      </c>
    </row>
    <row r="46" spans="1:19" x14ac:dyDescent="0.2">
      <c r="A46" t="s">
        <v>47</v>
      </c>
      <c r="B46" s="2">
        <v>0.4375</v>
      </c>
      <c r="C46">
        <v>7026</v>
      </c>
      <c r="D46">
        <v>5000</v>
      </c>
      <c r="E46">
        <f t="shared" si="1"/>
        <v>-2026</v>
      </c>
      <c r="F46">
        <f t="shared" si="2"/>
        <v>2026</v>
      </c>
      <c r="G46">
        <f t="shared" si="11"/>
        <v>0</v>
      </c>
      <c r="H46">
        <f t="shared" si="12"/>
        <v>-88477</v>
      </c>
      <c r="I46">
        <f t="shared" si="9"/>
        <v>0</v>
      </c>
      <c r="J46">
        <f t="shared" si="5"/>
        <v>-2026</v>
      </c>
      <c r="M46">
        <f t="shared" si="10"/>
        <v>5000</v>
      </c>
      <c r="O46">
        <f t="shared" si="6"/>
        <v>0</v>
      </c>
      <c r="R46">
        <f t="shared" si="7"/>
        <v>0</v>
      </c>
      <c r="S46">
        <f t="shared" si="8"/>
        <v>0</v>
      </c>
    </row>
    <row r="47" spans="1:19" x14ac:dyDescent="0.2">
      <c r="A47" t="s">
        <v>48</v>
      </c>
      <c r="B47" s="2">
        <v>0.44791666666666702</v>
      </c>
      <c r="C47">
        <v>7727</v>
      </c>
      <c r="D47">
        <v>5500</v>
      </c>
      <c r="E47">
        <f t="shared" si="1"/>
        <v>-2227</v>
      </c>
      <c r="F47">
        <f t="shared" si="2"/>
        <v>2227</v>
      </c>
      <c r="G47">
        <f t="shared" si="11"/>
        <v>0</v>
      </c>
      <c r="H47">
        <f t="shared" si="12"/>
        <v>-90704</v>
      </c>
      <c r="I47">
        <f t="shared" si="9"/>
        <v>0</v>
      </c>
      <c r="J47">
        <f t="shared" si="5"/>
        <v>-2227</v>
      </c>
      <c r="M47">
        <f t="shared" si="10"/>
        <v>5500</v>
      </c>
      <c r="O47">
        <f t="shared" si="6"/>
        <v>0</v>
      </c>
      <c r="R47">
        <f t="shared" si="7"/>
        <v>0</v>
      </c>
      <c r="S47">
        <f t="shared" si="8"/>
        <v>0</v>
      </c>
    </row>
    <row r="48" spans="1:19" x14ac:dyDescent="0.2">
      <c r="A48" t="s">
        <v>49</v>
      </c>
      <c r="B48" s="2">
        <v>0.45833333333333298</v>
      </c>
      <c r="C48">
        <v>8154</v>
      </c>
      <c r="D48">
        <v>6000</v>
      </c>
      <c r="E48">
        <f t="shared" si="1"/>
        <v>-2154</v>
      </c>
      <c r="F48">
        <f t="shared" si="2"/>
        <v>2154</v>
      </c>
      <c r="G48">
        <f t="shared" si="11"/>
        <v>0</v>
      </c>
      <c r="H48">
        <f t="shared" si="12"/>
        <v>-92858</v>
      </c>
      <c r="I48">
        <f t="shared" si="9"/>
        <v>0</v>
      </c>
      <c r="J48">
        <f t="shared" si="5"/>
        <v>-2154</v>
      </c>
      <c r="M48">
        <f t="shared" si="10"/>
        <v>6000</v>
      </c>
      <c r="O48">
        <f t="shared" si="6"/>
        <v>0</v>
      </c>
      <c r="R48">
        <f t="shared" si="7"/>
        <v>0</v>
      </c>
      <c r="S48">
        <f t="shared" si="8"/>
        <v>0</v>
      </c>
    </row>
    <row r="49" spans="1:19" x14ac:dyDescent="0.2">
      <c r="A49" t="s">
        <v>50</v>
      </c>
      <c r="B49" s="2">
        <v>0.46875</v>
      </c>
      <c r="C49">
        <v>8515</v>
      </c>
      <c r="D49">
        <v>7000</v>
      </c>
      <c r="E49">
        <f t="shared" si="1"/>
        <v>-1515</v>
      </c>
      <c r="F49">
        <f t="shared" si="2"/>
        <v>1515</v>
      </c>
      <c r="G49">
        <f t="shared" si="11"/>
        <v>0</v>
      </c>
      <c r="H49">
        <f t="shared" si="12"/>
        <v>-94373</v>
      </c>
      <c r="I49">
        <f t="shared" si="9"/>
        <v>0</v>
      </c>
      <c r="J49">
        <f t="shared" si="5"/>
        <v>-1515</v>
      </c>
      <c r="M49">
        <f t="shared" si="10"/>
        <v>7000</v>
      </c>
      <c r="O49">
        <f t="shared" si="6"/>
        <v>0</v>
      </c>
      <c r="R49">
        <f t="shared" si="7"/>
        <v>0</v>
      </c>
      <c r="S49">
        <f t="shared" si="8"/>
        <v>0</v>
      </c>
    </row>
    <row r="50" spans="1:19" x14ac:dyDescent="0.2">
      <c r="A50" t="s">
        <v>51</v>
      </c>
      <c r="B50" s="2">
        <v>0.47916666666666702</v>
      </c>
      <c r="C50">
        <v>10268</v>
      </c>
      <c r="D50">
        <v>8000</v>
      </c>
      <c r="E50">
        <f t="shared" si="1"/>
        <v>-2268</v>
      </c>
      <c r="F50">
        <f t="shared" si="2"/>
        <v>2268</v>
      </c>
      <c r="G50">
        <f t="shared" si="11"/>
        <v>0</v>
      </c>
      <c r="H50">
        <f t="shared" si="12"/>
        <v>-96641</v>
      </c>
      <c r="I50">
        <f t="shared" si="9"/>
        <v>0</v>
      </c>
      <c r="J50">
        <f t="shared" si="5"/>
        <v>-2268</v>
      </c>
      <c r="M50">
        <f t="shared" si="10"/>
        <v>8000</v>
      </c>
      <c r="O50">
        <f t="shared" si="6"/>
        <v>0</v>
      </c>
      <c r="R50">
        <f t="shared" si="7"/>
        <v>0</v>
      </c>
      <c r="S50">
        <f t="shared" si="8"/>
        <v>0</v>
      </c>
    </row>
    <row r="51" spans="1:19" x14ac:dyDescent="0.2">
      <c r="A51" t="s">
        <v>52</v>
      </c>
      <c r="B51" s="2">
        <v>0.48958333333333298</v>
      </c>
      <c r="C51">
        <v>6167</v>
      </c>
      <c r="D51">
        <v>9000</v>
      </c>
      <c r="E51">
        <f t="shared" si="1"/>
        <v>2833</v>
      </c>
      <c r="F51">
        <f t="shared" si="2"/>
        <v>0</v>
      </c>
      <c r="G51">
        <f t="shared" si="11"/>
        <v>2833</v>
      </c>
      <c r="H51">
        <f t="shared" si="12"/>
        <v>-96641</v>
      </c>
      <c r="I51">
        <f t="shared" si="9"/>
        <v>2833</v>
      </c>
      <c r="J51" t="str">
        <f t="shared" si="5"/>
        <v>charging</v>
      </c>
      <c r="M51">
        <f t="shared" si="10"/>
        <v>6167</v>
      </c>
      <c r="O51">
        <f t="shared" si="6"/>
        <v>2833</v>
      </c>
      <c r="R51">
        <f t="shared" si="7"/>
        <v>0</v>
      </c>
      <c r="S51">
        <f t="shared" si="8"/>
        <v>0</v>
      </c>
    </row>
    <row r="52" spans="1:19" x14ac:dyDescent="0.2">
      <c r="A52" t="s">
        <v>53</v>
      </c>
      <c r="B52" s="2">
        <v>0.5</v>
      </c>
      <c r="C52">
        <v>5534</v>
      </c>
      <c r="D52">
        <v>10000</v>
      </c>
      <c r="E52">
        <f t="shared" si="1"/>
        <v>4466</v>
      </c>
      <c r="F52">
        <f t="shared" si="2"/>
        <v>0</v>
      </c>
      <c r="G52">
        <f t="shared" si="11"/>
        <v>7299</v>
      </c>
      <c r="H52">
        <f t="shared" si="12"/>
        <v>-96641</v>
      </c>
      <c r="I52">
        <f t="shared" si="9"/>
        <v>10132</v>
      </c>
      <c r="J52" t="str">
        <f t="shared" si="5"/>
        <v>charging</v>
      </c>
      <c r="M52">
        <f t="shared" si="10"/>
        <v>5534</v>
      </c>
      <c r="O52">
        <f t="shared" si="6"/>
        <v>4466</v>
      </c>
      <c r="R52">
        <f t="shared" si="7"/>
        <v>0</v>
      </c>
      <c r="S52">
        <f t="shared" si="8"/>
        <v>0</v>
      </c>
    </row>
    <row r="53" spans="1:19" x14ac:dyDescent="0.2">
      <c r="A53" t="s">
        <v>54</v>
      </c>
      <c r="B53" s="2">
        <v>0.51041666666666696</v>
      </c>
      <c r="C53">
        <v>5774</v>
      </c>
      <c r="D53">
        <v>11000</v>
      </c>
      <c r="E53">
        <f t="shared" si="1"/>
        <v>5226</v>
      </c>
      <c r="F53">
        <f t="shared" si="2"/>
        <v>0</v>
      </c>
      <c r="G53">
        <f t="shared" si="11"/>
        <v>12525</v>
      </c>
      <c r="H53">
        <f t="shared" si="12"/>
        <v>-96641</v>
      </c>
      <c r="I53">
        <f t="shared" si="9"/>
        <v>10132</v>
      </c>
      <c r="J53" t="str">
        <f t="shared" si="5"/>
        <v>charging</v>
      </c>
      <c r="M53">
        <f t="shared" si="10"/>
        <v>5774</v>
      </c>
      <c r="O53">
        <f t="shared" si="6"/>
        <v>5226</v>
      </c>
      <c r="R53">
        <f t="shared" si="7"/>
        <v>0</v>
      </c>
      <c r="S53">
        <f t="shared" si="8"/>
        <v>0</v>
      </c>
    </row>
    <row r="54" spans="1:19" x14ac:dyDescent="0.2">
      <c r="A54" t="s">
        <v>55</v>
      </c>
      <c r="B54" s="2">
        <v>0.52083333333333304</v>
      </c>
      <c r="C54">
        <v>4729</v>
      </c>
      <c r="D54">
        <v>12000</v>
      </c>
      <c r="E54">
        <f t="shared" si="1"/>
        <v>7271</v>
      </c>
      <c r="F54">
        <f t="shared" si="2"/>
        <v>0</v>
      </c>
      <c r="G54">
        <f t="shared" si="11"/>
        <v>19796</v>
      </c>
      <c r="H54">
        <f t="shared" si="12"/>
        <v>-96641</v>
      </c>
      <c r="I54">
        <f t="shared" si="9"/>
        <v>10132</v>
      </c>
      <c r="J54" t="str">
        <f t="shared" si="5"/>
        <v>charging</v>
      </c>
      <c r="M54">
        <f t="shared" si="10"/>
        <v>4729</v>
      </c>
      <c r="O54">
        <f t="shared" si="6"/>
        <v>7271</v>
      </c>
      <c r="R54">
        <f t="shared" si="7"/>
        <v>0</v>
      </c>
      <c r="S54">
        <f t="shared" si="8"/>
        <v>0</v>
      </c>
    </row>
    <row r="55" spans="1:19" x14ac:dyDescent="0.2">
      <c r="A55" t="s">
        <v>56</v>
      </c>
      <c r="B55" s="2">
        <v>0.53125</v>
      </c>
      <c r="C55">
        <v>5542</v>
      </c>
      <c r="D55">
        <v>12000</v>
      </c>
      <c r="E55">
        <f t="shared" si="1"/>
        <v>6458</v>
      </c>
      <c r="F55">
        <f t="shared" si="2"/>
        <v>0</v>
      </c>
      <c r="G55">
        <f t="shared" si="11"/>
        <v>26254</v>
      </c>
      <c r="H55">
        <f t="shared" si="12"/>
        <v>-96641</v>
      </c>
      <c r="I55">
        <f t="shared" si="9"/>
        <v>10132</v>
      </c>
      <c r="J55" t="str">
        <f t="shared" si="5"/>
        <v>charging</v>
      </c>
      <c r="M55">
        <f t="shared" si="10"/>
        <v>5542</v>
      </c>
      <c r="O55">
        <f t="shared" si="6"/>
        <v>6458</v>
      </c>
      <c r="R55">
        <f t="shared" si="7"/>
        <v>0</v>
      </c>
      <c r="S55">
        <f t="shared" si="8"/>
        <v>0</v>
      </c>
    </row>
    <row r="56" spans="1:19" x14ac:dyDescent="0.2">
      <c r="A56" t="s">
        <v>57</v>
      </c>
      <c r="B56" s="2">
        <v>0.54166666666666696</v>
      </c>
      <c r="C56">
        <v>6885</v>
      </c>
      <c r="D56">
        <v>12500</v>
      </c>
      <c r="E56">
        <f t="shared" si="1"/>
        <v>5615</v>
      </c>
      <c r="F56">
        <f t="shared" si="2"/>
        <v>0</v>
      </c>
      <c r="G56">
        <f t="shared" si="11"/>
        <v>31869</v>
      </c>
      <c r="H56">
        <f t="shared" si="12"/>
        <v>-96641</v>
      </c>
      <c r="I56">
        <f t="shared" si="9"/>
        <v>10132</v>
      </c>
      <c r="J56" t="str">
        <f t="shared" si="5"/>
        <v>charging</v>
      </c>
      <c r="M56">
        <f t="shared" si="10"/>
        <v>6885</v>
      </c>
      <c r="O56">
        <f t="shared" si="6"/>
        <v>5615</v>
      </c>
      <c r="R56">
        <f t="shared" si="7"/>
        <v>0</v>
      </c>
      <c r="S56">
        <f t="shared" si="8"/>
        <v>0</v>
      </c>
    </row>
    <row r="57" spans="1:19" x14ac:dyDescent="0.2">
      <c r="A57" t="s">
        <v>58</v>
      </c>
      <c r="B57" s="2">
        <v>0.55208333333333304</v>
      </c>
      <c r="C57">
        <v>7077</v>
      </c>
      <c r="D57">
        <v>12000</v>
      </c>
      <c r="E57">
        <f t="shared" si="1"/>
        <v>4923</v>
      </c>
      <c r="F57">
        <f t="shared" si="2"/>
        <v>0</v>
      </c>
      <c r="G57">
        <f t="shared" si="11"/>
        <v>36792</v>
      </c>
      <c r="H57">
        <f t="shared" si="12"/>
        <v>-96641</v>
      </c>
      <c r="I57">
        <f t="shared" si="9"/>
        <v>10132</v>
      </c>
      <c r="J57" t="str">
        <f t="shared" si="5"/>
        <v>charging</v>
      </c>
      <c r="M57">
        <f t="shared" si="10"/>
        <v>7077</v>
      </c>
      <c r="O57">
        <f t="shared" si="6"/>
        <v>4923</v>
      </c>
      <c r="R57">
        <f t="shared" si="7"/>
        <v>0</v>
      </c>
      <c r="S57">
        <f t="shared" si="8"/>
        <v>0</v>
      </c>
    </row>
    <row r="58" spans="1:19" x14ac:dyDescent="0.2">
      <c r="A58" t="s">
        <v>59</v>
      </c>
      <c r="B58" s="2">
        <v>0.5625</v>
      </c>
      <c r="C58">
        <v>7166</v>
      </c>
      <c r="D58">
        <v>11000</v>
      </c>
      <c r="E58">
        <f t="shared" si="1"/>
        <v>3834</v>
      </c>
      <c r="F58">
        <f t="shared" si="2"/>
        <v>0</v>
      </c>
      <c r="G58">
        <f t="shared" si="11"/>
        <v>40626</v>
      </c>
      <c r="H58">
        <f t="shared" si="12"/>
        <v>-96641</v>
      </c>
      <c r="I58">
        <f t="shared" si="9"/>
        <v>10132</v>
      </c>
      <c r="J58" t="str">
        <f t="shared" si="5"/>
        <v>charging</v>
      </c>
      <c r="M58">
        <f t="shared" si="10"/>
        <v>7166</v>
      </c>
      <c r="O58">
        <f t="shared" si="6"/>
        <v>3834</v>
      </c>
      <c r="R58">
        <f t="shared" si="7"/>
        <v>0</v>
      </c>
      <c r="S58">
        <f t="shared" si="8"/>
        <v>0</v>
      </c>
    </row>
    <row r="59" spans="1:19" x14ac:dyDescent="0.2">
      <c r="A59" t="s">
        <v>60</v>
      </c>
      <c r="B59" s="2">
        <v>0.57291666666666696</v>
      </c>
      <c r="C59">
        <v>8919</v>
      </c>
      <c r="D59">
        <v>10500</v>
      </c>
      <c r="E59">
        <f t="shared" si="1"/>
        <v>1581</v>
      </c>
      <c r="F59">
        <f t="shared" si="2"/>
        <v>0</v>
      </c>
      <c r="G59">
        <f t="shared" si="11"/>
        <v>42207</v>
      </c>
      <c r="H59">
        <f t="shared" si="12"/>
        <v>-96641</v>
      </c>
      <c r="I59">
        <f t="shared" si="9"/>
        <v>10132</v>
      </c>
      <c r="J59" t="str">
        <f t="shared" si="5"/>
        <v>charging</v>
      </c>
      <c r="M59">
        <f t="shared" si="10"/>
        <v>8919</v>
      </c>
      <c r="O59">
        <f t="shared" si="6"/>
        <v>1581</v>
      </c>
      <c r="R59">
        <f t="shared" si="7"/>
        <v>0</v>
      </c>
      <c r="S59">
        <f t="shared" si="8"/>
        <v>0</v>
      </c>
    </row>
    <row r="60" spans="1:19" x14ac:dyDescent="0.2">
      <c r="A60" t="s">
        <v>61</v>
      </c>
      <c r="B60" s="2">
        <v>0.58333333333333304</v>
      </c>
      <c r="C60">
        <v>10865</v>
      </c>
      <c r="D60">
        <v>10000</v>
      </c>
      <c r="E60">
        <f t="shared" si="1"/>
        <v>-865</v>
      </c>
      <c r="F60">
        <f t="shared" si="2"/>
        <v>865</v>
      </c>
      <c r="G60">
        <f t="shared" si="11"/>
        <v>42207</v>
      </c>
      <c r="H60">
        <f t="shared" si="12"/>
        <v>-97506</v>
      </c>
      <c r="I60">
        <f t="shared" si="9"/>
        <v>10132</v>
      </c>
      <c r="J60">
        <f t="shared" si="5"/>
        <v>-10997</v>
      </c>
      <c r="M60">
        <f t="shared" si="10"/>
        <v>10000</v>
      </c>
      <c r="O60">
        <f t="shared" si="6"/>
        <v>0</v>
      </c>
      <c r="R60">
        <f t="shared" si="7"/>
        <v>10132</v>
      </c>
      <c r="S60">
        <f t="shared" si="8"/>
        <v>10132</v>
      </c>
    </row>
    <row r="61" spans="1:19" x14ac:dyDescent="0.2">
      <c r="A61" t="s">
        <v>62</v>
      </c>
      <c r="B61" s="2">
        <v>0.59375</v>
      </c>
      <c r="C61">
        <v>8445</v>
      </c>
      <c r="D61">
        <v>9500</v>
      </c>
      <c r="E61">
        <f t="shared" si="1"/>
        <v>1055</v>
      </c>
      <c r="F61">
        <f t="shared" si="2"/>
        <v>0</v>
      </c>
      <c r="G61">
        <f t="shared" si="11"/>
        <v>43262</v>
      </c>
      <c r="H61">
        <f t="shared" si="12"/>
        <v>-97506</v>
      </c>
      <c r="I61">
        <f t="shared" si="9"/>
        <v>10132</v>
      </c>
      <c r="J61" t="str">
        <f t="shared" si="5"/>
        <v>charging</v>
      </c>
      <c r="M61">
        <f t="shared" si="10"/>
        <v>8445</v>
      </c>
      <c r="O61">
        <f t="shared" si="6"/>
        <v>1055</v>
      </c>
      <c r="R61">
        <f t="shared" si="7"/>
        <v>0</v>
      </c>
      <c r="S61">
        <f t="shared" si="8"/>
        <v>0</v>
      </c>
    </row>
    <row r="62" spans="1:19" x14ac:dyDescent="0.2">
      <c r="A62" t="s">
        <v>63</v>
      </c>
      <c r="B62" s="2">
        <v>0.60416666666666696</v>
      </c>
      <c r="C62">
        <v>6732</v>
      </c>
      <c r="D62">
        <v>9000</v>
      </c>
      <c r="E62">
        <f t="shared" si="1"/>
        <v>2268</v>
      </c>
      <c r="F62">
        <f t="shared" si="2"/>
        <v>0</v>
      </c>
      <c r="G62">
        <f t="shared" si="11"/>
        <v>45530</v>
      </c>
      <c r="H62">
        <f t="shared" si="12"/>
        <v>-97506</v>
      </c>
      <c r="I62">
        <f t="shared" si="9"/>
        <v>10132</v>
      </c>
      <c r="J62" t="str">
        <f t="shared" si="5"/>
        <v>charging</v>
      </c>
      <c r="M62">
        <f t="shared" si="10"/>
        <v>6732</v>
      </c>
      <c r="O62">
        <f t="shared" si="6"/>
        <v>2268</v>
      </c>
      <c r="R62">
        <f t="shared" si="7"/>
        <v>0</v>
      </c>
      <c r="S62">
        <f t="shared" si="8"/>
        <v>0</v>
      </c>
    </row>
    <row r="63" spans="1:19" x14ac:dyDescent="0.2">
      <c r="A63" t="s">
        <v>64</v>
      </c>
      <c r="B63" s="2">
        <v>0.61458333333333304</v>
      </c>
      <c r="C63">
        <v>4504</v>
      </c>
      <c r="D63">
        <v>8500</v>
      </c>
      <c r="E63">
        <f t="shared" si="1"/>
        <v>3996</v>
      </c>
      <c r="F63">
        <f t="shared" si="2"/>
        <v>0</v>
      </c>
      <c r="G63">
        <f t="shared" si="11"/>
        <v>49526</v>
      </c>
      <c r="H63">
        <f t="shared" si="12"/>
        <v>-97506</v>
      </c>
      <c r="I63">
        <f t="shared" si="9"/>
        <v>10132</v>
      </c>
      <c r="J63" t="str">
        <f t="shared" si="5"/>
        <v>charging</v>
      </c>
      <c r="M63">
        <f t="shared" si="10"/>
        <v>4504</v>
      </c>
      <c r="O63">
        <f t="shared" si="6"/>
        <v>3996</v>
      </c>
      <c r="R63">
        <f t="shared" si="7"/>
        <v>0</v>
      </c>
      <c r="S63">
        <f t="shared" si="8"/>
        <v>0</v>
      </c>
    </row>
    <row r="64" spans="1:19" x14ac:dyDescent="0.2">
      <c r="A64" t="s">
        <v>65</v>
      </c>
      <c r="B64" s="2">
        <v>0.625</v>
      </c>
      <c r="C64">
        <v>5997</v>
      </c>
      <c r="D64">
        <v>8000</v>
      </c>
      <c r="E64">
        <f t="shared" si="1"/>
        <v>2003</v>
      </c>
      <c r="F64">
        <f t="shared" si="2"/>
        <v>0</v>
      </c>
      <c r="G64">
        <f t="shared" si="11"/>
        <v>51529</v>
      </c>
      <c r="H64">
        <f t="shared" si="12"/>
        <v>-97506</v>
      </c>
      <c r="I64">
        <f t="shared" si="9"/>
        <v>10132</v>
      </c>
      <c r="J64" t="str">
        <f t="shared" si="5"/>
        <v>charging</v>
      </c>
      <c r="M64">
        <f t="shared" si="10"/>
        <v>5997</v>
      </c>
      <c r="O64">
        <f t="shared" si="6"/>
        <v>2003</v>
      </c>
      <c r="R64">
        <f t="shared" si="7"/>
        <v>0</v>
      </c>
      <c r="S64">
        <f t="shared" si="8"/>
        <v>0</v>
      </c>
    </row>
    <row r="65" spans="1:19" x14ac:dyDescent="0.2">
      <c r="A65" t="s">
        <v>66</v>
      </c>
      <c r="B65" s="2">
        <v>0.63541666666666696</v>
      </c>
      <c r="C65">
        <v>5890</v>
      </c>
      <c r="D65">
        <v>7500</v>
      </c>
      <c r="E65">
        <f t="shared" si="1"/>
        <v>1610</v>
      </c>
      <c r="F65">
        <f t="shared" si="2"/>
        <v>0</v>
      </c>
      <c r="G65">
        <f t="shared" si="11"/>
        <v>53139</v>
      </c>
      <c r="H65">
        <f t="shared" si="12"/>
        <v>-97506</v>
      </c>
      <c r="I65">
        <f t="shared" si="9"/>
        <v>10132</v>
      </c>
      <c r="J65" t="str">
        <f t="shared" si="5"/>
        <v>charging</v>
      </c>
      <c r="M65">
        <f t="shared" si="10"/>
        <v>5890</v>
      </c>
      <c r="O65">
        <f t="shared" si="6"/>
        <v>1610</v>
      </c>
      <c r="R65">
        <f t="shared" si="7"/>
        <v>0</v>
      </c>
      <c r="S65">
        <f t="shared" si="8"/>
        <v>0</v>
      </c>
    </row>
    <row r="66" spans="1:19" x14ac:dyDescent="0.2">
      <c r="A66" t="s">
        <v>67</v>
      </c>
      <c r="B66" s="2">
        <v>0.64583333333333304</v>
      </c>
      <c r="C66">
        <v>4646</v>
      </c>
      <c r="D66">
        <v>7000</v>
      </c>
      <c r="E66">
        <f t="shared" si="1"/>
        <v>2354</v>
      </c>
      <c r="F66">
        <f t="shared" si="2"/>
        <v>0</v>
      </c>
      <c r="G66">
        <f t="shared" si="11"/>
        <v>55493</v>
      </c>
      <c r="H66">
        <f t="shared" si="12"/>
        <v>-97506</v>
      </c>
      <c r="I66">
        <f t="shared" si="9"/>
        <v>10132</v>
      </c>
      <c r="J66" t="str">
        <f t="shared" si="5"/>
        <v>charging</v>
      </c>
      <c r="M66">
        <f t="shared" si="10"/>
        <v>4646</v>
      </c>
      <c r="O66">
        <f t="shared" si="6"/>
        <v>2354</v>
      </c>
      <c r="R66">
        <f t="shared" si="7"/>
        <v>0</v>
      </c>
      <c r="S66">
        <f t="shared" si="8"/>
        <v>0</v>
      </c>
    </row>
    <row r="67" spans="1:19" x14ac:dyDescent="0.2">
      <c r="A67" t="s">
        <v>68</v>
      </c>
      <c r="B67" s="2">
        <v>0.65625</v>
      </c>
      <c r="C67">
        <v>7495</v>
      </c>
      <c r="D67">
        <v>6500</v>
      </c>
      <c r="E67">
        <f t="shared" si="1"/>
        <v>-995</v>
      </c>
      <c r="F67">
        <f t="shared" si="2"/>
        <v>995</v>
      </c>
      <c r="G67">
        <f t="shared" si="11"/>
        <v>55493</v>
      </c>
      <c r="H67">
        <f t="shared" si="12"/>
        <v>-98501</v>
      </c>
      <c r="I67">
        <f t="shared" si="9"/>
        <v>10132</v>
      </c>
      <c r="J67">
        <f t="shared" si="5"/>
        <v>0</v>
      </c>
      <c r="M67">
        <f t="shared" si="10"/>
        <v>6500</v>
      </c>
      <c r="O67">
        <f t="shared" si="6"/>
        <v>0</v>
      </c>
      <c r="R67">
        <f t="shared" si="7"/>
        <v>995</v>
      </c>
      <c r="S67">
        <f t="shared" si="8"/>
        <v>7495</v>
      </c>
    </row>
    <row r="68" spans="1:19" x14ac:dyDescent="0.2">
      <c r="A68" t="s">
        <v>69</v>
      </c>
      <c r="B68" s="2">
        <v>0.66666666666666696</v>
      </c>
      <c r="C68">
        <v>9167</v>
      </c>
      <c r="D68">
        <v>6000</v>
      </c>
      <c r="E68">
        <f t="shared" si="1"/>
        <v>-3167</v>
      </c>
      <c r="F68">
        <f t="shared" si="2"/>
        <v>3167</v>
      </c>
      <c r="G68">
        <f t="shared" si="11"/>
        <v>55493</v>
      </c>
      <c r="H68">
        <f t="shared" si="12"/>
        <v>-101668</v>
      </c>
      <c r="I68">
        <f t="shared" si="9"/>
        <v>10132</v>
      </c>
      <c r="J68">
        <f t="shared" si="5"/>
        <v>0</v>
      </c>
      <c r="M68">
        <f t="shared" si="10"/>
        <v>6000</v>
      </c>
      <c r="O68">
        <f t="shared" si="6"/>
        <v>0</v>
      </c>
      <c r="R68">
        <f t="shared" si="7"/>
        <v>3167</v>
      </c>
      <c r="S68">
        <f t="shared" si="8"/>
        <v>9167</v>
      </c>
    </row>
    <row r="69" spans="1:19" x14ac:dyDescent="0.2">
      <c r="A69" t="s">
        <v>70</v>
      </c>
      <c r="B69" s="2">
        <v>0.67708333333333304</v>
      </c>
      <c r="C69">
        <v>9776</v>
      </c>
      <c r="D69">
        <v>5500</v>
      </c>
      <c r="E69">
        <f t="shared" ref="E69:E99" si="13">D69-C69</f>
        <v>-4276</v>
      </c>
      <c r="F69">
        <f t="shared" ref="F69:F99" si="14">IF(C69-D69&gt;0,C69-D69,0)</f>
        <v>4276</v>
      </c>
      <c r="G69">
        <f t="shared" ref="G69:G99" si="15">IF(E69&gt;0,E69+G68,G68)</f>
        <v>55493</v>
      </c>
      <c r="H69">
        <f t="shared" ref="H69:H99" si="16">IF(E69&lt;0,E69+H68,H68)</f>
        <v>-105944</v>
      </c>
      <c r="I69">
        <f t="shared" si="9"/>
        <v>10132</v>
      </c>
      <c r="J69">
        <f t="shared" ref="J69:J99" si="17">IF(E69&lt;0,IF(C69&gt;I69,E69-I69,0),"charging")</f>
        <v>0</v>
      </c>
      <c r="M69">
        <f t="shared" ref="M69:M99" si="18">IF(D69&lt;C69,D69,C69)</f>
        <v>5500</v>
      </c>
      <c r="O69">
        <f t="shared" ref="O69:O99" si="19">D69-M69</f>
        <v>0</v>
      </c>
      <c r="R69">
        <f t="shared" ref="R69:R99" si="20">IF(C69&gt;D69,IF(I69&gt;C69,C69-D69,I69),0)</f>
        <v>4276</v>
      </c>
      <c r="S69">
        <f t="shared" ref="S69:S99" si="21">IF(C69&gt;D69,IF(I69&gt;C69,C69,I69),0)</f>
        <v>9776</v>
      </c>
    </row>
    <row r="70" spans="1:19" x14ac:dyDescent="0.2">
      <c r="A70" t="s">
        <v>71</v>
      </c>
      <c r="B70" s="2">
        <v>0.6875</v>
      </c>
      <c r="C70">
        <v>5908</v>
      </c>
      <c r="D70">
        <v>5000</v>
      </c>
      <c r="E70">
        <f t="shared" si="13"/>
        <v>-908</v>
      </c>
      <c r="F70">
        <f t="shared" si="14"/>
        <v>908</v>
      </c>
      <c r="G70">
        <f t="shared" si="15"/>
        <v>55493</v>
      </c>
      <c r="H70">
        <f t="shared" si="16"/>
        <v>-106852</v>
      </c>
      <c r="I70">
        <f t="shared" ref="I70:I99" si="22">IF(I69&lt;$B$1,G70+I69,I69)</f>
        <v>10132</v>
      </c>
      <c r="J70">
        <f t="shared" si="17"/>
        <v>0</v>
      </c>
      <c r="M70">
        <f t="shared" si="18"/>
        <v>5000</v>
      </c>
      <c r="O70">
        <f t="shared" si="19"/>
        <v>0</v>
      </c>
      <c r="R70">
        <f t="shared" si="20"/>
        <v>908</v>
      </c>
      <c r="S70">
        <f t="shared" si="21"/>
        <v>5908</v>
      </c>
    </row>
    <row r="71" spans="1:19" x14ac:dyDescent="0.2">
      <c r="A71" t="s">
        <v>72</v>
      </c>
      <c r="B71" s="2">
        <v>0.69791666666666696</v>
      </c>
      <c r="C71">
        <v>5541</v>
      </c>
      <c r="D71">
        <v>4500</v>
      </c>
      <c r="E71">
        <f t="shared" si="13"/>
        <v>-1041</v>
      </c>
      <c r="F71">
        <f t="shared" si="14"/>
        <v>1041</v>
      </c>
      <c r="G71">
        <f t="shared" si="15"/>
        <v>55493</v>
      </c>
      <c r="H71">
        <f t="shared" si="16"/>
        <v>-107893</v>
      </c>
      <c r="I71">
        <f t="shared" si="22"/>
        <v>10132</v>
      </c>
      <c r="J71">
        <f t="shared" si="17"/>
        <v>0</v>
      </c>
      <c r="M71">
        <f t="shared" si="18"/>
        <v>4500</v>
      </c>
      <c r="O71">
        <f t="shared" si="19"/>
        <v>0</v>
      </c>
      <c r="R71">
        <f t="shared" si="20"/>
        <v>1041</v>
      </c>
      <c r="S71">
        <f t="shared" si="21"/>
        <v>5541</v>
      </c>
    </row>
    <row r="72" spans="1:19" x14ac:dyDescent="0.2">
      <c r="A72" t="s">
        <v>73</v>
      </c>
      <c r="B72" s="2">
        <v>0.70833333333333304</v>
      </c>
      <c r="C72">
        <v>6081</v>
      </c>
      <c r="D72">
        <v>4000</v>
      </c>
      <c r="E72">
        <f t="shared" si="13"/>
        <v>-2081</v>
      </c>
      <c r="F72">
        <f t="shared" si="14"/>
        <v>2081</v>
      </c>
      <c r="G72">
        <f t="shared" si="15"/>
        <v>55493</v>
      </c>
      <c r="H72">
        <f t="shared" si="16"/>
        <v>-109974</v>
      </c>
      <c r="I72">
        <f t="shared" si="22"/>
        <v>10132</v>
      </c>
      <c r="J72">
        <f t="shared" si="17"/>
        <v>0</v>
      </c>
      <c r="M72">
        <f t="shared" si="18"/>
        <v>4000</v>
      </c>
      <c r="O72">
        <f t="shared" si="19"/>
        <v>0</v>
      </c>
      <c r="R72">
        <f t="shared" si="20"/>
        <v>2081</v>
      </c>
      <c r="S72">
        <f t="shared" si="21"/>
        <v>6081</v>
      </c>
    </row>
    <row r="73" spans="1:19" x14ac:dyDescent="0.2">
      <c r="A73" t="s">
        <v>74</v>
      </c>
      <c r="B73" s="2">
        <v>0.71875</v>
      </c>
      <c r="C73">
        <v>4536</v>
      </c>
      <c r="D73">
        <v>3500</v>
      </c>
      <c r="E73">
        <f t="shared" si="13"/>
        <v>-1036</v>
      </c>
      <c r="F73">
        <f t="shared" si="14"/>
        <v>1036</v>
      </c>
      <c r="G73">
        <f t="shared" si="15"/>
        <v>55493</v>
      </c>
      <c r="H73">
        <f t="shared" si="16"/>
        <v>-111010</v>
      </c>
      <c r="I73">
        <f t="shared" si="22"/>
        <v>10132</v>
      </c>
      <c r="J73">
        <f t="shared" si="17"/>
        <v>0</v>
      </c>
      <c r="M73">
        <f t="shared" si="18"/>
        <v>3500</v>
      </c>
      <c r="O73">
        <f t="shared" si="19"/>
        <v>0</v>
      </c>
      <c r="R73">
        <f t="shared" si="20"/>
        <v>1036</v>
      </c>
      <c r="S73">
        <f t="shared" si="21"/>
        <v>4536</v>
      </c>
    </row>
    <row r="74" spans="1:19" x14ac:dyDescent="0.2">
      <c r="A74" t="s">
        <v>75</v>
      </c>
      <c r="B74" s="2">
        <v>0.72916666666666696</v>
      </c>
      <c r="C74">
        <v>3796</v>
      </c>
      <c r="D74">
        <v>3000</v>
      </c>
      <c r="E74">
        <f t="shared" si="13"/>
        <v>-796</v>
      </c>
      <c r="F74">
        <f t="shared" si="14"/>
        <v>796</v>
      </c>
      <c r="G74">
        <f t="shared" si="15"/>
        <v>55493</v>
      </c>
      <c r="H74">
        <f t="shared" si="16"/>
        <v>-111806</v>
      </c>
      <c r="I74">
        <f t="shared" si="22"/>
        <v>10132</v>
      </c>
      <c r="J74">
        <f t="shared" si="17"/>
        <v>0</v>
      </c>
      <c r="M74">
        <f t="shared" si="18"/>
        <v>3000</v>
      </c>
      <c r="O74">
        <f t="shared" si="19"/>
        <v>0</v>
      </c>
      <c r="R74">
        <f t="shared" si="20"/>
        <v>796</v>
      </c>
      <c r="S74">
        <f t="shared" si="21"/>
        <v>3796</v>
      </c>
    </row>
    <row r="75" spans="1:19" x14ac:dyDescent="0.2">
      <c r="A75" t="s">
        <v>76</v>
      </c>
      <c r="B75" s="2">
        <v>0.73958333333333304</v>
      </c>
      <c r="C75">
        <v>3371</v>
      </c>
      <c r="D75">
        <v>2500</v>
      </c>
      <c r="E75">
        <f t="shared" si="13"/>
        <v>-871</v>
      </c>
      <c r="F75">
        <f t="shared" si="14"/>
        <v>871</v>
      </c>
      <c r="G75">
        <f t="shared" si="15"/>
        <v>55493</v>
      </c>
      <c r="H75">
        <f t="shared" si="16"/>
        <v>-112677</v>
      </c>
      <c r="I75">
        <f t="shared" si="22"/>
        <v>10132</v>
      </c>
      <c r="J75">
        <f t="shared" si="17"/>
        <v>0</v>
      </c>
      <c r="M75">
        <f t="shared" si="18"/>
        <v>2500</v>
      </c>
      <c r="O75">
        <f t="shared" si="19"/>
        <v>0</v>
      </c>
      <c r="R75">
        <f t="shared" si="20"/>
        <v>871</v>
      </c>
      <c r="S75">
        <f t="shared" si="21"/>
        <v>3371</v>
      </c>
    </row>
    <row r="76" spans="1:19" x14ac:dyDescent="0.2">
      <c r="A76" t="s">
        <v>77</v>
      </c>
      <c r="B76" s="2">
        <v>0.75</v>
      </c>
      <c r="C76">
        <v>3194</v>
      </c>
      <c r="D76">
        <v>2000</v>
      </c>
      <c r="E76">
        <f t="shared" si="13"/>
        <v>-1194</v>
      </c>
      <c r="F76">
        <f t="shared" si="14"/>
        <v>1194</v>
      </c>
      <c r="G76">
        <f t="shared" si="15"/>
        <v>55493</v>
      </c>
      <c r="H76">
        <f t="shared" si="16"/>
        <v>-113871</v>
      </c>
      <c r="I76">
        <f t="shared" si="22"/>
        <v>10132</v>
      </c>
      <c r="J76">
        <f t="shared" si="17"/>
        <v>0</v>
      </c>
      <c r="M76">
        <f t="shared" si="18"/>
        <v>2000</v>
      </c>
      <c r="O76">
        <f t="shared" si="19"/>
        <v>0</v>
      </c>
      <c r="R76">
        <f t="shared" si="20"/>
        <v>1194</v>
      </c>
      <c r="S76">
        <f t="shared" si="21"/>
        <v>3194</v>
      </c>
    </row>
    <row r="77" spans="1:19" x14ac:dyDescent="0.2">
      <c r="A77" t="s">
        <v>78</v>
      </c>
      <c r="B77" s="2">
        <v>0.76041666666666696</v>
      </c>
      <c r="C77">
        <v>4183</v>
      </c>
      <c r="D77">
        <v>1500</v>
      </c>
      <c r="E77">
        <f t="shared" si="13"/>
        <v>-2683</v>
      </c>
      <c r="F77">
        <f t="shared" si="14"/>
        <v>2683</v>
      </c>
      <c r="G77">
        <f t="shared" si="15"/>
        <v>55493</v>
      </c>
      <c r="H77">
        <f t="shared" si="16"/>
        <v>-116554</v>
      </c>
      <c r="I77">
        <f t="shared" si="22"/>
        <v>10132</v>
      </c>
      <c r="J77">
        <f t="shared" si="17"/>
        <v>0</v>
      </c>
      <c r="M77">
        <f t="shared" si="18"/>
        <v>1500</v>
      </c>
      <c r="O77">
        <f t="shared" si="19"/>
        <v>0</v>
      </c>
      <c r="R77">
        <f t="shared" si="20"/>
        <v>2683</v>
      </c>
      <c r="S77">
        <f t="shared" si="21"/>
        <v>4183</v>
      </c>
    </row>
    <row r="78" spans="1:19" x14ac:dyDescent="0.2">
      <c r="A78" t="s">
        <v>79</v>
      </c>
      <c r="B78" s="2">
        <v>0.77083333333333304</v>
      </c>
      <c r="C78">
        <v>5410</v>
      </c>
      <c r="D78">
        <v>1000</v>
      </c>
      <c r="E78">
        <f t="shared" si="13"/>
        <v>-4410</v>
      </c>
      <c r="F78">
        <f t="shared" si="14"/>
        <v>4410</v>
      </c>
      <c r="G78">
        <f t="shared" si="15"/>
        <v>55493</v>
      </c>
      <c r="H78">
        <f t="shared" si="16"/>
        <v>-120964</v>
      </c>
      <c r="I78">
        <f t="shared" si="22"/>
        <v>10132</v>
      </c>
      <c r="J78">
        <f t="shared" si="17"/>
        <v>0</v>
      </c>
      <c r="M78">
        <f t="shared" si="18"/>
        <v>1000</v>
      </c>
      <c r="O78">
        <f t="shared" si="19"/>
        <v>0</v>
      </c>
      <c r="R78">
        <f t="shared" si="20"/>
        <v>4410</v>
      </c>
      <c r="S78">
        <f t="shared" si="21"/>
        <v>5410</v>
      </c>
    </row>
    <row r="79" spans="1:19" x14ac:dyDescent="0.2">
      <c r="A79" t="s">
        <v>80</v>
      </c>
      <c r="B79" s="2">
        <v>0.78125</v>
      </c>
      <c r="C79">
        <v>4301</v>
      </c>
      <c r="D79">
        <v>500</v>
      </c>
      <c r="E79">
        <f t="shared" si="13"/>
        <v>-3801</v>
      </c>
      <c r="F79">
        <f t="shared" si="14"/>
        <v>3801</v>
      </c>
      <c r="G79">
        <f t="shared" si="15"/>
        <v>55493</v>
      </c>
      <c r="H79">
        <f t="shared" si="16"/>
        <v>-124765</v>
      </c>
      <c r="I79">
        <f t="shared" si="22"/>
        <v>10132</v>
      </c>
      <c r="J79">
        <f t="shared" si="17"/>
        <v>0</v>
      </c>
      <c r="M79">
        <f t="shared" si="18"/>
        <v>500</v>
      </c>
      <c r="O79">
        <f t="shared" si="19"/>
        <v>0</v>
      </c>
      <c r="R79">
        <f t="shared" si="20"/>
        <v>3801</v>
      </c>
      <c r="S79">
        <f t="shared" si="21"/>
        <v>4301</v>
      </c>
    </row>
    <row r="80" spans="1:19" x14ac:dyDescent="0.2">
      <c r="A80" t="s">
        <v>81</v>
      </c>
      <c r="B80" s="2">
        <v>0.79166666666666696</v>
      </c>
      <c r="C80">
        <v>5410</v>
      </c>
      <c r="D80">
        <v>499</v>
      </c>
      <c r="E80">
        <f t="shared" si="13"/>
        <v>-4911</v>
      </c>
      <c r="F80">
        <f t="shared" si="14"/>
        <v>4911</v>
      </c>
      <c r="G80">
        <f t="shared" si="15"/>
        <v>55493</v>
      </c>
      <c r="H80">
        <f t="shared" si="16"/>
        <v>-129676</v>
      </c>
      <c r="I80">
        <f t="shared" si="22"/>
        <v>10132</v>
      </c>
      <c r="J80">
        <f t="shared" si="17"/>
        <v>0</v>
      </c>
      <c r="M80">
        <f t="shared" si="18"/>
        <v>499</v>
      </c>
      <c r="O80">
        <f t="shared" si="19"/>
        <v>0</v>
      </c>
      <c r="R80">
        <f t="shared" si="20"/>
        <v>4911</v>
      </c>
      <c r="S80">
        <f t="shared" si="21"/>
        <v>5410</v>
      </c>
    </row>
    <row r="81" spans="1:19" x14ac:dyDescent="0.2">
      <c r="A81" t="s">
        <v>82</v>
      </c>
      <c r="B81" s="2">
        <v>0.80208333333333304</v>
      </c>
      <c r="C81">
        <v>4848</v>
      </c>
      <c r="D81">
        <v>498</v>
      </c>
      <c r="E81">
        <f t="shared" si="13"/>
        <v>-4350</v>
      </c>
      <c r="F81">
        <f t="shared" si="14"/>
        <v>4350</v>
      </c>
      <c r="G81">
        <f t="shared" si="15"/>
        <v>55493</v>
      </c>
      <c r="H81">
        <f t="shared" si="16"/>
        <v>-134026</v>
      </c>
      <c r="I81">
        <f t="shared" si="22"/>
        <v>10132</v>
      </c>
      <c r="J81">
        <f t="shared" si="17"/>
        <v>0</v>
      </c>
      <c r="M81">
        <f t="shared" si="18"/>
        <v>498</v>
      </c>
      <c r="O81">
        <f t="shared" si="19"/>
        <v>0</v>
      </c>
      <c r="R81">
        <f t="shared" si="20"/>
        <v>4350</v>
      </c>
      <c r="S81">
        <f t="shared" si="21"/>
        <v>4848</v>
      </c>
    </row>
    <row r="82" spans="1:19" x14ac:dyDescent="0.2">
      <c r="A82" t="s">
        <v>83</v>
      </c>
      <c r="B82" s="2">
        <v>0.8125</v>
      </c>
      <c r="C82">
        <v>4097</v>
      </c>
      <c r="D82">
        <v>0</v>
      </c>
      <c r="E82">
        <f t="shared" si="13"/>
        <v>-4097</v>
      </c>
      <c r="F82">
        <f t="shared" si="14"/>
        <v>4097</v>
      </c>
      <c r="G82">
        <f t="shared" si="15"/>
        <v>55493</v>
      </c>
      <c r="H82">
        <f t="shared" si="16"/>
        <v>-138123</v>
      </c>
      <c r="I82">
        <f t="shared" si="22"/>
        <v>10132</v>
      </c>
      <c r="J82">
        <f t="shared" si="17"/>
        <v>0</v>
      </c>
      <c r="M82">
        <f t="shared" si="18"/>
        <v>0</v>
      </c>
      <c r="O82">
        <f t="shared" si="19"/>
        <v>0</v>
      </c>
      <c r="R82">
        <f t="shared" si="20"/>
        <v>4097</v>
      </c>
      <c r="S82">
        <f t="shared" si="21"/>
        <v>4097</v>
      </c>
    </row>
    <row r="83" spans="1:19" x14ac:dyDescent="0.2">
      <c r="A83" t="s">
        <v>84</v>
      </c>
      <c r="B83" s="2">
        <v>0.82291666666666696</v>
      </c>
      <c r="C83">
        <v>6401</v>
      </c>
      <c r="D83">
        <v>0</v>
      </c>
      <c r="E83">
        <f t="shared" si="13"/>
        <v>-6401</v>
      </c>
      <c r="F83">
        <f t="shared" si="14"/>
        <v>6401</v>
      </c>
      <c r="G83">
        <f t="shared" si="15"/>
        <v>55493</v>
      </c>
      <c r="H83">
        <f t="shared" si="16"/>
        <v>-144524</v>
      </c>
      <c r="I83">
        <f t="shared" si="22"/>
        <v>10132</v>
      </c>
      <c r="J83">
        <f t="shared" si="17"/>
        <v>0</v>
      </c>
      <c r="M83">
        <f t="shared" si="18"/>
        <v>0</v>
      </c>
      <c r="O83">
        <f t="shared" si="19"/>
        <v>0</v>
      </c>
      <c r="R83">
        <f t="shared" si="20"/>
        <v>6401</v>
      </c>
      <c r="S83">
        <f t="shared" si="21"/>
        <v>6401</v>
      </c>
    </row>
    <row r="84" spans="1:19" x14ac:dyDescent="0.2">
      <c r="A84" t="s">
        <v>85</v>
      </c>
      <c r="B84" s="2">
        <v>0.83333333333333304</v>
      </c>
      <c r="C84">
        <v>6008</v>
      </c>
      <c r="D84">
        <v>0</v>
      </c>
      <c r="E84">
        <f t="shared" si="13"/>
        <v>-6008</v>
      </c>
      <c r="F84">
        <f t="shared" si="14"/>
        <v>6008</v>
      </c>
      <c r="G84">
        <f t="shared" si="15"/>
        <v>55493</v>
      </c>
      <c r="H84">
        <f t="shared" si="16"/>
        <v>-150532</v>
      </c>
      <c r="I84">
        <f t="shared" si="22"/>
        <v>10132</v>
      </c>
      <c r="J84">
        <f t="shared" si="17"/>
        <v>0</v>
      </c>
      <c r="M84">
        <f t="shared" si="18"/>
        <v>0</v>
      </c>
      <c r="O84">
        <f t="shared" si="19"/>
        <v>0</v>
      </c>
      <c r="R84">
        <f t="shared" si="20"/>
        <v>6008</v>
      </c>
      <c r="S84">
        <f t="shared" si="21"/>
        <v>6008</v>
      </c>
    </row>
    <row r="85" spans="1:19" x14ac:dyDescent="0.2">
      <c r="A85" t="s">
        <v>86</v>
      </c>
      <c r="B85" s="2">
        <v>0.84375</v>
      </c>
      <c r="C85">
        <v>5704</v>
      </c>
      <c r="D85">
        <v>0</v>
      </c>
      <c r="E85">
        <f t="shared" si="13"/>
        <v>-5704</v>
      </c>
      <c r="F85">
        <f t="shared" si="14"/>
        <v>5704</v>
      </c>
      <c r="G85">
        <f t="shared" si="15"/>
        <v>55493</v>
      </c>
      <c r="H85">
        <f t="shared" si="16"/>
        <v>-156236</v>
      </c>
      <c r="I85">
        <f t="shared" si="22"/>
        <v>10132</v>
      </c>
      <c r="J85">
        <f t="shared" si="17"/>
        <v>0</v>
      </c>
      <c r="M85">
        <f t="shared" si="18"/>
        <v>0</v>
      </c>
      <c r="O85">
        <f t="shared" si="19"/>
        <v>0</v>
      </c>
      <c r="R85">
        <f t="shared" si="20"/>
        <v>5704</v>
      </c>
      <c r="S85">
        <f t="shared" si="21"/>
        <v>5704</v>
      </c>
    </row>
    <row r="86" spans="1:19" x14ac:dyDescent="0.2">
      <c r="A86" t="s">
        <v>87</v>
      </c>
      <c r="B86" s="2">
        <v>0.85416666666666696</v>
      </c>
      <c r="C86">
        <v>3144</v>
      </c>
      <c r="D86">
        <v>0</v>
      </c>
      <c r="E86">
        <f t="shared" si="13"/>
        <v>-3144</v>
      </c>
      <c r="F86">
        <f t="shared" si="14"/>
        <v>3144</v>
      </c>
      <c r="G86">
        <f t="shared" si="15"/>
        <v>55493</v>
      </c>
      <c r="H86">
        <f t="shared" si="16"/>
        <v>-159380</v>
      </c>
      <c r="I86">
        <f t="shared" si="22"/>
        <v>10132</v>
      </c>
      <c r="J86">
        <f t="shared" si="17"/>
        <v>0</v>
      </c>
      <c r="M86">
        <f t="shared" si="18"/>
        <v>0</v>
      </c>
      <c r="O86">
        <f t="shared" si="19"/>
        <v>0</v>
      </c>
      <c r="R86">
        <f t="shared" si="20"/>
        <v>3144</v>
      </c>
      <c r="S86">
        <f t="shared" si="21"/>
        <v>3144</v>
      </c>
    </row>
    <row r="87" spans="1:19" x14ac:dyDescent="0.2">
      <c r="A87" t="s">
        <v>88</v>
      </c>
      <c r="B87" s="2">
        <v>0.86458333333333304</v>
      </c>
      <c r="C87">
        <v>2854</v>
      </c>
      <c r="D87">
        <v>0</v>
      </c>
      <c r="E87">
        <f t="shared" si="13"/>
        <v>-2854</v>
      </c>
      <c r="F87">
        <f t="shared" si="14"/>
        <v>2854</v>
      </c>
      <c r="G87">
        <f t="shared" si="15"/>
        <v>55493</v>
      </c>
      <c r="H87">
        <f t="shared" si="16"/>
        <v>-162234</v>
      </c>
      <c r="I87">
        <f t="shared" si="22"/>
        <v>10132</v>
      </c>
      <c r="J87">
        <f t="shared" si="17"/>
        <v>0</v>
      </c>
      <c r="M87">
        <f t="shared" si="18"/>
        <v>0</v>
      </c>
      <c r="O87">
        <f t="shared" si="19"/>
        <v>0</v>
      </c>
      <c r="R87">
        <f t="shared" si="20"/>
        <v>2854</v>
      </c>
      <c r="S87">
        <f t="shared" si="21"/>
        <v>2854</v>
      </c>
    </row>
    <row r="88" spans="1:19" x14ac:dyDescent="0.2">
      <c r="A88" t="s">
        <v>89</v>
      </c>
      <c r="B88" s="2">
        <v>0.875</v>
      </c>
      <c r="C88">
        <v>3654</v>
      </c>
      <c r="D88">
        <v>0</v>
      </c>
      <c r="E88">
        <f t="shared" si="13"/>
        <v>-3654</v>
      </c>
      <c r="F88">
        <f t="shared" si="14"/>
        <v>3654</v>
      </c>
      <c r="G88">
        <f t="shared" si="15"/>
        <v>55493</v>
      </c>
      <c r="H88">
        <f t="shared" si="16"/>
        <v>-165888</v>
      </c>
      <c r="I88">
        <f t="shared" si="22"/>
        <v>10132</v>
      </c>
      <c r="J88">
        <f t="shared" si="17"/>
        <v>0</v>
      </c>
      <c r="M88">
        <f t="shared" si="18"/>
        <v>0</v>
      </c>
      <c r="O88">
        <f t="shared" si="19"/>
        <v>0</v>
      </c>
      <c r="R88">
        <f t="shared" si="20"/>
        <v>3654</v>
      </c>
      <c r="S88">
        <f t="shared" si="21"/>
        <v>3654</v>
      </c>
    </row>
    <row r="89" spans="1:19" x14ac:dyDescent="0.2">
      <c r="A89" t="s">
        <v>90</v>
      </c>
      <c r="B89" s="2">
        <v>0.88541666666666696</v>
      </c>
      <c r="C89">
        <v>5651</v>
      </c>
      <c r="D89">
        <v>0</v>
      </c>
      <c r="E89">
        <f t="shared" si="13"/>
        <v>-5651</v>
      </c>
      <c r="F89">
        <f t="shared" si="14"/>
        <v>5651</v>
      </c>
      <c r="G89">
        <f t="shared" si="15"/>
        <v>55493</v>
      </c>
      <c r="H89">
        <f t="shared" si="16"/>
        <v>-171539</v>
      </c>
      <c r="I89">
        <f t="shared" si="22"/>
        <v>10132</v>
      </c>
      <c r="J89">
        <f t="shared" si="17"/>
        <v>0</v>
      </c>
      <c r="M89">
        <f t="shared" si="18"/>
        <v>0</v>
      </c>
      <c r="O89">
        <f t="shared" si="19"/>
        <v>0</v>
      </c>
      <c r="R89">
        <f t="shared" si="20"/>
        <v>5651</v>
      </c>
      <c r="S89">
        <f t="shared" si="21"/>
        <v>5651</v>
      </c>
    </row>
    <row r="90" spans="1:19" x14ac:dyDescent="0.2">
      <c r="A90" t="s">
        <v>91</v>
      </c>
      <c r="B90" s="2">
        <v>0.89583333333333304</v>
      </c>
      <c r="C90">
        <v>4630</v>
      </c>
      <c r="D90">
        <v>0</v>
      </c>
      <c r="E90">
        <f t="shared" si="13"/>
        <v>-4630</v>
      </c>
      <c r="F90">
        <f t="shared" si="14"/>
        <v>4630</v>
      </c>
      <c r="G90">
        <f t="shared" si="15"/>
        <v>55493</v>
      </c>
      <c r="H90">
        <f t="shared" si="16"/>
        <v>-176169</v>
      </c>
      <c r="I90">
        <f t="shared" si="22"/>
        <v>10132</v>
      </c>
      <c r="J90">
        <f t="shared" si="17"/>
        <v>0</v>
      </c>
      <c r="M90">
        <f t="shared" si="18"/>
        <v>0</v>
      </c>
      <c r="O90">
        <f t="shared" si="19"/>
        <v>0</v>
      </c>
      <c r="R90">
        <f t="shared" si="20"/>
        <v>4630</v>
      </c>
      <c r="S90">
        <f t="shared" si="21"/>
        <v>4630</v>
      </c>
    </row>
    <row r="91" spans="1:19" x14ac:dyDescent="0.2">
      <c r="A91" t="s">
        <v>92</v>
      </c>
      <c r="B91" s="2">
        <v>0.90625</v>
      </c>
      <c r="C91">
        <v>5193</v>
      </c>
      <c r="D91">
        <v>0</v>
      </c>
      <c r="E91">
        <f t="shared" si="13"/>
        <v>-5193</v>
      </c>
      <c r="F91">
        <f t="shared" si="14"/>
        <v>5193</v>
      </c>
      <c r="G91">
        <f t="shared" si="15"/>
        <v>55493</v>
      </c>
      <c r="H91">
        <f t="shared" si="16"/>
        <v>-181362</v>
      </c>
      <c r="I91">
        <f t="shared" si="22"/>
        <v>10132</v>
      </c>
      <c r="J91">
        <f t="shared" si="17"/>
        <v>0</v>
      </c>
      <c r="M91">
        <f t="shared" si="18"/>
        <v>0</v>
      </c>
      <c r="O91">
        <f t="shared" si="19"/>
        <v>0</v>
      </c>
      <c r="R91">
        <f t="shared" si="20"/>
        <v>5193</v>
      </c>
      <c r="S91">
        <f t="shared" si="21"/>
        <v>5193</v>
      </c>
    </row>
    <row r="92" spans="1:19" x14ac:dyDescent="0.2">
      <c r="A92" t="s">
        <v>93</v>
      </c>
      <c r="B92" s="2">
        <v>0.91666666666666696</v>
      </c>
      <c r="C92">
        <v>3521</v>
      </c>
      <c r="D92">
        <v>0</v>
      </c>
      <c r="E92">
        <f t="shared" si="13"/>
        <v>-3521</v>
      </c>
      <c r="F92">
        <f t="shared" si="14"/>
        <v>3521</v>
      </c>
      <c r="G92">
        <f t="shared" si="15"/>
        <v>55493</v>
      </c>
      <c r="H92">
        <f t="shared" si="16"/>
        <v>-184883</v>
      </c>
      <c r="I92">
        <f t="shared" si="22"/>
        <v>10132</v>
      </c>
      <c r="J92">
        <f t="shared" si="17"/>
        <v>0</v>
      </c>
      <c r="M92">
        <f t="shared" si="18"/>
        <v>0</v>
      </c>
      <c r="O92">
        <f t="shared" si="19"/>
        <v>0</v>
      </c>
      <c r="R92">
        <f t="shared" si="20"/>
        <v>3521</v>
      </c>
      <c r="S92">
        <f t="shared" si="21"/>
        <v>3521</v>
      </c>
    </row>
    <row r="93" spans="1:19" x14ac:dyDescent="0.2">
      <c r="A93" t="s">
        <v>94</v>
      </c>
      <c r="B93" s="2">
        <v>0.92708333333333304</v>
      </c>
      <c r="C93">
        <v>2981</v>
      </c>
      <c r="D93">
        <v>0</v>
      </c>
      <c r="E93">
        <f t="shared" si="13"/>
        <v>-2981</v>
      </c>
      <c r="F93">
        <f t="shared" si="14"/>
        <v>2981</v>
      </c>
      <c r="G93">
        <f t="shared" si="15"/>
        <v>55493</v>
      </c>
      <c r="H93">
        <f t="shared" si="16"/>
        <v>-187864</v>
      </c>
      <c r="I93">
        <f t="shared" si="22"/>
        <v>10132</v>
      </c>
      <c r="J93">
        <f t="shared" si="17"/>
        <v>0</v>
      </c>
      <c r="M93">
        <f t="shared" si="18"/>
        <v>0</v>
      </c>
      <c r="O93">
        <f t="shared" si="19"/>
        <v>0</v>
      </c>
      <c r="R93">
        <f t="shared" si="20"/>
        <v>2981</v>
      </c>
      <c r="S93">
        <f t="shared" si="21"/>
        <v>2981</v>
      </c>
    </row>
    <row r="94" spans="1:19" x14ac:dyDescent="0.2">
      <c r="A94" t="s">
        <v>95</v>
      </c>
      <c r="B94" s="2">
        <v>0.9375</v>
      </c>
      <c r="C94">
        <v>3281</v>
      </c>
      <c r="D94">
        <v>0</v>
      </c>
      <c r="E94">
        <f t="shared" si="13"/>
        <v>-3281</v>
      </c>
      <c r="F94">
        <f t="shared" si="14"/>
        <v>3281</v>
      </c>
      <c r="G94">
        <f t="shared" si="15"/>
        <v>55493</v>
      </c>
      <c r="H94">
        <f t="shared" si="16"/>
        <v>-191145</v>
      </c>
      <c r="I94">
        <f t="shared" si="22"/>
        <v>10132</v>
      </c>
      <c r="J94">
        <f t="shared" si="17"/>
        <v>0</v>
      </c>
      <c r="M94">
        <f t="shared" si="18"/>
        <v>0</v>
      </c>
      <c r="O94">
        <f t="shared" si="19"/>
        <v>0</v>
      </c>
      <c r="R94">
        <f t="shared" si="20"/>
        <v>3281</v>
      </c>
      <c r="S94">
        <f t="shared" si="21"/>
        <v>3281</v>
      </c>
    </row>
    <row r="95" spans="1:19" x14ac:dyDescent="0.2">
      <c r="A95" t="s">
        <v>96</v>
      </c>
      <c r="B95" s="2">
        <v>0.94791666666666696</v>
      </c>
      <c r="C95">
        <v>3176</v>
      </c>
      <c r="D95">
        <v>0</v>
      </c>
      <c r="E95">
        <f t="shared" si="13"/>
        <v>-3176</v>
      </c>
      <c r="F95">
        <f t="shared" si="14"/>
        <v>3176</v>
      </c>
      <c r="G95">
        <f t="shared" si="15"/>
        <v>55493</v>
      </c>
      <c r="H95">
        <f t="shared" si="16"/>
        <v>-194321</v>
      </c>
      <c r="I95">
        <f t="shared" si="22"/>
        <v>10132</v>
      </c>
      <c r="J95">
        <f t="shared" si="17"/>
        <v>0</v>
      </c>
      <c r="M95">
        <f t="shared" si="18"/>
        <v>0</v>
      </c>
      <c r="O95">
        <f t="shared" si="19"/>
        <v>0</v>
      </c>
      <c r="R95">
        <f t="shared" si="20"/>
        <v>3176</v>
      </c>
      <c r="S95">
        <f t="shared" si="21"/>
        <v>3176</v>
      </c>
    </row>
    <row r="96" spans="1:19" x14ac:dyDescent="0.2">
      <c r="A96" t="s">
        <v>97</v>
      </c>
      <c r="B96" s="2">
        <v>0.95833333333333304</v>
      </c>
      <c r="C96">
        <v>2956</v>
      </c>
      <c r="D96">
        <v>0</v>
      </c>
      <c r="E96">
        <f t="shared" si="13"/>
        <v>-2956</v>
      </c>
      <c r="F96">
        <f t="shared" si="14"/>
        <v>2956</v>
      </c>
      <c r="G96">
        <f t="shared" si="15"/>
        <v>55493</v>
      </c>
      <c r="H96">
        <f t="shared" si="16"/>
        <v>-197277</v>
      </c>
      <c r="I96">
        <f t="shared" si="22"/>
        <v>10132</v>
      </c>
      <c r="J96">
        <f t="shared" si="17"/>
        <v>0</v>
      </c>
      <c r="M96">
        <f t="shared" si="18"/>
        <v>0</v>
      </c>
      <c r="O96">
        <f t="shared" si="19"/>
        <v>0</v>
      </c>
      <c r="R96">
        <f t="shared" si="20"/>
        <v>2956</v>
      </c>
      <c r="S96">
        <f t="shared" si="21"/>
        <v>2956</v>
      </c>
    </row>
    <row r="97" spans="1:19" x14ac:dyDescent="0.2">
      <c r="A97" t="s">
        <v>98</v>
      </c>
      <c r="B97" s="2">
        <v>0.96875</v>
      </c>
      <c r="C97">
        <v>3080</v>
      </c>
      <c r="D97">
        <v>0</v>
      </c>
      <c r="E97">
        <f t="shared" si="13"/>
        <v>-3080</v>
      </c>
      <c r="F97">
        <f t="shared" si="14"/>
        <v>3080</v>
      </c>
      <c r="G97">
        <f t="shared" si="15"/>
        <v>55493</v>
      </c>
      <c r="H97">
        <f t="shared" si="16"/>
        <v>-200357</v>
      </c>
      <c r="I97">
        <f t="shared" si="22"/>
        <v>10132</v>
      </c>
      <c r="J97">
        <f t="shared" si="17"/>
        <v>0</v>
      </c>
      <c r="M97">
        <f t="shared" si="18"/>
        <v>0</v>
      </c>
      <c r="O97">
        <f t="shared" si="19"/>
        <v>0</v>
      </c>
      <c r="R97">
        <f t="shared" si="20"/>
        <v>3080</v>
      </c>
      <c r="S97">
        <f t="shared" si="21"/>
        <v>3080</v>
      </c>
    </row>
    <row r="98" spans="1:19" x14ac:dyDescent="0.2">
      <c r="A98" t="s">
        <v>99</v>
      </c>
      <c r="B98" s="2">
        <v>0.97916666666666696</v>
      </c>
      <c r="C98">
        <v>5315</v>
      </c>
      <c r="D98">
        <v>0</v>
      </c>
      <c r="E98">
        <f t="shared" si="13"/>
        <v>-5315</v>
      </c>
      <c r="F98">
        <f t="shared" si="14"/>
        <v>5315</v>
      </c>
      <c r="G98">
        <f t="shared" si="15"/>
        <v>55493</v>
      </c>
      <c r="H98">
        <f t="shared" si="16"/>
        <v>-205672</v>
      </c>
      <c r="I98">
        <f t="shared" si="22"/>
        <v>10132</v>
      </c>
      <c r="J98">
        <f t="shared" si="17"/>
        <v>0</v>
      </c>
      <c r="M98">
        <f t="shared" si="18"/>
        <v>0</v>
      </c>
      <c r="O98">
        <f t="shared" si="19"/>
        <v>0</v>
      </c>
      <c r="R98">
        <f t="shared" si="20"/>
        <v>5315</v>
      </c>
      <c r="S98">
        <f t="shared" si="21"/>
        <v>5315</v>
      </c>
    </row>
    <row r="99" spans="1:19" x14ac:dyDescent="0.2">
      <c r="A99" t="s">
        <v>100</v>
      </c>
      <c r="B99" s="2">
        <v>0.98958333333333304</v>
      </c>
      <c r="C99">
        <v>5878</v>
      </c>
      <c r="D99">
        <v>0</v>
      </c>
      <c r="E99">
        <f t="shared" si="13"/>
        <v>-5878</v>
      </c>
      <c r="F99">
        <f t="shared" si="14"/>
        <v>5878</v>
      </c>
      <c r="G99">
        <f t="shared" si="15"/>
        <v>55493</v>
      </c>
      <c r="H99">
        <f t="shared" si="16"/>
        <v>-211550</v>
      </c>
      <c r="I99">
        <f t="shared" si="22"/>
        <v>10132</v>
      </c>
      <c r="J99">
        <f t="shared" si="17"/>
        <v>0</v>
      </c>
      <c r="M99">
        <f t="shared" si="18"/>
        <v>0</v>
      </c>
      <c r="O99">
        <f t="shared" si="19"/>
        <v>0</v>
      </c>
      <c r="R99">
        <f t="shared" si="20"/>
        <v>5878</v>
      </c>
      <c r="S99">
        <f t="shared" si="21"/>
        <v>5878</v>
      </c>
    </row>
  </sheetData>
  <mergeCells count="3">
    <mergeCell ref="M1:N1"/>
    <mergeCell ref="O1:P1"/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Laila</dc:creator>
  <cp:lastModifiedBy>Microsoft Office User</cp:lastModifiedBy>
  <dcterms:created xsi:type="dcterms:W3CDTF">2017-11-15T08:07:54Z</dcterms:created>
  <dcterms:modified xsi:type="dcterms:W3CDTF">2017-11-17T13:19:03Z</dcterms:modified>
</cp:coreProperties>
</file>