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35BA72A0-B577-436F-A5A6-C78DB756AC01}" xr6:coauthVersionLast="47" xr6:coauthVersionMax="47" xr10:uidLastSave="{00000000-0000-0000-0000-000000000000}"/>
  <bookViews>
    <workbookView xWindow="-120" yWindow="-120" windowWidth="29040" windowHeight="15840" tabRatio="697" activeTab="1" xr2:uid="{00000000-000D-0000-FFFF-FFFF00000000}"/>
  </bookViews>
  <sheets>
    <sheet name="Hoja de Control" sheetId="2" r:id="rId1"/>
    <sheet name="Cronograma de Actividades" sheetId="9" r:id="rId2"/>
    <sheet name="Inventario" sheetId="4" r:id="rId3"/>
    <sheet name="Recursos" sheetId="5" r:id="rId4"/>
    <sheet name="Presupuesto" sheetId="6" r:id="rId5"/>
    <sheet name="Costos" sheetId="8" r:id="rId6"/>
  </sheets>
  <definedNames>
    <definedName name="_xlnm._FilterDatabase" localSheetId="1" hidden="1">'Cronograma de Actividades'!$A$11:$M$31</definedName>
    <definedName name="_xlnm.Print_Area" localSheetId="1">'Cronograma de Actividades'!$A$1:$BR$49</definedName>
    <definedName name="_xlnm.Print_Area" localSheetId="0">'Hoja de Control'!$B$2:$F$39</definedName>
    <definedName name="prevWBS" localSheetId="1">'Cronograma de Actividades'!$A1048576</definedName>
    <definedName name="_xlnm.Print_Titles" localSheetId="1">'Cronograma de Actividades'!$1:$7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 calcMode="manual"/>
</workbook>
</file>

<file path=xl/calcChain.xml><?xml version="1.0" encoding="utf-8"?>
<calcChain xmlns="http://schemas.openxmlformats.org/spreadsheetml/2006/main">
  <c r="B14" i="9" l="1"/>
  <c r="J13" i="9"/>
  <c r="M28" i="9"/>
  <c r="M25" i="9"/>
  <c r="M24" i="9"/>
  <c r="M23" i="9" l="1"/>
  <c r="M14" i="9"/>
  <c r="M18" i="9"/>
  <c r="M17" i="9"/>
  <c r="M20" i="9"/>
  <c r="M21" i="9"/>
  <c r="A33" i="9" l="1"/>
  <c r="A34" i="9" s="1"/>
  <c r="M30" i="9"/>
  <c r="J26" i="9"/>
  <c r="M26" i="9" s="1"/>
  <c r="M29" i="9"/>
  <c r="M27" i="9"/>
  <c r="J22" i="9"/>
  <c r="M22" i="9" s="1"/>
  <c r="M16" i="9"/>
  <c r="J15" i="9"/>
  <c r="M15" i="9" s="1"/>
  <c r="M19" i="9"/>
  <c r="M13" i="9"/>
  <c r="J12" i="9"/>
  <c r="M12" i="9" s="1"/>
  <c r="A12" i="9"/>
  <c r="A13" i="9" s="1"/>
  <c r="A14" i="9" s="1"/>
  <c r="O10" i="9"/>
  <c r="O11" i="9" s="1"/>
  <c r="A35" i="9" l="1"/>
  <c r="A36" i="9" s="1"/>
  <c r="A38" i="9" s="1"/>
  <c r="A39" i="9" s="1"/>
  <c r="A40" i="9" s="1"/>
  <c r="O8" i="9"/>
  <c r="O9" i="9"/>
  <c r="P10" i="9"/>
  <c r="P11" i="9" s="1"/>
  <c r="A41" i="9" l="1"/>
  <c r="A42" i="9" s="1"/>
  <c r="A43" i="9" s="1"/>
  <c r="A44" i="9" s="1"/>
  <c r="Q10" i="9"/>
  <c r="Q11" i="9" s="1"/>
  <c r="A45" i="9" l="1"/>
  <c r="A46" i="9" s="1"/>
  <c r="A47" i="9" s="1"/>
  <c r="A48" i="9" s="1"/>
  <c r="A49" i="9" s="1"/>
  <c r="R10" i="9"/>
  <c r="R11" i="9" s="1"/>
  <c r="S10" i="9" l="1"/>
  <c r="S11" i="9" s="1"/>
  <c r="T10" i="9" l="1"/>
  <c r="T11" i="9" s="1"/>
  <c r="U10" i="9"/>
  <c r="U11" i="9" s="1"/>
  <c r="V10" i="9" l="1"/>
  <c r="V11" i="9" l="1"/>
  <c r="V8" i="9"/>
  <c r="W10" i="9"/>
  <c r="W11" i="9" s="1"/>
  <c r="V9" i="9"/>
  <c r="X10" i="9" l="1"/>
  <c r="X11" i="9" s="1"/>
  <c r="Y10" i="9" l="1"/>
  <c r="Y11" i="9" s="1"/>
  <c r="Z10" i="9" l="1"/>
  <c r="Z11" i="9" s="1"/>
  <c r="AA10" i="9" l="1"/>
  <c r="AA11" i="9" s="1"/>
  <c r="AB10" i="9" l="1"/>
  <c r="AB11" i="9" s="1"/>
  <c r="AC10" i="9" l="1"/>
  <c r="AC11" i="9" l="1"/>
  <c r="AC8" i="9"/>
  <c r="AD10" i="9"/>
  <c r="AD11" i="9" s="1"/>
  <c r="AC9" i="9"/>
  <c r="AE10" i="9" l="1"/>
  <c r="AE11" i="9" s="1"/>
  <c r="AF10" i="9" l="1"/>
  <c r="AF11" i="9" s="1"/>
  <c r="AG10" i="9" l="1"/>
  <c r="AG11" i="9" s="1"/>
  <c r="AH10" i="9" l="1"/>
  <c r="AH11" i="9" s="1"/>
  <c r="AI10" i="9" l="1"/>
  <c r="AI11" i="9" s="1"/>
  <c r="AJ10" i="9" l="1"/>
  <c r="AJ11" i="9" l="1"/>
  <c r="AJ8" i="9"/>
  <c r="AK10" i="9"/>
  <c r="AK11" i="9" s="1"/>
  <c r="AJ9" i="9"/>
  <c r="AL10" i="9" l="1"/>
  <c r="AL11" i="9" s="1"/>
  <c r="AM10" i="9" l="1"/>
  <c r="AM11" i="9" s="1"/>
  <c r="AN10" i="9" l="1"/>
  <c r="AN11" i="9" s="1"/>
  <c r="AO10" i="9" l="1"/>
  <c r="AO11" i="9" s="1"/>
  <c r="AP10" i="9" l="1"/>
  <c r="AP11" i="9" s="1"/>
  <c r="AQ10" i="9" l="1"/>
  <c r="AQ11" i="9" l="1"/>
  <c r="AQ8" i="9"/>
  <c r="AR10" i="9"/>
  <c r="AR11" i="9" s="1"/>
  <c r="AQ9" i="9"/>
  <c r="AS10" i="9" l="1"/>
  <c r="AS11" i="9" s="1"/>
  <c r="AT10" i="9" l="1"/>
  <c r="AT11" i="9" s="1"/>
  <c r="AU10" i="9" l="1"/>
  <c r="AU11" i="9" s="1"/>
  <c r="AV10" i="9" l="1"/>
  <c r="AV11" i="9" s="1"/>
  <c r="AW10" i="9" l="1"/>
  <c r="AW11" i="9" s="1"/>
  <c r="AX10" i="9" l="1"/>
  <c r="AX11" i="9" l="1"/>
  <c r="AX8" i="9"/>
  <c r="AY10" i="9"/>
  <c r="AY11" i="9" s="1"/>
  <c r="AX9" i="9"/>
  <c r="AZ10" i="9" l="1"/>
  <c r="AZ11" i="9" s="1"/>
  <c r="BA10" i="9" l="1"/>
  <c r="BA11" i="9" s="1"/>
  <c r="BB10" i="9" l="1"/>
  <c r="BB11" i="9" s="1"/>
  <c r="BC10" i="9" l="1"/>
  <c r="BC11" i="9" s="1"/>
  <c r="BD10" i="9" l="1"/>
  <c r="BD11" i="9" s="1"/>
  <c r="BE10" i="9" l="1"/>
  <c r="BE11" i="9" l="1"/>
  <c r="BE8" i="9"/>
  <c r="BF10" i="9"/>
  <c r="BF11" i="9" s="1"/>
  <c r="BE9" i="9"/>
  <c r="BG10" i="9" l="1"/>
  <c r="BG11" i="9" s="1"/>
  <c r="BH10" i="9" l="1"/>
  <c r="BH11" i="9" s="1"/>
  <c r="BI10" i="9" l="1"/>
  <c r="BI11" i="9" s="1"/>
  <c r="BJ10" i="9" l="1"/>
  <c r="BJ11" i="9" s="1"/>
  <c r="BK10" i="9" l="1"/>
  <c r="BK11" i="9" s="1"/>
  <c r="BL10" i="9" l="1"/>
  <c r="BL11" i="9" l="1"/>
  <c r="BL8" i="9"/>
  <c r="BM10" i="9"/>
  <c r="BM11" i="9" s="1"/>
  <c r="BL9" i="9"/>
  <c r="BN10" i="9" l="1"/>
  <c r="BN11" i="9" s="1"/>
  <c r="BO10" i="9" l="1"/>
  <c r="BO11" i="9" s="1"/>
  <c r="BP10" i="9" l="1"/>
  <c r="BP11" i="9" s="1"/>
  <c r="BQ10" i="9" l="1"/>
  <c r="BQ11" i="9" s="1"/>
  <c r="BR10" i="9" l="1"/>
  <c r="BR11" i="9" s="1"/>
  <c r="A15" i="9" l="1"/>
  <c r="A16" i="9" s="1"/>
  <c r="A17" i="9" s="1"/>
  <c r="A18" i="9" s="1"/>
  <c r="A19" i="9" s="1"/>
  <c r="A20" i="9" s="1"/>
  <c r="A21" i="9" s="1"/>
  <c r="A22" i="9" l="1"/>
  <c r="A23" i="9" s="1"/>
  <c r="A24" i="9" s="1"/>
  <c r="A25" i="9" s="1"/>
  <c r="A26" i="9" l="1"/>
  <c r="A27" i="9" s="1"/>
  <c r="A28" i="9" s="1"/>
  <c r="A29" i="9" s="1"/>
  <c r="A30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Predecessor Tasks:
</t>
        </r>
        <r>
          <rPr>
            <sz val="9"/>
            <color indexed="81"/>
            <rFont val="Tahoma"/>
            <family val="2"/>
          </rPr>
          <t>You can use this column to enter the WBS of a predecessor for reference. The PRO version uses formulas to automatically calculate the Start Date based on the Predecessor.</t>
        </r>
      </text>
    </comment>
  </commentList>
</comments>
</file>

<file path=xl/sharedStrings.xml><?xml version="1.0" encoding="utf-8"?>
<sst xmlns="http://schemas.openxmlformats.org/spreadsheetml/2006/main" count="154" uniqueCount="106">
  <si>
    <t>&lt;Nombre Proyecto&gt;</t>
  </si>
  <si>
    <t>Cronograma de Actividades</t>
  </si>
  <si>
    <t>HOJA DE CONTROL</t>
  </si>
  <si>
    <t>Organismo</t>
  </si>
  <si>
    <t>&lt;Nombre Consejería u Organismo Autónomo&gt;</t>
  </si>
  <si>
    <t>Proyecto</t>
  </si>
  <si>
    <t>Entregable</t>
  </si>
  <si>
    <t>Autor</t>
  </si>
  <si>
    <t>&lt;Nombre de la Empresa&gt;</t>
  </si>
  <si>
    <t>Versión / Edición</t>
  </si>
  <si>
    <t>0100</t>
  </si>
  <si>
    <t>Fecha Versión</t>
  </si>
  <si>
    <t>DD/MM/AAAA</t>
  </si>
  <si>
    <t>Aprobado Por</t>
  </si>
  <si>
    <t>Fecha Aprobación</t>
  </si>
  <si>
    <t>Nº Total de Páginas</t>
  </si>
  <si>
    <t>5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</si>
  <si>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</si>
  <si>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</si>
  <si>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</si>
  <si>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</si>
  <si>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</si>
  <si>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</si>
  <si>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</si>
  <si>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&lt;Nombre Apellido1 Apellido2&gt;</t>
  </si>
  <si>
    <t>CONTROL DE DISTRIBUCIÓN</t>
  </si>
  <si>
    <t>Nombre y Apellidos</t>
  </si>
  <si>
    <t xml:space="preserve"> </t>
  </si>
  <si>
    <t>&lt;Nombre del Proyecto&gt;</t>
  </si>
  <si>
    <t>Inventario</t>
  </si>
  <si>
    <t>PREDECESSOR</t>
  </si>
  <si>
    <t>ITEM</t>
  </si>
  <si>
    <t>ACTIVIDAD</t>
  </si>
  <si>
    <t>Fecha Inicio Proyecto</t>
  </si>
  <si>
    <t>Líder del Proyecto</t>
  </si>
  <si>
    <t>Semana</t>
  </si>
  <si>
    <t>%</t>
  </si>
  <si>
    <t>FASE: ANÁLISIS</t>
  </si>
  <si>
    <t>FASE: PLANEACIÓN</t>
  </si>
  <si>
    <t>FASE: EJECUCIÓN</t>
  </si>
  <si>
    <t>FASE: EVALUACIÓN</t>
  </si>
  <si>
    <t>RAP</t>
  </si>
  <si>
    <t>COM</t>
  </si>
  <si>
    <t>TRIM</t>
  </si>
  <si>
    <t>I</t>
  </si>
  <si>
    <t>EVIDENCIA</t>
  </si>
  <si>
    <t>RESPONSABLE</t>
  </si>
  <si>
    <t>INICIO</t>
  </si>
  <si>
    <t>FIN</t>
  </si>
  <si>
    <t>DÍAS</t>
  </si>
  <si>
    <t>LAB</t>
  </si>
  <si>
    <t>II</t>
  </si>
  <si>
    <t>III</t>
  </si>
  <si>
    <t>IV</t>
  </si>
  <si>
    <t>V</t>
  </si>
  <si>
    <t>Recursos</t>
  </si>
  <si>
    <t>Presupuesto</t>
  </si>
  <si>
    <t>Costos</t>
  </si>
  <si>
    <t>&lt;proyecto mgm&gt;</t>
  </si>
  <si>
    <t>En el proyecto se evidencian requerimientos</t>
  </si>
  <si>
    <t>Se evidencia el diagrama de casos de uso, objetos y clase del proyecto usando el estándar UML 2,4,1 o superior</t>
  </si>
  <si>
    <t>Mockups / Diseño interfaz gráfica Pagina Web Principal (HTML - CSS - JS)</t>
  </si>
  <si>
    <t>Evidencia la realización del modelo entidad relación MER</t>
  </si>
  <si>
    <t>Evidencia la normalización del Modelo Relacional (MR)</t>
  </si>
  <si>
    <t>En el proyecto se evidencia el diccionario de datos</t>
  </si>
  <si>
    <t>Evidencia uso de sentencias DDL y DML para la construcción de la base de datos del sistema de información</t>
  </si>
  <si>
    <t>Opcional construcción del sistema de información con bases de datos NoSQL</t>
  </si>
  <si>
    <t>Evidencia la realización de las pruebas unitarias del software</t>
  </si>
  <si>
    <t>Evidencia la documentación de las pruebas unitarias del software</t>
  </si>
  <si>
    <t>Evidencia la Instalación y configuración el servidor de apicaciones ó el App Service.</t>
  </si>
  <si>
    <t>Evidencia la Instalación y configuración del servidor de DB y/o fuente de datos.</t>
  </si>
  <si>
    <t>Evidencia la puesta en funcionamiento de la aplicación según plan de implementación establecido</t>
  </si>
  <si>
    <t>Presenta el manual de usuario, según normas y procedimientos establecidos</t>
  </si>
  <si>
    <t>Nombre proyecto - Objetivo general - Objetivos específicos - Planteamiento del problema - Alcance del proyecto - Justificación
(Objetivos enfocados al proyecto no al ciclo de vida)</t>
  </si>
  <si>
    <t>Diego Vargas</t>
  </si>
  <si>
    <t>Implementar la solución de software de
acuerdo con los requisitos de operación y modelos de
referencia</t>
  </si>
  <si>
    <t xml:space="preserve"> utilizar herramientas informáticas de acuerdo con las necesidades de manejo de información</t>
  </si>
  <si>
    <t>desarrollar la solución de software de acuerdo con el diseño y metodologías de desarrollo</t>
  </si>
  <si>
    <t>identificar la dinámica organizacional del Sena y el rol de la formación profesional integral de acuerdo con su proyecto de vida y el desarrollo profesional.</t>
  </si>
  <si>
    <t>codificar el software utilizando
el lenguaje de programación y la
plataforma seleccionada.</t>
  </si>
  <si>
    <t>verificar la funcionalidad del
software aplicando pruebas unitarias.</t>
  </si>
  <si>
    <t>documentar la funcionalidad del
software aplicando pruebas unitarias.</t>
  </si>
  <si>
    <t>verificar la implantación del
software de acuerdo con condiciones
establecidas.</t>
  </si>
  <si>
    <t>elaborar el manual de usuario,
según normas y protocolos
establecidos.</t>
  </si>
  <si>
    <t>desarrollar la solución de
software de acuerdo con el diseño y 
metodologías de desarrollo</t>
  </si>
  <si>
    <t xml:space="preserve"> desarrollar la solución de
software de acuerdo con el diseño y 
metodologías de desarrollo</t>
  </si>
  <si>
    <t xml:space="preserve">
220501096 - interpretar la información técnica de diseño para la construcción del
software</t>
  </si>
  <si>
    <t>220501096 - crear la base de datos de acuerdo con el diseño y el motor de bases de datos 
Seleccionado.</t>
  </si>
  <si>
    <t>220501096 - codificar el software, utilizando el lenguaje de programación y la plataforma 
Seleccionada</t>
  </si>
  <si>
    <t>220501096 - verificar la funcionalidad del software aplicando pruebas unitarias
realizar pruebas unitarias al software.</t>
  </si>
  <si>
    <t>1.4</t>
  </si>
  <si>
    <t xml:space="preserve"> 220501096 - DESARROLLAR LA SOLUCIÓN DE SOFTWARE DE ACUERDO CON EL DISEÑO Y 
METODOLOGÍAS DE DESARROLLO
</t>
  </si>
  <si>
    <t xml:space="preserve">240201524 - DESARROLLAR PROCESOS DE COMUNICACIÓN EFICACES Y EFECTIVOS, TENIENDO EN
CUENTA SITUACIONES DE ORDEN SOCIAL, PERSONAL Y PRODUCTIVO.
</t>
  </si>
  <si>
    <t>interpretar el sentido de la comunicación como medio de expresión social, cultural, laboral
y artística.</t>
  </si>
  <si>
    <t>aplicar acciones de mejoramiento en el desarrollo de procesos comunicativos según 
requerimientos del contexto.</t>
  </si>
  <si>
    <t>decodificar mensajes comunicativos en situaciones de la vida social y laboral, teniendo en 
cuenta el contexto de la comunicación.</t>
  </si>
  <si>
    <t>validar la importancia de los procesos comunicativos teniendo en cuenta criterios de lógica 
y racionalidad</t>
  </si>
  <si>
    <t>240202501 - INTERACTUAR EN LENGUA INGLESA DE FORMA ORAL Y ESCRITA DENTRO DE CONTEXTOS 
SOCIALES Y LABORALES SEGÚN LOS CRITERIOS ESTABLECIDOS POR EL MARCO COMÚN
EUROPEO DE REFERENCIA PARA LAS LENGUAS.</t>
  </si>
  <si>
    <t xml:space="preserve">participar en intercambios conversacionales básicos en forma oral y escrita en inglés en 
diferentes situaciones sociales tanto en la cotidianidad como en experiencias pasadas. </t>
  </si>
  <si>
    <t>llevar a cabo acciones de mejora relacionadas con el intercambio de información básica en 
inglés, sobre sí mismo, otras personas, su contexto inmediato, así como de experiencias.</t>
  </si>
  <si>
    <t>comprender información básica oral y escrita en inglés acerca de sí mismo, de las personas y 
de su contexto inmediato en realidades presentes e historias de vida.</t>
  </si>
  <si>
    <t xml:space="preserve">describir a nivel básico, de forma oral y escrita en inglés personas, situaciones y lugares de 
acuerdo con sus costumbres y experiencias de vida. </t>
  </si>
  <si>
    <t>comunicarse de manera sencilla en inglés en forma oral y escrita con un visitante o colega 
en un contexto laboral cotidiano.</t>
  </si>
  <si>
    <t>poner en práctica vocabulario básico y expresiones comunes de su área ocupacional en 
contextos específicos de su trabajo por medio del uso de frases sencillas en forma oral y
escrita.</t>
  </si>
  <si>
    <t>Alexander Fontecha</t>
  </si>
  <si>
    <t xml:space="preserve">Wlliam Arias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</si>
</sst>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/d/yyyy\ \(dddd\)"/>
    <numFmt numFmtId="165" formatCode="d\ mmm\ yyyy"/>
    <numFmt numFmtId="166" formatCode="d"/>
    <numFmt numFmtId="167" formatCode="ddd\ m/dd/yy"/>
    <numFmt numFmtId="168" formatCode="d/m/yyyy\ \(dddd\)"/>
    <numFmt numFmtId="169" formatCode="ddd\ dd/mm/yy"/>
  </numFmts>
  <fonts count="30">
    <font>
      <sz val="11"/>
      <color theme="1"/>
      <name val="Calibri"/>
      <family val="2"/>
      <scheme val="minor"/>
    </font>
    <font>
      <sz val="11"/>
      <color rgb="FF000000"/>
      <name val="Arial1"/>
    </font>
    <font>
      <u/>
      <sz val="10"/>
      <color rgb="FF0000FF"/>
      <name val="Arial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 Narrow"/>
      <family val="2"/>
    </font>
    <font>
      <b/>
      <sz val="24"/>
      <color theme="0" tint="-0.499984740745262"/>
      <name val="Arial Narrow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Arial Narrow"/>
      <family val="2"/>
    </font>
    <font>
      <b/>
      <sz val="11"/>
      <name val="Arial Narrow"/>
      <family val="2"/>
    </font>
    <font>
      <u/>
      <sz val="11"/>
      <color indexed="12"/>
      <name val="Arial Narrow"/>
      <family val="2"/>
    </font>
    <font>
      <sz val="11"/>
      <color indexed="55"/>
      <name val="Arial Narrow"/>
      <family val="2"/>
    </font>
    <font>
      <sz val="12"/>
      <name val="Arial Narrow"/>
      <family val="2"/>
    </font>
    <font>
      <b/>
      <sz val="16"/>
      <color theme="1"/>
      <name val="Arial Narrow"/>
      <family val="2"/>
    </font>
    <font>
      <sz val="16"/>
      <color theme="1"/>
      <name val="Arial Narrow"/>
      <family val="2"/>
    </font>
    <font>
      <b/>
      <sz val="10"/>
      <name val="Arial Narrow"/>
      <family val="2"/>
    </font>
    <font>
      <b/>
      <sz val="10"/>
      <color theme="0" tint="-0.1499984740745262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</fills>
  <borders count="91">
    <border>
      <left/>
      <right/>
      <top/>
      <bottom/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 style="thin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/>
      <top/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64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/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/>
      <right style="medium">
        <color theme="0" tint="-0.34998626667073579"/>
      </right>
      <top style="medium">
        <color indexed="22"/>
      </top>
      <bottom style="medium">
        <color indexed="22"/>
      </bottom>
      <diagonal/>
    </border>
    <border>
      <left style="thin">
        <color indexed="22"/>
      </left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theme="0" tint="-0.34998626667073579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 style="medium">
        <color indexed="22"/>
      </top>
      <bottom style="thin">
        <color indexed="22"/>
      </bottom>
      <diagonal/>
    </border>
    <border>
      <left style="thin">
        <color indexed="22"/>
      </left>
      <right style="medium">
        <color theme="0" tint="-0.34998626667073579"/>
      </right>
      <top/>
      <bottom style="thin">
        <color indexed="2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indexed="22"/>
      </right>
      <top style="medium">
        <color theme="0" tint="-0.34998626667073579"/>
      </top>
      <bottom style="thin">
        <color indexed="22"/>
      </bottom>
      <diagonal/>
    </border>
    <border>
      <left/>
      <right style="thin">
        <color indexed="22"/>
      </right>
      <top/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medium">
        <color indexed="22"/>
      </top>
      <bottom style="thin">
        <color indexed="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indexed="64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medium">
        <color theme="0" tint="-0.34998626667073579"/>
      </bottom>
      <diagonal/>
    </border>
    <border>
      <left style="thin">
        <color theme="0" tint="-0.34998626667073579"/>
      </left>
      <right/>
      <top style="medium">
        <color theme="0" tint="-0.34998626667073579"/>
      </top>
      <bottom style="medium">
        <color theme="0" tint="-0.34998626667073579"/>
      </bottom>
      <diagonal/>
    </border>
    <border>
      <left/>
      <right style="thin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6">
    <xf numFmtId="0" fontId="0" fillId="0" borderId="0"/>
    <xf numFmtId="0" fontId="1" fillId="0" borderId="0"/>
    <xf numFmtId="0" fontId="2" fillId="0" borderId="0" applyNumberFormat="0" applyBorder="0" applyProtection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9" fontId="15" fillId="0" borderId="0" applyFont="0" applyFill="0" applyBorder="0" applyAlignment="0" applyProtection="0"/>
  </cellStyleXfs>
  <cellXfs count="184">
    <xf numFmtId="0" fontId="0" fillId="0" borderId="0" xfId="0"/>
    <xf numFmtId="0" fontId="4" fillId="0" borderId="0" xfId="0" applyFont="1"/>
    <xf numFmtId="0" fontId="5" fillId="0" borderId="0" xfId="1" applyFont="1"/>
    <xf numFmtId="0" fontId="5" fillId="0" borderId="0" xfId="1" applyFont="1" applyAlignment="1">
      <alignment horizontal="left"/>
    </xf>
    <xf numFmtId="0" fontId="9" fillId="0" borderId="0" xfId="1" applyFont="1" applyAlignment="1">
      <alignment horizontal="left" vertical="center" wrapText="1"/>
    </xf>
    <xf numFmtId="0" fontId="7" fillId="0" borderId="0" xfId="1" applyFont="1"/>
    <xf numFmtId="0" fontId="10" fillId="0" borderId="0" xfId="1" applyFont="1"/>
    <xf numFmtId="0" fontId="5" fillId="0" borderId="0" xfId="1" applyFont="1" applyAlignment="1">
      <alignment vertical="center"/>
    </xf>
    <xf numFmtId="0" fontId="11" fillId="0" borderId="0" xfId="1" applyFont="1" applyAlignment="1">
      <alignment vertical="center"/>
    </xf>
    <xf numFmtId="0" fontId="7" fillId="0" borderId="0" xfId="1" applyFont="1" applyAlignment="1">
      <alignment vertical="center"/>
    </xf>
    <xf numFmtId="0" fontId="12" fillId="0" borderId="0" xfId="2" applyFont="1" applyBorder="1" applyAlignment="1" applyProtection="1">
      <alignment vertical="center"/>
    </xf>
    <xf numFmtId="0" fontId="12" fillId="0" borderId="0" xfId="2" applyFont="1" applyBorder="1" applyProtection="1"/>
    <xf numFmtId="0" fontId="7" fillId="2" borderId="1" xfId="1" applyFont="1" applyFill="1" applyBorder="1" applyAlignment="1">
      <alignment horizontal="left" vertical="center" wrapText="1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11" xfId="1" applyFont="1" applyFill="1" applyBorder="1" applyAlignment="1">
      <alignment horizontal="center" vertical="center"/>
    </xf>
    <xf numFmtId="0" fontId="7" fillId="2" borderId="12" xfId="1" applyFont="1" applyFill="1" applyBorder="1" applyAlignment="1">
      <alignment horizontal="center" vertical="center"/>
    </xf>
    <xf numFmtId="0" fontId="7" fillId="2" borderId="13" xfId="1" applyFont="1" applyFill="1" applyBorder="1" applyAlignment="1">
      <alignment horizontal="center" vertical="center"/>
    </xf>
    <xf numFmtId="49" fontId="8" fillId="0" borderId="26" xfId="1" applyNumberFormat="1" applyFont="1" applyBorder="1" applyAlignment="1">
      <alignment horizontal="center" vertical="center" wrapText="1"/>
    </xf>
    <xf numFmtId="49" fontId="8" fillId="0" borderId="27" xfId="1" applyNumberFormat="1" applyFont="1" applyBorder="1" applyAlignment="1">
      <alignment horizontal="center" vertical="center" wrapText="1"/>
    </xf>
    <xf numFmtId="49" fontId="8" fillId="0" borderId="28" xfId="1" applyNumberFormat="1" applyFont="1" applyBorder="1" applyAlignment="1">
      <alignment horizontal="center" vertical="center" wrapText="1"/>
    </xf>
    <xf numFmtId="49" fontId="8" fillId="0" borderId="29" xfId="1" applyNumberFormat="1" applyFont="1" applyBorder="1" applyAlignment="1">
      <alignment horizontal="center" vertical="center" wrapText="1"/>
    </xf>
    <xf numFmtId="49" fontId="8" fillId="0" borderId="30" xfId="1" applyNumberFormat="1" applyFont="1" applyBorder="1" applyAlignment="1">
      <alignment horizontal="center" vertical="center" wrapText="1"/>
    </xf>
    <xf numFmtId="49" fontId="8" fillId="0" borderId="31" xfId="1" applyNumberFormat="1" applyFont="1" applyBorder="1" applyAlignment="1">
      <alignment horizontal="center" vertical="center" wrapText="1"/>
    </xf>
    <xf numFmtId="49" fontId="8" fillId="0" borderId="32" xfId="1" applyNumberFormat="1" applyFont="1" applyBorder="1" applyAlignment="1">
      <alignment horizontal="center" vertical="center" wrapText="1"/>
    </xf>
    <xf numFmtId="49" fontId="8" fillId="0" borderId="33" xfId="1" applyNumberFormat="1" applyFont="1" applyBorder="1" applyAlignment="1">
      <alignment horizontal="center" vertical="center" wrapText="1"/>
    </xf>
    <xf numFmtId="49" fontId="8" fillId="0" borderId="34" xfId="1" applyNumberFormat="1" applyFont="1" applyBorder="1" applyAlignment="1">
      <alignment horizontal="center" vertical="center" wrapText="1"/>
    </xf>
    <xf numFmtId="49" fontId="8" fillId="0" borderId="38" xfId="1" applyNumberFormat="1" applyFont="1" applyBorder="1" applyAlignment="1">
      <alignment horizontal="center" vertical="center" wrapText="1"/>
    </xf>
    <xf numFmtId="49" fontId="8" fillId="0" borderId="39" xfId="1" applyNumberFormat="1" applyFont="1" applyBorder="1" applyAlignment="1">
      <alignment horizontal="center" vertical="center" wrapText="1"/>
    </xf>
    <xf numFmtId="49" fontId="7" fillId="2" borderId="1" xfId="1" applyNumberFormat="1" applyFont="1" applyFill="1" applyBorder="1" applyAlignment="1">
      <alignment horizontal="left" vertical="center" wrapText="1"/>
    </xf>
    <xf numFmtId="49" fontId="7" fillId="2" borderId="2" xfId="1" applyNumberFormat="1" applyFont="1" applyFill="1" applyBorder="1" applyAlignment="1">
      <alignment horizontal="left" vertical="center" wrapText="1"/>
    </xf>
    <xf numFmtId="49" fontId="7" fillId="2" borderId="3" xfId="1" applyNumberFormat="1" applyFont="1" applyFill="1" applyBorder="1" applyAlignment="1">
      <alignment horizontal="left" vertical="center" wrapText="1"/>
    </xf>
    <xf numFmtId="0" fontId="19" fillId="0" borderId="0" xfId="3" applyFont="1"/>
    <xf numFmtId="0" fontId="19" fillId="0" borderId="0" xfId="3" applyFont="1" applyProtection="1">
      <protection locked="0"/>
    </xf>
    <xf numFmtId="0" fontId="21" fillId="3" borderId="0" xfId="4" applyNumberFormat="1" applyFont="1" applyFill="1" applyAlignment="1" applyProtection="1">
      <alignment horizontal="right"/>
      <protection locked="0"/>
    </xf>
    <xf numFmtId="0" fontId="19" fillId="3" borderId="0" xfId="3" applyFont="1" applyFill="1"/>
    <xf numFmtId="0" fontId="21" fillId="0" borderId="0" xfId="4" applyFont="1" applyAlignment="1" applyProtection="1">
      <alignment horizontal="left"/>
    </xf>
    <xf numFmtId="0" fontId="19" fillId="0" borderId="41" xfId="3" applyFont="1" applyBorder="1" applyAlignment="1" applyProtection="1">
      <alignment horizontal="center" vertical="center"/>
      <protection locked="0"/>
    </xf>
    <xf numFmtId="166" fontId="19" fillId="0" borderId="42" xfId="3" applyNumberFormat="1" applyFont="1" applyBorder="1" applyAlignment="1">
      <alignment horizontal="center" vertical="center" shrinkToFit="1"/>
    </xf>
    <xf numFmtId="166" fontId="19" fillId="0" borderId="43" xfId="3" applyNumberFormat="1" applyFont="1" applyBorder="1" applyAlignment="1">
      <alignment horizontal="center" vertical="center" shrinkToFit="1"/>
    </xf>
    <xf numFmtId="166" fontId="19" fillId="0" borderId="44" xfId="3" applyNumberFormat="1" applyFont="1" applyBorder="1" applyAlignment="1">
      <alignment horizontal="center" vertical="center" shrinkToFit="1"/>
    </xf>
    <xf numFmtId="0" fontId="20" fillId="0" borderId="46" xfId="3" applyFont="1" applyBorder="1" applyAlignment="1">
      <alignment horizontal="center" vertical="center" wrapText="1"/>
    </xf>
    <xf numFmtId="0" fontId="20" fillId="0" borderId="46" xfId="3" applyFont="1" applyBorder="1" applyAlignment="1">
      <alignment horizontal="center" vertical="center"/>
    </xf>
    <xf numFmtId="0" fontId="19" fillId="0" borderId="47" xfId="3" applyFont="1" applyBorder="1" applyAlignment="1">
      <alignment horizontal="center" vertical="center" shrinkToFit="1"/>
    </xf>
    <xf numFmtId="0" fontId="19" fillId="0" borderId="48" xfId="3" applyFont="1" applyBorder="1" applyAlignment="1">
      <alignment horizontal="center" vertical="center" shrinkToFit="1"/>
    </xf>
    <xf numFmtId="0" fontId="19" fillId="0" borderId="49" xfId="3" applyFont="1" applyBorder="1" applyAlignment="1">
      <alignment horizontal="center" vertical="center" shrinkToFit="1"/>
    </xf>
    <xf numFmtId="0" fontId="19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/>
    </xf>
    <xf numFmtId="0" fontId="22" fillId="0" borderId="0" xfId="3" applyFont="1" applyAlignment="1" applyProtection="1">
      <alignment horizontal="center"/>
      <protection locked="0"/>
    </xf>
    <xf numFmtId="0" fontId="19" fillId="0" borderId="0" xfId="3" applyFont="1" applyAlignment="1">
      <alignment horizontal="center" vertical="center"/>
    </xf>
    <xf numFmtId="168" fontId="19" fillId="0" borderId="41" xfId="3" applyNumberFormat="1" applyFont="1" applyBorder="1" applyAlignment="1" applyProtection="1">
      <alignment horizontal="center" vertical="center" shrinkToFit="1"/>
      <protection locked="0"/>
    </xf>
    <xf numFmtId="164" fontId="19" fillId="0" borderId="45" xfId="3" applyNumberFormat="1" applyFont="1" applyBorder="1" applyAlignment="1" applyProtection="1">
      <alignment horizontal="center" vertical="center" shrinkToFit="1"/>
      <protection locked="0"/>
    </xf>
    <xf numFmtId="0" fontId="19" fillId="0" borderId="0" xfId="3" applyFont="1" applyAlignment="1" applyProtection="1">
      <alignment horizontal="right" vertical="center"/>
      <protection locked="0"/>
    </xf>
    <xf numFmtId="0" fontId="19" fillId="0" borderId="0" xfId="3" applyFont="1" applyAlignment="1">
      <alignment horizontal="right"/>
    </xf>
    <xf numFmtId="0" fontId="19" fillId="0" borderId="0" xfId="3" applyFont="1" applyAlignment="1" applyProtection="1">
      <alignment horizontal="left" vertical="center"/>
      <protection locked="0"/>
    </xf>
    <xf numFmtId="0" fontId="19" fillId="0" borderId="0" xfId="3" applyFont="1" applyAlignment="1">
      <alignment wrapText="1"/>
    </xf>
    <xf numFmtId="0" fontId="20" fillId="4" borderId="61" xfId="3" applyFont="1" applyFill="1" applyBorder="1" applyAlignment="1">
      <alignment horizontal="right" vertical="center"/>
    </xf>
    <xf numFmtId="0" fontId="19" fillId="0" borderId="64" xfId="3" applyFont="1" applyBorder="1" applyAlignment="1">
      <alignment horizontal="right" vertical="center" wrapText="1"/>
    </xf>
    <xf numFmtId="0" fontId="19" fillId="0" borderId="67" xfId="3" applyFont="1" applyBorder="1" applyAlignment="1">
      <alignment horizontal="right" vertical="center" wrapText="1"/>
    </xf>
    <xf numFmtId="0" fontId="19" fillId="0" borderId="69" xfId="3" applyFont="1" applyBorder="1" applyAlignment="1">
      <alignment horizontal="right" vertical="center" wrapText="1"/>
    </xf>
    <xf numFmtId="0" fontId="20" fillId="0" borderId="0" xfId="3" applyFont="1" applyAlignment="1">
      <alignment horizontal="right" vertical="center"/>
    </xf>
    <xf numFmtId="0" fontId="19" fillId="0" borderId="0" xfId="3" applyFont="1" applyAlignment="1" applyProtection="1">
      <alignment horizontal="left"/>
      <protection locked="0"/>
    </xf>
    <xf numFmtId="0" fontId="19" fillId="0" borderId="0" xfId="3" applyFont="1" applyAlignment="1">
      <alignment horizontal="left"/>
    </xf>
    <xf numFmtId="0" fontId="20" fillId="0" borderId="0" xfId="3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25" fillId="0" borderId="0" xfId="0" applyFont="1"/>
    <xf numFmtId="0" fontId="26" fillId="4" borderId="57" xfId="3" applyFont="1" applyFill="1" applyBorder="1" applyAlignment="1">
      <alignment vertical="center"/>
    </xf>
    <xf numFmtId="0" fontId="27" fillId="4" borderId="57" xfId="3" applyFont="1" applyFill="1" applyBorder="1" applyAlignment="1">
      <alignment horizontal="center" vertical="center"/>
    </xf>
    <xf numFmtId="0" fontId="28" fillId="4" borderId="57" xfId="3" applyFont="1" applyFill="1" applyBorder="1" applyAlignment="1">
      <alignment horizontal="center" vertical="center"/>
    </xf>
    <xf numFmtId="167" fontId="28" fillId="4" borderId="57" xfId="3" applyNumberFormat="1" applyFont="1" applyFill="1" applyBorder="1" applyAlignment="1">
      <alignment horizontal="center" vertical="center"/>
    </xf>
    <xf numFmtId="1" fontId="28" fillId="4" borderId="57" xfId="5" applyNumberFormat="1" applyFont="1" applyFill="1" applyBorder="1" applyAlignment="1" applyProtection="1">
      <alignment horizontal="center" vertical="center"/>
    </xf>
    <xf numFmtId="9" fontId="28" fillId="4" borderId="57" xfId="5" applyFont="1" applyFill="1" applyBorder="1" applyAlignment="1" applyProtection="1">
      <alignment horizontal="center" vertical="center"/>
    </xf>
    <xf numFmtId="1" fontId="28" fillId="4" borderId="57" xfId="3" applyNumberFormat="1" applyFont="1" applyFill="1" applyBorder="1" applyAlignment="1">
      <alignment horizontal="center" vertical="center"/>
    </xf>
    <xf numFmtId="1" fontId="28" fillId="4" borderId="58" xfId="3" applyNumberFormat="1" applyFont="1" applyFill="1" applyBorder="1" applyAlignment="1">
      <alignment horizontal="center" vertical="center"/>
    </xf>
    <xf numFmtId="0" fontId="28" fillId="4" borderId="56" xfId="3" applyFont="1" applyFill="1" applyBorder="1" applyAlignment="1">
      <alignment horizontal="left" vertical="center"/>
    </xf>
    <xf numFmtId="0" fontId="28" fillId="4" borderId="57" xfId="3" applyFont="1" applyFill="1" applyBorder="1" applyAlignment="1">
      <alignment horizontal="left" vertical="center"/>
    </xf>
    <xf numFmtId="0" fontId="28" fillId="4" borderId="58" xfId="3" applyFont="1" applyFill="1" applyBorder="1" applyAlignment="1">
      <alignment horizontal="left" vertical="center"/>
    </xf>
    <xf numFmtId="0" fontId="28" fillId="4" borderId="50" xfId="3" applyFont="1" applyFill="1" applyBorder="1" applyAlignment="1">
      <alignment vertical="center"/>
    </xf>
    <xf numFmtId="0" fontId="28" fillId="0" borderId="55" xfId="3" applyFont="1" applyBorder="1" applyAlignment="1">
      <alignment horizontal="left" vertical="center" wrapText="1"/>
    </xf>
    <xf numFmtId="0" fontId="28" fillId="0" borderId="74" xfId="3" applyFont="1" applyBorder="1" applyAlignment="1">
      <alignment horizontal="left" vertical="center" wrapText="1"/>
    </xf>
    <xf numFmtId="0" fontId="28" fillId="0" borderId="75" xfId="3" applyFont="1" applyBorder="1" applyAlignment="1">
      <alignment horizontal="left" vertical="center" wrapText="1"/>
    </xf>
    <xf numFmtId="0" fontId="28" fillId="0" borderId="50" xfId="3" applyFont="1" applyBorder="1" applyAlignment="1">
      <alignment vertical="center" wrapText="1"/>
    </xf>
    <xf numFmtId="0" fontId="28" fillId="0" borderId="54" xfId="3" applyFont="1" applyBorder="1" applyAlignment="1">
      <alignment horizontal="left" vertical="center" wrapText="1"/>
    </xf>
    <xf numFmtId="0" fontId="28" fillId="0" borderId="78" xfId="3" applyFont="1" applyBorder="1" applyAlignment="1">
      <alignment horizontal="left" vertical="center" wrapText="1"/>
    </xf>
    <xf numFmtId="0" fontId="28" fillId="0" borderId="76" xfId="3" applyFont="1" applyBorder="1" applyAlignment="1">
      <alignment horizontal="left" vertical="center" wrapText="1"/>
    </xf>
    <xf numFmtId="0" fontId="28" fillId="4" borderId="59" xfId="3" applyFont="1" applyFill="1" applyBorder="1" applyAlignment="1">
      <alignment horizontal="left" vertical="center"/>
    </xf>
    <xf numFmtId="0" fontId="28" fillId="4" borderId="73" xfId="3" applyFont="1" applyFill="1" applyBorder="1" applyAlignment="1">
      <alignment horizontal="left" vertical="center"/>
    </xf>
    <xf numFmtId="0" fontId="28" fillId="0" borderId="60" xfId="3" applyFont="1" applyBorder="1" applyAlignment="1">
      <alignment horizontal="left" vertical="center" wrapText="1"/>
    </xf>
    <xf numFmtId="0" fontId="28" fillId="0" borderId="77" xfId="3" applyFont="1" applyBorder="1" applyAlignment="1">
      <alignment horizontal="left" vertical="center" wrapText="1"/>
    </xf>
    <xf numFmtId="0" fontId="28" fillId="4" borderId="50" xfId="3" applyFont="1" applyFill="1" applyBorder="1" applyAlignment="1">
      <alignment horizontal="left" vertical="center"/>
    </xf>
    <xf numFmtId="0" fontId="28" fillId="4" borderId="72" xfId="3" applyFont="1" applyFill="1" applyBorder="1" applyAlignment="1">
      <alignment horizontal="left" vertical="center"/>
    </xf>
    <xf numFmtId="0" fontId="28" fillId="0" borderId="64" xfId="3" applyFont="1" applyBorder="1" applyAlignment="1">
      <alignment horizontal="right" vertical="center" wrapText="1"/>
    </xf>
    <xf numFmtId="0" fontId="28" fillId="0" borderId="65" xfId="3" applyFont="1" applyBorder="1" applyAlignment="1">
      <alignment vertical="center" wrapText="1"/>
    </xf>
    <xf numFmtId="0" fontId="28" fillId="0" borderId="65" xfId="3" applyFont="1" applyBorder="1" applyAlignment="1">
      <alignment horizontal="center" vertical="center" wrapText="1"/>
    </xf>
    <xf numFmtId="0" fontId="28" fillId="0" borderId="65" xfId="3" applyFont="1" applyBorder="1" applyAlignment="1">
      <alignment horizontal="left" vertical="center" wrapText="1"/>
    </xf>
    <xf numFmtId="0" fontId="29" fillId="0" borderId="65" xfId="3" applyFont="1" applyBorder="1" applyAlignment="1">
      <alignment horizontal="center" vertical="center" wrapText="1"/>
    </xf>
    <xf numFmtId="169" fontId="29" fillId="5" borderId="65" xfId="3" applyNumberFormat="1" applyFont="1" applyFill="1" applyBorder="1" applyAlignment="1">
      <alignment horizontal="center" vertical="center" wrapText="1"/>
    </xf>
    <xf numFmtId="169" fontId="29" fillId="0" borderId="65" xfId="3" applyNumberFormat="1" applyFont="1" applyBorder="1" applyAlignment="1">
      <alignment horizontal="center" vertical="center" wrapText="1"/>
    </xf>
    <xf numFmtId="1" fontId="29" fillId="6" borderId="65" xfId="3" applyNumberFormat="1" applyFont="1" applyFill="1" applyBorder="1" applyAlignment="1">
      <alignment horizontal="center" vertical="center" wrapText="1"/>
    </xf>
    <xf numFmtId="9" fontId="29" fillId="6" borderId="65" xfId="5" applyFont="1" applyFill="1" applyBorder="1" applyAlignment="1" applyProtection="1">
      <alignment horizontal="center" vertical="center" wrapText="1"/>
    </xf>
    <xf numFmtId="1" fontId="29" fillId="0" borderId="65" xfId="3" applyNumberFormat="1" applyFont="1" applyBorder="1" applyAlignment="1">
      <alignment horizontal="center" vertical="center" wrapText="1"/>
    </xf>
    <xf numFmtId="0" fontId="26" fillId="4" borderId="79" xfId="3" applyFont="1" applyFill="1" applyBorder="1" applyAlignment="1">
      <alignment horizontal="right" vertical="center"/>
    </xf>
    <xf numFmtId="0" fontId="28" fillId="0" borderId="80" xfId="3" applyFont="1" applyBorder="1" applyAlignment="1">
      <alignment horizontal="left" vertical="center" wrapText="1"/>
    </xf>
    <xf numFmtId="0" fontId="28" fillId="0" borderId="81" xfId="3" applyFont="1" applyBorder="1" applyAlignment="1">
      <alignment horizontal="left" vertical="center" wrapText="1"/>
    </xf>
    <xf numFmtId="0" fontId="28" fillId="0" borderId="82" xfId="3" applyFont="1" applyBorder="1" applyAlignment="1">
      <alignment horizontal="left" vertical="center" wrapText="1"/>
    </xf>
    <xf numFmtId="1" fontId="29" fillId="0" borderId="66" xfId="3" applyNumberFormat="1" applyFont="1" applyBorder="1" applyAlignment="1">
      <alignment horizontal="center" vertical="center" wrapText="1"/>
    </xf>
    <xf numFmtId="0" fontId="28" fillId="0" borderId="67" xfId="3" applyFont="1" applyBorder="1" applyAlignment="1">
      <alignment horizontal="right" vertical="center" wrapText="1"/>
    </xf>
    <xf numFmtId="0" fontId="28" fillId="0" borderId="30" xfId="3" applyFont="1" applyBorder="1" applyAlignment="1">
      <alignment horizontal="center" vertical="center" wrapText="1"/>
    </xf>
    <xf numFmtId="0" fontId="28" fillId="0" borderId="30" xfId="3" applyFont="1" applyBorder="1" applyAlignment="1">
      <alignment horizontal="left" vertical="center" wrapText="1"/>
    </xf>
    <xf numFmtId="0" fontId="29" fillId="0" borderId="30" xfId="3" applyFont="1" applyBorder="1" applyAlignment="1">
      <alignment horizontal="center" vertical="center" wrapText="1"/>
    </xf>
    <xf numFmtId="169" fontId="29" fillId="5" borderId="30" xfId="3" applyNumberFormat="1" applyFont="1" applyFill="1" applyBorder="1" applyAlignment="1">
      <alignment horizontal="center" vertical="center" wrapText="1"/>
    </xf>
    <xf numFmtId="169" fontId="29" fillId="0" borderId="30" xfId="3" applyNumberFormat="1" applyFont="1" applyBorder="1" applyAlignment="1">
      <alignment horizontal="center" vertical="center" wrapText="1"/>
    </xf>
    <xf numFmtId="1" fontId="29" fillId="6" borderId="30" xfId="3" applyNumberFormat="1" applyFont="1" applyFill="1" applyBorder="1" applyAlignment="1">
      <alignment horizontal="center" vertical="center" wrapText="1"/>
    </xf>
    <xf numFmtId="9" fontId="29" fillId="6" borderId="30" xfId="5" applyFont="1" applyFill="1" applyBorder="1" applyAlignment="1" applyProtection="1">
      <alignment horizontal="center" vertical="center" wrapText="1"/>
    </xf>
    <xf numFmtId="1" fontId="29" fillId="0" borderId="30" xfId="3" applyNumberFormat="1" applyFont="1" applyBorder="1" applyAlignment="1">
      <alignment horizontal="center" vertical="center" wrapText="1"/>
    </xf>
    <xf numFmtId="1" fontId="29" fillId="0" borderId="68" xfId="3" applyNumberFormat="1" applyFont="1" applyBorder="1" applyAlignment="1">
      <alignment horizontal="center" vertical="center" wrapText="1"/>
    </xf>
    <xf numFmtId="0" fontId="28" fillId="0" borderId="70" xfId="3" applyFont="1" applyBorder="1" applyAlignment="1">
      <alignment horizontal="left" vertical="center" wrapText="1"/>
    </xf>
    <xf numFmtId="0" fontId="26" fillId="4" borderId="56" xfId="3" applyFont="1" applyFill="1" applyBorder="1" applyAlignment="1">
      <alignment vertical="center"/>
    </xf>
    <xf numFmtId="0" fontId="28" fillId="0" borderId="83" xfId="3" applyFont="1" applyBorder="1" applyAlignment="1">
      <alignment horizontal="left" vertical="center" wrapText="1"/>
    </xf>
    <xf numFmtId="0" fontId="4" fillId="0" borderId="35" xfId="0" applyFont="1" applyBorder="1"/>
    <xf numFmtId="0" fontId="28" fillId="0" borderId="84" xfId="3" applyFont="1" applyBorder="1" applyAlignment="1">
      <alignment horizontal="left" vertical="center" wrapText="1"/>
    </xf>
    <xf numFmtId="0" fontId="28" fillId="0" borderId="65" xfId="3" applyFont="1" applyBorder="1" applyAlignment="1">
      <alignment horizontal="left" vertical="top"/>
    </xf>
    <xf numFmtId="0" fontId="28" fillId="0" borderId="65" xfId="3" applyFont="1" applyBorder="1" applyAlignment="1">
      <alignment vertical="top"/>
    </xf>
    <xf numFmtId="0" fontId="19" fillId="0" borderId="85" xfId="3" applyFont="1" applyBorder="1" applyAlignment="1">
      <alignment wrapText="1"/>
    </xf>
    <xf numFmtId="0" fontId="28" fillId="0" borderId="30" xfId="3" applyFont="1" applyBorder="1" applyAlignment="1">
      <alignment vertical="center"/>
    </xf>
    <xf numFmtId="0" fontId="20" fillId="4" borderId="61" xfId="3" applyFont="1" applyFill="1" applyBorder="1" applyAlignment="1">
      <alignment horizontal="right" vertical="center" wrapText="1"/>
    </xf>
    <xf numFmtId="0" fontId="6" fillId="0" borderId="0" xfId="1" applyFont="1" applyAlignment="1">
      <alignment horizontal="center"/>
    </xf>
    <xf numFmtId="0" fontId="5" fillId="0" borderId="35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17" xfId="1" applyFont="1" applyBorder="1"/>
    <xf numFmtId="0" fontId="5" fillId="0" borderId="18" xfId="1" applyFont="1" applyBorder="1"/>
    <xf numFmtId="0" fontId="5" fillId="0" borderId="19" xfId="1" applyFont="1" applyBorder="1"/>
    <xf numFmtId="0" fontId="5" fillId="0" borderId="0" xfId="1" applyFont="1"/>
    <xf numFmtId="0" fontId="7" fillId="2" borderId="12" xfId="1" applyFont="1" applyFill="1" applyBorder="1" applyAlignment="1">
      <alignment horizontal="center" vertical="center"/>
    </xf>
    <xf numFmtId="49" fontId="8" fillId="0" borderId="27" xfId="1" applyNumberFormat="1" applyFont="1" applyBorder="1" applyAlignment="1">
      <alignment horizontal="center" vertical="center" wrapText="1"/>
    </xf>
    <xf numFmtId="0" fontId="5" fillId="0" borderId="30" xfId="1" applyFont="1" applyBorder="1"/>
    <xf numFmtId="0" fontId="8" fillId="0" borderId="4" xfId="1" applyFont="1" applyBorder="1" applyAlignment="1">
      <alignment horizontal="left" vertical="center" wrapText="1"/>
    </xf>
    <xf numFmtId="0" fontId="8" fillId="0" borderId="5" xfId="1" applyFont="1" applyBorder="1" applyAlignment="1">
      <alignment horizontal="left" vertical="center" wrapText="1"/>
    </xf>
    <xf numFmtId="0" fontId="8" fillId="0" borderId="6" xfId="1" applyFont="1" applyBorder="1" applyAlignment="1">
      <alignment horizontal="left" vertical="center" wrapText="1"/>
    </xf>
    <xf numFmtId="0" fontId="8" fillId="0" borderId="7" xfId="1" applyFont="1" applyBorder="1" applyAlignment="1">
      <alignment horizontal="left" vertical="center" wrapText="1"/>
    </xf>
    <xf numFmtId="0" fontId="8" fillId="0" borderId="8" xfId="1" applyFont="1" applyBorder="1" applyAlignment="1">
      <alignment horizontal="left" vertical="center" wrapText="1"/>
    </xf>
    <xf numFmtId="0" fontId="8" fillId="0" borderId="9" xfId="1" applyFont="1" applyBorder="1" applyAlignment="1">
      <alignment horizontal="left" vertical="center" wrapText="1"/>
    </xf>
    <xf numFmtId="0" fontId="8" fillId="0" borderId="40" xfId="1" applyFont="1" applyBorder="1" applyAlignment="1">
      <alignment horizontal="left" vertical="center" wrapText="1"/>
    </xf>
    <xf numFmtId="49" fontId="8" fillId="0" borderId="7" xfId="1" applyNumberFormat="1" applyFont="1" applyBorder="1" applyAlignment="1">
      <alignment horizontal="center" vertical="center" wrapText="1"/>
    </xf>
    <xf numFmtId="49" fontId="8" fillId="0" borderId="36" xfId="1" applyNumberFormat="1" applyFont="1" applyBorder="1" applyAlignment="1">
      <alignment horizontal="center" vertical="center" wrapText="1"/>
    </xf>
    <xf numFmtId="0" fontId="5" fillId="0" borderId="10" xfId="1" applyFont="1" applyBorder="1"/>
    <xf numFmtId="0" fontId="5" fillId="0" borderId="37" xfId="1" applyFont="1" applyBorder="1"/>
    <xf numFmtId="0" fontId="5" fillId="0" borderId="23" xfId="1" applyFont="1" applyBorder="1"/>
    <xf numFmtId="0" fontId="5" fillId="0" borderId="24" xfId="1" applyFont="1" applyBorder="1"/>
    <xf numFmtId="0" fontId="5" fillId="0" borderId="25" xfId="1" applyFont="1" applyBorder="1"/>
    <xf numFmtId="0" fontId="5" fillId="0" borderId="33" xfId="1" applyFont="1" applyBorder="1"/>
    <xf numFmtId="0" fontId="7" fillId="2" borderId="14" xfId="1" applyFont="1" applyFill="1" applyBorder="1" applyAlignment="1">
      <alignment horizontal="left" vertical="center"/>
    </xf>
    <xf numFmtId="0" fontId="7" fillId="2" borderId="15" xfId="1" applyFont="1" applyFill="1" applyBorder="1" applyAlignment="1">
      <alignment horizontal="left" vertical="center"/>
    </xf>
    <xf numFmtId="0" fontId="7" fillId="2" borderId="16" xfId="1" applyFont="1" applyFill="1" applyBorder="1" applyAlignment="1">
      <alignment horizontal="left" vertical="center"/>
    </xf>
    <xf numFmtId="0" fontId="8" fillId="0" borderId="36" xfId="1" applyFont="1" applyBorder="1" applyAlignment="1">
      <alignment horizontal="left" vertical="center" wrapText="1"/>
    </xf>
    <xf numFmtId="0" fontId="13" fillId="0" borderId="0" xfId="1" applyFont="1" applyAlignment="1">
      <alignment horizontal="center" wrapText="1"/>
    </xf>
    <xf numFmtId="0" fontId="5" fillId="0" borderId="20" xfId="1" applyFont="1" applyBorder="1"/>
    <xf numFmtId="0" fontId="5" fillId="0" borderId="21" xfId="1" applyFont="1" applyBorder="1"/>
    <xf numFmtId="0" fontId="5" fillId="0" borderId="22" xfId="1" applyFont="1" applyBorder="1"/>
    <xf numFmtId="0" fontId="20" fillId="0" borderId="41" xfId="3" applyFont="1" applyBorder="1" applyAlignment="1">
      <alignment horizontal="left" vertical="center"/>
    </xf>
    <xf numFmtId="0" fontId="19" fillId="0" borderId="52" xfId="3" applyFont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19" fillId="0" borderId="53" xfId="3" applyFont="1" applyBorder="1" applyAlignment="1">
      <alignment horizontal="center" vertical="center"/>
    </xf>
    <xf numFmtId="168" fontId="23" fillId="0" borderId="41" xfId="3" applyNumberFormat="1" applyFont="1" applyBorder="1" applyAlignment="1" applyProtection="1">
      <alignment horizontal="left" vertical="center" shrinkToFit="1"/>
      <protection locked="0"/>
    </xf>
    <xf numFmtId="0" fontId="3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4" fillId="0" borderId="51" xfId="0" applyFont="1" applyBorder="1" applyAlignment="1">
      <alignment horizontal="center"/>
    </xf>
    <xf numFmtId="165" fontId="19" fillId="0" borderId="42" xfId="3" applyNumberFormat="1" applyFont="1" applyBorder="1" applyAlignment="1">
      <alignment horizontal="center" vertical="center"/>
    </xf>
    <xf numFmtId="165" fontId="19" fillId="0" borderId="43" xfId="3" applyNumberFormat="1" applyFont="1" applyBorder="1" applyAlignment="1">
      <alignment horizontal="center" vertical="center"/>
    </xf>
    <xf numFmtId="165" fontId="19" fillId="0" borderId="44" xfId="3" applyNumberFormat="1" applyFont="1" applyBorder="1" applyAlignment="1">
      <alignment horizontal="center" vertical="center"/>
    </xf>
    <xf numFmtId="0" fontId="19" fillId="0" borderId="65" xfId="3" applyFont="1" applyBorder="1" applyAlignment="1">
      <alignment horizontal="left" vertical="center"/>
    </xf>
    <xf numFmtId="0" fontId="19" fillId="0" borderId="66" xfId="3" applyFont="1" applyBorder="1" applyAlignment="1">
      <alignment horizontal="left" vertical="center"/>
    </xf>
    <xf numFmtId="0" fontId="19" fillId="0" borderId="30" xfId="3" applyFont="1" applyBorder="1" applyAlignment="1">
      <alignment horizontal="left" vertical="center"/>
    </xf>
    <xf numFmtId="0" fontId="19" fillId="0" borderId="68" xfId="3" applyFont="1" applyBorder="1" applyAlignment="1">
      <alignment horizontal="left" vertical="center"/>
    </xf>
    <xf numFmtId="0" fontId="20" fillId="4" borderId="62" xfId="3" applyFont="1" applyFill="1" applyBorder="1" applyAlignment="1">
      <alignment horizontal="left" vertical="center"/>
    </xf>
    <xf numFmtId="0" fontId="20" fillId="4" borderId="63" xfId="3" applyFont="1" applyFill="1" applyBorder="1" applyAlignment="1">
      <alignment horizontal="left" vertical="center"/>
    </xf>
    <xf numFmtId="0" fontId="19" fillId="0" borderId="70" xfId="3" applyFont="1" applyBorder="1" applyAlignment="1">
      <alignment horizontal="left" vertical="center"/>
    </xf>
    <xf numFmtId="0" fontId="19" fillId="0" borderId="71" xfId="3" applyFont="1" applyBorder="1" applyAlignment="1">
      <alignment horizontal="left" vertical="center"/>
    </xf>
    <xf numFmtId="0" fontId="19" fillId="0" borderId="86" xfId="3" applyFont="1" applyBorder="1" applyAlignment="1">
      <alignment horizontal="right" vertical="center" wrapText="1"/>
    </xf>
    <xf numFmtId="0" fontId="19" fillId="0" borderId="87" xfId="3" applyFont="1" applyBorder="1" applyAlignment="1">
      <alignment horizontal="left" vertical="center"/>
    </xf>
    <xf numFmtId="0" fontId="19" fillId="0" borderId="88" xfId="3" applyFont="1" applyBorder="1" applyAlignment="1">
      <alignment horizontal="left" vertical="center"/>
    </xf>
    <xf numFmtId="0" fontId="19" fillId="0" borderId="89" xfId="3" applyFont="1" applyBorder="1" applyAlignment="1">
      <alignment horizontal="left" vertical="center"/>
    </xf>
    <xf numFmtId="0" fontId="19" fillId="0" borderId="57" xfId="3" applyFont="1" applyBorder="1" applyAlignment="1">
      <alignment horizontal="left" vertical="center"/>
    </xf>
    <xf numFmtId="0" fontId="19" fillId="0" borderId="90" xfId="3" applyFont="1" applyBorder="1" applyAlignment="1">
      <alignment horizontal="left" vertical="center"/>
    </xf>
  </cellXfs>
  <cellStyles count="6">
    <cellStyle name="Excel_BuiltIn_Hyperlink" xfId="2" xr:uid="{00000000-0005-0000-0000-000000000000}"/>
    <cellStyle name="Hipervínculo" xfId="4" builtinId="8"/>
    <cellStyle name="Normal" xfId="0" builtinId="0"/>
    <cellStyle name="Normal 2" xfId="1" xr:uid="{00000000-0005-0000-0000-000003000000}"/>
    <cellStyle name="Normal 3" xfId="3" xr:uid="{00000000-0005-0000-0000-000004000000}"/>
    <cellStyle name="Porcentaje 2" xfId="5" xr:uid="{00000000-0005-0000-0000-000005000000}"/>
  </cellStyles>
  <dxfs count="14"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L$8" horiz="1" max="100" min="1" page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4507718</xdr:colOff>
      <xdr:row>8</xdr:row>
      <xdr:rowOff>87086</xdr:rowOff>
    </xdr:from>
    <xdr:to>
      <xdr:col>5</xdr:col>
      <xdr:colOff>1677630</xdr:colOff>
      <xdr:row>12</xdr:row>
      <xdr:rowOff>16912</xdr:rowOff>
    </xdr:to>
    <xdr:sp macro="" textlink="">
      <xdr:nvSpPr>
        <xdr:cNvPr id="2" name="Text Box 44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099608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5</xdr:row>
          <xdr:rowOff>66675</xdr:rowOff>
        </xdr:from>
        <xdr:to>
          <xdr:col>31</xdr:col>
          <xdr:colOff>133350</xdr:colOff>
          <xdr:row>6</xdr:row>
          <xdr:rowOff>57150</xdr:rowOff>
        </xdr:to>
        <xdr:sp macro="" textlink="">
          <xdr:nvSpPr>
            <xdr:cNvPr id="7169" name="Scroll Bar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1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oneCellAnchor>
    <xdr:from>
      <xdr:col>0</xdr:col>
      <xdr:colOff>66676</xdr:colOff>
      <xdr:row>1</xdr:row>
      <xdr:rowOff>1</xdr:rowOff>
    </xdr:from>
    <xdr:ext cx="432000" cy="432000"/>
    <xdr:pic>
      <xdr:nvPicPr>
        <xdr:cNvPr id="4" name="Imagen 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66676</xdr:colOff>
      <xdr:row>1</xdr:row>
      <xdr:rowOff>1</xdr:rowOff>
    </xdr:from>
    <xdr:ext cx="432000" cy="432000"/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7151"/>
          <a:ext cx="432000" cy="432000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82"/>
  <sheetViews>
    <sheetView showGridLines="0" zoomScaleNormal="100" workbookViewId="0"/>
  </sheetViews>
  <sheetFormatPr baseColWidth="10" defaultRowHeight="16.5"/>
  <cols>
    <col min="1" max="1" width="12" style="2" customWidth="1"/>
    <col min="2" max="2" width="30.140625" style="2" customWidth="1"/>
    <col min="3" max="3" width="27.28515625" style="2" customWidth="1"/>
    <col min="4" max="4" width="28" style="2" customWidth="1"/>
    <col min="5" max="5" width="26.28515625" style="2" customWidth="1"/>
    <col min="6" max="6" width="35.140625" style="2" customWidth="1"/>
    <col min="7" max="8" width="12" style="2" customWidth="1"/>
    <col min="9" max="9" width="16.7109375" style="2" customWidth="1"/>
    <col min="10" max="10" width="19.140625" style="2" customWidth="1"/>
    <col min="11" max="11" width="15.140625" style="2" customWidth="1"/>
    <col min="12" max="12" width="18.5703125" style="2" customWidth="1"/>
    <col min="13" max="256" width="12" style="2" customWidth="1"/>
    <col min="257" max="257" width="12.5703125" style="2" customWidth="1"/>
    <col min="258" max="16384" width="11.42578125" style="2"/>
  </cols>
  <sheetData>
    <row r="2" spans="2:6">
      <c r="B2" s="128"/>
      <c r="C2" s="128"/>
      <c r="D2" s="128"/>
      <c r="E2" s="128"/>
      <c r="F2" s="128"/>
    </row>
    <row r="3" spans="2:6" ht="30">
      <c r="B3" s="126" t="s">
        <v>0</v>
      </c>
      <c r="C3" s="126"/>
      <c r="D3" s="126"/>
      <c r="E3" s="126"/>
      <c r="F3" s="126"/>
    </row>
    <row r="4" spans="2:6" ht="30">
      <c r="B4" s="126" t="s">
        <v>1</v>
      </c>
      <c r="C4" s="126"/>
      <c r="D4" s="126"/>
      <c r="E4" s="126"/>
      <c r="F4" s="126"/>
    </row>
    <row r="5" spans="2:6" ht="17.25" thickBot="1">
      <c r="B5" s="127"/>
      <c r="C5" s="127"/>
      <c r="D5" s="127"/>
      <c r="E5" s="127"/>
      <c r="F5" s="127"/>
    </row>
    <row r="6" spans="2:6" ht="17.25" thickTop="1">
      <c r="F6" s="3"/>
    </row>
    <row r="8" spans="2:6" ht="30">
      <c r="B8" s="155" t="s">
        <v>2</v>
      </c>
      <c r="C8" s="155"/>
      <c r="D8" s="155"/>
      <c r="E8" s="155"/>
      <c r="F8" s="155"/>
    </row>
    <row r="10" spans="2:6" ht="17.25" thickBot="1"/>
    <row r="11" spans="2:6" ht="18.75" thickTop="1">
      <c r="B11" s="12" t="s">
        <v>3</v>
      </c>
      <c r="C11" s="136" t="s">
        <v>4</v>
      </c>
      <c r="D11" s="137"/>
      <c r="E11" s="137"/>
      <c r="F11" s="138"/>
    </row>
    <row r="12" spans="2:6" ht="18">
      <c r="B12" s="13" t="s">
        <v>5</v>
      </c>
      <c r="C12" s="139" t="s">
        <v>0</v>
      </c>
      <c r="D12" s="140"/>
      <c r="E12" s="140"/>
      <c r="F12" s="141"/>
    </row>
    <row r="13" spans="2:6" ht="18.75" thickBot="1">
      <c r="B13" s="13" t="s">
        <v>6</v>
      </c>
      <c r="C13" s="139" t="s">
        <v>1</v>
      </c>
      <c r="D13" s="140"/>
      <c r="E13" s="142"/>
      <c r="F13" s="141"/>
    </row>
    <row r="14" spans="2:6" ht="19.899999999999999" customHeight="1" thickTop="1">
      <c r="B14" s="13" t="s">
        <v>7</v>
      </c>
      <c r="C14" s="139" t="s">
        <v>8</v>
      </c>
      <c r="D14" s="154"/>
      <c r="E14" s="29" t="s">
        <v>11</v>
      </c>
      <c r="F14" s="27" t="s">
        <v>12</v>
      </c>
    </row>
    <row r="15" spans="2:6" ht="19.899999999999999" customHeight="1">
      <c r="B15" s="13" t="s">
        <v>9</v>
      </c>
      <c r="C15" s="143" t="s">
        <v>10</v>
      </c>
      <c r="D15" s="144"/>
      <c r="E15" s="30" t="s">
        <v>14</v>
      </c>
      <c r="F15" s="27" t="s">
        <v>12</v>
      </c>
    </row>
    <row r="16" spans="2:6" ht="19.899999999999999" customHeight="1" thickBot="1">
      <c r="B16" s="14" t="s">
        <v>13</v>
      </c>
      <c r="C16" s="145"/>
      <c r="D16" s="146"/>
      <c r="E16" s="31" t="s">
        <v>15</v>
      </c>
      <c r="F16" s="28" t="s">
        <v>16</v>
      </c>
    </row>
    <row r="17" spans="2:16" ht="17.25" thickTop="1">
      <c r="B17" s="4"/>
      <c r="C17" s="132"/>
      <c r="D17" s="132"/>
    </row>
    <row r="18" spans="2:16" ht="19.899999999999999" customHeight="1"/>
    <row r="19" spans="2:16" ht="19.899999999999999" customHeight="1">
      <c r="B19" s="5" t="s">
        <v>17</v>
      </c>
      <c r="P19" s="6" t="s">
        <v>18</v>
      </c>
    </row>
    <row r="20" spans="2:16" ht="19.899999999999999" customHeight="1" thickBot="1"/>
    <row r="21" spans="2:16" ht="30" customHeight="1" thickTop="1" thickBot="1">
      <c r="B21" s="15" t="s">
        <v>19</v>
      </c>
      <c r="C21" s="16" t="s">
        <v>20</v>
      </c>
      <c r="D21" s="133" t="s">
        <v>21</v>
      </c>
      <c r="E21" s="133"/>
      <c r="F21" s="17" t="s">
        <v>22</v>
      </c>
    </row>
    <row r="22" spans="2:16" ht="19.899999999999999" customHeight="1" thickTop="1">
      <c r="B22" s="18" t="s">
        <v>10</v>
      </c>
      <c r="C22" s="19" t="s">
        <v>23</v>
      </c>
      <c r="D22" s="134" t="s">
        <v>24</v>
      </c>
      <c r="E22" s="134"/>
      <c r="F22" s="20" t="s">
        <v>12</v>
      </c>
    </row>
    <row r="23" spans="2:16" ht="25.5" customHeight="1">
      <c r="B23" s="21"/>
      <c r="C23" s="22"/>
      <c r="D23" s="135"/>
      <c r="E23" s="135"/>
      <c r="F23" s="23"/>
    </row>
    <row r="24" spans="2:16" ht="25.5" customHeight="1">
      <c r="B24" s="21"/>
      <c r="C24" s="22"/>
      <c r="D24" s="135"/>
      <c r="E24" s="135"/>
      <c r="F24" s="23"/>
    </row>
    <row r="25" spans="2:16" ht="25.5" customHeight="1">
      <c r="B25" s="21"/>
      <c r="C25" s="22"/>
      <c r="D25" s="135"/>
      <c r="E25" s="135"/>
      <c r="F25" s="23"/>
    </row>
    <row r="26" spans="2:16" ht="25.5" customHeight="1">
      <c r="B26" s="21"/>
      <c r="C26" s="22"/>
      <c r="D26" s="135"/>
      <c r="E26" s="135"/>
      <c r="F26" s="23"/>
    </row>
    <row r="27" spans="2:16" ht="25.5" customHeight="1">
      <c r="B27" s="21"/>
      <c r="C27" s="22"/>
      <c r="D27" s="135"/>
      <c r="E27" s="135"/>
      <c r="F27" s="23"/>
    </row>
    <row r="28" spans="2:16" ht="25.5" customHeight="1">
      <c r="B28" s="21"/>
      <c r="C28" s="22"/>
      <c r="D28" s="135"/>
      <c r="E28" s="135"/>
      <c r="F28" s="23"/>
    </row>
    <row r="29" spans="2:16" ht="25.5" customHeight="1">
      <c r="B29" s="21"/>
      <c r="C29" s="22"/>
      <c r="D29" s="135"/>
      <c r="E29" s="135"/>
      <c r="F29" s="23"/>
    </row>
    <row r="30" spans="2:16" ht="25.5" customHeight="1" thickBot="1">
      <c r="B30" s="24"/>
      <c r="C30" s="25"/>
      <c r="D30" s="150"/>
      <c r="E30" s="150"/>
      <c r="F30" s="26"/>
    </row>
    <row r="31" spans="2:16" ht="19.899999999999999" customHeight="1" thickTop="1"/>
    <row r="32" spans="2:16" ht="19.899999999999999" customHeight="1">
      <c r="B32" s="5" t="s">
        <v>25</v>
      </c>
    </row>
    <row r="33" spans="1:13" ht="30" customHeight="1" thickBot="1"/>
    <row r="34" spans="1:13" ht="19.899999999999999" customHeight="1" thickTop="1" thickBot="1">
      <c r="B34" s="151" t="s">
        <v>26</v>
      </c>
      <c r="C34" s="152"/>
      <c r="D34" s="152"/>
      <c r="E34" s="152"/>
      <c r="F34" s="153"/>
    </row>
    <row r="35" spans="1:13" ht="25.5" customHeight="1" thickTop="1">
      <c r="B35" s="129"/>
      <c r="C35" s="130"/>
      <c r="D35" s="130"/>
      <c r="E35" s="130"/>
      <c r="F35" s="131"/>
    </row>
    <row r="36" spans="1:13" ht="25.5" customHeight="1">
      <c r="B36" s="156"/>
      <c r="C36" s="157"/>
      <c r="D36" s="157"/>
      <c r="E36" s="157"/>
      <c r="F36" s="158"/>
      <c r="J36" s="2" t="s">
        <v>27</v>
      </c>
    </row>
    <row r="37" spans="1:13" ht="25.5" customHeight="1">
      <c r="B37" s="156"/>
      <c r="C37" s="157"/>
      <c r="D37" s="157"/>
      <c r="E37" s="157"/>
      <c r="F37" s="158"/>
    </row>
    <row r="38" spans="1:13" ht="25.5" customHeight="1">
      <c r="B38" s="156"/>
      <c r="C38" s="157"/>
      <c r="D38" s="157"/>
      <c r="E38" s="157"/>
      <c r="F38" s="158"/>
    </row>
    <row r="39" spans="1:13" ht="25.5" customHeight="1" thickBot="1">
      <c r="B39" s="147"/>
      <c r="C39" s="148"/>
      <c r="D39" s="148"/>
      <c r="E39" s="148"/>
      <c r="F39" s="149"/>
    </row>
    <row r="40" spans="1:13" ht="19.899999999999999" customHeight="1" thickTop="1">
      <c r="A40" s="7"/>
      <c r="B40" s="7"/>
    </row>
    <row r="41" spans="1:13" ht="19.899999999999999" customHeight="1">
      <c r="A41" s="7"/>
      <c r="B41" s="7"/>
      <c r="C41" s="8"/>
    </row>
    <row r="42" spans="1:13" ht="19.899999999999999" customHeight="1">
      <c r="B42" s="7"/>
    </row>
    <row r="43" spans="1:13" ht="19.899999999999999" customHeight="1">
      <c r="A43" s="7"/>
      <c r="B43" s="7"/>
      <c r="K43" s="6"/>
      <c r="L43" s="6"/>
      <c r="M43" s="6"/>
    </row>
    <row r="44" spans="1:13" ht="19.899999999999999" customHeight="1">
      <c r="A44" s="7"/>
      <c r="C44" s="7"/>
      <c r="K44" s="6"/>
      <c r="L44" s="6"/>
      <c r="M44" s="6"/>
    </row>
    <row r="45" spans="1:13" ht="19.899999999999999" customHeight="1">
      <c r="A45" s="7"/>
      <c r="B45" s="7"/>
      <c r="C45" s="7"/>
      <c r="K45" s="6"/>
      <c r="L45" s="6"/>
      <c r="M45" s="6"/>
    </row>
    <row r="46" spans="1:13" ht="19.899999999999999" customHeight="1">
      <c r="A46" s="7"/>
      <c r="B46" s="7"/>
      <c r="C46" s="8"/>
      <c r="K46" s="6"/>
      <c r="L46" s="6"/>
      <c r="M46" s="6"/>
    </row>
    <row r="47" spans="1:13" ht="19.899999999999999" customHeight="1">
      <c r="A47" s="7"/>
      <c r="B47" s="7"/>
      <c r="K47" s="6"/>
      <c r="L47" s="6"/>
    </row>
    <row r="48" spans="1:13" ht="19.899999999999999" customHeight="1">
      <c r="B48" s="7"/>
      <c r="K48" s="6"/>
      <c r="L48" s="6"/>
    </row>
    <row r="49" spans="2:12" ht="19.899999999999999" customHeight="1">
      <c r="B49" s="9"/>
      <c r="K49" s="6"/>
      <c r="L49" s="6"/>
    </row>
    <row r="50" spans="2:12" ht="19.899999999999999" customHeight="1">
      <c r="B50" s="10"/>
      <c r="K50" s="6"/>
      <c r="L50" s="6"/>
    </row>
    <row r="51" spans="2:12" ht="19.899999999999999" customHeight="1">
      <c r="F51" s="9"/>
      <c r="K51" s="6"/>
      <c r="L51" s="6"/>
    </row>
    <row r="52" spans="2:12" ht="19.899999999999999" customHeight="1">
      <c r="B52" s="10"/>
      <c r="K52" s="6"/>
      <c r="L52" s="6"/>
    </row>
    <row r="53" spans="2:12" ht="19.899999999999999" customHeight="1">
      <c r="F53" s="8"/>
      <c r="K53" s="6"/>
      <c r="L53" s="6"/>
    </row>
    <row r="54" spans="2:12" ht="19.899999999999999" customHeight="1">
      <c r="B54" s="10"/>
      <c r="F54" s="7"/>
      <c r="G54" s="8"/>
      <c r="K54" s="6"/>
      <c r="L54" s="6"/>
    </row>
    <row r="55" spans="2:12" ht="19.899999999999999" customHeight="1">
      <c r="F55" s="7"/>
      <c r="G55" s="8"/>
      <c r="K55" s="6"/>
      <c r="L55" s="6"/>
    </row>
    <row r="56" spans="2:12" ht="19.899999999999999" customHeight="1">
      <c r="B56" s="11"/>
      <c r="F56" s="7"/>
      <c r="K56" s="6"/>
      <c r="L56" s="6"/>
    </row>
    <row r="57" spans="2:12" ht="19.899999999999999" customHeight="1">
      <c r="F57" s="9"/>
      <c r="K57" s="6"/>
      <c r="L57" s="6"/>
    </row>
    <row r="58" spans="2:12" ht="19.899999999999999" customHeight="1">
      <c r="B58" s="11"/>
      <c r="K58" s="6"/>
      <c r="L58" s="6"/>
    </row>
    <row r="59" spans="2:12" ht="19.899999999999999" customHeight="1">
      <c r="K59" s="6"/>
      <c r="L59" s="6"/>
    </row>
    <row r="60" spans="2:12" ht="19.899999999999999" customHeight="1">
      <c r="B60" s="11"/>
    </row>
    <row r="61" spans="2:12" ht="19.899999999999999" customHeight="1"/>
    <row r="62" spans="2:12" ht="19.899999999999999" customHeight="1">
      <c r="B62" s="11"/>
    </row>
    <row r="63" spans="2:12" ht="19.899999999999999" customHeight="1"/>
    <row r="64" spans="2:12" ht="19.899999999999999" customHeight="1">
      <c r="B64" s="11"/>
    </row>
    <row r="65" spans="2:2" ht="19.899999999999999" customHeight="1"/>
    <row r="66" spans="2:2" ht="19.899999999999999" customHeight="1">
      <c r="B66" s="11"/>
    </row>
    <row r="67" spans="2:2" ht="19.899999999999999" customHeight="1"/>
    <row r="68" spans="2:2" ht="19.899999999999999" customHeight="1">
      <c r="B68" s="11"/>
    </row>
    <row r="69" spans="2:2" ht="19.899999999999999" customHeight="1"/>
    <row r="70" spans="2:2" ht="19.899999999999999" customHeight="1">
      <c r="B70" s="11"/>
    </row>
    <row r="71" spans="2:2" ht="19.899999999999999" customHeight="1"/>
    <row r="72" spans="2:2" ht="19.899999999999999" customHeight="1">
      <c r="B72" s="11"/>
    </row>
    <row r="73" spans="2:2" ht="19.899999999999999" customHeight="1"/>
    <row r="74" spans="2:2">
      <c r="B74" s="11"/>
    </row>
    <row r="76" spans="2:2">
      <c r="B76" s="11"/>
    </row>
    <row r="78" spans="2:2">
      <c r="B78" s="11"/>
    </row>
    <row r="80" spans="2:2">
      <c r="B80" s="11"/>
    </row>
    <row r="81" spans="2:3">
      <c r="B81" s="8"/>
    </row>
    <row r="82" spans="2:3">
      <c r="C82" s="8"/>
    </row>
  </sheetData>
  <mergeCells count="28">
    <mergeCell ref="C14:D14"/>
    <mergeCell ref="B8:F8"/>
    <mergeCell ref="B36:F36"/>
    <mergeCell ref="B37:F37"/>
    <mergeCell ref="B38:F38"/>
    <mergeCell ref="B39:F39"/>
    <mergeCell ref="D26:E26"/>
    <mergeCell ref="D27:E27"/>
    <mergeCell ref="D28:E28"/>
    <mergeCell ref="D29:E29"/>
    <mergeCell ref="D30:E30"/>
    <mergeCell ref="B34:F34"/>
    <mergeCell ref="B3:F3"/>
    <mergeCell ref="B4:F4"/>
    <mergeCell ref="B5:F5"/>
    <mergeCell ref="B2:F2"/>
    <mergeCell ref="B35:F35"/>
    <mergeCell ref="C17:D17"/>
    <mergeCell ref="D21:E21"/>
    <mergeCell ref="D22:E22"/>
    <mergeCell ref="D23:E23"/>
    <mergeCell ref="D24:E24"/>
    <mergeCell ref="D25:E25"/>
    <mergeCell ref="C11:F11"/>
    <mergeCell ref="C12:F12"/>
    <mergeCell ref="C13:F13"/>
    <mergeCell ref="C15:D15"/>
    <mergeCell ref="C16:D16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R49"/>
  <sheetViews>
    <sheetView showGridLines="0" tabSelected="1" zoomScale="110" zoomScaleNormal="110" workbookViewId="0">
      <pane xSplit="14" ySplit="11" topLeftCell="O12" activePane="bottomRight" state="frozen"/>
      <selection pane="topRight"/>
      <selection pane="bottomLeft"/>
      <selection pane="bottomRight" activeCell="K27" sqref="K27"/>
    </sheetView>
  </sheetViews>
  <sheetFormatPr baseColWidth="10" defaultColWidth="9.140625" defaultRowHeight="16.5"/>
  <cols>
    <col min="1" max="1" width="6.85546875" style="53" customWidth="1"/>
    <col min="2" max="2" width="76.85546875" style="32" customWidth="1"/>
    <col min="3" max="5" width="5.7109375" style="47" customWidth="1"/>
    <col min="6" max="6" width="58.5703125" style="62" customWidth="1"/>
    <col min="7" max="7" width="23.140625" style="47" customWidth="1"/>
    <col min="8" max="8" width="6.85546875" style="32" hidden="1" customWidth="1"/>
    <col min="9" max="9" width="15.28515625" style="47" bestFit="1" customWidth="1"/>
    <col min="10" max="10" width="13.5703125" style="47" bestFit="1" customWidth="1"/>
    <col min="11" max="11" width="8" style="47" customWidth="1"/>
    <col min="12" max="12" width="6.7109375" style="32" customWidth="1"/>
    <col min="13" max="13" width="6.42578125" style="32" customWidth="1"/>
    <col min="14" max="14" width="1.85546875" style="32" hidden="1" customWidth="1"/>
    <col min="15" max="70" width="2.42578125" style="32" customWidth="1"/>
    <col min="71" max="16384" width="9.140625" style="32"/>
  </cols>
  <sheetData>
    <row r="1" spans="1:70" s="1" customFormat="1" ht="5.0999999999999996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4"/>
      <c r="AN1" s="164"/>
      <c r="AO1" s="164"/>
      <c r="AP1" s="164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164"/>
      <c r="BD1" s="164"/>
      <c r="BE1" s="164"/>
      <c r="BF1" s="164"/>
      <c r="BG1" s="164"/>
      <c r="BH1" s="164"/>
      <c r="BI1" s="164"/>
      <c r="BJ1" s="164"/>
      <c r="BK1" s="164"/>
      <c r="BL1" s="164"/>
      <c r="BM1" s="164"/>
      <c r="BN1" s="164"/>
      <c r="BO1" s="164"/>
      <c r="BP1" s="164"/>
      <c r="BQ1" s="164"/>
      <c r="BR1" s="164"/>
    </row>
    <row r="2" spans="1:70" s="65" customFormat="1" ht="20.25">
      <c r="A2" s="165" t="s">
        <v>58</v>
      </c>
      <c r="B2" s="165"/>
      <c r="C2" s="165"/>
      <c r="D2" s="165"/>
      <c r="E2" s="165"/>
      <c r="F2" s="165"/>
      <c r="G2" s="165"/>
      <c r="H2" s="164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65"/>
      <c r="BL2" s="165"/>
      <c r="BM2" s="165"/>
      <c r="BN2" s="165"/>
      <c r="BO2" s="165"/>
      <c r="BP2" s="165"/>
      <c r="BQ2" s="165"/>
      <c r="BR2" s="165"/>
    </row>
    <row r="3" spans="1:70" s="65" customFormat="1" ht="20.25">
      <c r="A3" s="165" t="s">
        <v>1</v>
      </c>
      <c r="B3" s="165"/>
      <c r="C3" s="165"/>
      <c r="D3" s="165"/>
      <c r="E3" s="165"/>
      <c r="F3" s="165"/>
      <c r="G3" s="165"/>
      <c r="H3" s="164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  <c r="AA3" s="165"/>
      <c r="AB3" s="165"/>
      <c r="AC3" s="165"/>
      <c r="AD3" s="165"/>
      <c r="AE3" s="165"/>
      <c r="AF3" s="165"/>
      <c r="AG3" s="165"/>
      <c r="AH3" s="165"/>
      <c r="AI3" s="165"/>
      <c r="AJ3" s="165"/>
      <c r="AK3" s="165"/>
      <c r="AL3" s="165"/>
      <c r="AM3" s="165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65"/>
      <c r="BD3" s="165"/>
      <c r="BE3" s="165"/>
      <c r="BF3" s="165"/>
      <c r="BG3" s="165"/>
      <c r="BH3" s="165"/>
      <c r="BI3" s="165"/>
      <c r="BJ3" s="165"/>
      <c r="BK3" s="165"/>
      <c r="BL3" s="165"/>
      <c r="BM3" s="165"/>
      <c r="BN3" s="165"/>
      <c r="BO3" s="165"/>
      <c r="BP3" s="165"/>
      <c r="BQ3" s="165"/>
      <c r="BR3" s="165"/>
    </row>
    <row r="4" spans="1:70" s="1" customFormat="1" ht="5.0999999999999996" customHeight="1" thickBot="1">
      <c r="A4" s="166"/>
      <c r="B4" s="166"/>
      <c r="C4" s="166"/>
      <c r="D4" s="166"/>
      <c r="E4" s="166"/>
      <c r="F4" s="166"/>
      <c r="G4" s="166"/>
      <c r="H4" s="166"/>
      <c r="I4" s="166"/>
      <c r="J4" s="166"/>
      <c r="K4" s="166"/>
      <c r="L4" s="166"/>
      <c r="M4" s="166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6"/>
      <c r="Z4" s="166"/>
      <c r="AA4" s="166"/>
      <c r="AB4" s="166"/>
      <c r="AC4" s="166"/>
      <c r="AD4" s="166"/>
      <c r="AE4" s="166"/>
      <c r="AF4" s="166"/>
      <c r="AG4" s="166"/>
      <c r="AH4" s="166"/>
      <c r="AI4" s="166"/>
      <c r="AJ4" s="166"/>
      <c r="AK4" s="166"/>
      <c r="AL4" s="166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6"/>
      <c r="AX4" s="166"/>
      <c r="AY4" s="166"/>
      <c r="AZ4" s="166"/>
      <c r="BA4" s="166"/>
      <c r="BB4" s="166"/>
      <c r="BC4" s="166"/>
      <c r="BD4" s="166"/>
      <c r="BE4" s="166"/>
      <c r="BF4" s="166"/>
      <c r="BG4" s="166"/>
      <c r="BH4" s="166"/>
      <c r="BI4" s="166"/>
      <c r="BJ4" s="166"/>
      <c r="BK4" s="166"/>
      <c r="BL4" s="166"/>
      <c r="BM4" s="166"/>
      <c r="BN4" s="166"/>
      <c r="BO4" s="166"/>
      <c r="BP4" s="166"/>
      <c r="BQ4" s="166"/>
      <c r="BR4" s="166"/>
    </row>
    <row r="5" spans="1:70" s="1" customFormat="1" ht="5.0999999999999996" customHeight="1" thickTop="1">
      <c r="A5" s="64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</row>
    <row r="6" spans="1:70" ht="18" customHeight="1">
      <c r="A6" s="54"/>
      <c r="B6" s="33"/>
      <c r="C6" s="46"/>
      <c r="D6" s="46"/>
      <c r="E6" s="46"/>
      <c r="F6" s="61"/>
      <c r="G6" s="46"/>
      <c r="H6" s="34"/>
      <c r="I6" s="48"/>
      <c r="J6" s="48"/>
      <c r="L6" s="35"/>
    </row>
    <row r="7" spans="1:70" ht="12" customHeight="1">
      <c r="A7" s="52"/>
      <c r="L7" s="35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</row>
    <row r="8" spans="1:70" ht="17.25" customHeight="1">
      <c r="B8" s="60" t="s">
        <v>33</v>
      </c>
      <c r="C8" s="63"/>
      <c r="D8" s="163">
        <v>44961</v>
      </c>
      <c r="E8" s="163"/>
      <c r="F8" s="163"/>
      <c r="G8" s="50"/>
      <c r="H8" s="50"/>
      <c r="K8" s="49" t="s">
        <v>35</v>
      </c>
      <c r="L8" s="37">
        <v>1</v>
      </c>
      <c r="O8" s="160" t="str">
        <f>"Semana "&amp;(O10-($D$8-WEEKDAY($D$8,1)+2))/7+1</f>
        <v>Semana 1</v>
      </c>
      <c r="P8" s="161"/>
      <c r="Q8" s="161"/>
      <c r="R8" s="161"/>
      <c r="S8" s="161"/>
      <c r="T8" s="161"/>
      <c r="U8" s="162"/>
      <c r="V8" s="160" t="str">
        <f>"Semana "&amp;(V10-($D$8-WEEKDAY($D$8,1)+2))/7+1</f>
        <v>Semana 2</v>
      </c>
      <c r="W8" s="161"/>
      <c r="X8" s="161"/>
      <c r="Y8" s="161"/>
      <c r="Z8" s="161"/>
      <c r="AA8" s="161"/>
      <c r="AB8" s="162"/>
      <c r="AC8" s="160" t="str">
        <f>"Semana "&amp;(AC10-($D$8-WEEKDAY($D$8,1)+2))/7+1</f>
        <v>Semana 3</v>
      </c>
      <c r="AD8" s="161"/>
      <c r="AE8" s="161"/>
      <c r="AF8" s="161"/>
      <c r="AG8" s="161"/>
      <c r="AH8" s="161"/>
      <c r="AI8" s="162"/>
      <c r="AJ8" s="160" t="str">
        <f>"Semana "&amp;(AJ10-($D$8-WEEKDAY($D$8,1)+2))/7+1</f>
        <v>Semana 4</v>
      </c>
      <c r="AK8" s="161"/>
      <c r="AL8" s="161"/>
      <c r="AM8" s="161"/>
      <c r="AN8" s="161"/>
      <c r="AO8" s="161"/>
      <c r="AP8" s="162"/>
      <c r="AQ8" s="160" t="str">
        <f>"Semana "&amp;(AQ10-($D$8-WEEKDAY($D$8,1)+2))/7+1</f>
        <v>Semana 5</v>
      </c>
      <c r="AR8" s="161"/>
      <c r="AS8" s="161"/>
      <c r="AT8" s="161"/>
      <c r="AU8" s="161"/>
      <c r="AV8" s="161"/>
      <c r="AW8" s="162"/>
      <c r="AX8" s="160" t="str">
        <f>"Semana "&amp;(AX10-($D$8-WEEKDAY($D$8,1)+2))/7+1</f>
        <v>Semana 6</v>
      </c>
      <c r="AY8" s="161"/>
      <c r="AZ8" s="161"/>
      <c r="BA8" s="161"/>
      <c r="BB8" s="161"/>
      <c r="BC8" s="161"/>
      <c r="BD8" s="162"/>
      <c r="BE8" s="160" t="str">
        <f>"Semana "&amp;(BE10-($D$8-WEEKDAY($D$8,1)+2))/7+1</f>
        <v>Semana 7</v>
      </c>
      <c r="BF8" s="161"/>
      <c r="BG8" s="161"/>
      <c r="BH8" s="161"/>
      <c r="BI8" s="161"/>
      <c r="BJ8" s="161"/>
      <c r="BK8" s="162"/>
      <c r="BL8" s="160" t="str">
        <f>"Semana "&amp;(BL10-($D$8-WEEKDAY($D$8,1)+2))/7+1</f>
        <v>Semana 8</v>
      </c>
      <c r="BM8" s="161"/>
      <c r="BN8" s="161"/>
      <c r="BO8" s="161"/>
      <c r="BP8" s="161"/>
      <c r="BQ8" s="161"/>
      <c r="BR8" s="162"/>
    </row>
    <row r="9" spans="1:70" ht="17.25" customHeight="1">
      <c r="B9" s="60" t="s">
        <v>34</v>
      </c>
      <c r="C9" s="63"/>
      <c r="D9" s="159" t="s">
        <v>74</v>
      </c>
      <c r="E9" s="159"/>
      <c r="F9" s="159"/>
      <c r="G9" s="51"/>
      <c r="H9" s="51"/>
      <c r="O9" s="167">
        <f>O10</f>
        <v>44956</v>
      </c>
      <c r="P9" s="168"/>
      <c r="Q9" s="168"/>
      <c r="R9" s="168"/>
      <c r="S9" s="168"/>
      <c r="T9" s="168"/>
      <c r="U9" s="169"/>
      <c r="V9" s="167">
        <f>V10</f>
        <v>44963</v>
      </c>
      <c r="W9" s="168"/>
      <c r="X9" s="168"/>
      <c r="Y9" s="168"/>
      <c r="Z9" s="168"/>
      <c r="AA9" s="168"/>
      <c r="AB9" s="169"/>
      <c r="AC9" s="167">
        <f>AC10</f>
        <v>44970</v>
      </c>
      <c r="AD9" s="168"/>
      <c r="AE9" s="168"/>
      <c r="AF9" s="168"/>
      <c r="AG9" s="168"/>
      <c r="AH9" s="168"/>
      <c r="AI9" s="169"/>
      <c r="AJ9" s="167">
        <f>AJ10</f>
        <v>44977</v>
      </c>
      <c r="AK9" s="168"/>
      <c r="AL9" s="168"/>
      <c r="AM9" s="168"/>
      <c r="AN9" s="168"/>
      <c r="AO9" s="168"/>
      <c r="AP9" s="169"/>
      <c r="AQ9" s="167">
        <f>AQ10</f>
        <v>44984</v>
      </c>
      <c r="AR9" s="168"/>
      <c r="AS9" s="168"/>
      <c r="AT9" s="168"/>
      <c r="AU9" s="168"/>
      <c r="AV9" s="168"/>
      <c r="AW9" s="169"/>
      <c r="AX9" s="167">
        <f>AX10</f>
        <v>44991</v>
      </c>
      <c r="AY9" s="168"/>
      <c r="AZ9" s="168"/>
      <c r="BA9" s="168"/>
      <c r="BB9" s="168"/>
      <c r="BC9" s="168"/>
      <c r="BD9" s="169"/>
      <c r="BE9" s="167">
        <f>BE10</f>
        <v>44998</v>
      </c>
      <c r="BF9" s="168"/>
      <c r="BG9" s="168"/>
      <c r="BH9" s="168"/>
      <c r="BI9" s="168"/>
      <c r="BJ9" s="168"/>
      <c r="BK9" s="169"/>
      <c r="BL9" s="167">
        <f>BL10</f>
        <v>45005</v>
      </c>
      <c r="BM9" s="168"/>
      <c r="BN9" s="168"/>
      <c r="BO9" s="168"/>
      <c r="BP9" s="168"/>
      <c r="BQ9" s="168"/>
      <c r="BR9" s="169"/>
    </row>
    <row r="10" spans="1:70">
      <c r="B10" s="32" t="s">
        <v>62</v>
      </c>
      <c r="O10" s="38">
        <f>D8-WEEKDAY(D8,1)+2+7*(L8-1)</f>
        <v>44956</v>
      </c>
      <c r="P10" s="39">
        <f t="shared" ref="P10:BR10" si="0">O10+1</f>
        <v>44957</v>
      </c>
      <c r="Q10" s="39">
        <f t="shared" si="0"/>
        <v>44958</v>
      </c>
      <c r="R10" s="39">
        <f t="shared" si="0"/>
        <v>44959</v>
      </c>
      <c r="S10" s="39">
        <f t="shared" si="0"/>
        <v>44960</v>
      </c>
      <c r="T10" s="39">
        <f t="shared" si="0"/>
        <v>44961</v>
      </c>
      <c r="U10" s="40">
        <f t="shared" si="0"/>
        <v>44962</v>
      </c>
      <c r="V10" s="38">
        <f t="shared" si="0"/>
        <v>44963</v>
      </c>
      <c r="W10" s="39">
        <f t="shared" si="0"/>
        <v>44964</v>
      </c>
      <c r="X10" s="39">
        <f t="shared" si="0"/>
        <v>44965</v>
      </c>
      <c r="Y10" s="39">
        <f t="shared" si="0"/>
        <v>44966</v>
      </c>
      <c r="Z10" s="39">
        <f t="shared" si="0"/>
        <v>44967</v>
      </c>
      <c r="AA10" s="39">
        <f t="shared" si="0"/>
        <v>44968</v>
      </c>
      <c r="AB10" s="40">
        <f t="shared" si="0"/>
        <v>44969</v>
      </c>
      <c r="AC10" s="38">
        <f t="shared" si="0"/>
        <v>44970</v>
      </c>
      <c r="AD10" s="39">
        <f t="shared" si="0"/>
        <v>44971</v>
      </c>
      <c r="AE10" s="39">
        <f t="shared" si="0"/>
        <v>44972</v>
      </c>
      <c r="AF10" s="39">
        <f t="shared" si="0"/>
        <v>44973</v>
      </c>
      <c r="AG10" s="39">
        <f t="shared" si="0"/>
        <v>44974</v>
      </c>
      <c r="AH10" s="39">
        <f t="shared" si="0"/>
        <v>44975</v>
      </c>
      <c r="AI10" s="40">
        <f t="shared" si="0"/>
        <v>44976</v>
      </c>
      <c r="AJ10" s="38">
        <f t="shared" si="0"/>
        <v>44977</v>
      </c>
      <c r="AK10" s="39">
        <f t="shared" si="0"/>
        <v>44978</v>
      </c>
      <c r="AL10" s="39">
        <f t="shared" si="0"/>
        <v>44979</v>
      </c>
      <c r="AM10" s="39">
        <f t="shared" si="0"/>
        <v>44980</v>
      </c>
      <c r="AN10" s="39">
        <f t="shared" si="0"/>
        <v>44981</v>
      </c>
      <c r="AO10" s="39">
        <f t="shared" si="0"/>
        <v>44982</v>
      </c>
      <c r="AP10" s="40">
        <f t="shared" si="0"/>
        <v>44983</v>
      </c>
      <c r="AQ10" s="38">
        <f t="shared" si="0"/>
        <v>44984</v>
      </c>
      <c r="AR10" s="39">
        <f t="shared" si="0"/>
        <v>44985</v>
      </c>
      <c r="AS10" s="39">
        <f t="shared" si="0"/>
        <v>44986</v>
      </c>
      <c r="AT10" s="39">
        <f t="shared" si="0"/>
        <v>44987</v>
      </c>
      <c r="AU10" s="39">
        <f t="shared" si="0"/>
        <v>44988</v>
      </c>
      <c r="AV10" s="39">
        <f t="shared" si="0"/>
        <v>44989</v>
      </c>
      <c r="AW10" s="40">
        <f t="shared" si="0"/>
        <v>44990</v>
      </c>
      <c r="AX10" s="38">
        <f t="shared" si="0"/>
        <v>44991</v>
      </c>
      <c r="AY10" s="39">
        <f t="shared" si="0"/>
        <v>44992</v>
      </c>
      <c r="AZ10" s="39">
        <f t="shared" si="0"/>
        <v>44993</v>
      </c>
      <c r="BA10" s="39">
        <f t="shared" si="0"/>
        <v>44994</v>
      </c>
      <c r="BB10" s="39">
        <f t="shared" si="0"/>
        <v>44995</v>
      </c>
      <c r="BC10" s="39">
        <f t="shared" si="0"/>
        <v>44996</v>
      </c>
      <c r="BD10" s="40">
        <f t="shared" si="0"/>
        <v>44997</v>
      </c>
      <c r="BE10" s="38">
        <f t="shared" si="0"/>
        <v>44998</v>
      </c>
      <c r="BF10" s="39">
        <f t="shared" si="0"/>
        <v>44999</v>
      </c>
      <c r="BG10" s="39">
        <f t="shared" si="0"/>
        <v>45000</v>
      </c>
      <c r="BH10" s="39">
        <f t="shared" si="0"/>
        <v>45001</v>
      </c>
      <c r="BI10" s="39">
        <f t="shared" si="0"/>
        <v>45002</v>
      </c>
      <c r="BJ10" s="39">
        <f t="shared" si="0"/>
        <v>45003</v>
      </c>
      <c r="BK10" s="40">
        <f t="shared" si="0"/>
        <v>45004</v>
      </c>
      <c r="BL10" s="38">
        <f t="shared" si="0"/>
        <v>45005</v>
      </c>
      <c r="BM10" s="39">
        <f t="shared" si="0"/>
        <v>45006</v>
      </c>
      <c r="BN10" s="39">
        <f t="shared" si="0"/>
        <v>45007</v>
      </c>
      <c r="BO10" s="39">
        <f t="shared" si="0"/>
        <v>45008</v>
      </c>
      <c r="BP10" s="39">
        <f t="shared" si="0"/>
        <v>45009</v>
      </c>
      <c r="BQ10" s="39">
        <f t="shared" si="0"/>
        <v>45010</v>
      </c>
      <c r="BR10" s="40">
        <f t="shared" si="0"/>
        <v>45011</v>
      </c>
    </row>
    <row r="11" spans="1:70" ht="39.950000000000003" customHeight="1" thickBot="1">
      <c r="A11" s="42" t="s">
        <v>31</v>
      </c>
      <c r="B11" s="42" t="s">
        <v>32</v>
      </c>
      <c r="C11" s="42" t="s">
        <v>43</v>
      </c>
      <c r="D11" s="42" t="s">
        <v>42</v>
      </c>
      <c r="E11" s="42" t="s">
        <v>41</v>
      </c>
      <c r="F11" s="41" t="s">
        <v>45</v>
      </c>
      <c r="G11" s="41" t="s">
        <v>46</v>
      </c>
      <c r="H11" s="41" t="s">
        <v>30</v>
      </c>
      <c r="I11" s="42" t="s">
        <v>47</v>
      </c>
      <c r="J11" s="42" t="s">
        <v>48</v>
      </c>
      <c r="K11" s="41" t="s">
        <v>49</v>
      </c>
      <c r="L11" s="41" t="s">
        <v>36</v>
      </c>
      <c r="M11" s="41" t="s">
        <v>50</v>
      </c>
      <c r="N11" s="41"/>
      <c r="O11" s="43" t="str">
        <f>CHOOSE(WEEKDAY(O10,1),"D","L","M","W","J","V","S")</f>
        <v>L</v>
      </c>
      <c r="P11" s="44" t="str">
        <f t="shared" ref="P11:U11" si="1">CHOOSE(WEEKDAY(P10,1),"D","L","M","W","J","V","S")</f>
        <v>M</v>
      </c>
      <c r="Q11" s="44" t="str">
        <f t="shared" si="1"/>
        <v>W</v>
      </c>
      <c r="R11" s="44" t="str">
        <f t="shared" si="1"/>
        <v>J</v>
      </c>
      <c r="S11" s="44" t="str">
        <f t="shared" si="1"/>
        <v>V</v>
      </c>
      <c r="T11" s="44" t="str">
        <f t="shared" si="1"/>
        <v>S</v>
      </c>
      <c r="U11" s="45" t="str">
        <f t="shared" si="1"/>
        <v>D</v>
      </c>
      <c r="V11" s="43" t="str">
        <f>CHOOSE(WEEKDAY(V10,1),"D","L","M","W","J","V","S")</f>
        <v>L</v>
      </c>
      <c r="W11" s="44" t="str">
        <f t="shared" ref="W11" si="2">CHOOSE(WEEKDAY(W10,1),"D","L","M","W","J","V","S")</f>
        <v>M</v>
      </c>
      <c r="X11" s="44" t="str">
        <f t="shared" ref="X11" si="3">CHOOSE(WEEKDAY(X10,1),"D","L","M","W","J","V","S")</f>
        <v>W</v>
      </c>
      <c r="Y11" s="44" t="str">
        <f t="shared" ref="Y11" si="4">CHOOSE(WEEKDAY(Y10,1),"D","L","M","W","J","V","S")</f>
        <v>J</v>
      </c>
      <c r="Z11" s="44" t="str">
        <f t="shared" ref="Z11" si="5">CHOOSE(WEEKDAY(Z10,1),"D","L","M","W","J","V","S")</f>
        <v>V</v>
      </c>
      <c r="AA11" s="44" t="str">
        <f t="shared" ref="AA11" si="6">CHOOSE(WEEKDAY(AA10,1),"D","L","M","W","J","V","S")</f>
        <v>S</v>
      </c>
      <c r="AB11" s="45" t="str">
        <f t="shared" ref="AB11" si="7">CHOOSE(WEEKDAY(AB10,1),"D","L","M","W","J","V","S")</f>
        <v>D</v>
      </c>
      <c r="AC11" s="43" t="str">
        <f>CHOOSE(WEEKDAY(AC10,1),"D","L","M","W","J","V","S")</f>
        <v>L</v>
      </c>
      <c r="AD11" s="44" t="str">
        <f t="shared" ref="AD11" si="8">CHOOSE(WEEKDAY(AD10,1),"D","L","M","W","J","V","S")</f>
        <v>M</v>
      </c>
      <c r="AE11" s="44" t="str">
        <f t="shared" ref="AE11" si="9">CHOOSE(WEEKDAY(AE10,1),"D","L","M","W","J","V","S")</f>
        <v>W</v>
      </c>
      <c r="AF11" s="44" t="str">
        <f t="shared" ref="AF11" si="10">CHOOSE(WEEKDAY(AF10,1),"D","L","M","W","J","V","S")</f>
        <v>J</v>
      </c>
      <c r="AG11" s="44" t="str">
        <f t="shared" ref="AG11" si="11">CHOOSE(WEEKDAY(AG10,1),"D","L","M","W","J","V","S")</f>
        <v>V</v>
      </c>
      <c r="AH11" s="44" t="str">
        <f t="shared" ref="AH11" si="12">CHOOSE(WEEKDAY(AH10,1),"D","L","M","W","J","V","S")</f>
        <v>S</v>
      </c>
      <c r="AI11" s="45" t="str">
        <f t="shared" ref="AI11" si="13">CHOOSE(WEEKDAY(AI10,1),"D","L","M","W","J","V","S")</f>
        <v>D</v>
      </c>
      <c r="AJ11" s="43" t="str">
        <f>CHOOSE(WEEKDAY(AJ10,1),"D","L","M","W","J","V","S")</f>
        <v>L</v>
      </c>
      <c r="AK11" s="44" t="str">
        <f t="shared" ref="AK11" si="14">CHOOSE(WEEKDAY(AK10,1),"D","L","M","W","J","V","S")</f>
        <v>M</v>
      </c>
      <c r="AL11" s="44" t="str">
        <f t="shared" ref="AL11" si="15">CHOOSE(WEEKDAY(AL10,1),"D","L","M","W","J","V","S")</f>
        <v>W</v>
      </c>
      <c r="AM11" s="44" t="str">
        <f t="shared" ref="AM11" si="16">CHOOSE(WEEKDAY(AM10,1),"D","L","M","W","J","V","S")</f>
        <v>J</v>
      </c>
      <c r="AN11" s="44" t="str">
        <f t="shared" ref="AN11" si="17">CHOOSE(WEEKDAY(AN10,1),"D","L","M","W","J","V","S")</f>
        <v>V</v>
      </c>
      <c r="AO11" s="44" t="str">
        <f t="shared" ref="AO11" si="18">CHOOSE(WEEKDAY(AO10,1),"D","L","M","W","J","V","S")</f>
        <v>S</v>
      </c>
      <c r="AP11" s="45" t="str">
        <f t="shared" ref="AP11" si="19">CHOOSE(WEEKDAY(AP10,1),"D","L","M","W","J","V","S")</f>
        <v>D</v>
      </c>
      <c r="AQ11" s="43" t="str">
        <f>CHOOSE(WEEKDAY(AQ10,1),"D","L","M","W","J","V","S")</f>
        <v>L</v>
      </c>
      <c r="AR11" s="44" t="str">
        <f t="shared" ref="AR11" si="20">CHOOSE(WEEKDAY(AR10,1),"D","L","M","W","J","V","S")</f>
        <v>M</v>
      </c>
      <c r="AS11" s="44" t="str">
        <f t="shared" ref="AS11" si="21">CHOOSE(WEEKDAY(AS10,1),"D","L","M","W","J","V","S")</f>
        <v>W</v>
      </c>
      <c r="AT11" s="44" t="str">
        <f t="shared" ref="AT11" si="22">CHOOSE(WEEKDAY(AT10,1),"D","L","M","W","J","V","S")</f>
        <v>J</v>
      </c>
      <c r="AU11" s="44" t="str">
        <f t="shared" ref="AU11" si="23">CHOOSE(WEEKDAY(AU10,1),"D","L","M","W","J","V","S")</f>
        <v>V</v>
      </c>
      <c r="AV11" s="44" t="str">
        <f t="shared" ref="AV11" si="24">CHOOSE(WEEKDAY(AV10,1),"D","L","M","W","J","V","S")</f>
        <v>S</v>
      </c>
      <c r="AW11" s="45" t="str">
        <f t="shared" ref="AW11" si="25">CHOOSE(WEEKDAY(AW10,1),"D","L","M","W","J","V","S")</f>
        <v>D</v>
      </c>
      <c r="AX11" s="43" t="str">
        <f>CHOOSE(WEEKDAY(AX10,1),"D","L","M","W","J","V","S")</f>
        <v>L</v>
      </c>
      <c r="AY11" s="44" t="str">
        <f t="shared" ref="AY11" si="26">CHOOSE(WEEKDAY(AY10,1),"D","L","M","W","J","V","S")</f>
        <v>M</v>
      </c>
      <c r="AZ11" s="44" t="str">
        <f t="shared" ref="AZ11" si="27">CHOOSE(WEEKDAY(AZ10,1),"D","L","M","W","J","V","S")</f>
        <v>W</v>
      </c>
      <c r="BA11" s="44" t="str">
        <f t="shared" ref="BA11" si="28">CHOOSE(WEEKDAY(BA10,1),"D","L","M","W","J","V","S")</f>
        <v>J</v>
      </c>
      <c r="BB11" s="44" t="str">
        <f t="shared" ref="BB11" si="29">CHOOSE(WEEKDAY(BB10,1),"D","L","M","W","J","V","S")</f>
        <v>V</v>
      </c>
      <c r="BC11" s="44" t="str">
        <f t="shared" ref="BC11" si="30">CHOOSE(WEEKDAY(BC10,1),"D","L","M","W","J","V","S")</f>
        <v>S</v>
      </c>
      <c r="BD11" s="45" t="str">
        <f t="shared" ref="BD11" si="31">CHOOSE(WEEKDAY(BD10,1),"D","L","M","W","J","V","S")</f>
        <v>D</v>
      </c>
      <c r="BE11" s="43" t="str">
        <f>CHOOSE(WEEKDAY(BE10,1),"D","L","M","W","J","V","S")</f>
        <v>L</v>
      </c>
      <c r="BF11" s="44" t="str">
        <f t="shared" ref="BF11" si="32">CHOOSE(WEEKDAY(BF10,1),"D","L","M","W","J","V","S")</f>
        <v>M</v>
      </c>
      <c r="BG11" s="44" t="str">
        <f t="shared" ref="BG11" si="33">CHOOSE(WEEKDAY(BG10,1),"D","L","M","W","J","V","S")</f>
        <v>W</v>
      </c>
      <c r="BH11" s="44" t="str">
        <f t="shared" ref="BH11" si="34">CHOOSE(WEEKDAY(BH10,1),"D","L","M","W","J","V","S")</f>
        <v>J</v>
      </c>
      <c r="BI11" s="44" t="str">
        <f t="shared" ref="BI11" si="35">CHOOSE(WEEKDAY(BI10,1),"D","L","M","W","J","V","S")</f>
        <v>V</v>
      </c>
      <c r="BJ11" s="44" t="str">
        <f t="shared" ref="BJ11" si="36">CHOOSE(WEEKDAY(BJ10,1),"D","L","M","W","J","V","S")</f>
        <v>S</v>
      </c>
      <c r="BK11" s="45" t="str">
        <f t="shared" ref="BK11" si="37">CHOOSE(WEEKDAY(BK10,1),"D","L","M","W","J","V","S")</f>
        <v>D</v>
      </c>
      <c r="BL11" s="43" t="str">
        <f>CHOOSE(WEEKDAY(BL10,1),"D","L","M","W","J","V","S")</f>
        <v>L</v>
      </c>
      <c r="BM11" s="44" t="str">
        <f t="shared" ref="BM11" si="38">CHOOSE(WEEKDAY(BM10,1),"D","L","M","W","J","V","S")</f>
        <v>M</v>
      </c>
      <c r="BN11" s="44" t="str">
        <f t="shared" ref="BN11" si="39">CHOOSE(WEEKDAY(BN10,1),"D","L","M","W","J","V","S")</f>
        <v>W</v>
      </c>
      <c r="BO11" s="44" t="str">
        <f t="shared" ref="BO11" si="40">CHOOSE(WEEKDAY(BO10,1),"D","L","M","W","J","V","S")</f>
        <v>J</v>
      </c>
      <c r="BP11" s="44" t="str">
        <f t="shared" ref="BP11" si="41">CHOOSE(WEEKDAY(BP10,1),"D","L","M","W","J","V","S")</f>
        <v>V</v>
      </c>
      <c r="BQ11" s="44" t="str">
        <f t="shared" ref="BQ11" si="42">CHOOSE(WEEKDAY(BQ10,1),"D","L","M","W","J","V","S")</f>
        <v>S</v>
      </c>
      <c r="BR11" s="45" t="str">
        <f t="shared" ref="BR11" si="43">CHOOSE(WEEKDAY(BR10,1),"D","L","M","W","J","V","S")</f>
        <v>D</v>
      </c>
    </row>
    <row r="12" spans="1:70" s="77" customFormat="1" ht="18.75" customHeight="1" thickBot="1">
      <c r="A12" s="101" t="str">
        <f>IF(ISERROR(VALUE(SUBSTITUTE(prevWBS,".",""))),"1",IF(ISERROR(FIND("`",SUBSTITUTE(prevWBS,".","`",1))),TEXT(VALUE(prevWBS)+1,"#"),TEXT(VALUE(LEFT(prevWBS,FIND("`",SUBSTITUTE(prevWBS,".","`",1))-1))+1,"#")))</f>
        <v>1</v>
      </c>
      <c r="B12" s="66" t="s">
        <v>37</v>
      </c>
      <c r="C12" s="67" t="s">
        <v>37</v>
      </c>
      <c r="D12" s="67" t="s">
        <v>37</v>
      </c>
      <c r="E12" s="67" t="s">
        <v>37</v>
      </c>
      <c r="F12" s="67"/>
      <c r="G12" s="67"/>
      <c r="H12" s="68"/>
      <c r="I12" s="69"/>
      <c r="J12" s="69" t="str">
        <f>IF(ISBLANK(I12)," - ",IF(K12=0,I12,I12+K12-1))</f>
        <v xml:space="preserve"> - </v>
      </c>
      <c r="K12" s="70"/>
      <c r="L12" s="71"/>
      <c r="M12" s="72" t="str">
        <f t="shared" ref="M12:M26" si="44">IF(OR(J12=0,I12=0)," - ",NETWORKDAYS(I12,J12))</f>
        <v xml:space="preserve"> - </v>
      </c>
      <c r="N12" s="73"/>
      <c r="O12" s="74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  <c r="AP12" s="75"/>
      <c r="AQ12" s="75"/>
      <c r="AR12" s="75"/>
      <c r="AS12" s="75"/>
      <c r="AT12" s="75"/>
      <c r="AU12" s="75"/>
      <c r="AV12" s="75"/>
      <c r="AW12" s="75"/>
      <c r="AX12" s="75"/>
      <c r="AY12" s="75"/>
      <c r="AZ12" s="75"/>
      <c r="BA12" s="75"/>
      <c r="BB12" s="75"/>
      <c r="BC12" s="75"/>
      <c r="BD12" s="75"/>
      <c r="BE12" s="75"/>
      <c r="BF12" s="75"/>
      <c r="BG12" s="75"/>
      <c r="BH12" s="75"/>
      <c r="BI12" s="75"/>
      <c r="BJ12" s="75"/>
      <c r="BK12" s="75"/>
      <c r="BL12" s="75"/>
      <c r="BM12" s="75"/>
      <c r="BN12" s="75"/>
      <c r="BO12" s="75"/>
      <c r="BP12" s="75"/>
      <c r="BQ12" s="75"/>
      <c r="BR12" s="76"/>
    </row>
    <row r="13" spans="1:70" s="81" customFormat="1" ht="39.75" customHeight="1">
      <c r="A13" s="91" t="str">
        <f t="shared" ref="A13:A21" si="45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13" s="123" t="s">
        <v>78</v>
      </c>
      <c r="C13" s="93" t="s">
        <v>44</v>
      </c>
      <c r="D13" s="93">
        <v>1</v>
      </c>
      <c r="E13" s="93">
        <v>1.3</v>
      </c>
      <c r="F13" s="94" t="s">
        <v>73</v>
      </c>
      <c r="G13" s="93" t="s">
        <v>104</v>
      </c>
      <c r="H13" s="95"/>
      <c r="I13" s="96">
        <v>44961</v>
      </c>
      <c r="J13" s="97">
        <f>IF(ISBLANK(I13)," - ",IF(K13=0,I13,I13+K13-1))</f>
        <v>44975</v>
      </c>
      <c r="K13" s="98">
        <v>15</v>
      </c>
      <c r="L13" s="99">
        <v>0</v>
      </c>
      <c r="M13" s="100">
        <f t="shared" si="44"/>
        <v>10</v>
      </c>
      <c r="N13" s="105"/>
      <c r="O13" s="102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80"/>
    </row>
    <row r="14" spans="1:70" s="81" customFormat="1" ht="27" customHeight="1" thickBot="1">
      <c r="A14" s="10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1.1.1</v>
      </c>
      <c r="B14" s="32" t="str">
        <f>LOWER(B16)</f>
        <v xml:space="preserve"> utilizar herramientas informáticas de acuerdo con las necesidades de manejo de información</v>
      </c>
      <c r="C14" s="107" t="s">
        <v>44</v>
      </c>
      <c r="D14" s="107">
        <v>1</v>
      </c>
      <c r="E14" s="107">
        <v>1.3</v>
      </c>
      <c r="F14" s="108" t="s">
        <v>59</v>
      </c>
      <c r="G14" s="107" t="s">
        <v>74</v>
      </c>
      <c r="H14" s="109"/>
      <c r="I14" s="110">
        <v>44961</v>
      </c>
      <c r="J14" s="111">
        <v>44976</v>
      </c>
      <c r="K14" s="112">
        <v>16</v>
      </c>
      <c r="L14" s="113">
        <v>0</v>
      </c>
      <c r="M14" s="114">
        <f t="shared" si="44"/>
        <v>10</v>
      </c>
      <c r="N14" s="115"/>
      <c r="O14" s="103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78"/>
      <c r="BR14" s="83"/>
    </row>
    <row r="15" spans="1:70" s="77" customFormat="1" ht="27" customHeight="1" thickBot="1">
      <c r="A15" s="101" t="str">
        <f>IF(ISERROR(VALUE(SUBSTITUTE(prevWBS,".",""))),"1",IF(ISERROR(FIND("`",SUBSTITUTE(prevWBS,".","`",1))),TEXT(VALUE(prevWBS)+1,"#"),TEXT(VALUE(LEFT(prevWBS,FIND("`",SUBSTITUTE(prevWBS,".","`",1))-1))+1,"#")))</f>
        <v>2</v>
      </c>
      <c r="B15" s="117" t="s">
        <v>38</v>
      </c>
      <c r="C15" s="67" t="s">
        <v>38</v>
      </c>
      <c r="D15" s="67" t="s">
        <v>38</v>
      </c>
      <c r="E15" s="67" t="s">
        <v>38</v>
      </c>
      <c r="F15" s="75"/>
      <c r="G15" s="68"/>
      <c r="H15" s="68"/>
      <c r="I15" s="69"/>
      <c r="J15" s="69" t="str">
        <f t="shared" ref="J15:J26" si="46">IF(ISBLANK(I15)," - ",IF(K15=0,I15,I15+K15-1))</f>
        <v xml:space="preserve"> - </v>
      </c>
      <c r="K15" s="70"/>
      <c r="L15" s="71"/>
      <c r="M15" s="72" t="str">
        <f t="shared" si="44"/>
        <v xml:space="preserve"> - </v>
      </c>
      <c r="N15" s="73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85"/>
      <c r="BB15" s="85"/>
      <c r="BC15" s="85"/>
      <c r="BD15" s="85"/>
      <c r="BE15" s="85"/>
      <c r="BF15" s="85"/>
      <c r="BG15" s="85"/>
      <c r="BH15" s="85"/>
      <c r="BI15" s="85"/>
      <c r="BJ15" s="85"/>
      <c r="BK15" s="85"/>
      <c r="BL15" s="85"/>
      <c r="BM15" s="85"/>
      <c r="BN15" s="85"/>
      <c r="BO15" s="85"/>
      <c r="BP15" s="85"/>
      <c r="BQ15" s="85"/>
      <c r="BR15" s="86"/>
    </row>
    <row r="16" spans="1:70" s="81" customFormat="1" ht="27" customHeight="1">
      <c r="A16" s="91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16" s="92" t="s">
        <v>76</v>
      </c>
      <c r="C16" s="93" t="s">
        <v>44</v>
      </c>
      <c r="D16" s="93">
        <v>3</v>
      </c>
      <c r="E16" s="93">
        <v>3.3</v>
      </c>
      <c r="F16" s="94" t="s">
        <v>60</v>
      </c>
      <c r="G16" s="93" t="s">
        <v>105</v>
      </c>
      <c r="H16" s="95"/>
      <c r="I16" s="96">
        <v>44996</v>
      </c>
      <c r="J16" s="97">
        <v>45003</v>
      </c>
      <c r="K16" s="98">
        <v>7</v>
      </c>
      <c r="L16" s="99">
        <v>0</v>
      </c>
      <c r="M16" s="100">
        <f t="shared" si="44"/>
        <v>5</v>
      </c>
      <c r="N16" s="105"/>
      <c r="O16" s="118"/>
      <c r="P16" s="87"/>
      <c r="Q16" s="87"/>
      <c r="R16" s="87"/>
      <c r="S16" s="87"/>
      <c r="T16" s="87"/>
      <c r="U16" s="87"/>
      <c r="V16" s="87"/>
      <c r="W16" s="87"/>
      <c r="X16" s="87"/>
      <c r="Y16" s="87"/>
      <c r="Z16" s="87"/>
      <c r="AA16" s="87"/>
      <c r="AB16" s="87"/>
      <c r="AC16" s="87"/>
      <c r="AD16" s="87"/>
      <c r="AE16" s="87"/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8"/>
    </row>
    <row r="17" spans="1:70" s="81" customFormat="1" ht="27" customHeight="1" thickBot="1">
      <c r="A17" s="106" t="str">
        <f t="shared" si="45"/>
        <v>2.2</v>
      </c>
      <c r="B17" s="32" t="s">
        <v>77</v>
      </c>
      <c r="C17" s="107" t="s">
        <v>44</v>
      </c>
      <c r="D17" s="107">
        <v>2</v>
      </c>
      <c r="E17" s="107">
        <v>2.2999999999999998</v>
      </c>
      <c r="F17" s="108" t="s">
        <v>61</v>
      </c>
      <c r="G17" s="107" t="s">
        <v>74</v>
      </c>
      <c r="H17" s="109"/>
      <c r="I17" s="110">
        <v>45004</v>
      </c>
      <c r="J17" s="111">
        <v>45011</v>
      </c>
      <c r="K17" s="112">
        <v>7</v>
      </c>
      <c r="L17" s="113">
        <v>0</v>
      </c>
      <c r="M17" s="114">
        <f t="shared" ref="M17:M18" si="47">IF(OR(J17=0,I17=0)," - ",NETWORKDAYS(I17,J17))</f>
        <v>5</v>
      </c>
      <c r="N17" s="115"/>
      <c r="O17" s="104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  <c r="BM17" s="82"/>
      <c r="BN17" s="82"/>
      <c r="BO17" s="82"/>
      <c r="BP17" s="82"/>
      <c r="BQ17" s="82"/>
      <c r="BR17" s="84"/>
    </row>
    <row r="18" spans="1:70" s="81" customFormat="1" ht="23.25" customHeight="1" thickBot="1">
      <c r="A18" s="106" t="str">
        <f t="shared" si="45"/>
        <v>2.3</v>
      </c>
      <c r="B18" s="121" t="s">
        <v>84</v>
      </c>
      <c r="C18" s="107" t="s">
        <v>51</v>
      </c>
      <c r="D18" s="107">
        <v>2</v>
      </c>
      <c r="E18" s="107">
        <v>2.2999999999999998</v>
      </c>
      <c r="F18" s="108" t="s">
        <v>63</v>
      </c>
      <c r="G18" s="107" t="s">
        <v>104</v>
      </c>
      <c r="H18" s="109"/>
      <c r="I18" s="110">
        <v>45017</v>
      </c>
      <c r="J18" s="111">
        <v>45031</v>
      </c>
      <c r="K18" s="112">
        <v>15</v>
      </c>
      <c r="L18" s="113">
        <v>0</v>
      </c>
      <c r="M18" s="114">
        <f t="shared" si="47"/>
        <v>10</v>
      </c>
      <c r="N18" s="115"/>
      <c r="O18" s="104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  <c r="BM18" s="82"/>
      <c r="BN18" s="82"/>
      <c r="BO18" s="82"/>
      <c r="BP18" s="82"/>
      <c r="BQ18" s="82"/>
      <c r="BR18" s="84"/>
    </row>
    <row r="19" spans="1:70" s="81" customFormat="1" ht="27" customHeight="1" thickBot="1">
      <c r="A19" s="106" t="str">
        <f t="shared" si="45"/>
        <v>2.4</v>
      </c>
      <c r="B19" s="121" t="s">
        <v>84</v>
      </c>
      <c r="C19" s="107" t="s">
        <v>51</v>
      </c>
      <c r="D19" s="107">
        <v>2</v>
      </c>
      <c r="E19" s="107">
        <v>2.1</v>
      </c>
      <c r="F19" s="120" t="s">
        <v>65</v>
      </c>
      <c r="G19" s="107" t="s">
        <v>74</v>
      </c>
      <c r="H19" s="109"/>
      <c r="I19" s="110">
        <v>45032</v>
      </c>
      <c r="J19" s="111">
        <v>45045</v>
      </c>
      <c r="K19" s="112">
        <v>13</v>
      </c>
      <c r="L19" s="113">
        <v>0</v>
      </c>
      <c r="M19" s="114">
        <f t="shared" ref="M19:M21" si="48">IF(OR(J19=0,I19=0)," - ",NETWORKDAYS(I19,J19))</f>
        <v>10</v>
      </c>
      <c r="N19" s="115"/>
      <c r="O19" s="104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  <c r="BM19" s="82"/>
      <c r="BN19" s="82"/>
      <c r="BO19" s="82"/>
      <c r="BP19" s="82"/>
      <c r="BQ19" s="82"/>
      <c r="BR19" s="84"/>
    </row>
    <row r="20" spans="1:70" s="81" customFormat="1" ht="27" customHeight="1" thickBot="1">
      <c r="A20" s="106" t="str">
        <f t="shared" si="45"/>
        <v>2.5</v>
      </c>
      <c r="B20" s="122" t="s">
        <v>84</v>
      </c>
      <c r="C20" s="107" t="s">
        <v>51</v>
      </c>
      <c r="D20" s="107">
        <v>2</v>
      </c>
      <c r="E20" s="107">
        <v>2.5</v>
      </c>
      <c r="F20" s="32" t="s">
        <v>62</v>
      </c>
      <c r="G20" s="107" t="s">
        <v>105</v>
      </c>
      <c r="H20" s="109"/>
      <c r="I20" s="110">
        <v>45052</v>
      </c>
      <c r="J20" s="111">
        <v>45066</v>
      </c>
      <c r="K20" s="112">
        <v>15</v>
      </c>
      <c r="L20" s="113">
        <v>0</v>
      </c>
      <c r="M20" s="114">
        <f t="shared" si="48"/>
        <v>10</v>
      </c>
      <c r="N20" s="115"/>
      <c r="O20" s="104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  <c r="BM20" s="82"/>
      <c r="BN20" s="82"/>
      <c r="BO20" s="82"/>
      <c r="BP20" s="82"/>
      <c r="BQ20" s="82"/>
      <c r="BR20" s="84"/>
    </row>
    <row r="21" spans="1:70" s="81" customFormat="1" ht="27" customHeight="1" thickBot="1">
      <c r="A21" s="106" t="str">
        <f t="shared" si="45"/>
        <v>2.6</v>
      </c>
      <c r="B21" s="121" t="s">
        <v>85</v>
      </c>
      <c r="C21" s="107" t="s">
        <v>51</v>
      </c>
      <c r="D21" s="107">
        <v>2</v>
      </c>
      <c r="E21" s="107">
        <v>2.5</v>
      </c>
      <c r="F21" s="108" t="s">
        <v>64</v>
      </c>
      <c r="G21" s="107" t="s">
        <v>104</v>
      </c>
      <c r="H21" s="109"/>
      <c r="I21" s="110">
        <v>45066</v>
      </c>
      <c r="J21" s="111">
        <v>45080</v>
      </c>
      <c r="K21" s="112">
        <v>15</v>
      </c>
      <c r="L21" s="113">
        <v>0</v>
      </c>
      <c r="M21" s="114">
        <f t="shared" si="48"/>
        <v>10</v>
      </c>
      <c r="N21" s="115"/>
      <c r="O21" s="104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  <c r="BM21" s="82"/>
      <c r="BN21" s="82"/>
      <c r="BO21" s="82"/>
      <c r="BP21" s="82"/>
      <c r="BQ21" s="82"/>
      <c r="BR21" s="84"/>
    </row>
    <row r="22" spans="1:70" s="77" customFormat="1" ht="27" customHeight="1" thickBot="1">
      <c r="A22" s="101" t="str">
        <f>IF(ISERROR(VALUE(SUBSTITUTE(prevWBS,".",""))),"1",IF(ISERROR(FIND("`",SUBSTITUTE(prevWBS,".","`",1))),TEXT(VALUE(prevWBS)+1,"#"),TEXT(VALUE(LEFT(prevWBS,FIND("`",SUBSTITUTE(prevWBS,".","`",1))-1))+1,"#")))</f>
        <v>3</v>
      </c>
      <c r="B22" s="117" t="s">
        <v>39</v>
      </c>
      <c r="C22" s="67" t="s">
        <v>39</v>
      </c>
      <c r="D22" s="67" t="s">
        <v>39</v>
      </c>
      <c r="E22" s="67" t="s">
        <v>39</v>
      </c>
      <c r="F22" s="75"/>
      <c r="G22" s="68"/>
      <c r="H22" s="68"/>
      <c r="I22" s="69"/>
      <c r="J22" s="69" t="str">
        <f t="shared" si="46"/>
        <v xml:space="preserve"> - </v>
      </c>
      <c r="K22" s="70"/>
      <c r="L22" s="71"/>
      <c r="M22" s="72" t="str">
        <f t="shared" si="44"/>
        <v xml:space="preserve"> - </v>
      </c>
      <c r="N22" s="73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9"/>
      <c r="AE22" s="89"/>
      <c r="AF22" s="89"/>
      <c r="AG22" s="89"/>
      <c r="AH22" s="89"/>
      <c r="AI22" s="89"/>
      <c r="AJ22" s="89"/>
      <c r="AK22" s="89"/>
      <c r="AL22" s="89"/>
      <c r="AM22" s="89"/>
      <c r="AN22" s="89"/>
      <c r="AO22" s="89"/>
      <c r="AP22" s="89"/>
      <c r="AQ22" s="89"/>
      <c r="AR22" s="89"/>
      <c r="AS22" s="89"/>
      <c r="AT22" s="89"/>
      <c r="AU22" s="89"/>
      <c r="AV22" s="89"/>
      <c r="AW22" s="89"/>
      <c r="AX22" s="89"/>
      <c r="AY22" s="89"/>
      <c r="AZ22" s="89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90"/>
    </row>
    <row r="23" spans="1:70" s="81" customFormat="1" ht="27" customHeight="1">
      <c r="A23" s="106" t="str">
        <f t="shared" ref="A23:A25" si="49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23" s="124" t="s">
        <v>79</v>
      </c>
      <c r="C23" s="107" t="s">
        <v>51</v>
      </c>
      <c r="D23" s="107">
        <v>4</v>
      </c>
      <c r="E23" s="107">
        <v>4.7</v>
      </c>
      <c r="F23" s="120" t="s">
        <v>66</v>
      </c>
      <c r="G23" s="107" t="s">
        <v>74</v>
      </c>
      <c r="H23" s="109"/>
      <c r="I23" s="110">
        <v>45081</v>
      </c>
      <c r="J23" s="111">
        <v>45094</v>
      </c>
      <c r="K23" s="112">
        <v>13</v>
      </c>
      <c r="L23" s="113">
        <v>0</v>
      </c>
      <c r="M23" s="114">
        <f t="shared" ref="M23:M25" si="50">IF(OR(J23=0,I23=0)," - ",NETWORKDAYS(I23,J23))</f>
        <v>10</v>
      </c>
      <c r="N23" s="115"/>
      <c r="O23" s="104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  <c r="BM23" s="82"/>
      <c r="BN23" s="82"/>
      <c r="BO23" s="82"/>
      <c r="BP23" s="82"/>
      <c r="BQ23" s="82"/>
      <c r="BR23" s="84"/>
    </row>
    <row r="24" spans="1:70" s="81" customFormat="1" ht="27" customHeight="1">
      <c r="A24" s="106" t="str">
        <f t="shared" si="49"/>
        <v>3.2</v>
      </c>
      <c r="B24" s="124" t="s">
        <v>75</v>
      </c>
      <c r="C24" s="107" t="s">
        <v>53</v>
      </c>
      <c r="D24" s="107">
        <v>4</v>
      </c>
      <c r="E24" s="107">
        <v>4.5</v>
      </c>
      <c r="F24" s="120" t="s">
        <v>69</v>
      </c>
      <c r="G24" s="107" t="s">
        <v>104</v>
      </c>
      <c r="H24" s="109"/>
      <c r="I24" s="110">
        <v>45095</v>
      </c>
      <c r="J24" s="111">
        <v>45115</v>
      </c>
      <c r="K24" s="112">
        <v>20</v>
      </c>
      <c r="L24" s="113">
        <v>0</v>
      </c>
      <c r="M24" s="114">
        <f t="shared" si="50"/>
        <v>15</v>
      </c>
      <c r="N24" s="115"/>
      <c r="O24" s="104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  <c r="BM24" s="82"/>
      <c r="BN24" s="82"/>
      <c r="BO24" s="82"/>
      <c r="BP24" s="82"/>
      <c r="BQ24" s="82"/>
      <c r="BR24" s="84"/>
    </row>
    <row r="25" spans="1:70" s="81" customFormat="1" ht="27" customHeight="1" thickBot="1">
      <c r="A25" s="106" t="str">
        <f t="shared" si="49"/>
        <v>3.3</v>
      </c>
      <c r="B25" s="124" t="s">
        <v>75</v>
      </c>
      <c r="C25" s="107" t="s">
        <v>53</v>
      </c>
      <c r="D25" s="107">
        <v>4</v>
      </c>
      <c r="E25" s="107">
        <v>4.2</v>
      </c>
      <c r="F25" s="120" t="s">
        <v>70</v>
      </c>
      <c r="G25" s="107" t="s">
        <v>105</v>
      </c>
      <c r="H25" s="109"/>
      <c r="I25" s="110">
        <v>45151</v>
      </c>
      <c r="J25" s="111">
        <v>45158</v>
      </c>
      <c r="K25" s="112">
        <v>7</v>
      </c>
      <c r="L25" s="113">
        <v>0</v>
      </c>
      <c r="M25" s="114">
        <f t="shared" si="50"/>
        <v>5</v>
      </c>
      <c r="N25" s="115"/>
      <c r="O25" s="104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  <c r="BP25" s="82"/>
      <c r="BQ25" s="82"/>
      <c r="BR25" s="84"/>
    </row>
    <row r="26" spans="1:70" s="77" customFormat="1" ht="27" customHeight="1" thickBot="1">
      <c r="A26" s="101" t="str">
        <f>IF(ISERROR(VALUE(SUBSTITUTE(prevWBS,".",""))),"1",IF(ISERROR(FIND("`",SUBSTITUTE(prevWBS,".","`",1))),TEXT(VALUE(prevWBS)+1,"#"),TEXT(VALUE(LEFT(prevWBS,FIND("`",SUBSTITUTE(prevWBS,".","`",1))-1))+1,"#")))</f>
        <v>4</v>
      </c>
      <c r="B26" s="117" t="s">
        <v>40</v>
      </c>
      <c r="C26" s="67" t="s">
        <v>40</v>
      </c>
      <c r="D26" s="67" t="s">
        <v>40</v>
      </c>
      <c r="E26" s="67" t="s">
        <v>40</v>
      </c>
      <c r="F26" s="75"/>
      <c r="G26" s="68"/>
      <c r="H26" s="68"/>
      <c r="I26" s="69"/>
      <c r="J26" s="69" t="str">
        <f t="shared" si="46"/>
        <v xml:space="preserve"> - </v>
      </c>
      <c r="K26" s="70"/>
      <c r="L26" s="71"/>
      <c r="M26" s="72" t="str">
        <f t="shared" si="44"/>
        <v xml:space="preserve"> - </v>
      </c>
      <c r="N26" s="73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90"/>
    </row>
    <row r="27" spans="1:70" s="81" customFormat="1" ht="27" customHeight="1">
      <c r="A27" s="106" t="str">
        <f t="shared" ref="A27:A30" si="51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4.1</v>
      </c>
      <c r="B27" s="124" t="s">
        <v>80</v>
      </c>
      <c r="C27" s="107" t="s">
        <v>52</v>
      </c>
      <c r="D27" s="107">
        <v>4</v>
      </c>
      <c r="E27" s="107">
        <v>4.0999999999999996</v>
      </c>
      <c r="F27" s="120" t="s">
        <v>67</v>
      </c>
      <c r="G27" s="107" t="s">
        <v>104</v>
      </c>
      <c r="H27" s="109"/>
      <c r="I27" s="110">
        <v>45150</v>
      </c>
      <c r="J27" s="111">
        <v>45165</v>
      </c>
      <c r="K27" s="112">
        <v>15</v>
      </c>
      <c r="L27" s="113">
        <v>0</v>
      </c>
      <c r="M27" s="114">
        <f t="shared" ref="M27:M30" si="52">IF(OR(J27=0,I27=0)," - ",NETWORKDAYS(I27,J27))</f>
        <v>10</v>
      </c>
      <c r="N27" s="115"/>
      <c r="O27" s="104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  <c r="BM27" s="82"/>
      <c r="BN27" s="82"/>
      <c r="BO27" s="82"/>
      <c r="BP27" s="82"/>
      <c r="BQ27" s="82"/>
      <c r="BR27" s="84"/>
    </row>
    <row r="28" spans="1:70" s="81" customFormat="1" ht="27" customHeight="1">
      <c r="A28" s="106" t="str">
        <f t="shared" si="51"/>
        <v>4.2</v>
      </c>
      <c r="B28" s="124" t="s">
        <v>81</v>
      </c>
      <c r="C28" s="107" t="s">
        <v>52</v>
      </c>
      <c r="D28" s="107">
        <v>5</v>
      </c>
      <c r="E28" s="107">
        <v>5.2</v>
      </c>
      <c r="F28" s="120" t="s">
        <v>68</v>
      </c>
      <c r="G28" s="107" t="s">
        <v>105</v>
      </c>
      <c r="H28" s="109"/>
      <c r="I28" s="110">
        <v>45185</v>
      </c>
      <c r="J28" s="111">
        <v>45199</v>
      </c>
      <c r="K28" s="112">
        <v>14</v>
      </c>
      <c r="L28" s="113">
        <v>0</v>
      </c>
      <c r="M28" s="114">
        <f t="shared" si="52"/>
        <v>10</v>
      </c>
      <c r="N28" s="115"/>
      <c r="O28" s="104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  <c r="BM28" s="82"/>
      <c r="BN28" s="82"/>
      <c r="BO28" s="82"/>
      <c r="BP28" s="82"/>
      <c r="BQ28" s="82"/>
      <c r="BR28" s="84"/>
    </row>
    <row r="29" spans="1:70" s="81" customFormat="1" ht="27" customHeight="1">
      <c r="A29" s="106" t="str">
        <f t="shared" si="51"/>
        <v>4.3</v>
      </c>
      <c r="B29" s="124" t="s">
        <v>82</v>
      </c>
      <c r="C29" s="107" t="s">
        <v>54</v>
      </c>
      <c r="D29" s="107">
        <v>5</v>
      </c>
      <c r="E29" s="107">
        <v>5.3</v>
      </c>
      <c r="F29" s="120" t="s">
        <v>71</v>
      </c>
      <c r="G29" s="107" t="s">
        <v>74</v>
      </c>
      <c r="H29" s="109"/>
      <c r="I29" s="110">
        <v>45200</v>
      </c>
      <c r="J29" s="111">
        <v>45221</v>
      </c>
      <c r="K29" s="112">
        <v>21</v>
      </c>
      <c r="L29" s="113">
        <v>0</v>
      </c>
      <c r="M29" s="114">
        <f t="shared" si="52"/>
        <v>15</v>
      </c>
      <c r="N29" s="115"/>
      <c r="O29" s="104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  <c r="BM29" s="82"/>
      <c r="BN29" s="82"/>
      <c r="BO29" s="82"/>
      <c r="BP29" s="82"/>
      <c r="BQ29" s="82"/>
      <c r="BR29" s="84"/>
    </row>
    <row r="30" spans="1:70" s="81" customFormat="1" ht="27" customHeight="1" thickBot="1">
      <c r="A30" s="106" t="str">
        <f t="shared" si="51"/>
        <v>4.4</v>
      </c>
      <c r="B30" s="124" t="s">
        <v>83</v>
      </c>
      <c r="C30" s="107" t="s">
        <v>54</v>
      </c>
      <c r="D30" s="107">
        <v>5</v>
      </c>
      <c r="E30" s="107">
        <v>5.3</v>
      </c>
      <c r="F30" s="116" t="s">
        <v>72</v>
      </c>
      <c r="G30" s="107" t="s">
        <v>74</v>
      </c>
      <c r="H30" s="109"/>
      <c r="I30" s="110">
        <v>45234</v>
      </c>
      <c r="J30" s="111">
        <v>45256</v>
      </c>
      <c r="K30" s="112">
        <v>25</v>
      </c>
      <c r="L30" s="113">
        <v>0</v>
      </c>
      <c r="M30" s="114">
        <f t="shared" si="52"/>
        <v>15</v>
      </c>
      <c r="N30" s="115"/>
      <c r="O30" s="104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  <c r="BM30" s="82"/>
      <c r="BN30" s="82"/>
      <c r="BO30" s="82"/>
      <c r="BP30" s="82"/>
      <c r="BQ30" s="82"/>
      <c r="BR30" s="84"/>
    </row>
    <row r="31" spans="1:70" ht="60" customHeight="1"/>
    <row r="32" spans="1:70" ht="51" customHeight="1" thickBot="1"/>
    <row r="33" spans="1:70" s="55" customFormat="1" ht="17.25" customHeight="1" thickBot="1">
      <c r="A33" s="125" t="str">
        <f>IF(ISERROR(VALUE(SUBSTITUTE(prevWBS,".",""))),"1",IF(ISERROR(FIND("`",SUBSTITUTE(prevWBS,".","`",1))),TEXT(VALUE(prevWBS)+1,"#"),TEXT(VALUE(LEFT(prevWBS,FIND("`",SUBSTITUTE(prevWBS,".","`",1))-1))+1,"#")))</f>
        <v>1</v>
      </c>
      <c r="B33" s="174" t="s">
        <v>91</v>
      </c>
      <c r="C33" s="174"/>
      <c r="D33" s="174"/>
      <c r="E33" s="174"/>
      <c r="F33" s="174"/>
      <c r="G33" s="174"/>
      <c r="H33" s="174"/>
      <c r="I33" s="174"/>
      <c r="J33" s="174"/>
      <c r="K33" s="174"/>
      <c r="L33" s="174"/>
      <c r="M33" s="174"/>
      <c r="N33" s="174"/>
      <c r="O33" s="174"/>
      <c r="P33" s="174"/>
      <c r="Q33" s="174"/>
      <c r="R33" s="174"/>
      <c r="S33" s="174"/>
      <c r="T33" s="174"/>
      <c r="U33" s="174"/>
      <c r="V33" s="174"/>
      <c r="W33" s="174"/>
      <c r="X33" s="174"/>
      <c r="Y33" s="174"/>
      <c r="Z33" s="174"/>
      <c r="AA33" s="174"/>
      <c r="AB33" s="174"/>
      <c r="AC33" s="174"/>
      <c r="AD33" s="174"/>
      <c r="AE33" s="174"/>
      <c r="AF33" s="174"/>
      <c r="AG33" s="174"/>
      <c r="AH33" s="174"/>
      <c r="AI33" s="174"/>
      <c r="AJ33" s="174"/>
      <c r="AK33" s="174"/>
      <c r="AL33" s="174"/>
      <c r="AM33" s="174"/>
      <c r="AN33" s="174"/>
      <c r="AO33" s="174"/>
      <c r="AP33" s="174"/>
      <c r="AQ33" s="174"/>
      <c r="AR33" s="174"/>
      <c r="AS33" s="174"/>
      <c r="AT33" s="174"/>
      <c r="AU33" s="174"/>
      <c r="AV33" s="174"/>
      <c r="AW33" s="174"/>
      <c r="AX33" s="174"/>
      <c r="AY33" s="174"/>
      <c r="AZ33" s="174"/>
      <c r="BA33" s="174"/>
      <c r="BB33" s="174"/>
      <c r="BC33" s="174"/>
      <c r="BD33" s="174"/>
      <c r="BE33" s="174"/>
      <c r="BF33" s="174"/>
      <c r="BG33" s="174"/>
      <c r="BH33" s="174"/>
      <c r="BI33" s="174"/>
      <c r="BJ33" s="174"/>
      <c r="BK33" s="174"/>
      <c r="BL33" s="174"/>
      <c r="BM33" s="174"/>
      <c r="BN33" s="174"/>
      <c r="BO33" s="174"/>
      <c r="BP33" s="174"/>
      <c r="BQ33" s="174"/>
      <c r="BR33" s="175"/>
    </row>
    <row r="34" spans="1:70" s="55" customFormat="1">
      <c r="A34" s="5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1.1</v>
      </c>
      <c r="B34" s="170" t="s">
        <v>86</v>
      </c>
      <c r="C34" s="170"/>
      <c r="D34" s="170"/>
      <c r="E34" s="170"/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  <c r="U34" s="170"/>
      <c r="V34" s="170"/>
      <c r="W34" s="170"/>
      <c r="X34" s="170"/>
      <c r="Y34" s="170"/>
      <c r="Z34" s="170"/>
      <c r="AA34" s="170"/>
      <c r="AB34" s="170"/>
      <c r="AC34" s="170"/>
      <c r="AD34" s="170"/>
      <c r="AE34" s="170"/>
      <c r="AF34" s="170"/>
      <c r="AG34" s="170"/>
      <c r="AH34" s="170"/>
      <c r="AI34" s="170"/>
      <c r="AJ34" s="170"/>
      <c r="AK34" s="170"/>
      <c r="AL34" s="170"/>
      <c r="AM34" s="170"/>
      <c r="AN34" s="170"/>
      <c r="AO34" s="170"/>
      <c r="AP34" s="170"/>
      <c r="AQ34" s="170"/>
      <c r="AR34" s="170"/>
      <c r="AS34" s="170"/>
      <c r="AT34" s="170"/>
      <c r="AU34" s="170"/>
      <c r="AV34" s="170"/>
      <c r="AW34" s="170"/>
      <c r="AX34" s="170"/>
      <c r="AY34" s="170"/>
      <c r="AZ34" s="170"/>
      <c r="BA34" s="170"/>
      <c r="BB34" s="170"/>
      <c r="BC34" s="170"/>
      <c r="BD34" s="170"/>
      <c r="BE34" s="170"/>
      <c r="BF34" s="170"/>
      <c r="BG34" s="170"/>
      <c r="BH34" s="170"/>
      <c r="BI34" s="170"/>
      <c r="BJ34" s="170"/>
      <c r="BK34" s="170"/>
      <c r="BL34" s="170"/>
      <c r="BM34" s="170"/>
      <c r="BN34" s="170"/>
      <c r="BO34" s="170"/>
      <c r="BP34" s="170"/>
      <c r="BQ34" s="170"/>
      <c r="BR34" s="171"/>
    </row>
    <row r="35" spans="1:70" s="55" customFormat="1">
      <c r="A35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1.2</v>
      </c>
      <c r="B35" s="172" t="s">
        <v>87</v>
      </c>
      <c r="C35" s="172"/>
      <c r="D35" s="172"/>
      <c r="E35" s="172"/>
      <c r="F35" s="172"/>
      <c r="G35" s="172"/>
      <c r="H35" s="172"/>
      <c r="I35" s="172"/>
      <c r="J35" s="172"/>
      <c r="K35" s="172"/>
      <c r="L35" s="172"/>
      <c r="M35" s="172"/>
      <c r="N35" s="172"/>
      <c r="O35" s="172"/>
      <c r="P35" s="172"/>
      <c r="Q35" s="172"/>
      <c r="R35" s="172"/>
      <c r="S35" s="172"/>
      <c r="T35" s="172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2"/>
      <c r="AT35" s="172"/>
      <c r="AU35" s="172"/>
      <c r="AV35" s="172"/>
      <c r="AW35" s="172"/>
      <c r="AX35" s="172"/>
      <c r="AY35" s="172"/>
      <c r="AZ35" s="172"/>
      <c r="BA35" s="172"/>
      <c r="BB35" s="172"/>
      <c r="BC35" s="172"/>
      <c r="BD35" s="172"/>
      <c r="BE35" s="172"/>
      <c r="BF35" s="172"/>
      <c r="BG35" s="172"/>
      <c r="BH35" s="172"/>
      <c r="BI35" s="172"/>
      <c r="BJ35" s="172"/>
      <c r="BK35" s="172"/>
      <c r="BL35" s="172"/>
      <c r="BM35" s="172"/>
      <c r="BN35" s="172"/>
      <c r="BO35" s="172"/>
      <c r="BP35" s="172"/>
      <c r="BQ35" s="172"/>
      <c r="BR35" s="173"/>
    </row>
    <row r="36" spans="1:70" s="55" customFormat="1" ht="17.25" thickBot="1">
      <c r="A36" s="59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1.3</v>
      </c>
      <c r="B36" s="176" t="s">
        <v>88</v>
      </c>
      <c r="C36" s="176"/>
      <c r="D36" s="176"/>
      <c r="E36" s="176"/>
      <c r="F36" s="176"/>
      <c r="G36" s="176"/>
      <c r="H36" s="176"/>
      <c r="I36" s="176"/>
      <c r="J36" s="176"/>
      <c r="K36" s="176"/>
      <c r="L36" s="176"/>
      <c r="M36" s="176"/>
      <c r="N36" s="176"/>
      <c r="O36" s="176"/>
      <c r="P36" s="176"/>
      <c r="Q36" s="176"/>
      <c r="R36" s="176"/>
      <c r="S36" s="176"/>
      <c r="T36" s="176"/>
      <c r="U36" s="176"/>
      <c r="V36" s="176"/>
      <c r="W36" s="176"/>
      <c r="X36" s="176"/>
      <c r="Y36" s="176"/>
      <c r="Z36" s="176"/>
      <c r="AA36" s="176"/>
      <c r="AB36" s="176"/>
      <c r="AC36" s="176"/>
      <c r="AD36" s="176"/>
      <c r="AE36" s="176"/>
      <c r="AF36" s="176"/>
      <c r="AG36" s="176"/>
      <c r="AH36" s="176"/>
      <c r="AI36" s="176"/>
      <c r="AJ36" s="176"/>
      <c r="AK36" s="176"/>
      <c r="AL36" s="176"/>
      <c r="AM36" s="176"/>
      <c r="AN36" s="176"/>
      <c r="AO36" s="176"/>
      <c r="AP36" s="176"/>
      <c r="AQ36" s="176"/>
      <c r="AR36" s="176"/>
      <c r="AS36" s="176"/>
      <c r="AT36" s="176"/>
      <c r="AU36" s="176"/>
      <c r="AV36" s="176"/>
      <c r="AW36" s="176"/>
      <c r="AX36" s="176"/>
      <c r="AY36" s="176"/>
      <c r="AZ36" s="176"/>
      <c r="BA36" s="176"/>
      <c r="BB36" s="176"/>
      <c r="BC36" s="176"/>
      <c r="BD36" s="176"/>
      <c r="BE36" s="176"/>
      <c r="BF36" s="176"/>
      <c r="BG36" s="176"/>
      <c r="BH36" s="176"/>
      <c r="BI36" s="176"/>
      <c r="BJ36" s="176"/>
      <c r="BK36" s="176"/>
      <c r="BL36" s="176"/>
      <c r="BM36" s="176"/>
      <c r="BN36" s="176"/>
      <c r="BO36" s="176"/>
      <c r="BP36" s="176"/>
      <c r="BQ36" s="176"/>
      <c r="BR36" s="177"/>
    </row>
    <row r="37" spans="1:70" s="55" customFormat="1" ht="17.25" thickBot="1">
      <c r="A37" s="178" t="s">
        <v>90</v>
      </c>
      <c r="B37" s="181" t="s">
        <v>89</v>
      </c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3"/>
      <c r="N37" s="179"/>
      <c r="O37" s="179"/>
      <c r="P37" s="179"/>
      <c r="Q37" s="179"/>
      <c r="R37" s="179"/>
      <c r="S37" s="179"/>
      <c r="T37" s="179"/>
      <c r="U37" s="179"/>
      <c r="V37" s="179"/>
      <c r="W37" s="179"/>
      <c r="X37" s="179"/>
      <c r="Y37" s="179"/>
      <c r="Z37" s="179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79"/>
      <c r="AL37" s="179"/>
      <c r="AM37" s="179"/>
      <c r="AN37" s="179"/>
      <c r="AO37" s="179"/>
      <c r="AP37" s="179"/>
      <c r="AQ37" s="179"/>
      <c r="AR37" s="179"/>
      <c r="AS37" s="179"/>
      <c r="AT37" s="179"/>
      <c r="AU37" s="179"/>
      <c r="AV37" s="179"/>
      <c r="AW37" s="179"/>
      <c r="AX37" s="179"/>
      <c r="AY37" s="179"/>
      <c r="AZ37" s="179"/>
      <c r="BA37" s="179"/>
      <c r="BB37" s="179"/>
      <c r="BC37" s="179"/>
      <c r="BD37" s="179"/>
      <c r="BE37" s="179"/>
      <c r="BF37" s="179"/>
      <c r="BG37" s="179"/>
      <c r="BH37" s="179"/>
      <c r="BI37" s="179"/>
      <c r="BJ37" s="179"/>
      <c r="BK37" s="179"/>
      <c r="BL37" s="179"/>
      <c r="BM37" s="179"/>
      <c r="BN37" s="179"/>
      <c r="BO37" s="179"/>
      <c r="BP37" s="179"/>
      <c r="BQ37" s="179"/>
      <c r="BR37" s="180"/>
    </row>
    <row r="38" spans="1:70" ht="17.25" thickBot="1">
      <c r="A38" s="56" t="str">
        <f>IF(ISERROR(VALUE(SUBSTITUTE(prevWBS,".",""))),"1",IF(ISERROR(FIND("`",SUBSTITUTE(prevWBS,".","`",1))),TEXT(VALUE(prevWBS)+1,"#"),TEXT(VALUE(LEFT(prevWBS,FIND("`",SUBSTITUTE(prevWBS,".","`",1))-1))+1,"#")))</f>
        <v>2</v>
      </c>
      <c r="B38" s="174" t="s">
        <v>92</v>
      </c>
      <c r="C38" s="174"/>
      <c r="D38" s="174"/>
      <c r="E38" s="174"/>
      <c r="F38" s="174"/>
      <c r="G38" s="174"/>
      <c r="H38" s="174"/>
      <c r="I38" s="174"/>
      <c r="J38" s="174"/>
      <c r="K38" s="174"/>
      <c r="L38" s="174"/>
      <c r="M38" s="174"/>
      <c r="N38" s="174"/>
      <c r="O38" s="174"/>
      <c r="P38" s="174"/>
      <c r="Q38" s="174"/>
      <c r="R38" s="174"/>
      <c r="S38" s="174"/>
      <c r="T38" s="174"/>
      <c r="U38" s="174"/>
      <c r="V38" s="174"/>
      <c r="W38" s="174"/>
      <c r="X38" s="174"/>
      <c r="Y38" s="174"/>
      <c r="Z38" s="174"/>
      <c r="AA38" s="174"/>
      <c r="AB38" s="174"/>
      <c r="AC38" s="174"/>
      <c r="AD38" s="174"/>
      <c r="AE38" s="174"/>
      <c r="AF38" s="174"/>
      <c r="AG38" s="174"/>
      <c r="AH38" s="174"/>
      <c r="AI38" s="174"/>
      <c r="AJ38" s="174"/>
      <c r="AK38" s="174"/>
      <c r="AL38" s="174"/>
      <c r="AM38" s="174"/>
      <c r="AN38" s="174"/>
      <c r="AO38" s="174"/>
      <c r="AP38" s="174"/>
      <c r="AQ38" s="174"/>
      <c r="AR38" s="174"/>
      <c r="AS38" s="174"/>
      <c r="AT38" s="174"/>
      <c r="AU38" s="174"/>
      <c r="AV38" s="174"/>
      <c r="AW38" s="174"/>
      <c r="AX38" s="174"/>
      <c r="AY38" s="174"/>
      <c r="AZ38" s="174"/>
      <c r="BA38" s="174"/>
      <c r="BB38" s="174"/>
      <c r="BC38" s="174"/>
      <c r="BD38" s="174"/>
      <c r="BE38" s="174"/>
      <c r="BF38" s="174"/>
      <c r="BG38" s="174"/>
      <c r="BH38" s="174"/>
      <c r="BI38" s="174"/>
      <c r="BJ38" s="174"/>
      <c r="BK38" s="174"/>
      <c r="BL38" s="174"/>
      <c r="BM38" s="174"/>
      <c r="BN38" s="174"/>
      <c r="BO38" s="174"/>
      <c r="BP38" s="174"/>
      <c r="BQ38" s="174"/>
      <c r="BR38" s="175"/>
    </row>
    <row r="39" spans="1:70" s="55" customFormat="1">
      <c r="A39" s="57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2.1</v>
      </c>
      <c r="B39" s="170" t="s">
        <v>93</v>
      </c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/>
      <c r="AC39" s="170"/>
      <c r="AD39" s="170"/>
      <c r="AE39" s="170"/>
      <c r="AF39" s="170"/>
      <c r="AG39" s="170"/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  <c r="BL39" s="170"/>
      <c r="BM39" s="170"/>
      <c r="BN39" s="170"/>
      <c r="BO39" s="170"/>
      <c r="BP39" s="170"/>
      <c r="BQ39" s="170"/>
      <c r="BR39" s="171"/>
    </row>
    <row r="40" spans="1:70" s="55" customFormat="1">
      <c r="A40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2.2</v>
      </c>
      <c r="B40" s="172" t="s">
        <v>94</v>
      </c>
      <c r="C40" s="172"/>
      <c r="D40" s="172"/>
      <c r="E40" s="172"/>
      <c r="F40" s="172"/>
      <c r="G40" s="172"/>
      <c r="H40" s="172"/>
      <c r="I40" s="172"/>
      <c r="J40" s="172"/>
      <c r="K40" s="172"/>
      <c r="L40" s="172"/>
      <c r="M40" s="172"/>
      <c r="N40" s="172"/>
      <c r="O40" s="172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2"/>
      <c r="AB40" s="172"/>
      <c r="AC40" s="172"/>
      <c r="AD40" s="172"/>
      <c r="AE40" s="172"/>
      <c r="AF40" s="172"/>
      <c r="AG40" s="172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2"/>
      <c r="BL40" s="172"/>
      <c r="BM40" s="172"/>
      <c r="BN40" s="172"/>
      <c r="BO40" s="172"/>
      <c r="BP40" s="172"/>
      <c r="BQ40" s="172"/>
      <c r="BR40" s="173"/>
    </row>
    <row r="41" spans="1:70" s="55" customFormat="1">
      <c r="A41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2.3</v>
      </c>
      <c r="B41" s="172" t="s">
        <v>95</v>
      </c>
      <c r="C41" s="172"/>
      <c r="D41" s="172"/>
      <c r="E41" s="172"/>
      <c r="F41" s="172"/>
      <c r="G41" s="172"/>
      <c r="H41" s="172"/>
      <c r="I41" s="172"/>
      <c r="J41" s="172"/>
      <c r="K41" s="172"/>
      <c r="L41" s="172"/>
      <c r="M41" s="172"/>
      <c r="N41" s="172"/>
      <c r="O41" s="172"/>
      <c r="P41" s="172"/>
      <c r="Q41" s="172"/>
      <c r="R41" s="172"/>
      <c r="S41" s="172"/>
      <c r="T41" s="172"/>
      <c r="U41" s="172"/>
      <c r="V41" s="172"/>
      <c r="W41" s="172"/>
      <c r="X41" s="172"/>
      <c r="Y41" s="172"/>
      <c r="Z41" s="172"/>
      <c r="AA41" s="172"/>
      <c r="AB41" s="172"/>
      <c r="AC41" s="172"/>
      <c r="AD41" s="172"/>
      <c r="AE41" s="172"/>
      <c r="AF41" s="172"/>
      <c r="AG41" s="172"/>
      <c r="AH41" s="172"/>
      <c r="AI41" s="172"/>
      <c r="AJ41" s="172"/>
      <c r="AK41" s="172"/>
      <c r="AL41" s="172"/>
      <c r="AM41" s="172"/>
      <c r="AN41" s="172"/>
      <c r="AO41" s="172"/>
      <c r="AP41" s="172"/>
      <c r="AQ41" s="172"/>
      <c r="AR41" s="172"/>
      <c r="AS41" s="172"/>
      <c r="AT41" s="172"/>
      <c r="AU41" s="172"/>
      <c r="AV41" s="172"/>
      <c r="AW41" s="172"/>
      <c r="AX41" s="172"/>
      <c r="AY41" s="172"/>
      <c r="AZ41" s="172"/>
      <c r="BA41" s="172"/>
      <c r="BB41" s="172"/>
      <c r="BC41" s="172"/>
      <c r="BD41" s="172"/>
      <c r="BE41" s="172"/>
      <c r="BF41" s="172"/>
      <c r="BG41" s="172"/>
      <c r="BH41" s="172"/>
      <c r="BI41" s="172"/>
      <c r="BJ41" s="172"/>
      <c r="BK41" s="172"/>
      <c r="BL41" s="172"/>
      <c r="BM41" s="172"/>
      <c r="BN41" s="172"/>
      <c r="BO41" s="172"/>
      <c r="BP41" s="172"/>
      <c r="BQ41" s="172"/>
      <c r="BR41" s="173"/>
    </row>
    <row r="42" spans="1:70" s="55" customFormat="1" ht="17.25" thickBot="1">
      <c r="A42" s="58" t="str">
        <f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2.4</v>
      </c>
      <c r="B42" s="172" t="s">
        <v>96</v>
      </c>
      <c r="C42" s="172"/>
      <c r="D42" s="172"/>
      <c r="E42" s="172"/>
      <c r="F42" s="172"/>
      <c r="G42" s="172"/>
      <c r="H42" s="172"/>
      <c r="I42" s="172"/>
      <c r="J42" s="172"/>
      <c r="K42" s="172"/>
      <c r="L42" s="172"/>
      <c r="M42" s="172"/>
      <c r="N42" s="172"/>
      <c r="O42" s="172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2"/>
      <c r="AB42" s="172"/>
      <c r="AC42" s="172"/>
      <c r="AD42" s="172"/>
      <c r="AE42" s="172"/>
      <c r="AF42" s="172"/>
      <c r="AG42" s="172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2"/>
      <c r="BL42" s="172"/>
      <c r="BM42" s="172"/>
      <c r="BN42" s="172"/>
      <c r="BO42" s="172"/>
      <c r="BP42" s="172"/>
      <c r="BQ42" s="172"/>
      <c r="BR42" s="173"/>
    </row>
    <row r="43" spans="1:70" ht="17.25" thickBot="1">
      <c r="A43" s="56" t="str">
        <f>IF(ISERROR(VALUE(SUBSTITUTE(prevWBS,".",""))),"1",IF(ISERROR(FIND("`",SUBSTITUTE(prevWBS,".","`",1))),TEXT(VALUE(prevWBS)+1,"#"),TEXT(VALUE(LEFT(prevWBS,FIND("`",SUBSTITUTE(prevWBS,".","`",1))-1))+1,"#")))</f>
        <v>3</v>
      </c>
      <c r="B43" s="174" t="s">
        <v>97</v>
      </c>
      <c r="C43" s="174"/>
      <c r="D43" s="174"/>
      <c r="E43" s="174"/>
      <c r="F43" s="174"/>
      <c r="G43" s="174"/>
      <c r="H43" s="174"/>
      <c r="I43" s="174"/>
      <c r="J43" s="174"/>
      <c r="K43" s="174"/>
      <c r="L43" s="174"/>
      <c r="M43" s="174"/>
      <c r="N43" s="174"/>
      <c r="O43" s="174"/>
      <c r="P43" s="174"/>
      <c r="Q43" s="174"/>
      <c r="R43" s="174"/>
      <c r="S43" s="174"/>
      <c r="T43" s="174"/>
      <c r="U43" s="174"/>
      <c r="V43" s="174"/>
      <c r="W43" s="174"/>
      <c r="X43" s="174"/>
      <c r="Y43" s="174"/>
      <c r="Z43" s="174"/>
      <c r="AA43" s="174"/>
      <c r="AB43" s="174"/>
      <c r="AC43" s="174"/>
      <c r="AD43" s="174"/>
      <c r="AE43" s="174"/>
      <c r="AF43" s="174"/>
      <c r="AG43" s="174"/>
      <c r="AH43" s="174"/>
      <c r="AI43" s="174"/>
      <c r="AJ43" s="174"/>
      <c r="AK43" s="174"/>
      <c r="AL43" s="174"/>
      <c r="AM43" s="174"/>
      <c r="AN43" s="174"/>
      <c r="AO43" s="174"/>
      <c r="AP43" s="174"/>
      <c r="AQ43" s="174"/>
      <c r="AR43" s="174"/>
      <c r="AS43" s="174"/>
      <c r="AT43" s="174"/>
      <c r="AU43" s="174"/>
      <c r="AV43" s="174"/>
      <c r="AW43" s="174"/>
      <c r="AX43" s="174"/>
      <c r="AY43" s="174"/>
      <c r="AZ43" s="174"/>
      <c r="BA43" s="174"/>
      <c r="BB43" s="174"/>
      <c r="BC43" s="174"/>
      <c r="BD43" s="174"/>
      <c r="BE43" s="174"/>
      <c r="BF43" s="174"/>
      <c r="BG43" s="174"/>
      <c r="BH43" s="174"/>
      <c r="BI43" s="174"/>
      <c r="BJ43" s="174"/>
      <c r="BK43" s="174"/>
      <c r="BL43" s="174"/>
      <c r="BM43" s="174"/>
      <c r="BN43" s="174"/>
      <c r="BO43" s="174"/>
      <c r="BP43" s="174"/>
      <c r="BQ43" s="174"/>
      <c r="BR43" s="175"/>
    </row>
    <row r="44" spans="1:70" s="55" customFormat="1">
      <c r="A44" s="57" t="str">
        <f t="shared" ref="A44:A49" si="53">IF(ISERROR(VALUE(SUBSTITUTE(prevWBS,".",""))),"0.1",IF(ISERROR(FIND("`",SUBSTITUTE(prevWBS,".","`",1))),prevWBS&amp;".1",LEFT(prevWBS,FIND("`",SUBSTITUTE(prevWBS,".","`",1)))&amp;IF(ISERROR(FIND("`",SUBSTITUTE(prevWBS,".","`",2))),VALUE(RIGHT(prevWBS,LEN(prevWBS)-FIND("`",SUBSTITUTE(prevWBS,".","`",1))))+1,VALUE(MID(prevWBS,FIND("`",SUBSTITUTE(prevWBS,".","`",1))+1,(FIND("`",SUBSTITUTE(prevWBS,".","`",2))-FIND("`",SUBSTITUTE(prevWBS,".","`",1))-1)))+1)))</f>
        <v>3.1</v>
      </c>
      <c r="B44" s="170" t="s">
        <v>98</v>
      </c>
      <c r="C44" s="170"/>
      <c r="D44" s="170"/>
      <c r="E44" s="170"/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  <c r="U44" s="170"/>
      <c r="V44" s="170"/>
      <c r="W44" s="170"/>
      <c r="X44" s="170"/>
      <c r="Y44" s="170"/>
      <c r="Z44" s="170"/>
      <c r="AA44" s="170"/>
      <c r="AB44" s="170"/>
      <c r="AC44" s="170"/>
      <c r="AD44" s="170"/>
      <c r="AE44" s="170"/>
      <c r="AF44" s="170"/>
      <c r="AG44" s="170"/>
      <c r="AH44" s="170"/>
      <c r="AI44" s="170"/>
      <c r="AJ44" s="170"/>
      <c r="AK44" s="170"/>
      <c r="AL44" s="170"/>
      <c r="AM44" s="170"/>
      <c r="AN44" s="170"/>
      <c r="AO44" s="170"/>
      <c r="AP44" s="170"/>
      <c r="AQ44" s="170"/>
      <c r="AR44" s="170"/>
      <c r="AS44" s="170"/>
      <c r="AT44" s="170"/>
      <c r="AU44" s="170"/>
      <c r="AV44" s="170"/>
      <c r="AW44" s="170"/>
      <c r="AX44" s="170"/>
      <c r="AY44" s="170"/>
      <c r="AZ44" s="170"/>
      <c r="BA44" s="170"/>
      <c r="BB44" s="170"/>
      <c r="BC44" s="170"/>
      <c r="BD44" s="170"/>
      <c r="BE44" s="170"/>
      <c r="BF44" s="170"/>
      <c r="BG44" s="170"/>
      <c r="BH44" s="170"/>
      <c r="BI44" s="170"/>
      <c r="BJ44" s="170"/>
      <c r="BK44" s="170"/>
      <c r="BL44" s="170"/>
      <c r="BM44" s="170"/>
      <c r="BN44" s="170"/>
      <c r="BO44" s="170"/>
      <c r="BP44" s="170"/>
      <c r="BQ44" s="170"/>
      <c r="BR44" s="171"/>
    </row>
    <row r="45" spans="1:70" s="55" customFormat="1">
      <c r="A45" s="58" t="str">
        <f t="shared" si="53"/>
        <v>3.2</v>
      </c>
      <c r="B45" s="172" t="s">
        <v>99</v>
      </c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2"/>
      <c r="AB45" s="172"/>
      <c r="AC45" s="172"/>
      <c r="AD45" s="172"/>
      <c r="AE45" s="172"/>
      <c r="AF45" s="172"/>
      <c r="AG45" s="172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2"/>
      <c r="BL45" s="172"/>
      <c r="BM45" s="172"/>
      <c r="BN45" s="172"/>
      <c r="BO45" s="172"/>
      <c r="BP45" s="172"/>
      <c r="BQ45" s="172"/>
      <c r="BR45" s="173"/>
    </row>
    <row r="46" spans="1:70" s="55" customFormat="1">
      <c r="A46" s="58" t="str">
        <f t="shared" si="53"/>
        <v>3.3</v>
      </c>
      <c r="B46" s="172" t="s">
        <v>100</v>
      </c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2"/>
      <c r="AB46" s="172"/>
      <c r="AC46" s="172"/>
      <c r="AD46" s="172"/>
      <c r="AE46" s="172"/>
      <c r="AF46" s="172"/>
      <c r="AG46" s="172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2"/>
      <c r="BL46" s="172"/>
      <c r="BM46" s="172"/>
      <c r="BN46" s="172"/>
      <c r="BO46" s="172"/>
      <c r="BP46" s="172"/>
      <c r="BQ46" s="172"/>
      <c r="BR46" s="173"/>
    </row>
    <row r="47" spans="1:70" s="55" customFormat="1">
      <c r="A47" s="58" t="str">
        <f t="shared" si="53"/>
        <v>3.4</v>
      </c>
      <c r="B47" s="172" t="s">
        <v>101</v>
      </c>
      <c r="C47" s="172"/>
      <c r="D47" s="172"/>
      <c r="E47" s="172"/>
      <c r="F47" s="172"/>
      <c r="G47" s="172"/>
      <c r="H47" s="172"/>
      <c r="I47" s="172"/>
      <c r="J47" s="172"/>
      <c r="K47" s="172"/>
      <c r="L47" s="172"/>
      <c r="M47" s="172"/>
      <c r="N47" s="172"/>
      <c r="O47" s="172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2"/>
      <c r="AB47" s="172"/>
      <c r="AC47" s="172"/>
      <c r="AD47" s="172"/>
      <c r="AE47" s="172"/>
      <c r="AF47" s="172"/>
      <c r="AG47" s="172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2"/>
      <c r="BL47" s="172"/>
      <c r="BM47" s="172"/>
      <c r="BN47" s="172"/>
      <c r="BO47" s="172"/>
      <c r="BP47" s="172"/>
      <c r="BQ47" s="172"/>
      <c r="BR47" s="173"/>
    </row>
    <row r="48" spans="1:70" s="55" customFormat="1">
      <c r="A48" s="58" t="str">
        <f t="shared" si="53"/>
        <v>3.5</v>
      </c>
      <c r="B48" s="172" t="s">
        <v>102</v>
      </c>
      <c r="C48" s="172"/>
      <c r="D48" s="172"/>
      <c r="E48" s="172"/>
      <c r="F48" s="172"/>
      <c r="G48" s="172"/>
      <c r="H48" s="172"/>
      <c r="I48" s="172"/>
      <c r="J48" s="172"/>
      <c r="K48" s="172"/>
      <c r="L48" s="172"/>
      <c r="M48" s="172"/>
      <c r="N48" s="172"/>
      <c r="O48" s="172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2"/>
      <c r="AB48" s="172"/>
      <c r="AC48" s="172"/>
      <c r="AD48" s="172"/>
      <c r="AE48" s="172"/>
      <c r="AF48" s="172"/>
      <c r="AG48" s="172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2"/>
      <c r="BL48" s="172"/>
      <c r="BM48" s="172"/>
      <c r="BN48" s="172"/>
      <c r="BO48" s="172"/>
      <c r="BP48" s="172"/>
      <c r="BQ48" s="172"/>
      <c r="BR48" s="173"/>
    </row>
    <row r="49" spans="1:70" s="55" customFormat="1" ht="17.25" thickBot="1">
      <c r="A49" s="59" t="str">
        <f t="shared" si="53"/>
        <v>3.6</v>
      </c>
      <c r="B49" s="176" t="s">
        <v>103</v>
      </c>
      <c r="C49" s="176"/>
      <c r="D49" s="176"/>
      <c r="E49" s="176"/>
      <c r="F49" s="176"/>
      <c r="G49" s="176"/>
      <c r="H49" s="176"/>
      <c r="I49" s="176"/>
      <c r="J49" s="176"/>
      <c r="K49" s="176"/>
      <c r="L49" s="176"/>
      <c r="M49" s="176"/>
      <c r="N49" s="176"/>
      <c r="O49" s="176"/>
      <c r="P49" s="176"/>
      <c r="Q49" s="176"/>
      <c r="R49" s="176"/>
      <c r="S49" s="176"/>
      <c r="T49" s="176"/>
      <c r="U49" s="176"/>
      <c r="V49" s="176"/>
      <c r="W49" s="176"/>
      <c r="X49" s="176"/>
      <c r="Y49" s="176"/>
      <c r="Z49" s="176"/>
      <c r="AA49" s="176"/>
      <c r="AB49" s="176"/>
      <c r="AC49" s="176"/>
      <c r="AD49" s="176"/>
      <c r="AE49" s="176"/>
      <c r="AF49" s="176"/>
      <c r="AG49" s="176"/>
      <c r="AH49" s="176"/>
      <c r="AI49" s="176"/>
      <c r="AJ49" s="176"/>
      <c r="AK49" s="176"/>
      <c r="AL49" s="176"/>
      <c r="AM49" s="176"/>
      <c r="AN49" s="176"/>
      <c r="AO49" s="176"/>
      <c r="AP49" s="176"/>
      <c r="AQ49" s="176"/>
      <c r="AR49" s="176"/>
      <c r="AS49" s="176"/>
      <c r="AT49" s="176"/>
      <c r="AU49" s="176"/>
      <c r="AV49" s="176"/>
      <c r="AW49" s="176"/>
      <c r="AX49" s="176"/>
      <c r="AY49" s="176"/>
      <c r="AZ49" s="176"/>
      <c r="BA49" s="176"/>
      <c r="BB49" s="176"/>
      <c r="BC49" s="176"/>
      <c r="BD49" s="176"/>
      <c r="BE49" s="176"/>
      <c r="BF49" s="176"/>
      <c r="BG49" s="176"/>
      <c r="BH49" s="176"/>
      <c r="BI49" s="176"/>
      <c r="BJ49" s="176"/>
      <c r="BK49" s="176"/>
      <c r="BL49" s="176"/>
      <c r="BM49" s="176"/>
      <c r="BN49" s="176"/>
      <c r="BO49" s="176"/>
      <c r="BP49" s="176"/>
      <c r="BQ49" s="176"/>
      <c r="BR49" s="177"/>
    </row>
  </sheetData>
  <sheetProtection formatCells="0" formatColumns="0" formatRows="0" insertRows="0" deleteRows="0"/>
  <autoFilter ref="A11:M31" xr:uid="{00000000-0009-0000-0000-000001000000}"/>
  <mergeCells count="39">
    <mergeCell ref="B46:BR46"/>
    <mergeCell ref="B45:BR45"/>
    <mergeCell ref="B48:BR48"/>
    <mergeCell ref="B49:BR49"/>
    <mergeCell ref="B47:BR47"/>
    <mergeCell ref="B44:BR44"/>
    <mergeCell ref="B41:BR41"/>
    <mergeCell ref="B40:BR40"/>
    <mergeCell ref="B33:BR33"/>
    <mergeCell ref="B34:BR34"/>
    <mergeCell ref="B35:BR35"/>
    <mergeCell ref="B36:BR36"/>
    <mergeCell ref="B38:BR38"/>
    <mergeCell ref="B39:BR39"/>
    <mergeCell ref="B42:BR42"/>
    <mergeCell ref="B43:BR43"/>
    <mergeCell ref="B37:M37"/>
    <mergeCell ref="A1:BR1"/>
    <mergeCell ref="A2:BR2"/>
    <mergeCell ref="A3:BR3"/>
    <mergeCell ref="A4:BR4"/>
    <mergeCell ref="AX9:BD9"/>
    <mergeCell ref="BE9:BK9"/>
    <mergeCell ref="BL9:BR9"/>
    <mergeCell ref="AQ8:AW8"/>
    <mergeCell ref="AX8:BD8"/>
    <mergeCell ref="BE8:BK8"/>
    <mergeCell ref="BL8:BR8"/>
    <mergeCell ref="O9:U9"/>
    <mergeCell ref="V9:AB9"/>
    <mergeCell ref="AC9:AI9"/>
    <mergeCell ref="AJ9:AP9"/>
    <mergeCell ref="AQ9:AW9"/>
    <mergeCell ref="D9:F9"/>
    <mergeCell ref="O8:U8"/>
    <mergeCell ref="V8:AB8"/>
    <mergeCell ref="AC8:AI8"/>
    <mergeCell ref="AJ8:AP8"/>
    <mergeCell ref="D8:F8"/>
  </mergeCells>
  <conditionalFormatting sqref="L12:L13 L19 L21:L22 L29:L30 L26:L27 L15:L16">
    <cfRule type="dataBar" priority="182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{F264AE96-8454-41AF-9A05-81A0D8ED84A6}</x14:id>
        </ext>
      </extLst>
    </cfRule>
  </conditionalFormatting>
  <conditionalFormatting sqref="O10:BR11">
    <cfRule type="expression" dxfId="13" priority="184">
      <formula>O$10=TODAY()</formula>
    </cfRule>
  </conditionalFormatting>
  <conditionalFormatting sqref="O12:BR30">
    <cfRule type="expression" dxfId="12" priority="185">
      <formula>AND($I12&lt;=O$10,ROUNDDOWN(($J12-$I12+1)*$L12,0)+$I12-1&gt;=O$10)</formula>
    </cfRule>
    <cfRule type="expression" dxfId="11" priority="186">
      <formula>AND(NOT(ISBLANK($I12)),$I12&lt;=O$10,$J12&gt;=O$10)</formula>
    </cfRule>
  </conditionalFormatting>
  <conditionalFormatting sqref="O19:BR19 O21:BR22 O29:BR30 O26:BR27 O10:BR16">
    <cfRule type="expression" dxfId="10" priority="183">
      <formula>O$10=TODAY()</formula>
    </cfRule>
  </conditionalFormatting>
  <conditionalFormatting sqref="L20">
    <cfRule type="dataBar" priority="176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{374BAD8A-2849-44EC-9AD3-AB0F844297D1}</x14:id>
        </ext>
      </extLst>
    </cfRule>
  </conditionalFormatting>
  <conditionalFormatting sqref="O20:BR20">
    <cfRule type="expression" dxfId="9" priority="177">
      <formula>O$10=TODAY()</formula>
    </cfRule>
  </conditionalFormatting>
  <conditionalFormatting sqref="L17">
    <cfRule type="dataBar" priority="10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{6CE2495A-B533-43CD-8AFD-E3326C2AEFCD}</x14:id>
        </ext>
      </extLst>
    </cfRule>
  </conditionalFormatting>
  <conditionalFormatting sqref="O17:BR17">
    <cfRule type="expression" dxfId="8" priority="108">
      <formula>O$10=TODAY()</formula>
    </cfRule>
  </conditionalFormatting>
  <conditionalFormatting sqref="L18">
    <cfRule type="dataBar" priority="105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{B7B4BADA-A2C0-4C45-8D5B-90ABA84ADE11}</x14:id>
        </ext>
      </extLst>
    </cfRule>
  </conditionalFormatting>
  <conditionalFormatting sqref="O18:BR18">
    <cfRule type="expression" dxfId="7" priority="106">
      <formula>O$10=TODAY()</formula>
    </cfRule>
  </conditionalFormatting>
  <conditionalFormatting sqref="O14:BR14">
    <cfRule type="expression" dxfId="6" priority="75">
      <formula>AND($I14&lt;=O$10,ROUNDDOWN(($J14-$I14+1)*$L14,0)+$I14-1&gt;=O$10)</formula>
    </cfRule>
    <cfRule type="expression" dxfId="5" priority="76">
      <formula>AND(NOT(ISBLANK($I14)),$I14&lt;=O$10,$J14&gt;=O$10)</formula>
    </cfRule>
  </conditionalFormatting>
  <conditionalFormatting sqref="L14">
    <cfRule type="dataBar" priority="7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{8397C49B-3E12-4EAE-AB95-CE990F73FAFA}</x14:id>
        </ext>
      </extLst>
    </cfRule>
  </conditionalFormatting>
  <conditionalFormatting sqref="O14:BR14">
    <cfRule type="expression" dxfId="4" priority="74">
      <formula>O$10=TODAY()</formula>
    </cfRule>
  </conditionalFormatting>
  <conditionalFormatting sqref="L23">
    <cfRule type="dataBar" priority="6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{F21F4415-DB51-4AFF-91B9-818E82FEFA59}</x14:id>
        </ext>
      </extLst>
    </cfRule>
  </conditionalFormatting>
  <conditionalFormatting sqref="O23:BR23">
    <cfRule type="expression" dxfId="3" priority="70">
      <formula>O$10=TODAY()</formula>
    </cfRule>
  </conditionalFormatting>
  <conditionalFormatting sqref="L24">
    <cfRule type="dataBar" priority="53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{D80DA042-A2C6-4754-B483-7CC2E4CB3814}</x14:id>
        </ext>
      </extLst>
    </cfRule>
  </conditionalFormatting>
  <conditionalFormatting sqref="O24:BR24">
    <cfRule type="expression" dxfId="2" priority="54">
      <formula>O$10=TODAY()</formula>
    </cfRule>
  </conditionalFormatting>
  <conditionalFormatting sqref="L25">
    <cfRule type="dataBar" priority="49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{BED967CC-C951-4637-AF91-1AC4BB82A4A1}</x14:id>
        </ext>
      </extLst>
    </cfRule>
  </conditionalFormatting>
  <conditionalFormatting sqref="O25:BR25">
    <cfRule type="expression" dxfId="1" priority="50">
      <formula>O$10=TODAY()</formula>
    </cfRule>
  </conditionalFormatting>
  <conditionalFormatting sqref="L28">
    <cfRule type="dataBar" priority="37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{1B172A2D-059F-4D82-99CA-6420E69CAF13}</x14:id>
        </ext>
      </extLst>
    </cfRule>
  </conditionalFormatting>
  <conditionalFormatting sqref="O28:BR28">
    <cfRule type="expression" dxfId="0" priority="38">
      <formula>O$10=TODAY()</formula>
    </cfRule>
  </conditionalFormatting>
  <dataValidations disablePrompts="1" xWindow="1128" yWindow="374" count="1">
    <dataValidation allowBlank="1" showInputMessage="1" promptTitle="Display Week" prompt="Enter the week number to display first in the Gantt Chart. The weeks are numbered starting from the week containing the Project Start Date." sqref="L8" xr:uid="{00000000-0002-0000-0100-000000000000}"/>
  </dataValidations>
  <printOptions horizontalCentered="1"/>
  <pageMargins left="0.39370078740157483" right="0.39370078740157483" top="0.39370078740157483" bottom="0.39370078740157483" header="0" footer="0"/>
  <pageSetup scale="35" fitToHeight="0" pageOrder="overThenDown" orientation="landscape" r:id="rId1"/>
  <ignoredErrors>
    <ignoredError sqref="A14 A15 A22 A26 A38 A43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Scroll Bar 1">
              <controlPr defaultSize="0" print="0" autoPict="0">
                <anchor moveWithCells="1">
                  <from>
                    <xdr:col>13</xdr:col>
                    <xdr:colOff>95250</xdr:colOff>
                    <xdr:row>5</xdr:row>
                    <xdr:rowOff>66675</xdr:rowOff>
                  </from>
                  <to>
                    <xdr:col>31</xdr:col>
                    <xdr:colOff>133350</xdr:colOff>
                    <xdr:row>6</xdr:row>
                    <xdr:rowOff>57150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4AE96-8454-41AF-9A05-81A0D8ED84A6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L12:L13 L19 L21:L22 L29:L30 L26:L27 L15:L16</xm:sqref>
        </x14:conditionalFormatting>
        <x14:conditionalFormatting xmlns:xm="http://schemas.microsoft.com/office/excel/2006/main">
          <x14:cfRule type="dataBar" id="{374BAD8A-2849-44EC-9AD3-AB0F844297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L20</xm:sqref>
        </x14:conditionalFormatting>
        <x14:conditionalFormatting xmlns:xm="http://schemas.microsoft.com/office/excel/2006/main">
          <x14:cfRule type="dataBar" id="{6CE2495A-B533-43CD-8AFD-E3326C2AEFC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L17</xm:sqref>
        </x14:conditionalFormatting>
        <x14:conditionalFormatting xmlns:xm="http://schemas.microsoft.com/office/excel/2006/main">
          <x14:cfRule type="dataBar" id="{B7B4BADA-A2C0-4C45-8D5B-90ABA84ADE1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L18</xm:sqref>
        </x14:conditionalFormatting>
        <x14:conditionalFormatting xmlns:xm="http://schemas.microsoft.com/office/excel/2006/main">
          <x14:cfRule type="dataBar" id="{8397C49B-3E12-4EAE-AB95-CE990F73FAF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L14</xm:sqref>
        </x14:conditionalFormatting>
        <x14:conditionalFormatting xmlns:xm="http://schemas.microsoft.com/office/excel/2006/main">
          <x14:cfRule type="dataBar" id="{F21F4415-DB51-4AFF-91B9-818E82FEFA5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L23</xm:sqref>
        </x14:conditionalFormatting>
        <x14:conditionalFormatting xmlns:xm="http://schemas.microsoft.com/office/excel/2006/main">
          <x14:cfRule type="dataBar" id="{D80DA042-A2C6-4754-B483-7CC2E4CB3814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L24</xm:sqref>
        </x14:conditionalFormatting>
        <x14:conditionalFormatting xmlns:xm="http://schemas.microsoft.com/office/excel/2006/main">
          <x14:cfRule type="dataBar" id="{BED967CC-C951-4637-AF91-1AC4BB82A4A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L25</xm:sqref>
        </x14:conditionalFormatting>
        <x14:conditionalFormatting xmlns:xm="http://schemas.microsoft.com/office/excel/2006/main">
          <x14:cfRule type="dataBar" id="{1B172A2D-059F-4D82-99CA-6420E69CAF1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6" s="65" customFormat="1" ht="20.25">
      <c r="A2" s="165" t="s">
        <v>28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s="65" customFormat="1" ht="20.25">
      <c r="A3" s="165" t="s">
        <v>29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</row>
    <row r="4" spans="1:16" ht="5.0999999999999996" customHeight="1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6" s="65" customFormat="1" ht="20.25">
      <c r="A2" s="165" t="s">
        <v>28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s="65" customFormat="1" ht="20.25">
      <c r="A3" s="165" t="s">
        <v>55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</row>
    <row r="4" spans="1:16" ht="5.0999999999999996" customHeight="1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6" s="65" customFormat="1" ht="20.25">
      <c r="A2" s="165" t="s">
        <v>28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s="65" customFormat="1" ht="20.25">
      <c r="A3" s="165" t="s">
        <v>56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</row>
    <row r="4" spans="1:16" ht="5.0999999999999996" customHeight="1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sqref="A1:M1"/>
    </sheetView>
  </sheetViews>
  <sheetFormatPr baseColWidth="10" defaultColWidth="9.140625" defaultRowHeight="16.5"/>
  <cols>
    <col min="1" max="16384" width="9.140625" style="1"/>
  </cols>
  <sheetData>
    <row r="1" spans="1:16" ht="5.0999999999999996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</row>
    <row r="2" spans="1:16" s="65" customFormat="1" ht="20.25">
      <c r="A2" s="165" t="s">
        <v>28</v>
      </c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</row>
    <row r="3" spans="1:16" s="65" customFormat="1" ht="20.25">
      <c r="A3" s="165" t="s">
        <v>57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</row>
    <row r="4" spans="1:16" ht="5.0999999999999996" customHeight="1" thickBot="1">
      <c r="A4" s="119"/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</row>
    <row r="5" spans="1:16" ht="17.25" thickTop="1"/>
  </sheetData>
  <mergeCells count="3">
    <mergeCell ref="A1:M1"/>
    <mergeCell ref="A2:P2"/>
    <mergeCell ref="A3:P3"/>
  </mergeCells>
  <printOptions horizontalCentered="1"/>
  <pageMargins left="0.39370078740157483" right="0.39370078740157483" top="0.39370078740157483" bottom="0.39370078740157483" header="0" footer="0"/>
  <pageSetup scale="65" pageOrder="overThenDown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Hoja de Control</vt:lpstr>
      <vt:lpstr>Cronograma de Actividades</vt:lpstr>
      <vt:lpstr>Inventario</vt:lpstr>
      <vt:lpstr>Recursos</vt:lpstr>
      <vt:lpstr>Presupuesto</vt:lpstr>
      <vt:lpstr>Costos</vt:lpstr>
      <vt:lpstr>'Cronograma de Actividades'!Área_de_impresión</vt:lpstr>
      <vt:lpstr>'Hoja de Control'!Área_de_impresión</vt:lpstr>
      <vt:lpstr>'Cronograma de Actividades'!prevWBS</vt:lpstr>
      <vt:lpstr>'Cronograma de Actividades'!Títulos_a_imprimir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2023-02-19T16:35:56Z</dcterms:modified>
</cp:coreProperties>
</file>