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Anja Lehmann\01_PhD Projekt\Manuscript I - Revision 1\Supplement Github\Experimental\Cytotoxicity Assay\"/>
    </mc:Choice>
  </mc:AlternateContent>
  <xr:revisionPtr revIDLastSave="0" documentId="13_ncr:1_{E7DDDF58-2978-430C-B8E6-B94F30026F85}" xr6:coauthVersionLast="47" xr6:coauthVersionMax="47" xr10:uidLastSave="{00000000-0000-0000-0000-000000000000}"/>
  <bookViews>
    <workbookView xWindow="-120" yWindow="-120" windowWidth="29040" windowHeight="15720" tabRatio="707" activeTab="6" xr2:uid="{00000000-000D-0000-FFFF-FFFF00000000}"/>
  </bookViews>
  <sheets>
    <sheet name="2021-07-23 mouse" sheetId="2" r:id="rId1"/>
    <sheet name="2021-07-30 mouse" sheetId="3" r:id="rId2"/>
    <sheet name="2021-08-20 mouse" sheetId="4" r:id="rId3"/>
    <sheet name="2021-08-27 rat" sheetId="5" r:id="rId4"/>
    <sheet name="2021-09-03 rat" sheetId="7" r:id="rId5"/>
    <sheet name="2021-09-10 rat" sheetId="8" r:id="rId6"/>
    <sheet name="DataAnalysis_mouse" sheetId="1" r:id="rId7"/>
    <sheet name="DataAnalysis_ra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9" i="6" l="1"/>
  <c r="B108" i="6"/>
  <c r="B107" i="6"/>
  <c r="B100" i="6"/>
  <c r="B99" i="6"/>
  <c r="B98" i="6"/>
  <c r="B91" i="6"/>
  <c r="B90" i="6"/>
  <c r="B89" i="6"/>
  <c r="B82" i="6"/>
  <c r="B81" i="6"/>
  <c r="B80" i="6"/>
  <c r="B73" i="6"/>
  <c r="B72" i="6"/>
  <c r="B71" i="6"/>
  <c r="B64" i="6"/>
  <c r="B63" i="6"/>
  <c r="B62" i="6"/>
  <c r="B55" i="6"/>
  <c r="B54" i="6"/>
  <c r="B53" i="6"/>
  <c r="B46" i="6"/>
  <c r="B45" i="6"/>
  <c r="B44" i="6"/>
  <c r="B37" i="6"/>
  <c r="B36" i="6"/>
  <c r="B35" i="6"/>
  <c r="B28" i="6"/>
  <c r="B27" i="6"/>
  <c r="B26" i="6"/>
  <c r="B19" i="6"/>
  <c r="B18" i="6"/>
  <c r="B17" i="6"/>
  <c r="B10" i="6"/>
  <c r="B9" i="6"/>
  <c r="B8" i="6"/>
  <c r="P116" i="8"/>
  <c r="B44" i="8"/>
  <c r="D58" i="8" s="1"/>
  <c r="Q103" i="8" s="1"/>
  <c r="B88" i="6"/>
  <c r="B87" i="6"/>
  <c r="B86" i="6"/>
  <c r="B44" i="7"/>
  <c r="M53" i="7" s="1"/>
  <c r="N100" i="7" s="1"/>
  <c r="B103" i="6"/>
  <c r="B102" i="6"/>
  <c r="B101" i="6"/>
  <c r="B94" i="6"/>
  <c r="B93" i="6"/>
  <c r="B92" i="6"/>
  <c r="B85" i="6"/>
  <c r="B84" i="6"/>
  <c r="B83" i="6"/>
  <c r="B76" i="6"/>
  <c r="B75" i="6"/>
  <c r="B74" i="6"/>
  <c r="B67" i="6"/>
  <c r="B66" i="6"/>
  <c r="B65" i="6"/>
  <c r="B58" i="6"/>
  <c r="B57" i="6"/>
  <c r="B56" i="6"/>
  <c r="B49" i="6"/>
  <c r="B48" i="6"/>
  <c r="B47" i="6"/>
  <c r="B40" i="6"/>
  <c r="B39" i="6"/>
  <c r="B38" i="6"/>
  <c r="B31" i="6"/>
  <c r="B30" i="6"/>
  <c r="B29" i="6"/>
  <c r="B22" i="6"/>
  <c r="B21" i="6"/>
  <c r="B20" i="6"/>
  <c r="B12" i="6"/>
  <c r="B13" i="6"/>
  <c r="B11" i="6"/>
  <c r="B4" i="6"/>
  <c r="B3" i="6"/>
  <c r="B2" i="6"/>
  <c r="P113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D110" i="5"/>
  <c r="D108" i="5"/>
  <c r="D100" i="5"/>
  <c r="D101" i="5"/>
  <c r="D102" i="5"/>
  <c r="D103" i="5"/>
  <c r="D104" i="5"/>
  <c r="Q104" i="5"/>
  <c r="Q103" i="5"/>
  <c r="Q102" i="5"/>
  <c r="Q101" i="5"/>
  <c r="Q100" i="5"/>
  <c r="Q99" i="5"/>
  <c r="P104" i="5"/>
  <c r="P103" i="5"/>
  <c r="P102" i="5"/>
  <c r="P101" i="5"/>
  <c r="P100" i="5"/>
  <c r="P99" i="5"/>
  <c r="O104" i="5"/>
  <c r="O103" i="5"/>
  <c r="O102" i="5"/>
  <c r="O101" i="5"/>
  <c r="O100" i="5"/>
  <c r="O99" i="5"/>
  <c r="E99" i="5"/>
  <c r="F99" i="5"/>
  <c r="G99" i="5"/>
  <c r="H99" i="5"/>
  <c r="I99" i="5"/>
  <c r="J99" i="5"/>
  <c r="K99" i="5"/>
  <c r="L99" i="5"/>
  <c r="M99" i="5"/>
  <c r="N99" i="5"/>
  <c r="E100" i="5"/>
  <c r="F100" i="5"/>
  <c r="G100" i="5"/>
  <c r="H100" i="5"/>
  <c r="I100" i="5"/>
  <c r="J100" i="5"/>
  <c r="K100" i="5"/>
  <c r="L100" i="5"/>
  <c r="M100" i="5"/>
  <c r="N100" i="5"/>
  <c r="E101" i="5"/>
  <c r="F101" i="5"/>
  <c r="G101" i="5"/>
  <c r="H101" i="5"/>
  <c r="I101" i="5"/>
  <c r="J101" i="5"/>
  <c r="K101" i="5"/>
  <c r="L101" i="5"/>
  <c r="M101" i="5"/>
  <c r="N101" i="5"/>
  <c r="E102" i="5"/>
  <c r="F102" i="5"/>
  <c r="G102" i="5"/>
  <c r="H102" i="5"/>
  <c r="I102" i="5"/>
  <c r="J102" i="5"/>
  <c r="K102" i="5"/>
  <c r="L102" i="5"/>
  <c r="M102" i="5"/>
  <c r="N102" i="5"/>
  <c r="E103" i="5"/>
  <c r="F103" i="5"/>
  <c r="G103" i="5"/>
  <c r="H103" i="5"/>
  <c r="I103" i="5"/>
  <c r="J103" i="5"/>
  <c r="K103" i="5"/>
  <c r="L103" i="5"/>
  <c r="M103" i="5"/>
  <c r="N103" i="5"/>
  <c r="E104" i="5"/>
  <c r="F104" i="5"/>
  <c r="G104" i="5"/>
  <c r="H104" i="5"/>
  <c r="I104" i="5"/>
  <c r="J104" i="5"/>
  <c r="K104" i="5"/>
  <c r="L104" i="5"/>
  <c r="M104" i="5"/>
  <c r="N104" i="5"/>
  <c r="D99" i="5"/>
  <c r="C52" i="5"/>
  <c r="D52" i="5"/>
  <c r="E52" i="5"/>
  <c r="F52" i="5"/>
  <c r="G52" i="5"/>
  <c r="H52" i="5"/>
  <c r="I52" i="5"/>
  <c r="J52" i="5"/>
  <c r="K52" i="5"/>
  <c r="L52" i="5"/>
  <c r="M52" i="5"/>
  <c r="C53" i="5"/>
  <c r="D53" i="5"/>
  <c r="E53" i="5"/>
  <c r="F53" i="5"/>
  <c r="G53" i="5"/>
  <c r="H53" i="5"/>
  <c r="I53" i="5"/>
  <c r="J53" i="5"/>
  <c r="K53" i="5"/>
  <c r="L53" i="5"/>
  <c r="M53" i="5"/>
  <c r="C54" i="5"/>
  <c r="D54" i="5"/>
  <c r="E54" i="5"/>
  <c r="F54" i="5"/>
  <c r="G54" i="5"/>
  <c r="H54" i="5"/>
  <c r="I54" i="5"/>
  <c r="J54" i="5"/>
  <c r="K54" i="5"/>
  <c r="L54" i="5"/>
  <c r="M54" i="5"/>
  <c r="C55" i="5"/>
  <c r="D55" i="5"/>
  <c r="E55" i="5"/>
  <c r="F55" i="5"/>
  <c r="G55" i="5"/>
  <c r="H55" i="5"/>
  <c r="I55" i="5"/>
  <c r="J55" i="5"/>
  <c r="K55" i="5"/>
  <c r="L55" i="5"/>
  <c r="M55" i="5"/>
  <c r="C56" i="5"/>
  <c r="D56" i="5"/>
  <c r="E56" i="5"/>
  <c r="F56" i="5"/>
  <c r="G56" i="5"/>
  <c r="H56" i="5"/>
  <c r="I56" i="5"/>
  <c r="J56" i="5"/>
  <c r="K56" i="5"/>
  <c r="L56" i="5"/>
  <c r="M56" i="5"/>
  <c r="C57" i="5"/>
  <c r="D57" i="5"/>
  <c r="E57" i="5"/>
  <c r="F57" i="5"/>
  <c r="G57" i="5"/>
  <c r="H57" i="5"/>
  <c r="I57" i="5"/>
  <c r="J57" i="5"/>
  <c r="K57" i="5"/>
  <c r="L57" i="5"/>
  <c r="M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B53" i="5"/>
  <c r="B54" i="5"/>
  <c r="B55" i="5"/>
  <c r="B56" i="5"/>
  <c r="B57" i="5"/>
  <c r="B58" i="5"/>
  <c r="B59" i="5"/>
  <c r="B52" i="5"/>
  <c r="B44" i="5"/>
  <c r="N91" i="4"/>
  <c r="N88" i="4"/>
  <c r="B91" i="1"/>
  <c r="B90" i="1"/>
  <c r="B89" i="1"/>
  <c r="B82" i="1"/>
  <c r="B81" i="1"/>
  <c r="B80" i="1"/>
  <c r="B73" i="1"/>
  <c r="B72" i="1"/>
  <c r="B71" i="1"/>
  <c r="B64" i="1"/>
  <c r="B63" i="1"/>
  <c r="B62" i="1"/>
  <c r="B55" i="1"/>
  <c r="B54" i="1"/>
  <c r="B53" i="1"/>
  <c r="B46" i="1"/>
  <c r="B45" i="1"/>
  <c r="B44" i="1"/>
  <c r="B37" i="1"/>
  <c r="B36" i="1"/>
  <c r="B35" i="1"/>
  <c r="B28" i="1"/>
  <c r="B27" i="1"/>
  <c r="B26" i="1"/>
  <c r="B19" i="1"/>
  <c r="B18" i="1"/>
  <c r="B17" i="1"/>
  <c r="B10" i="1"/>
  <c r="B9" i="1"/>
  <c r="B8" i="1"/>
  <c r="E85" i="4"/>
  <c r="F85" i="4"/>
  <c r="G85" i="4"/>
  <c r="H85" i="4"/>
  <c r="I85" i="4"/>
  <c r="J85" i="4"/>
  <c r="K85" i="4"/>
  <c r="L85" i="4"/>
  <c r="M85" i="4"/>
  <c r="N85" i="4"/>
  <c r="O85" i="4"/>
  <c r="N83" i="4"/>
  <c r="O83" i="4"/>
  <c r="E83" i="4"/>
  <c r="F83" i="4"/>
  <c r="G83" i="4"/>
  <c r="H83" i="4"/>
  <c r="I83" i="4"/>
  <c r="J83" i="4"/>
  <c r="K83" i="4"/>
  <c r="L83" i="4"/>
  <c r="M83" i="4"/>
  <c r="E81" i="4"/>
  <c r="F81" i="4"/>
  <c r="G81" i="4"/>
  <c r="H81" i="4"/>
  <c r="I81" i="4"/>
  <c r="J81" i="4"/>
  <c r="K81" i="4"/>
  <c r="L81" i="4"/>
  <c r="M81" i="4"/>
  <c r="N81" i="4"/>
  <c r="O81" i="4"/>
  <c r="D85" i="4"/>
  <c r="D83" i="4"/>
  <c r="D81" i="4"/>
  <c r="D74" i="4"/>
  <c r="D88" i="4"/>
  <c r="O79" i="4"/>
  <c r="O78" i="4"/>
  <c r="O77" i="4"/>
  <c r="O76" i="4"/>
  <c r="O75" i="4"/>
  <c r="O74" i="4"/>
  <c r="E74" i="4"/>
  <c r="F74" i="4"/>
  <c r="G74" i="4"/>
  <c r="H74" i="4"/>
  <c r="I74" i="4"/>
  <c r="J74" i="4"/>
  <c r="K74" i="4"/>
  <c r="L74" i="4"/>
  <c r="M74" i="4"/>
  <c r="N74" i="4"/>
  <c r="E75" i="4"/>
  <c r="F75" i="4"/>
  <c r="G75" i="4"/>
  <c r="H75" i="4"/>
  <c r="I75" i="4"/>
  <c r="J75" i="4"/>
  <c r="K75" i="4"/>
  <c r="L75" i="4"/>
  <c r="M75" i="4"/>
  <c r="N75" i="4"/>
  <c r="E76" i="4"/>
  <c r="F76" i="4"/>
  <c r="G76" i="4"/>
  <c r="H76" i="4"/>
  <c r="I76" i="4"/>
  <c r="J76" i="4"/>
  <c r="K76" i="4"/>
  <c r="L76" i="4"/>
  <c r="M76" i="4"/>
  <c r="N76" i="4"/>
  <c r="E77" i="4"/>
  <c r="F77" i="4"/>
  <c r="G77" i="4"/>
  <c r="H77" i="4"/>
  <c r="I77" i="4"/>
  <c r="J77" i="4"/>
  <c r="K77" i="4"/>
  <c r="L77" i="4"/>
  <c r="M77" i="4"/>
  <c r="N77" i="4"/>
  <c r="E78" i="4"/>
  <c r="F78" i="4"/>
  <c r="G78" i="4"/>
  <c r="H78" i="4"/>
  <c r="I78" i="4"/>
  <c r="J78" i="4"/>
  <c r="K78" i="4"/>
  <c r="L78" i="4"/>
  <c r="M78" i="4"/>
  <c r="N78" i="4"/>
  <c r="E79" i="4"/>
  <c r="F79" i="4"/>
  <c r="G79" i="4"/>
  <c r="H79" i="4"/>
  <c r="I79" i="4"/>
  <c r="J79" i="4"/>
  <c r="K79" i="4"/>
  <c r="L79" i="4"/>
  <c r="M79" i="4"/>
  <c r="N79" i="4"/>
  <c r="D75" i="4"/>
  <c r="D76" i="4"/>
  <c r="D77" i="4"/>
  <c r="D78" i="4"/>
  <c r="D79" i="4"/>
  <c r="C48" i="4"/>
  <c r="D48" i="4"/>
  <c r="E48" i="4"/>
  <c r="F48" i="4"/>
  <c r="G48" i="4"/>
  <c r="H48" i="4"/>
  <c r="I48" i="4"/>
  <c r="J48" i="4"/>
  <c r="K48" i="4"/>
  <c r="L48" i="4"/>
  <c r="M48" i="4"/>
  <c r="C49" i="4"/>
  <c r="D49" i="4"/>
  <c r="E49" i="4"/>
  <c r="F49" i="4"/>
  <c r="G49" i="4"/>
  <c r="H49" i="4"/>
  <c r="I49" i="4"/>
  <c r="J49" i="4"/>
  <c r="K49" i="4"/>
  <c r="L49" i="4"/>
  <c r="M49" i="4"/>
  <c r="C50" i="4"/>
  <c r="D50" i="4"/>
  <c r="E50" i="4"/>
  <c r="F50" i="4"/>
  <c r="G50" i="4"/>
  <c r="H50" i="4"/>
  <c r="I50" i="4"/>
  <c r="J50" i="4"/>
  <c r="K50" i="4"/>
  <c r="L50" i="4"/>
  <c r="M50" i="4"/>
  <c r="C51" i="4"/>
  <c r="D51" i="4"/>
  <c r="E51" i="4"/>
  <c r="F51" i="4"/>
  <c r="G51" i="4"/>
  <c r="H51" i="4"/>
  <c r="I51" i="4"/>
  <c r="J51" i="4"/>
  <c r="K51" i="4"/>
  <c r="L51" i="4"/>
  <c r="M51" i="4"/>
  <c r="C52" i="4"/>
  <c r="D52" i="4"/>
  <c r="E52" i="4"/>
  <c r="F52" i="4"/>
  <c r="G52" i="4"/>
  <c r="H52" i="4"/>
  <c r="I52" i="4"/>
  <c r="J52" i="4"/>
  <c r="K52" i="4"/>
  <c r="L52" i="4"/>
  <c r="M52" i="4"/>
  <c r="C53" i="4"/>
  <c r="D53" i="4"/>
  <c r="E53" i="4"/>
  <c r="F53" i="4"/>
  <c r="G53" i="4"/>
  <c r="H53" i="4"/>
  <c r="I53" i="4"/>
  <c r="J53" i="4"/>
  <c r="K53" i="4"/>
  <c r="L53" i="4"/>
  <c r="M53" i="4"/>
  <c r="C54" i="4"/>
  <c r="D54" i="4"/>
  <c r="C55" i="4"/>
  <c r="D55" i="4"/>
  <c r="B49" i="4"/>
  <c r="B50" i="4"/>
  <c r="B51" i="4"/>
  <c r="B52" i="4"/>
  <c r="B53" i="4"/>
  <c r="B54" i="4"/>
  <c r="B55" i="4"/>
  <c r="B48" i="4"/>
  <c r="B44" i="4"/>
  <c r="B88" i="1"/>
  <c r="B87" i="1"/>
  <c r="B86" i="1"/>
  <c r="B79" i="1"/>
  <c r="B78" i="1"/>
  <c r="B77" i="1"/>
  <c r="B70" i="1"/>
  <c r="B69" i="1"/>
  <c r="B68" i="1"/>
  <c r="B61" i="1"/>
  <c r="B60" i="1"/>
  <c r="B59" i="1"/>
  <c r="B52" i="1"/>
  <c r="B51" i="1"/>
  <c r="B50" i="1"/>
  <c r="B43" i="1"/>
  <c r="B42" i="1"/>
  <c r="B41" i="1"/>
  <c r="B34" i="1"/>
  <c r="B33" i="1"/>
  <c r="B32" i="1"/>
  <c r="B25" i="1"/>
  <c r="B24" i="1"/>
  <c r="B23" i="1"/>
  <c r="B16" i="1"/>
  <c r="B15" i="1"/>
  <c r="B14" i="1"/>
  <c r="B7" i="1"/>
  <c r="B6" i="1"/>
  <c r="B5" i="1"/>
  <c r="D79" i="3"/>
  <c r="E79" i="3"/>
  <c r="F79" i="3"/>
  <c r="G79" i="3"/>
  <c r="H79" i="3"/>
  <c r="I79" i="3"/>
  <c r="J79" i="3"/>
  <c r="K79" i="3"/>
  <c r="L79" i="3"/>
  <c r="M79" i="3"/>
  <c r="M82" i="3" s="1"/>
  <c r="N79" i="3"/>
  <c r="C79" i="3"/>
  <c r="D77" i="3"/>
  <c r="E77" i="3"/>
  <c r="F77" i="3"/>
  <c r="G77" i="3"/>
  <c r="H77" i="3"/>
  <c r="I77" i="3"/>
  <c r="J77" i="3"/>
  <c r="K77" i="3"/>
  <c r="L77" i="3"/>
  <c r="M77" i="3"/>
  <c r="N77" i="3"/>
  <c r="C77" i="3"/>
  <c r="D75" i="3"/>
  <c r="E75" i="3"/>
  <c r="F75" i="3"/>
  <c r="G75" i="3"/>
  <c r="H75" i="3"/>
  <c r="I75" i="3"/>
  <c r="J75" i="3"/>
  <c r="K75" i="3"/>
  <c r="L75" i="3"/>
  <c r="M75" i="3"/>
  <c r="N75" i="3"/>
  <c r="C75" i="3"/>
  <c r="C82" i="3"/>
  <c r="N73" i="3"/>
  <c r="N72" i="3"/>
  <c r="N71" i="3"/>
  <c r="N70" i="3"/>
  <c r="N69" i="3"/>
  <c r="N68" i="3"/>
  <c r="D68" i="3"/>
  <c r="E68" i="3"/>
  <c r="F68" i="3"/>
  <c r="G68" i="3"/>
  <c r="H68" i="3"/>
  <c r="I68" i="3"/>
  <c r="J68" i="3"/>
  <c r="K68" i="3"/>
  <c r="L68" i="3"/>
  <c r="M68" i="3"/>
  <c r="D69" i="3"/>
  <c r="E69" i="3"/>
  <c r="F69" i="3"/>
  <c r="G69" i="3"/>
  <c r="H69" i="3"/>
  <c r="I69" i="3"/>
  <c r="J69" i="3"/>
  <c r="K69" i="3"/>
  <c r="L69" i="3"/>
  <c r="M69" i="3"/>
  <c r="D70" i="3"/>
  <c r="E70" i="3"/>
  <c r="F70" i="3"/>
  <c r="G70" i="3"/>
  <c r="H70" i="3"/>
  <c r="I70" i="3"/>
  <c r="J70" i="3"/>
  <c r="K70" i="3"/>
  <c r="L70" i="3"/>
  <c r="M70" i="3"/>
  <c r="D71" i="3"/>
  <c r="E71" i="3"/>
  <c r="F71" i="3"/>
  <c r="G71" i="3"/>
  <c r="H71" i="3"/>
  <c r="I71" i="3"/>
  <c r="J71" i="3"/>
  <c r="K71" i="3"/>
  <c r="L71" i="3"/>
  <c r="M71" i="3"/>
  <c r="D72" i="3"/>
  <c r="E72" i="3"/>
  <c r="F72" i="3"/>
  <c r="G72" i="3"/>
  <c r="H72" i="3"/>
  <c r="I72" i="3"/>
  <c r="J72" i="3"/>
  <c r="K72" i="3"/>
  <c r="L72" i="3"/>
  <c r="M72" i="3"/>
  <c r="D73" i="3"/>
  <c r="E73" i="3"/>
  <c r="F73" i="3"/>
  <c r="G73" i="3"/>
  <c r="H73" i="3"/>
  <c r="I73" i="3"/>
  <c r="J73" i="3"/>
  <c r="K73" i="3"/>
  <c r="L73" i="3"/>
  <c r="M73" i="3"/>
  <c r="C69" i="3"/>
  <c r="C70" i="3"/>
  <c r="C71" i="3"/>
  <c r="C72" i="3"/>
  <c r="C73" i="3"/>
  <c r="C68" i="3"/>
  <c r="B58" i="3"/>
  <c r="C58" i="3"/>
  <c r="D58" i="3"/>
  <c r="B59" i="3"/>
  <c r="C59" i="3"/>
  <c r="D59" i="3"/>
  <c r="B53" i="3"/>
  <c r="C53" i="3"/>
  <c r="D53" i="3"/>
  <c r="E53" i="3"/>
  <c r="F53" i="3"/>
  <c r="G53" i="3"/>
  <c r="H53" i="3"/>
  <c r="I53" i="3"/>
  <c r="J53" i="3"/>
  <c r="K53" i="3"/>
  <c r="L53" i="3"/>
  <c r="M53" i="3"/>
  <c r="B54" i="3"/>
  <c r="C54" i="3"/>
  <c r="D54" i="3"/>
  <c r="E54" i="3"/>
  <c r="F54" i="3"/>
  <c r="G54" i="3"/>
  <c r="H54" i="3"/>
  <c r="I54" i="3"/>
  <c r="J54" i="3"/>
  <c r="K54" i="3"/>
  <c r="L54" i="3"/>
  <c r="M54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57" i="3"/>
  <c r="C57" i="3"/>
  <c r="D57" i="3"/>
  <c r="E57" i="3"/>
  <c r="F57" i="3"/>
  <c r="G57" i="3"/>
  <c r="H57" i="3"/>
  <c r="I57" i="3"/>
  <c r="J57" i="3"/>
  <c r="K57" i="3"/>
  <c r="L57" i="3"/>
  <c r="M57" i="3"/>
  <c r="C52" i="3"/>
  <c r="D52" i="3"/>
  <c r="E52" i="3"/>
  <c r="F52" i="3"/>
  <c r="G52" i="3"/>
  <c r="H52" i="3"/>
  <c r="I52" i="3"/>
  <c r="J52" i="3"/>
  <c r="K52" i="3"/>
  <c r="L52" i="3"/>
  <c r="M52" i="3"/>
  <c r="B52" i="3"/>
  <c r="B45" i="3"/>
  <c r="B2" i="1"/>
  <c r="D77" i="2"/>
  <c r="E77" i="2"/>
  <c r="F77" i="2"/>
  <c r="B31" i="1" s="1"/>
  <c r="G77" i="2"/>
  <c r="B40" i="1" s="1"/>
  <c r="H77" i="2"/>
  <c r="I77" i="2"/>
  <c r="J77" i="2"/>
  <c r="B67" i="1" s="1"/>
  <c r="K77" i="2"/>
  <c r="L77" i="2"/>
  <c r="B85" i="1" s="1"/>
  <c r="M77" i="2"/>
  <c r="N77" i="2"/>
  <c r="D75" i="2"/>
  <c r="B12" i="1" s="1"/>
  <c r="E75" i="2"/>
  <c r="B21" i="1" s="1"/>
  <c r="F75" i="2"/>
  <c r="B30" i="1" s="1"/>
  <c r="G75" i="2"/>
  <c r="H75" i="2"/>
  <c r="I75" i="2"/>
  <c r="B57" i="1" s="1"/>
  <c r="J75" i="2"/>
  <c r="K75" i="2"/>
  <c r="L75" i="2"/>
  <c r="B84" i="1" s="1"/>
  <c r="M75" i="2"/>
  <c r="N75" i="2"/>
  <c r="N73" i="2"/>
  <c r="M73" i="2"/>
  <c r="E73" i="2"/>
  <c r="B20" i="1" s="1"/>
  <c r="F73" i="2"/>
  <c r="B29" i="1" s="1"/>
  <c r="G73" i="2"/>
  <c r="H73" i="2"/>
  <c r="I73" i="2"/>
  <c r="J73" i="2"/>
  <c r="K73" i="2"/>
  <c r="B74" i="1" s="1"/>
  <c r="L73" i="2"/>
  <c r="D73" i="2"/>
  <c r="B11" i="1" s="1"/>
  <c r="C77" i="2"/>
  <c r="B4" i="1" s="1"/>
  <c r="C75" i="2"/>
  <c r="B3" i="1" s="1"/>
  <c r="C73" i="2"/>
  <c r="C80" i="2"/>
  <c r="B83" i="1"/>
  <c r="B76" i="1"/>
  <c r="B75" i="1"/>
  <c r="B66" i="1"/>
  <c r="B65" i="1"/>
  <c r="B58" i="1"/>
  <c r="B56" i="1"/>
  <c r="B49" i="1"/>
  <c r="B48" i="1"/>
  <c r="B47" i="1"/>
  <c r="B39" i="1"/>
  <c r="B38" i="1"/>
  <c r="B22" i="1"/>
  <c r="B13" i="1"/>
  <c r="D54" i="8" l="1"/>
  <c r="E101" i="8" s="1"/>
  <c r="D56" i="8"/>
  <c r="E103" i="8" s="1"/>
  <c r="C59" i="8"/>
  <c r="Q102" i="8" s="1"/>
  <c r="E52" i="8"/>
  <c r="F99" i="8" s="1"/>
  <c r="M52" i="8"/>
  <c r="N99" i="8" s="1"/>
  <c r="I53" i="8"/>
  <c r="J100" i="8" s="1"/>
  <c r="E54" i="8"/>
  <c r="F101" i="8" s="1"/>
  <c r="M54" i="8"/>
  <c r="N101" i="8" s="1"/>
  <c r="I55" i="8"/>
  <c r="J102" i="8" s="1"/>
  <c r="E56" i="8"/>
  <c r="F103" i="8" s="1"/>
  <c r="M56" i="8"/>
  <c r="N103" i="8" s="1"/>
  <c r="I57" i="8"/>
  <c r="J104" i="8" s="1"/>
  <c r="E58" i="8"/>
  <c r="O99" i="8" s="1"/>
  <c r="D59" i="8"/>
  <c r="Q104" i="8" s="1"/>
  <c r="D52" i="8"/>
  <c r="E99" i="8" s="1"/>
  <c r="H57" i="8"/>
  <c r="I104" i="8" s="1"/>
  <c r="F52" i="8"/>
  <c r="G99" i="8" s="1"/>
  <c r="B53" i="8"/>
  <c r="J53" i="8"/>
  <c r="K100" i="8" s="1"/>
  <c r="F54" i="8"/>
  <c r="G101" i="8" s="1"/>
  <c r="B55" i="8"/>
  <c r="J55" i="8"/>
  <c r="K102" i="8" s="1"/>
  <c r="F56" i="8"/>
  <c r="G103" i="8" s="1"/>
  <c r="B57" i="8"/>
  <c r="J57" i="8"/>
  <c r="K104" i="8" s="1"/>
  <c r="F58" i="8"/>
  <c r="O101" i="8" s="1"/>
  <c r="E59" i="8"/>
  <c r="O100" i="8" s="1"/>
  <c r="G52" i="8"/>
  <c r="H99" i="8" s="1"/>
  <c r="C53" i="8"/>
  <c r="D100" i="8" s="1"/>
  <c r="K53" i="8"/>
  <c r="L100" i="8" s="1"/>
  <c r="G54" i="8"/>
  <c r="H101" i="8" s="1"/>
  <c r="C55" i="8"/>
  <c r="D102" i="8" s="1"/>
  <c r="K55" i="8"/>
  <c r="L102" i="8" s="1"/>
  <c r="G56" i="8"/>
  <c r="H103" i="8" s="1"/>
  <c r="C57" i="8"/>
  <c r="D104" i="8" s="1"/>
  <c r="K57" i="8"/>
  <c r="L104" i="8" s="1"/>
  <c r="G58" i="8"/>
  <c r="O103" i="8" s="1"/>
  <c r="F59" i="8"/>
  <c r="O102" i="8" s="1"/>
  <c r="H52" i="8"/>
  <c r="I99" i="8" s="1"/>
  <c r="D53" i="8"/>
  <c r="E100" i="8" s="1"/>
  <c r="L53" i="8"/>
  <c r="M100" i="8" s="1"/>
  <c r="H54" i="8"/>
  <c r="I101" i="8" s="1"/>
  <c r="D55" i="8"/>
  <c r="E102" i="8" s="1"/>
  <c r="L55" i="8"/>
  <c r="M102" i="8" s="1"/>
  <c r="H56" i="8"/>
  <c r="I103" i="8" s="1"/>
  <c r="D57" i="8"/>
  <c r="E104" i="8" s="1"/>
  <c r="L57" i="8"/>
  <c r="M104" i="8" s="1"/>
  <c r="H58" i="8"/>
  <c r="P99" i="8" s="1"/>
  <c r="G59" i="8"/>
  <c r="O104" i="8" s="1"/>
  <c r="I52" i="8"/>
  <c r="J99" i="8" s="1"/>
  <c r="M53" i="8"/>
  <c r="N100" i="8" s="1"/>
  <c r="E55" i="8"/>
  <c r="F102" i="8" s="1"/>
  <c r="I56" i="8"/>
  <c r="J103" i="8" s="1"/>
  <c r="E57" i="8"/>
  <c r="F104" i="8" s="1"/>
  <c r="I58" i="8"/>
  <c r="P101" i="8" s="1"/>
  <c r="H59" i="8"/>
  <c r="P100" i="8" s="1"/>
  <c r="B52" i="8"/>
  <c r="J52" i="8"/>
  <c r="K99" i="8" s="1"/>
  <c r="F53" i="8"/>
  <c r="G100" i="8" s="1"/>
  <c r="B54" i="8"/>
  <c r="J54" i="8"/>
  <c r="K101" i="8" s="1"/>
  <c r="F55" i="8"/>
  <c r="G102" i="8" s="1"/>
  <c r="B56" i="8"/>
  <c r="J56" i="8"/>
  <c r="K103" i="8" s="1"/>
  <c r="F57" i="8"/>
  <c r="G104" i="8" s="1"/>
  <c r="B58" i="8"/>
  <c r="Q99" i="8" s="1"/>
  <c r="J58" i="8"/>
  <c r="P103" i="8" s="1"/>
  <c r="I59" i="8"/>
  <c r="P102" i="8" s="1"/>
  <c r="E53" i="8"/>
  <c r="F100" i="8" s="1"/>
  <c r="I54" i="8"/>
  <c r="J101" i="8" s="1"/>
  <c r="M55" i="8"/>
  <c r="N102" i="8" s="1"/>
  <c r="M57" i="8"/>
  <c r="N104" i="8" s="1"/>
  <c r="C52" i="8"/>
  <c r="D99" i="8" s="1"/>
  <c r="K52" i="8"/>
  <c r="L99" i="8" s="1"/>
  <c r="G53" i="8"/>
  <c r="H100" i="8" s="1"/>
  <c r="C54" i="8"/>
  <c r="D101" i="8" s="1"/>
  <c r="K54" i="8"/>
  <c r="L101" i="8" s="1"/>
  <c r="G55" i="8"/>
  <c r="H102" i="8" s="1"/>
  <c r="C56" i="8"/>
  <c r="D103" i="8" s="1"/>
  <c r="K56" i="8"/>
  <c r="L103" i="8" s="1"/>
  <c r="G57" i="8"/>
  <c r="H104" i="8" s="1"/>
  <c r="C58" i="8"/>
  <c r="Q101" i="8" s="1"/>
  <c r="B59" i="8"/>
  <c r="Q100" i="8" s="1"/>
  <c r="J59" i="8"/>
  <c r="P104" i="8" s="1"/>
  <c r="L52" i="8"/>
  <c r="M99" i="8" s="1"/>
  <c r="H53" i="8"/>
  <c r="I100" i="8" s="1"/>
  <c r="L54" i="8"/>
  <c r="M101" i="8" s="1"/>
  <c r="H55" i="8"/>
  <c r="I102" i="8" s="1"/>
  <c r="L56" i="8"/>
  <c r="M103" i="8" s="1"/>
  <c r="I56" i="7"/>
  <c r="J103" i="7" s="1"/>
  <c r="H59" i="7"/>
  <c r="P100" i="7" s="1"/>
  <c r="C59" i="7"/>
  <c r="Q102" i="7" s="1"/>
  <c r="D58" i="7"/>
  <c r="Q103" i="7" s="1"/>
  <c r="H57" i="7"/>
  <c r="I104" i="7" s="1"/>
  <c r="L56" i="7"/>
  <c r="M103" i="7" s="1"/>
  <c r="D56" i="7"/>
  <c r="E103" i="7" s="1"/>
  <c r="H55" i="7"/>
  <c r="I102" i="7" s="1"/>
  <c r="L54" i="7"/>
  <c r="M101" i="7" s="1"/>
  <c r="D54" i="7"/>
  <c r="E101" i="7" s="1"/>
  <c r="H53" i="7"/>
  <c r="I100" i="7" s="1"/>
  <c r="L52" i="7"/>
  <c r="M99" i="7" s="1"/>
  <c r="D52" i="7"/>
  <c r="E99" i="7" s="1"/>
  <c r="B59" i="7"/>
  <c r="Q100" i="7" s="1"/>
  <c r="G57" i="7"/>
  <c r="H104" i="7" s="1"/>
  <c r="C56" i="7"/>
  <c r="D103" i="7" s="1"/>
  <c r="K54" i="7"/>
  <c r="L101" i="7" s="1"/>
  <c r="G53" i="7"/>
  <c r="H100" i="7" s="1"/>
  <c r="K52" i="7"/>
  <c r="L99" i="7" s="1"/>
  <c r="J58" i="7"/>
  <c r="P103" i="7" s="1"/>
  <c r="J56" i="7"/>
  <c r="K103" i="7" s="1"/>
  <c r="F55" i="7"/>
  <c r="G102" i="7" s="1"/>
  <c r="B54" i="7"/>
  <c r="J52" i="7"/>
  <c r="K99" i="7" s="1"/>
  <c r="B52" i="7"/>
  <c r="G59" i="7"/>
  <c r="O104" i="7" s="1"/>
  <c r="H58" i="7"/>
  <c r="P99" i="7" s="1"/>
  <c r="L57" i="7"/>
  <c r="M104" i="7" s="1"/>
  <c r="D57" i="7"/>
  <c r="E104" i="7" s="1"/>
  <c r="H56" i="7"/>
  <c r="I103" i="7" s="1"/>
  <c r="L55" i="7"/>
  <c r="M102" i="7" s="1"/>
  <c r="D55" i="7"/>
  <c r="E102" i="7" s="1"/>
  <c r="H54" i="7"/>
  <c r="I101" i="7" s="1"/>
  <c r="L53" i="7"/>
  <c r="M100" i="7" s="1"/>
  <c r="D53" i="7"/>
  <c r="E100" i="7" s="1"/>
  <c r="H52" i="7"/>
  <c r="I99" i="7" s="1"/>
  <c r="F59" i="7"/>
  <c r="O102" i="7" s="1"/>
  <c r="G58" i="7"/>
  <c r="O103" i="7" s="1"/>
  <c r="K57" i="7"/>
  <c r="L104" i="7" s="1"/>
  <c r="C57" i="7"/>
  <c r="D104" i="7" s="1"/>
  <c r="G56" i="7"/>
  <c r="H103" i="7" s="1"/>
  <c r="K55" i="7"/>
  <c r="L102" i="7" s="1"/>
  <c r="C55" i="7"/>
  <c r="D102" i="7" s="1"/>
  <c r="G54" i="7"/>
  <c r="H101" i="7" s="1"/>
  <c r="K53" i="7"/>
  <c r="L100" i="7" s="1"/>
  <c r="C53" i="7"/>
  <c r="D100" i="7" s="1"/>
  <c r="G52" i="7"/>
  <c r="H99" i="7" s="1"/>
  <c r="J59" i="7"/>
  <c r="P104" i="7" s="1"/>
  <c r="C58" i="7"/>
  <c r="Q101" i="7" s="1"/>
  <c r="K56" i="7"/>
  <c r="L103" i="7" s="1"/>
  <c r="G55" i="7"/>
  <c r="H102" i="7" s="1"/>
  <c r="C54" i="7"/>
  <c r="D101" i="7" s="1"/>
  <c r="C52" i="7"/>
  <c r="D99" i="7" s="1"/>
  <c r="I59" i="7"/>
  <c r="P102" i="7" s="1"/>
  <c r="B58" i="7"/>
  <c r="Q99" i="7" s="1"/>
  <c r="F57" i="7"/>
  <c r="G104" i="7" s="1"/>
  <c r="B56" i="7"/>
  <c r="J54" i="7"/>
  <c r="K101" i="7" s="1"/>
  <c r="F53" i="7"/>
  <c r="G100" i="7" s="1"/>
  <c r="E59" i="7"/>
  <c r="O100" i="7" s="1"/>
  <c r="F58" i="7"/>
  <c r="O101" i="7" s="1"/>
  <c r="J57" i="7"/>
  <c r="K104" i="7" s="1"/>
  <c r="B57" i="7"/>
  <c r="F56" i="7"/>
  <c r="G103" i="7" s="1"/>
  <c r="J55" i="7"/>
  <c r="K102" i="7" s="1"/>
  <c r="B55" i="7"/>
  <c r="F54" i="7"/>
  <c r="G101" i="7" s="1"/>
  <c r="J53" i="7"/>
  <c r="K100" i="7" s="1"/>
  <c r="B53" i="7"/>
  <c r="F52" i="7"/>
  <c r="G99" i="7" s="1"/>
  <c r="D59" i="7"/>
  <c r="Q104" i="7" s="1"/>
  <c r="E58" i="7"/>
  <c r="O99" i="7" s="1"/>
  <c r="I57" i="7"/>
  <c r="J104" i="7" s="1"/>
  <c r="M56" i="7"/>
  <c r="N103" i="7" s="1"/>
  <c r="E56" i="7"/>
  <c r="F103" i="7" s="1"/>
  <c r="I55" i="7"/>
  <c r="J102" i="7" s="1"/>
  <c r="M54" i="7"/>
  <c r="N101" i="7" s="1"/>
  <c r="E54" i="7"/>
  <c r="F101" i="7" s="1"/>
  <c r="I53" i="7"/>
  <c r="J100" i="7" s="1"/>
  <c r="M52" i="7"/>
  <c r="N99" i="7" s="1"/>
  <c r="E52" i="7"/>
  <c r="F99" i="7" s="1"/>
  <c r="E57" i="7"/>
  <c r="F104" i="7" s="1"/>
  <c r="I52" i="7"/>
  <c r="J99" i="7" s="1"/>
  <c r="M57" i="7"/>
  <c r="N104" i="7" s="1"/>
  <c r="E53" i="7"/>
  <c r="F100" i="7" s="1"/>
  <c r="I58" i="7"/>
  <c r="P101" i="7" s="1"/>
  <c r="I54" i="7"/>
  <c r="J101" i="7" s="1"/>
  <c r="E55" i="7"/>
  <c r="F102" i="7" s="1"/>
  <c r="M55" i="7"/>
  <c r="N102" i="7" s="1"/>
  <c r="D106" i="5"/>
  <c r="D113" i="5"/>
  <c r="M80" i="2"/>
  <c r="B44" i="2"/>
  <c r="D113" i="8" l="1"/>
  <c r="D113" i="7"/>
  <c r="D110" i="7" s="1"/>
  <c r="B7" i="6" s="1"/>
  <c r="L110" i="7"/>
  <c r="B79" i="6" s="1"/>
  <c r="G106" i="7"/>
  <c r="B32" i="6" s="1"/>
  <c r="L106" i="7"/>
  <c r="B77" i="6" s="1"/>
  <c r="K110" i="7"/>
  <c r="B70" i="6" s="1"/>
  <c r="J110" i="7"/>
  <c r="B61" i="6" s="1"/>
  <c r="D108" i="7"/>
  <c r="B6" i="6" s="1"/>
  <c r="J106" i="7"/>
  <c r="B59" i="6" s="1"/>
  <c r="H108" i="7"/>
  <c r="B42" i="6" s="1"/>
  <c r="G108" i="7"/>
  <c r="B33" i="6" s="1"/>
  <c r="C52" i="2"/>
  <c r="C66" i="2" s="1"/>
  <c r="C53" i="2"/>
  <c r="C67" i="2" s="1"/>
  <c r="M59" i="2"/>
  <c r="N71" i="2" s="1"/>
  <c r="G57" i="2"/>
  <c r="G71" i="2" s="1"/>
  <c r="M53" i="2"/>
  <c r="M67" i="2" s="1"/>
  <c r="K58" i="2"/>
  <c r="N66" i="2" s="1"/>
  <c r="M56" i="2"/>
  <c r="M70" i="2" s="1"/>
  <c r="L55" i="2"/>
  <c r="L69" i="2" s="1"/>
  <c r="K54" i="2"/>
  <c r="K68" i="2" s="1"/>
  <c r="J53" i="2"/>
  <c r="J67" i="2" s="1"/>
  <c r="I52" i="2"/>
  <c r="I66" i="2" s="1"/>
  <c r="E56" i="2"/>
  <c r="E70" i="2" s="1"/>
  <c r="C56" i="2"/>
  <c r="C70" i="2" s="1"/>
  <c r="B52" i="2"/>
  <c r="M57" i="2"/>
  <c r="M71" i="2" s="1"/>
  <c r="L56" i="2"/>
  <c r="L70" i="2" s="1"/>
  <c r="K55" i="2"/>
  <c r="K69" i="2" s="1"/>
  <c r="J54" i="2"/>
  <c r="J68" i="2" s="1"/>
  <c r="I53" i="2"/>
  <c r="I67" i="2" s="1"/>
  <c r="H52" i="2"/>
  <c r="H66" i="2" s="1"/>
  <c r="D54" i="2"/>
  <c r="D68" i="2" s="1"/>
  <c r="L59" i="2"/>
  <c r="N69" i="2" s="1"/>
  <c r="C54" i="2"/>
  <c r="C68" i="2" s="1"/>
  <c r="K59" i="2"/>
  <c r="N67" i="2" s="1"/>
  <c r="M58" i="2"/>
  <c r="N70" i="2" s="1"/>
  <c r="K52" i="2"/>
  <c r="K66" i="2" s="1"/>
  <c r="L58" i="2"/>
  <c r="N68" i="2" s="1"/>
  <c r="K53" i="2"/>
  <c r="K67" i="2" s="1"/>
  <c r="J55" i="2"/>
  <c r="J69" i="2" s="1"/>
  <c r="C55" i="2"/>
  <c r="C69" i="2" s="1"/>
  <c r="D57" i="2"/>
  <c r="D71" i="2" s="1"/>
  <c r="L53" i="2"/>
  <c r="L67" i="2" s="1"/>
  <c r="M55" i="2"/>
  <c r="M69" i="2" s="1"/>
  <c r="J52" i="2"/>
  <c r="J66" i="2" s="1"/>
  <c r="L57" i="2"/>
  <c r="L71" i="2" s="1"/>
  <c r="H53" i="2"/>
  <c r="H67" i="2" s="1"/>
  <c r="B56" i="2"/>
  <c r="K57" i="2"/>
  <c r="K71" i="2" s="1"/>
  <c r="J56" i="2"/>
  <c r="J70" i="2" s="1"/>
  <c r="I55" i="2"/>
  <c r="I69" i="2" s="1"/>
  <c r="H54" i="2"/>
  <c r="H68" i="2" s="1"/>
  <c r="G53" i="2"/>
  <c r="G67" i="2" s="1"/>
  <c r="F52" i="2"/>
  <c r="F66" i="2" s="1"/>
  <c r="F57" i="2"/>
  <c r="F71" i="2" s="1"/>
  <c r="D55" i="2"/>
  <c r="D69" i="2" s="1"/>
  <c r="M54" i="2"/>
  <c r="M68" i="2" s="1"/>
  <c r="C57" i="2"/>
  <c r="C71" i="2" s="1"/>
  <c r="L54" i="2"/>
  <c r="L68" i="2" s="1"/>
  <c r="B57" i="2"/>
  <c r="K56" i="2"/>
  <c r="K70" i="2" s="1"/>
  <c r="I54" i="2"/>
  <c r="I68" i="2" s="1"/>
  <c r="G52" i="2"/>
  <c r="G66" i="2" s="1"/>
  <c r="B55" i="2"/>
  <c r="J57" i="2"/>
  <c r="J71" i="2" s="1"/>
  <c r="I56" i="2"/>
  <c r="I70" i="2" s="1"/>
  <c r="H55" i="2"/>
  <c r="H69" i="2" s="1"/>
  <c r="G54" i="2"/>
  <c r="G68" i="2" s="1"/>
  <c r="F53" i="2"/>
  <c r="F67" i="2" s="1"/>
  <c r="E52" i="2"/>
  <c r="E66" i="2" s="1"/>
  <c r="E55" i="2"/>
  <c r="E69" i="2" s="1"/>
  <c r="E57" i="2"/>
  <c r="E71" i="2" s="1"/>
  <c r="F56" i="2"/>
  <c r="F70" i="2" s="1"/>
  <c r="M52" i="2"/>
  <c r="M66" i="2" s="1"/>
  <c r="D56" i="2"/>
  <c r="D70" i="2" s="1"/>
  <c r="L52" i="2"/>
  <c r="L66" i="2" s="1"/>
  <c r="B54" i="2"/>
  <c r="I57" i="2"/>
  <c r="I71" i="2" s="1"/>
  <c r="H56" i="2"/>
  <c r="H70" i="2" s="1"/>
  <c r="G55" i="2"/>
  <c r="G69" i="2" s="1"/>
  <c r="F54" i="2"/>
  <c r="F68" i="2" s="1"/>
  <c r="E53" i="2"/>
  <c r="E67" i="2" s="1"/>
  <c r="D52" i="2"/>
  <c r="D66" i="2" s="1"/>
  <c r="B53" i="2"/>
  <c r="H57" i="2"/>
  <c r="H71" i="2" s="1"/>
  <c r="G56" i="2"/>
  <c r="G70" i="2" s="1"/>
  <c r="F55" i="2"/>
  <c r="F69" i="2" s="1"/>
  <c r="E54" i="2"/>
  <c r="E68" i="2" s="1"/>
  <c r="D53" i="2"/>
  <c r="D67" i="2" s="1"/>
  <c r="L110" i="8" l="1"/>
  <c r="J108" i="8"/>
  <c r="P106" i="8"/>
  <c r="H106" i="8"/>
  <c r="K110" i="8"/>
  <c r="Q108" i="8"/>
  <c r="I108" i="8"/>
  <c r="O106" i="8"/>
  <c r="G106" i="8"/>
  <c r="I110" i="8"/>
  <c r="J110" i="8"/>
  <c r="P108" i="8"/>
  <c r="H108" i="8"/>
  <c r="N106" i="8"/>
  <c r="F106" i="8"/>
  <c r="Q110" i="8"/>
  <c r="O108" i="8"/>
  <c r="G108" i="8"/>
  <c r="M106" i="8"/>
  <c r="E106" i="8"/>
  <c r="P110" i="8"/>
  <c r="H110" i="8"/>
  <c r="N108" i="8"/>
  <c r="F108" i="8"/>
  <c r="L106" i="8"/>
  <c r="D106" i="8"/>
  <c r="O110" i="8"/>
  <c r="G110" i="8"/>
  <c r="M108" i="8"/>
  <c r="E108" i="8"/>
  <c r="K106" i="8"/>
  <c r="F110" i="8"/>
  <c r="L108" i="8"/>
  <c r="D108" i="8"/>
  <c r="J106" i="8"/>
  <c r="D110" i="8"/>
  <c r="N110" i="8"/>
  <c r="M110" i="8"/>
  <c r="E110" i="8"/>
  <c r="K108" i="8"/>
  <c r="Q106" i="8"/>
  <c r="I106" i="8"/>
  <c r="O106" i="7"/>
  <c r="B104" i="6" s="1"/>
  <c r="L108" i="7"/>
  <c r="B78" i="6" s="1"/>
  <c r="N108" i="7"/>
  <c r="B96" i="6" s="1"/>
  <c r="I106" i="7"/>
  <c r="B50" i="6" s="1"/>
  <c r="F110" i="7"/>
  <c r="B25" i="6" s="1"/>
  <c r="E108" i="7"/>
  <c r="B15" i="6" s="1"/>
  <c r="H110" i="7"/>
  <c r="B43" i="6" s="1"/>
  <c r="Q108" i="7"/>
  <c r="Q110" i="7"/>
  <c r="K106" i="7"/>
  <c r="B68" i="6" s="1"/>
  <c r="Q106" i="7"/>
  <c r="N110" i="7"/>
  <c r="B97" i="6" s="1"/>
  <c r="M108" i="7"/>
  <c r="P110" i="7"/>
  <c r="H106" i="7"/>
  <c r="B41" i="6" s="1"/>
  <c r="F108" i="7"/>
  <c r="B24" i="6" s="1"/>
  <c r="I108" i="7"/>
  <c r="B51" i="6" s="1"/>
  <c r="K108" i="7"/>
  <c r="B69" i="6" s="1"/>
  <c r="I110" i="7"/>
  <c r="B52" i="6" s="1"/>
  <c r="G110" i="7"/>
  <c r="B34" i="6" s="1"/>
  <c r="E106" i="7"/>
  <c r="B14" i="6" s="1"/>
  <c r="P106" i="7"/>
  <c r="E110" i="7"/>
  <c r="B16" i="6" s="1"/>
  <c r="F106" i="7"/>
  <c r="B23" i="6" s="1"/>
  <c r="O110" i="7"/>
  <c r="B106" i="6" s="1"/>
  <c r="O108" i="7"/>
  <c r="B105" i="6" s="1"/>
  <c r="J108" i="7"/>
  <c r="B60" i="6" s="1"/>
  <c r="M106" i="7"/>
  <c r="M110" i="7"/>
  <c r="N106" i="7"/>
  <c r="B95" i="6" s="1"/>
  <c r="D106" i="7"/>
  <c r="B5" i="6" s="1"/>
  <c r="P108" i="7"/>
  <c r="P113" i="7"/>
  <c r="P11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</author>
  </authors>
  <commentList>
    <comment ref="E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Tecan.At.XFluor.resources,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V_2.14_01/11_MCR (Mar  3 2011/09.03.17)
MEX, V_2.14_01/11_MCR (Mar  3 2011/09.02.39)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</author>
  </authors>
  <commentList>
    <comment ref="E1" authorId="0" shapeId="0" xr:uid="{85E16CF3-F4C4-4333-A513-4EDDC3FBAF85}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Tecan.At.XFluor.resources, 2.0.10.0
</t>
        </r>
      </text>
    </comment>
    <comment ref="E3" authorId="0" shapeId="0" xr:uid="{DFBAD7EB-5984-4181-A9B7-274713BF2A9D}">
      <text>
        <r>
          <rPr>
            <b/>
            <sz val="9"/>
            <color indexed="81"/>
            <rFont val="Segoe UI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V_2.14_01/11_MCR (Mar  3 2011/09.03.17)
MEX, V_2.14_01/11_MCR (Mar  3 2011/09.02.39)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</author>
  </authors>
  <commentList>
    <comment ref="E1" authorId="0" shapeId="0" xr:uid="{762EF6A5-6DAC-49D5-B561-E27E6AF75982}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Tecan.At.XFluor.resources, 2.0.10.0
</t>
        </r>
      </text>
    </comment>
    <comment ref="E3" authorId="0" shapeId="0" xr:uid="{8206E69C-8A55-4F4E-ADB6-682163E6FD4D}">
      <text>
        <r>
          <rPr>
            <b/>
            <sz val="9"/>
            <color indexed="81"/>
            <rFont val="Segoe UI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V_2.14_01/11_MCR (Mar  3 2011/09.03.17)
MEX, V_2.14_01/11_MCR (Mar  3 2011/09.02.39)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</author>
  </authors>
  <commentList>
    <comment ref="E1" authorId="0" shapeId="0" xr:uid="{DA011F34-11BD-4B7E-83AE-5D1F51F857D2}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Tecan.At.XFluor.resources, 2.0.10.0
</t>
        </r>
      </text>
    </comment>
    <comment ref="E3" authorId="0" shapeId="0" xr:uid="{52EFA5CC-2F59-4010-9A3B-24F3A601BBF7}">
      <text>
        <r>
          <rPr>
            <b/>
            <sz val="9"/>
            <color indexed="81"/>
            <rFont val="Segoe UI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V_2.14_01/11_MCR (Mar  3 2011/09.03.17)
MEX, V_2.14_01/11_MCR (Mar  3 2011/09.02.39)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</author>
  </authors>
  <commentList>
    <comment ref="E1" authorId="0" shapeId="0" xr:uid="{E80BC1B5-00EC-4569-91F0-1F1911D1A79B}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Tecan.At.XFluor.resources, 2.0.10.0
</t>
        </r>
      </text>
    </comment>
    <comment ref="E3" authorId="0" shapeId="0" xr:uid="{4CB21F0F-7760-4336-8C0A-E224161A7909}">
      <text>
        <r>
          <rPr>
            <b/>
            <sz val="9"/>
            <color indexed="81"/>
            <rFont val="Segoe UI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V_2.14_01/11_MCR (Mar  3 2011/09.03.17)
MEX, V_2.14_01/11_MCR (Mar  3 2011/09.02.39)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</author>
  </authors>
  <commentList>
    <comment ref="E1" authorId="0" shapeId="0" xr:uid="{455BAAE5-7771-460D-9C1E-36AAF6582B57}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Tecan.At.XFluor.resources, 2.0.10.0
</t>
        </r>
      </text>
    </comment>
    <comment ref="E3" authorId="0" shapeId="0" xr:uid="{FF51D7DF-F7DB-45BA-B1FB-17FA094311EF}">
      <text>
        <r>
          <rPr>
            <b/>
            <sz val="9"/>
            <color indexed="81"/>
            <rFont val="Segoe UI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V_2.14_01/11_MCR (Mar  3 2011/09.03.17)
MEX, V_2.14_01/11_MCR (Mar  3 2011/09.02.39)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<sst xmlns="http://schemas.openxmlformats.org/spreadsheetml/2006/main" count="1515" uniqueCount="363">
  <si>
    <t>Application: Tecan i-control</t>
  </si>
  <si>
    <t>Tecan i-control , 2.0.10.0</t>
  </si>
  <si>
    <t>Device: infinite 200Pro</t>
  </si>
  <si>
    <t>Serial number: 1007000033</t>
  </si>
  <si>
    <t>Serial number of connected stacker:</t>
  </si>
  <si>
    <t>Firmware: V_3.37_07/12_Infinite (Jul 20 2012/13.56.47)</t>
  </si>
  <si>
    <t>MAI, V_3.37_07/12_Infinite (Jul 20 2012/13.56.47)</t>
  </si>
  <si>
    <t>Date:</t>
  </si>
  <si>
    <t>23.07.2021</t>
  </si>
  <si>
    <t>Time:</t>
  </si>
  <si>
    <t>16:34:31</t>
  </si>
  <si>
    <t>System</t>
  </si>
  <si>
    <t>TECAN-ZELLAB</t>
  </si>
  <si>
    <t>User</t>
  </si>
  <si>
    <t>TECAN-ZELLAB\Labor</t>
  </si>
  <si>
    <t>Plate</t>
  </si>
  <si>
    <t>Greiner 96 Flat Bottom Black Polystyrene Cat. No.: 655079/655086/655077/655076   [GRE96fb_chimney.pdfx]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</si>
  <si>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</si>
  <si>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</si>
  <si>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</si>
  <si>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</si>
  <si>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</si>
  <si>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</si>
  <si>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</si>
  <si>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</si>
  <si>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Fluorescence Bottom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</si>
  <si>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</si>
  <si>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</si>
  <si>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</si>
  <si>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</si>
  <si>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</si>
  <si>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</si>
  <si>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</si>
  <si>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</si>
  <si>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</si>
  <si>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</si>
  <si>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</si>
  <si>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</si>
  <si>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</si>
  <si>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</si>
  <si>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A1-F12; G1-H3</t>
  </si>
  <si>
    <t>Start Time:</t>
  </si>
  <si>
    <t>23.07.2021 16:34:47</t>
  </si>
  <si>
    <t>Temperature: 21.3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</si>
  <si>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</si>
  <si>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</si>
  <si>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</si>
  <si>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</si>
  <si>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</si>
  <si>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</si>
  <si>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</si>
  <si>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</si>
  <si>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</si>
  <si>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</si>
  <si>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23.07.2021 16:35:23</t>
  </si>
  <si>
    <t>blank A</t>
  </si>
  <si>
    <t>K1 A</t>
  </si>
  <si>
    <t>K2 A</t>
  </si>
  <si>
    <t>K3 A</t>
  </si>
  <si>
    <t>K4 A</t>
  </si>
  <si>
    <t>K5 A</t>
  </si>
  <si>
    <t>K6 A</t>
  </si>
  <si>
    <t>K7 A</t>
  </si>
  <si>
    <t>K8 A</t>
  </si>
  <si>
    <t>K9 A</t>
  </si>
  <si>
    <t>K10 A</t>
  </si>
  <si>
    <t>10% DMSO A</t>
  </si>
  <si>
    <t>blank B</t>
  </si>
  <si>
    <t>K1 B</t>
  </si>
  <si>
    <t>K2 B</t>
  </si>
  <si>
    <t>K3 B</t>
  </si>
  <si>
    <t>K4 B</t>
  </si>
  <si>
    <t>K5 B</t>
  </si>
  <si>
    <t>K6 B</t>
  </si>
  <si>
    <t>K7 B</t>
  </si>
  <si>
    <t>K8 B</t>
  </si>
  <si>
    <t>K9 B</t>
  </si>
  <si>
    <t>K10 B</t>
  </si>
  <si>
    <t>10% DMSO B</t>
  </si>
  <si>
    <t>blank C</t>
  </si>
  <si>
    <t>K1 C</t>
  </si>
  <si>
    <t>K2 C</t>
  </si>
  <si>
    <t>K3 C</t>
  </si>
  <si>
    <t>K4 C</t>
  </si>
  <si>
    <t>K5 C</t>
  </si>
  <si>
    <t>K6 C</t>
  </si>
  <si>
    <t>K7 C</t>
  </si>
  <si>
    <t>K8 C</t>
  </si>
  <si>
    <t>K9 C</t>
  </si>
  <si>
    <t>K10 C</t>
  </si>
  <si>
    <t>10% DMSO C</t>
  </si>
  <si>
    <t>normal cells A</t>
  </si>
  <si>
    <t>normal cells B</t>
  </si>
  <si>
    <t>normal cells C</t>
  </si>
  <si>
    <t>blank</t>
  </si>
  <si>
    <t>neg ø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</si>
  <si>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</si>
  <si>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</si>
  <si>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</si>
  <si>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</si>
  <si>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</si>
  <si>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</si>
  <si>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</si>
  <si>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</si>
  <si>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</si>
  <si>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</si>
  <si>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positive ø</t>
  </si>
  <si>
    <t>0µM</t>
  </si>
  <si>
    <t>0,98µM</t>
  </si>
  <si>
    <t>1,95µM</t>
  </si>
  <si>
    <t>3,90µM</t>
  </si>
  <si>
    <t>7,81µM</t>
  </si>
  <si>
    <t>15,625µM</t>
  </si>
  <si>
    <t>31,25µM</t>
  </si>
  <si>
    <t>62,5µM</t>
  </si>
  <si>
    <t>125µM</t>
  </si>
  <si>
    <t>250µM</t>
  </si>
  <si>
    <t>10% DMSO</t>
  </si>
  <si>
    <t>(normal cells)</t>
  </si>
  <si>
    <t xml:space="preserve">Mean </t>
  </si>
  <si>
    <t>STABW</t>
  </si>
  <si>
    <t>1st t.R.</t>
  </si>
  <si>
    <t>2nd t.R.</t>
  </si>
  <si>
    <t>3rd t.R.</t>
  </si>
  <si>
    <t>ID</t>
  </si>
  <si>
    <t>RTS_mouse_0_uM_1_a</t>
  </si>
  <si>
    <t>RTS_mouse_0_uM_1_b</t>
  </si>
  <si>
    <t>RTS_mouse_0_uM_1_c</t>
  </si>
  <si>
    <t>RTS_mouse_0.98_uM_1_a</t>
  </si>
  <si>
    <t>RTS_mouse_0.98_uM_1_b</t>
  </si>
  <si>
    <t>RTS_mouse_0.98_uM_1_c</t>
  </si>
  <si>
    <t>RTS_mouse_1.95_uM_1_a</t>
  </si>
  <si>
    <t>RTS_mouse_1.95_uM_1_b</t>
  </si>
  <si>
    <t>RTS_mouse_1.95_uM_1_c</t>
  </si>
  <si>
    <t>RTS_mouse_3.90_uM_1_a</t>
  </si>
  <si>
    <t>RTS_mouse_3.90_uM_1_b</t>
  </si>
  <si>
    <t>RTS_mouse_3.90_uM_1_c</t>
  </si>
  <si>
    <t>RTS_mouse_7.81_uM_1_a</t>
  </si>
  <si>
    <t>RTS_mouse_7.81_uM_1_b</t>
  </si>
  <si>
    <t>RTS_mouse_7.81_uM_1_c</t>
  </si>
  <si>
    <t>RTS_mouse_15.625_uM_1_a</t>
  </si>
  <si>
    <t>RTS_mouse_15.625_uM_1_b</t>
  </si>
  <si>
    <t>RTS_mouse_15.625_uM_1_c</t>
  </si>
  <si>
    <t>RTS_mouse_31.25_uM_1_a</t>
  </si>
  <si>
    <t>RTS_mouse_31.25_uM_1_b</t>
  </si>
  <si>
    <t>RTS_mouse_31.25_uM_1_c</t>
  </si>
  <si>
    <t>RTS_mouse_62.5_uM_1_a</t>
  </si>
  <si>
    <t>RTS_mouse_62.5_uM_1_b</t>
  </si>
  <si>
    <t>RTS_mouse_62.5_uM_1_c</t>
  </si>
  <si>
    <t>RTS_mouse_125_uM_1_a</t>
  </si>
  <si>
    <t>RTS_mouse_125_uM_1_b</t>
  </si>
  <si>
    <t>RTS_mouse_125_uM_1_c</t>
  </si>
  <si>
    <t>RTS_mouse_250_uM_1_a</t>
  </si>
  <si>
    <t>RTS_mouse_250_uM_1_b</t>
  </si>
  <si>
    <t>RTS_mouse_250_uM_1_c</t>
  </si>
  <si>
    <t>Viability</t>
  </si>
  <si>
    <t>Date</t>
  </si>
  <si>
    <t>Normierung</t>
  </si>
  <si>
    <t>data corrected for blank</t>
  </si>
  <si>
    <t>30.07.2021</t>
  </si>
  <si>
    <t>16:35:19</t>
  </si>
  <si>
    <t>30.07.2021 16:35:34</t>
  </si>
  <si>
    <t>Temperature: 22.5 °C</t>
  </si>
  <si>
    <t>30.07.2021 16:36:12</t>
  </si>
  <si>
    <t>RTS_mouse_0_uM_2_a</t>
  </si>
  <si>
    <t>RTS_mouse_0_uM_2_b</t>
  </si>
  <si>
    <t>RTS_mouse_0_uM_2_c</t>
  </si>
  <si>
    <t>RTS_mouse_0.98_uM_2_a</t>
  </si>
  <si>
    <t>RTS_mouse_0.98_uM_2_b</t>
  </si>
  <si>
    <t>RTS_mouse_0.98_uM_2_c</t>
  </si>
  <si>
    <t>RTS_mouse_1.95_uM_2_a</t>
  </si>
  <si>
    <t>RTS_mouse_1.95_uM_2_b</t>
  </si>
  <si>
    <t>RTS_mouse_1.95_uM_2_c</t>
  </si>
  <si>
    <t>RTS_mouse_3.90_uM_2_a</t>
  </si>
  <si>
    <t>RTS_mouse_3.90_uM_2_b</t>
  </si>
  <si>
    <t>RTS_mouse_3.90_uM_2_c</t>
  </si>
  <si>
    <t>RTS_mouse_7.81_uM_2_a</t>
  </si>
  <si>
    <t>RTS_mouse_7.81_uM_2_b</t>
  </si>
  <si>
    <t>RTS_mouse_7.81_uM_2_c</t>
  </si>
  <si>
    <t>RTS_mouse_15.625_uM_2_a</t>
  </si>
  <si>
    <t>RTS_mouse_15.625_uM_2_b</t>
  </si>
  <si>
    <t>RTS_mouse_15.625_uM_2_c</t>
  </si>
  <si>
    <t>RTS_mouse_31.25_uM_2_a</t>
  </si>
  <si>
    <t>RTS_mouse_31.25_uM_2_b</t>
  </si>
  <si>
    <t>RTS_mouse_31.25_uM_2_c</t>
  </si>
  <si>
    <t>RTS_mouse_62.5_uM_2_a</t>
  </si>
  <si>
    <t>RTS_mouse_62.5_uM_2_b</t>
  </si>
  <si>
    <t>RTS_mouse_62.5_uM_2_c</t>
  </si>
  <si>
    <t>RTS_mouse_125_uM_2_a</t>
  </si>
  <si>
    <t>RTS_mouse_125_uM_2_b</t>
  </si>
  <si>
    <t>RTS_mouse_125_uM_2_c</t>
  </si>
  <si>
    <t>RTS_mouse_250_uM_2_a</t>
  </si>
  <si>
    <t>RTS_mouse_250_uM_2_b</t>
  </si>
  <si>
    <t>RTS_mouse_250_uM_2_c</t>
  </si>
  <si>
    <t>20.08.2021</t>
  </si>
  <si>
    <t>15:34:39</t>
  </si>
  <si>
    <t>20.08.2021 15:34:55</t>
  </si>
  <si>
    <t>Temperature: 23.7 °C</t>
  </si>
  <si>
    <t>corrected for blank</t>
  </si>
  <si>
    <t>RTS_mouse_0_uM_3_a</t>
  </si>
  <si>
    <t>RTS_mouse_0_uM_3_b</t>
  </si>
  <si>
    <t>RTS_mouse_0_uM_3_c</t>
  </si>
  <si>
    <t>RTS_mouse_0.98_uM_3_a</t>
  </si>
  <si>
    <t>RTS_mouse_0.98_uM_3_b</t>
  </si>
  <si>
    <t>RTS_mouse_0.98_uM_3_c</t>
  </si>
  <si>
    <t>RTS_mouse_1.95_uM_3_a</t>
  </si>
  <si>
    <t>RTS_mouse_1.95_uM_3_b</t>
  </si>
  <si>
    <t>RTS_mouse_1.95_uM_3_c</t>
  </si>
  <si>
    <t>RTS_mouse_3.90_uM_3_a</t>
  </si>
  <si>
    <t>RTS_mouse_3.90_uM_3_b</t>
  </si>
  <si>
    <t>RTS_mouse_3.90_uM_3_c</t>
  </si>
  <si>
    <t>RTS_mouse_7.81_uM_3_a</t>
  </si>
  <si>
    <t>RTS_mouse_7.81_uM_3_b</t>
  </si>
  <si>
    <t>RTS_mouse_7.81_uM_3_c</t>
  </si>
  <si>
    <t>RTS_mouse_15.625_uM_3_a</t>
  </si>
  <si>
    <t>RTS_mouse_15.625_uM_3_b</t>
  </si>
  <si>
    <t>RTS_mouse_15.625_uM_3_c</t>
  </si>
  <si>
    <t>RTS_mouse_31.25_uM_3_a</t>
  </si>
  <si>
    <t>RTS_mouse_31.25_uM_3_b</t>
  </si>
  <si>
    <t>RTS_mouse_31.25_uM_3_c</t>
  </si>
  <si>
    <t>RTS_mouse_62.5_uM_3_a</t>
  </si>
  <si>
    <t>RTS_mouse_62.5_uM_3_b</t>
  </si>
  <si>
    <t>RTS_mouse_62.5_uM_3_c</t>
  </si>
  <si>
    <t>RTS_mouse_125_uM_3_a</t>
  </si>
  <si>
    <t>RTS_mouse_125_uM_3_b</t>
  </si>
  <si>
    <t>RTS_mouse_125_uM_3_c</t>
  </si>
  <si>
    <t>RTS_mouse_250_uM_3_a</t>
  </si>
  <si>
    <t>RTS_mouse_250_uM_3_b</t>
  </si>
  <si>
    <t>RTS_mouse_250_uM_3_c</t>
  </si>
  <si>
    <t>MW DMSO aus allen 3 biologischen Replikaten:</t>
  </si>
  <si>
    <t>27.08.2021</t>
  </si>
  <si>
    <t>15:18:05</t>
  </si>
  <si>
    <t>27.08.2021 15:18:20</t>
  </si>
  <si>
    <t>Temperature: 21.5 °C</t>
  </si>
  <si>
    <t>27.08.2021 15:19:02</t>
  </si>
  <si>
    <t>K11 A</t>
  </si>
  <si>
    <t>K11 B</t>
  </si>
  <si>
    <t>K11 C</t>
  </si>
  <si>
    <t>K12 A</t>
  </si>
  <si>
    <t>K12 B</t>
  </si>
  <si>
    <t>K12 C</t>
  </si>
  <si>
    <t>88,38µM</t>
  </si>
  <si>
    <t>K11</t>
  </si>
  <si>
    <t>176,77µM</t>
  </si>
  <si>
    <t>K12</t>
  </si>
  <si>
    <t>88.38µM</t>
  </si>
  <si>
    <t>RTS_rat_0_uM_1_a</t>
  </si>
  <si>
    <t>RTS_rat_0_uM_1_b</t>
  </si>
  <si>
    <t>RTS_rat_250_uM_3_c</t>
  </si>
  <si>
    <t>RTS_rat_250_uM_3_b</t>
  </si>
  <si>
    <t>RTS_rat_250_uM_3_a</t>
  </si>
  <si>
    <t>RTS_rat_250_uM_2_c</t>
  </si>
  <si>
    <t>RTS_rat_250_uM_2_b</t>
  </si>
  <si>
    <t>RTS_rat_250_uM_2_a</t>
  </si>
  <si>
    <t>RTS_rat_250_uM_1_c</t>
  </si>
  <si>
    <t>RTS_rat_250_uM_1_b</t>
  </si>
  <si>
    <t>RTS_rat_250_uM_1_a</t>
  </si>
  <si>
    <t>RTS_rat_125_uM_3_c</t>
  </si>
  <si>
    <t>RTS_rat_125_uM_3_b</t>
  </si>
  <si>
    <t>RTS_rat_125_uM_3_a</t>
  </si>
  <si>
    <t>RTS_rat_125_uM_2_c</t>
  </si>
  <si>
    <t>RTS_rat_125_uM_2_b</t>
  </si>
  <si>
    <t>RTS_rat_125_uM_2_a</t>
  </si>
  <si>
    <t>RTS_rat_125_uM_1_c</t>
  </si>
  <si>
    <t>RTS_rat_125_uM_1_b</t>
  </si>
  <si>
    <t>RTS_rat_125_uM_1_a</t>
  </si>
  <si>
    <t>RTS_rat_62.5_uM_3_c</t>
  </si>
  <si>
    <t>RTS_rat_62.5_uM_3_b</t>
  </si>
  <si>
    <t>RTS_rat_62.5_uM_3_a</t>
  </si>
  <si>
    <t>RTS_rat_62.5_uM_2_c</t>
  </si>
  <si>
    <t>RTS_rat_62.5_uM_2_b</t>
  </si>
  <si>
    <t>RTS_rat_62.5_uM_2_a</t>
  </si>
  <si>
    <t>RTS_rat_62.5_uM_1_c</t>
  </si>
  <si>
    <t>RTS_rat_62.5_uM_1_b</t>
  </si>
  <si>
    <t>RTS_rat_62.5_uM_1_a</t>
  </si>
  <si>
    <t>RTS_rat_31.25_uM_3_c</t>
  </si>
  <si>
    <t>RTS_rat_31.25_uM_3_b</t>
  </si>
  <si>
    <t>RTS_rat_31.25_uM_3_a</t>
  </si>
  <si>
    <t>RTS_rat_31.25_uM_2_c</t>
  </si>
  <si>
    <t>RTS_rat_31.25_uM_2_b</t>
  </si>
  <si>
    <t>RTS_rat_31.25_uM_2_a</t>
  </si>
  <si>
    <t>RTS_rat_31.25_uM_1_c</t>
  </si>
  <si>
    <t>RTS_rat_31.25_uM_1_b</t>
  </si>
  <si>
    <t>RTS_rat_31.25_uM_1_a</t>
  </si>
  <si>
    <t>RTS_rat_15.625_uM_3_c</t>
  </si>
  <si>
    <t>RTS_rat_15.625_uM_3_b</t>
  </si>
  <si>
    <t>RTS_rat_15.625_uM_3_a</t>
  </si>
  <si>
    <t>RTS_rat_15.625_uM_2_c</t>
  </si>
  <si>
    <t>RTS_rat_15.625_uM_2_b</t>
  </si>
  <si>
    <t>RTS_rat_15.625_uM_2_a</t>
  </si>
  <si>
    <t>RTS_rat_15.625_uM_1_c</t>
  </si>
  <si>
    <t>RTS_rat_15.625_uM_1_b</t>
  </si>
  <si>
    <t>RTS_rat_15.625_uM_1_a</t>
  </si>
  <si>
    <t>RTS_rat_7.81_uM_3_c</t>
  </si>
  <si>
    <t>RTS_rat_7.81_uM_3_b</t>
  </si>
  <si>
    <t>RTS_rat_7.81_uM_3_a</t>
  </si>
  <si>
    <t>RTS_rat_7.81_uM_2_c</t>
  </si>
  <si>
    <t>RTS_rat_7.81_uM_2_b</t>
  </si>
  <si>
    <t>RTS_rat_7.81_uM_2_a</t>
  </si>
  <si>
    <t>RTS_rat_7.81_uM_1_c</t>
  </si>
  <si>
    <t>RTS_rat_7.81_uM_1_b</t>
  </si>
  <si>
    <t>RTS_rat_7.81_uM_1_a</t>
  </si>
  <si>
    <t>RTS_rat_3.90_uM_3_c</t>
  </si>
  <si>
    <t>RTS_rat_3.90_uM_3_b</t>
  </si>
  <si>
    <t>RTS_rat_0_uM_1_c</t>
  </si>
  <si>
    <t>RTS_rat_0_uM_2_a</t>
  </si>
  <si>
    <t>RTS_rat_0_uM_2_b</t>
  </si>
  <si>
    <t>RTS_rat_0_uM_2_c</t>
  </si>
  <si>
    <t>RTS_rat_0_uM_3_a</t>
  </si>
  <si>
    <t>RTS_rat_0_uM_3_b</t>
  </si>
  <si>
    <t>RTS_rat_0_uM_3_c</t>
  </si>
  <si>
    <t>RTS_rat_0.98_uM_1_a</t>
  </si>
  <si>
    <t>RTS_rat_3.90_uM_2_c</t>
  </si>
  <si>
    <t>RTS_rat_3.90_uM_3_a</t>
  </si>
  <si>
    <t>RTS_rat_3.90_uM_2_b</t>
  </si>
  <si>
    <t>RTS_rat_3.90_uM_2_a</t>
  </si>
  <si>
    <t>RTS_rat_3.90_uM_1_c</t>
  </si>
  <si>
    <t>RTS_rat_3.90_uM_1_b</t>
  </si>
  <si>
    <t>RTS_rat_3.90_uM_1_a</t>
  </si>
  <si>
    <t>RTS_rat_1.95_uM_3_c</t>
  </si>
  <si>
    <t>RTS_rat_0.98_uM_1_b</t>
  </si>
  <si>
    <t>RTS_rat_0.98_uM_1_c</t>
  </si>
  <si>
    <t>RTS_rat_0.98_uM_2_a</t>
  </si>
  <si>
    <t>RTS_rat_0.98_uM_2_b</t>
  </si>
  <si>
    <t>RTS_rat_0.98_uM_2_c</t>
  </si>
  <si>
    <t>RTS_rat_0.98_uM_3_a</t>
  </si>
  <si>
    <t>RTS_rat_0.98_uM_3_b</t>
  </si>
  <si>
    <t>RTS_rat_0.98_uM_3_c</t>
  </si>
  <si>
    <t>RTS_rat_1.95_uM_1_a</t>
  </si>
  <si>
    <t>RTS_rat_1.95_uM_1_b</t>
  </si>
  <si>
    <t>RTS_rat_1.95_uM_1_c</t>
  </si>
  <si>
    <t>RTS_rat_1.95_uM_2_a</t>
  </si>
  <si>
    <t>RTS_rat_1.95_uM_2_b</t>
  </si>
  <si>
    <t>RTS_rat_1.95_uM_2_c</t>
  </si>
  <si>
    <t>RTS_rat_1.95_uM_3_a</t>
  </si>
  <si>
    <t>RTS_rat_1.95_uM_3_b</t>
  </si>
  <si>
    <t>RTS_rat_88.38_uM_1_a</t>
  </si>
  <si>
    <t>RTS_rat_88.38_uM_1_b</t>
  </si>
  <si>
    <t>RTS_rat_88.38_uM_1_c</t>
  </si>
  <si>
    <t>RTS_rat_88.38_uM_2_a</t>
  </si>
  <si>
    <t>RTS_rat_88.38_uM_2_b</t>
  </si>
  <si>
    <t>RTS_rat_88.38_uM_2_c</t>
  </si>
  <si>
    <t>RTS_rat_88.38_uM_3_a</t>
  </si>
  <si>
    <t>RTS_rat_88.38_uM_3_b</t>
  </si>
  <si>
    <t>RTS_rat_88.38_uM_3_c</t>
  </si>
  <si>
    <t>RTS_rat_176.77_uM_1_a</t>
  </si>
  <si>
    <t>RTS_rat_176.77_uM_1_b</t>
  </si>
  <si>
    <t>RTS_rat_176.77_uM_1_c</t>
  </si>
  <si>
    <t>RTS_rat_176.77_uM_2_a</t>
  </si>
  <si>
    <t>RTS_rat_176.77_uM_2_b</t>
  </si>
  <si>
    <t>RTS_rat_176.77_uM_2_c</t>
  </si>
  <si>
    <t>RTS_rat_176.77_uM_3_a</t>
  </si>
  <si>
    <t>RTS_rat_176.77_uM_3_b</t>
  </si>
  <si>
    <t>RTS_rat_176.77_uM_3_c</t>
  </si>
  <si>
    <t>03.09.2021 15:26:27</t>
  </si>
  <si>
    <t>03.09.2021</t>
  </si>
  <si>
    <t>15:26:12</t>
  </si>
  <si>
    <t>10.09.2021</t>
  </si>
  <si>
    <t>15:17:17</t>
  </si>
  <si>
    <t>10.09.2021 15:17:32</t>
  </si>
  <si>
    <t>Temperature: 25.2 °C</t>
  </si>
  <si>
    <t>10.09.2021 15:18:14</t>
  </si>
  <si>
    <t xml:space="preserve">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</si>
</sst>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9">
    <xf numFmtId="0" fontId="0" fillId="0" borderId="0" xfId="0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  <xf numFmtId="1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0" fillId="10" borderId="5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3" fontId="0" fillId="13" borderId="2" xfId="0" applyNumberFormat="1" applyFill="1" applyBorder="1" applyAlignment="1">
      <alignment horizontal="center"/>
    </xf>
    <xf numFmtId="3" fontId="0" fillId="14" borderId="2" xfId="0" applyNumberFormat="1" applyFill="1" applyBorder="1" applyAlignment="1">
      <alignment horizontal="center"/>
    </xf>
    <xf numFmtId="3" fontId="0" fillId="15" borderId="2" xfId="0" applyNumberFormat="1" applyFill="1" applyBorder="1" applyAlignment="1">
      <alignment horizontal="center"/>
    </xf>
    <xf numFmtId="3" fontId="0" fillId="16" borderId="2" xfId="0" applyNumberFormat="1" applyFill="1" applyBorder="1" applyAlignment="1">
      <alignment horizontal="center"/>
    </xf>
    <xf numFmtId="0" fontId="5" fillId="17" borderId="2" xfId="0" applyFont="1" applyFill="1" applyBorder="1" applyAlignment="1">
      <alignment horizontal="center"/>
    </xf>
    <xf numFmtId="3" fontId="0" fillId="18" borderId="2" xfId="0" applyNumberFormat="1" applyFill="1" applyBorder="1" applyAlignment="1">
      <alignment horizontal="center"/>
    </xf>
    <xf numFmtId="3" fontId="0" fillId="19" borderId="2" xfId="0" applyNumberFormat="1" applyFill="1" applyBorder="1" applyAlignment="1">
      <alignment horizontal="center"/>
    </xf>
    <xf numFmtId="0" fontId="5" fillId="20" borderId="3" xfId="0" applyFont="1" applyFill="1" applyBorder="1" applyAlignment="1">
      <alignment horizontal="center"/>
    </xf>
    <xf numFmtId="3" fontId="0" fillId="10" borderId="4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3" fontId="0" fillId="13" borderId="0" xfId="0" applyNumberFormat="1" applyFill="1" applyAlignment="1">
      <alignment horizontal="center"/>
    </xf>
    <xf numFmtId="3" fontId="0" fillId="14" borderId="0" xfId="0" applyNumberFormat="1" applyFill="1" applyAlignment="1">
      <alignment horizontal="center"/>
    </xf>
    <xf numFmtId="3" fontId="0" fillId="15" borderId="0" xfId="0" applyNumberFormat="1" applyFill="1" applyAlignment="1">
      <alignment horizontal="center"/>
    </xf>
    <xf numFmtId="3" fontId="0" fillId="16" borderId="0" xfId="0" applyNumberFormat="1" applyFill="1" applyAlignment="1">
      <alignment horizontal="center"/>
    </xf>
    <xf numFmtId="0" fontId="5" fillId="17" borderId="0" xfId="0" applyFont="1" applyFill="1" applyAlignment="1">
      <alignment horizontal="center"/>
    </xf>
    <xf numFmtId="3" fontId="0" fillId="18" borderId="0" xfId="0" applyNumberFormat="1" applyFill="1" applyAlignment="1">
      <alignment horizontal="center"/>
    </xf>
    <xf numFmtId="3" fontId="0" fillId="19" borderId="0" xfId="0" applyNumberFormat="1" applyFill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5" fillId="16" borderId="0" xfId="0" applyFont="1" applyFill="1" applyAlignment="1">
      <alignment horizontal="center"/>
    </xf>
    <xf numFmtId="0" fontId="0" fillId="0" borderId="4" xfId="0" applyBorder="1"/>
    <xf numFmtId="0" fontId="0" fillId="21" borderId="0" xfId="0" applyFill="1" applyAlignment="1">
      <alignment horizontal="center"/>
    </xf>
    <xf numFmtId="0" fontId="0" fillId="21" borderId="6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1" borderId="8" xfId="0" applyFill="1" applyBorder="1" applyAlignment="1">
      <alignment horizontal="center"/>
    </xf>
    <xf numFmtId="0" fontId="0" fillId="21" borderId="9" xfId="0" applyFill="1" applyBorder="1" applyAlignment="1">
      <alignment horizontal="center"/>
    </xf>
    <xf numFmtId="0" fontId="6" fillId="0" borderId="0" xfId="0" applyFont="1" applyAlignment="1">
      <alignment horizontal="center" vertical="center" wrapText="1" readingOrder="1"/>
    </xf>
    <xf numFmtId="0" fontId="4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7" fillId="0" borderId="0" xfId="0" applyFont="1"/>
    <xf numFmtId="0" fontId="4" fillId="0" borderId="10" xfId="0" applyFont="1" applyBorder="1" applyAlignment="1">
      <alignment horizontal="center"/>
    </xf>
    <xf numFmtId="3" fontId="0" fillId="10" borderId="2" xfId="0" applyNumberForma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3" fontId="0" fillId="10" borderId="0" xfId="0" applyNumberForma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5" fillId="23" borderId="0" xfId="0" applyFont="1" applyFill="1" applyAlignment="1">
      <alignment horizontal="center"/>
    </xf>
    <xf numFmtId="0" fontId="5" fillId="2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0" fillId="22" borderId="7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5" fillId="23" borderId="8" xfId="0" applyFont="1" applyFill="1" applyBorder="1" applyAlignment="1">
      <alignment horizontal="center"/>
    </xf>
    <xf numFmtId="0" fontId="5" fillId="24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0" xfId="0" applyFont="1"/>
    <xf numFmtId="2" fontId="8" fillId="0" borderId="0" xfId="0" applyNumberFormat="1" applyFont="1"/>
    <xf numFmtId="14" fontId="8" fillId="0" borderId="0" xfId="0" applyNumberFormat="1" applyFont="1"/>
    <xf numFmtId="0" fontId="9" fillId="0" borderId="13" xfId="0" applyFont="1" applyBorder="1"/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0"/>
  <sheetViews>
    <sheetView topLeftCell="A57" workbookViewId="0">
      <selection activeCell="K70" sqref="K70"/>
    </sheetView>
  </sheetViews>
  <sheetFormatPr baseColWidth="10"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>
        <v>10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25">
      <c r="A15" s="2" t="s">
        <v>20</v>
      </c>
      <c r="B15" s="2"/>
      <c r="C15" s="2"/>
      <c r="D15" s="2"/>
      <c r="E15" s="2">
        <v>1</v>
      </c>
      <c r="F15" s="2" t="s">
        <v>21</v>
      </c>
      <c r="G15" s="2"/>
      <c r="H15" s="2"/>
      <c r="I15" s="2"/>
      <c r="J15" s="2"/>
      <c r="K15" s="2"/>
      <c r="L15" s="2"/>
    </row>
    <row r="17" spans="1:12" x14ac:dyDescent="0.25">
      <c r="A17" s="2" t="s">
        <v>22</v>
      </c>
      <c r="B17" s="2"/>
      <c r="C17" s="2"/>
      <c r="D17" s="2"/>
      <c r="E17" s="3">
        <v>5.7870370370370366E-5</v>
      </c>
      <c r="F17" s="2"/>
      <c r="G17" s="2"/>
      <c r="H17" s="2"/>
      <c r="I17" s="2"/>
      <c r="J17" s="2"/>
      <c r="K17" s="2"/>
      <c r="L17" s="2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540</v>
      </c>
      <c r="F22" t="s">
        <v>27</v>
      </c>
    </row>
    <row r="23" spans="1:12" x14ac:dyDescent="0.25">
      <c r="A23" t="s">
        <v>28</v>
      </c>
      <c r="E23">
        <v>590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60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40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2</v>
      </c>
      <c r="F30" t="s">
        <v>38</v>
      </c>
    </row>
    <row r="31" spans="1:12" x14ac:dyDescent="0.25">
      <c r="A31" t="s">
        <v>39</v>
      </c>
      <c r="E31" t="s">
        <v>40</v>
      </c>
    </row>
    <row r="32" spans="1:12" x14ac:dyDescent="0.25">
      <c r="A32" t="s">
        <v>41</v>
      </c>
      <c r="B32" s="1" t="s">
        <v>42</v>
      </c>
    </row>
    <row r="34" spans="1:27" ht="15.75" thickBot="1" x14ac:dyDescent="0.3">
      <c r="B34" t="s">
        <v>43</v>
      </c>
    </row>
    <row r="35" spans="1:27" ht="15.75" thickBot="1" x14ac:dyDescent="0.3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O35" s="6"/>
      <c r="P35" s="7">
        <v>1</v>
      </c>
      <c r="Q35" s="7">
        <v>2</v>
      </c>
      <c r="R35" s="7">
        <v>3</v>
      </c>
      <c r="S35" s="7">
        <v>4</v>
      </c>
      <c r="T35" s="7">
        <v>5</v>
      </c>
      <c r="U35" s="7">
        <v>6</v>
      </c>
      <c r="V35" s="7">
        <v>7</v>
      </c>
      <c r="W35" s="7">
        <v>8</v>
      </c>
      <c r="X35" s="7">
        <v>9</v>
      </c>
      <c r="Y35" s="7">
        <v>10</v>
      </c>
      <c r="Z35" s="7">
        <v>11</v>
      </c>
      <c r="AA35" s="8">
        <v>12</v>
      </c>
    </row>
    <row r="36" spans="1:27" x14ac:dyDescent="0.25">
      <c r="A36" s="4" t="s">
        <v>45</v>
      </c>
      <c r="B36">
        <v>5413</v>
      </c>
      <c r="C36">
        <v>25646</v>
      </c>
      <c r="D36">
        <v>23203</v>
      </c>
      <c r="E36">
        <v>24624</v>
      </c>
      <c r="F36">
        <v>21895</v>
      </c>
      <c r="G36">
        <v>20545</v>
      </c>
      <c r="H36">
        <v>20475</v>
      </c>
      <c r="I36">
        <v>20164</v>
      </c>
      <c r="J36">
        <v>20519</v>
      </c>
      <c r="K36">
        <v>8740</v>
      </c>
      <c r="L36">
        <v>7410</v>
      </c>
      <c r="M36">
        <v>5538</v>
      </c>
      <c r="O36" s="9" t="s">
        <v>45</v>
      </c>
      <c r="P36" s="10" t="s">
        <v>55</v>
      </c>
      <c r="Q36" s="11" t="s">
        <v>56</v>
      </c>
      <c r="R36" s="12" t="s">
        <v>57</v>
      </c>
      <c r="S36" s="13" t="s">
        <v>58</v>
      </c>
      <c r="T36" s="14" t="s">
        <v>59</v>
      </c>
      <c r="U36" s="15" t="s">
        <v>60</v>
      </c>
      <c r="V36" s="16" t="s">
        <v>61</v>
      </c>
      <c r="W36" s="17" t="s">
        <v>62</v>
      </c>
      <c r="X36" s="18" t="s">
        <v>63</v>
      </c>
      <c r="Y36" s="19" t="s">
        <v>64</v>
      </c>
      <c r="Z36" s="20" t="s">
        <v>65</v>
      </c>
      <c r="AA36" s="21" t="s">
        <v>66</v>
      </c>
    </row>
    <row r="37" spans="1:27" x14ac:dyDescent="0.25">
      <c r="A37" s="4" t="s">
        <v>46</v>
      </c>
      <c r="B37">
        <v>5611</v>
      </c>
      <c r="C37">
        <v>25902</v>
      </c>
      <c r="D37">
        <v>23001</v>
      </c>
      <c r="E37">
        <v>24383</v>
      </c>
      <c r="F37">
        <v>22338</v>
      </c>
      <c r="G37">
        <v>20309</v>
      </c>
      <c r="H37">
        <v>20351</v>
      </c>
      <c r="I37">
        <v>20201</v>
      </c>
      <c r="J37">
        <v>20155</v>
      </c>
      <c r="K37">
        <v>8666</v>
      </c>
      <c r="L37">
        <v>7333</v>
      </c>
      <c r="M37">
        <v>5542</v>
      </c>
      <c r="O37" s="9" t="s">
        <v>46</v>
      </c>
      <c r="P37" s="22" t="s">
        <v>55</v>
      </c>
      <c r="Q37" s="23" t="s">
        <v>56</v>
      </c>
      <c r="R37" s="24" t="s">
        <v>57</v>
      </c>
      <c r="S37" s="25" t="s">
        <v>58</v>
      </c>
      <c r="T37" s="26" t="s">
        <v>59</v>
      </c>
      <c r="U37" s="27" t="s">
        <v>60</v>
      </c>
      <c r="V37" s="28" t="s">
        <v>61</v>
      </c>
      <c r="W37" s="29" t="s">
        <v>62</v>
      </c>
      <c r="X37" s="30" t="s">
        <v>63</v>
      </c>
      <c r="Y37" s="31" t="s">
        <v>64</v>
      </c>
      <c r="Z37" s="32" t="s">
        <v>65</v>
      </c>
      <c r="AA37" s="33" t="s">
        <v>66</v>
      </c>
    </row>
    <row r="38" spans="1:27" x14ac:dyDescent="0.25">
      <c r="A38" s="4" t="s">
        <v>47</v>
      </c>
      <c r="B38">
        <v>5636</v>
      </c>
      <c r="C38">
        <v>25730</v>
      </c>
      <c r="D38">
        <v>24517</v>
      </c>
      <c r="E38">
        <v>23108</v>
      </c>
      <c r="F38">
        <v>22840</v>
      </c>
      <c r="G38">
        <v>21967</v>
      </c>
      <c r="H38" s="5">
        <v>20129</v>
      </c>
      <c r="I38">
        <v>19408</v>
      </c>
      <c r="J38">
        <v>20812</v>
      </c>
      <c r="K38">
        <v>10767</v>
      </c>
      <c r="L38">
        <v>6699</v>
      </c>
      <c r="M38">
        <v>5776</v>
      </c>
      <c r="O38" s="9" t="s">
        <v>47</v>
      </c>
      <c r="P38" s="22" t="s">
        <v>67</v>
      </c>
      <c r="Q38" s="23" t="s">
        <v>68</v>
      </c>
      <c r="R38" s="24" t="s">
        <v>69</v>
      </c>
      <c r="S38" s="25" t="s">
        <v>70</v>
      </c>
      <c r="T38" s="26" t="s">
        <v>71</v>
      </c>
      <c r="U38" s="27" t="s">
        <v>72</v>
      </c>
      <c r="V38" s="28" t="s">
        <v>73</v>
      </c>
      <c r="W38" s="34" t="s">
        <v>74</v>
      </c>
      <c r="X38" s="30" t="s">
        <v>75</v>
      </c>
      <c r="Y38" s="31" t="s">
        <v>76</v>
      </c>
      <c r="Z38" s="32" t="s">
        <v>77</v>
      </c>
      <c r="AA38" s="33" t="s">
        <v>78</v>
      </c>
    </row>
    <row r="39" spans="1:27" x14ac:dyDescent="0.25">
      <c r="A39" s="4" t="s">
        <v>48</v>
      </c>
      <c r="B39">
        <v>5488</v>
      </c>
      <c r="C39">
        <v>25505</v>
      </c>
      <c r="D39">
        <v>24834</v>
      </c>
      <c r="E39">
        <v>23050</v>
      </c>
      <c r="F39">
        <v>22729</v>
      </c>
      <c r="G39">
        <v>21861</v>
      </c>
      <c r="H39" s="5">
        <v>20358</v>
      </c>
      <c r="I39">
        <v>19303</v>
      </c>
      <c r="J39">
        <v>20758</v>
      </c>
      <c r="K39">
        <v>10749</v>
      </c>
      <c r="L39">
        <v>6651</v>
      </c>
      <c r="M39">
        <v>5720</v>
      </c>
      <c r="O39" s="9" t="s">
        <v>48</v>
      </c>
      <c r="P39" s="22" t="s">
        <v>67</v>
      </c>
      <c r="Q39" s="23" t="s">
        <v>68</v>
      </c>
      <c r="R39" s="24" t="s">
        <v>69</v>
      </c>
      <c r="S39" s="25" t="s">
        <v>70</v>
      </c>
      <c r="T39" s="26" t="s">
        <v>71</v>
      </c>
      <c r="U39" s="27" t="s">
        <v>72</v>
      </c>
      <c r="V39" s="28" t="s">
        <v>73</v>
      </c>
      <c r="W39" s="34" t="s">
        <v>74</v>
      </c>
      <c r="X39" s="30" t="s">
        <v>75</v>
      </c>
      <c r="Y39" s="31" t="s">
        <v>76</v>
      </c>
      <c r="Z39" s="32" t="s">
        <v>77</v>
      </c>
      <c r="AA39" s="33" t="s">
        <v>78</v>
      </c>
    </row>
    <row r="40" spans="1:27" x14ac:dyDescent="0.25">
      <c r="A40" s="4" t="s">
        <v>49</v>
      </c>
      <c r="B40">
        <v>5544</v>
      </c>
      <c r="C40">
        <v>25366</v>
      </c>
      <c r="D40">
        <v>24882</v>
      </c>
      <c r="E40">
        <v>24293</v>
      </c>
      <c r="F40">
        <v>22455</v>
      </c>
      <c r="G40">
        <v>20574</v>
      </c>
      <c r="H40">
        <v>21818</v>
      </c>
      <c r="I40">
        <v>20679</v>
      </c>
      <c r="J40">
        <v>20006</v>
      </c>
      <c r="K40">
        <v>9096</v>
      </c>
      <c r="L40">
        <v>6754</v>
      </c>
      <c r="M40">
        <v>5691</v>
      </c>
      <c r="O40" s="9" t="s">
        <v>49</v>
      </c>
      <c r="P40" s="22" t="s">
        <v>79</v>
      </c>
      <c r="Q40" s="23" t="s">
        <v>80</v>
      </c>
      <c r="R40" s="24" t="s">
        <v>81</v>
      </c>
      <c r="S40" s="25" t="s">
        <v>82</v>
      </c>
      <c r="T40" s="26" t="s">
        <v>83</v>
      </c>
      <c r="U40" s="27" t="s">
        <v>84</v>
      </c>
      <c r="V40" s="28" t="s">
        <v>85</v>
      </c>
      <c r="W40" s="34" t="s">
        <v>86</v>
      </c>
      <c r="X40" s="30" t="s">
        <v>87</v>
      </c>
      <c r="Y40" s="31" t="s">
        <v>88</v>
      </c>
      <c r="Z40" s="32" t="s">
        <v>89</v>
      </c>
      <c r="AA40" s="33" t="s">
        <v>90</v>
      </c>
    </row>
    <row r="41" spans="1:27" x14ac:dyDescent="0.25">
      <c r="A41" s="4" t="s">
        <v>50</v>
      </c>
      <c r="B41">
        <v>5578</v>
      </c>
      <c r="C41">
        <v>25372</v>
      </c>
      <c r="D41">
        <v>24717</v>
      </c>
      <c r="E41">
        <v>24162</v>
      </c>
      <c r="F41">
        <v>22457</v>
      </c>
      <c r="G41">
        <v>20335</v>
      </c>
      <c r="H41">
        <v>21819</v>
      </c>
      <c r="I41">
        <v>20952</v>
      </c>
      <c r="J41">
        <v>20948</v>
      </c>
      <c r="K41">
        <v>9357</v>
      </c>
      <c r="L41">
        <v>6828</v>
      </c>
      <c r="M41">
        <v>5512</v>
      </c>
      <c r="O41" s="9" t="s">
        <v>50</v>
      </c>
      <c r="P41" s="22" t="s">
        <v>79</v>
      </c>
      <c r="Q41" s="23" t="s">
        <v>80</v>
      </c>
      <c r="R41" s="24" t="s">
        <v>81</v>
      </c>
      <c r="S41" s="25" t="s">
        <v>82</v>
      </c>
      <c r="T41" s="26" t="s">
        <v>83</v>
      </c>
      <c r="U41" s="27" t="s">
        <v>84</v>
      </c>
      <c r="V41" s="28" t="s">
        <v>85</v>
      </c>
      <c r="W41" s="34" t="s">
        <v>86</v>
      </c>
      <c r="X41" s="30" t="s">
        <v>87</v>
      </c>
      <c r="Y41" s="31" t="s">
        <v>88</v>
      </c>
      <c r="Z41" s="32" t="s">
        <v>89</v>
      </c>
      <c r="AA41" s="33" t="s">
        <v>90</v>
      </c>
    </row>
    <row r="42" spans="1:27" x14ac:dyDescent="0.25">
      <c r="A42" s="4" t="s">
        <v>51</v>
      </c>
      <c r="K42">
        <v>25620</v>
      </c>
      <c r="L42">
        <v>25514</v>
      </c>
      <c r="M42">
        <v>25600</v>
      </c>
      <c r="O42" s="9" t="s">
        <v>51</v>
      </c>
      <c r="P42" s="35"/>
      <c r="Y42" s="36" t="s">
        <v>91</v>
      </c>
      <c r="Z42" s="36" t="s">
        <v>92</v>
      </c>
      <c r="AA42" s="37" t="s">
        <v>93</v>
      </c>
    </row>
    <row r="43" spans="1:27" ht="15.75" thickBot="1" x14ac:dyDescent="0.3">
      <c r="A43" s="4" t="s">
        <v>52</v>
      </c>
      <c r="K43">
        <v>25583</v>
      </c>
      <c r="L43">
        <v>25396</v>
      </c>
      <c r="M43">
        <v>25485</v>
      </c>
      <c r="O43" s="38" t="s">
        <v>52</v>
      </c>
      <c r="P43" s="39"/>
      <c r="Q43" s="40"/>
      <c r="R43" s="40"/>
      <c r="S43" s="40"/>
      <c r="T43" s="40"/>
      <c r="U43" s="40"/>
      <c r="V43" s="40"/>
      <c r="W43" s="40"/>
      <c r="X43" s="40"/>
      <c r="Y43" s="41" t="s">
        <v>91</v>
      </c>
      <c r="Z43" s="41" t="s">
        <v>92</v>
      </c>
      <c r="AA43" s="42" t="s">
        <v>93</v>
      </c>
    </row>
    <row r="44" spans="1:27" x14ac:dyDescent="0.25">
      <c r="A44" s="4" t="s">
        <v>94</v>
      </c>
      <c r="B44">
        <f>AVERAGE(B36:B41)</f>
        <v>5545</v>
      </c>
    </row>
    <row r="46" spans="1:27" x14ac:dyDescent="0.25">
      <c r="Q46" s="43" t="s">
        <v>96</v>
      </c>
      <c r="R46" s="43" t="s">
        <v>107</v>
      </c>
    </row>
    <row r="47" spans="1:27" x14ac:dyDescent="0.25">
      <c r="Q47" s="43" t="s">
        <v>97</v>
      </c>
      <c r="R47" s="43" t="s">
        <v>108</v>
      </c>
    </row>
    <row r="48" spans="1:27" x14ac:dyDescent="0.25">
      <c r="A48" t="s">
        <v>53</v>
      </c>
      <c r="B48" s="1" t="s">
        <v>54</v>
      </c>
      <c r="Q48" s="43" t="s">
        <v>98</v>
      </c>
      <c r="R48" s="43" t="s">
        <v>109</v>
      </c>
    </row>
    <row r="49" spans="1:18" x14ac:dyDescent="0.25">
      <c r="Q49" s="43" t="s">
        <v>99</v>
      </c>
      <c r="R49" s="43" t="s">
        <v>110</v>
      </c>
    </row>
    <row r="50" spans="1:18" x14ac:dyDescent="0.25">
      <c r="A50" t="s">
        <v>158</v>
      </c>
      <c r="Q50" s="43" t="s">
        <v>100</v>
      </c>
      <c r="R50" s="43" t="s">
        <v>111</v>
      </c>
    </row>
    <row r="51" spans="1:18" x14ac:dyDescent="0.25">
      <c r="A51" s="4" t="s">
        <v>44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Q51" s="43" t="s">
        <v>101</v>
      </c>
      <c r="R51" s="43" t="s">
        <v>112</v>
      </c>
    </row>
    <row r="52" spans="1:18" x14ac:dyDescent="0.25">
      <c r="A52" s="4" t="s">
        <v>45</v>
      </c>
      <c r="B52">
        <f>B36-$B$44</f>
        <v>-132</v>
      </c>
      <c r="C52">
        <f t="shared" ref="C52:M52" si="0">C36-$B$44</f>
        <v>20101</v>
      </c>
      <c r="D52">
        <f t="shared" si="0"/>
        <v>17658</v>
      </c>
      <c r="E52">
        <f t="shared" si="0"/>
        <v>19079</v>
      </c>
      <c r="F52">
        <f t="shared" si="0"/>
        <v>16350</v>
      </c>
      <c r="G52">
        <f t="shared" si="0"/>
        <v>15000</v>
      </c>
      <c r="H52">
        <f t="shared" si="0"/>
        <v>14930</v>
      </c>
      <c r="I52">
        <f t="shared" si="0"/>
        <v>14619</v>
      </c>
      <c r="J52">
        <f t="shared" si="0"/>
        <v>14974</v>
      </c>
      <c r="K52">
        <f t="shared" si="0"/>
        <v>3195</v>
      </c>
      <c r="L52">
        <f t="shared" si="0"/>
        <v>1865</v>
      </c>
      <c r="M52">
        <f t="shared" si="0"/>
        <v>-7</v>
      </c>
      <c r="Q52" s="43" t="s">
        <v>102</v>
      </c>
      <c r="R52" s="43" t="s">
        <v>113</v>
      </c>
    </row>
    <row r="53" spans="1:18" x14ac:dyDescent="0.25">
      <c r="A53" s="4" t="s">
        <v>46</v>
      </c>
      <c r="B53">
        <f t="shared" ref="B53:M59" si="1">B37-$B$44</f>
        <v>66</v>
      </c>
      <c r="C53">
        <f>C37-$B$44</f>
        <v>20357</v>
      </c>
      <c r="D53">
        <f t="shared" si="1"/>
        <v>17456</v>
      </c>
      <c r="E53">
        <f t="shared" si="1"/>
        <v>18838</v>
      </c>
      <c r="F53">
        <f t="shared" si="1"/>
        <v>16793</v>
      </c>
      <c r="G53">
        <f t="shared" si="1"/>
        <v>14764</v>
      </c>
      <c r="H53">
        <f t="shared" si="1"/>
        <v>14806</v>
      </c>
      <c r="I53">
        <f t="shared" si="1"/>
        <v>14656</v>
      </c>
      <c r="J53">
        <f t="shared" si="1"/>
        <v>14610</v>
      </c>
      <c r="K53">
        <f t="shared" si="1"/>
        <v>3121</v>
      </c>
      <c r="L53">
        <f t="shared" si="1"/>
        <v>1788</v>
      </c>
      <c r="M53">
        <f t="shared" si="1"/>
        <v>-3</v>
      </c>
      <c r="Q53" s="43" t="s">
        <v>103</v>
      </c>
      <c r="R53" s="43" t="s">
        <v>114</v>
      </c>
    </row>
    <row r="54" spans="1:18" x14ac:dyDescent="0.25">
      <c r="A54" s="4" t="s">
        <v>47</v>
      </c>
      <c r="B54">
        <f t="shared" si="1"/>
        <v>91</v>
      </c>
      <c r="C54">
        <f t="shared" si="1"/>
        <v>20185</v>
      </c>
      <c r="D54">
        <f t="shared" si="1"/>
        <v>18972</v>
      </c>
      <c r="E54">
        <f t="shared" si="1"/>
        <v>17563</v>
      </c>
      <c r="F54">
        <f t="shared" si="1"/>
        <v>17295</v>
      </c>
      <c r="G54">
        <f t="shared" si="1"/>
        <v>16422</v>
      </c>
      <c r="H54">
        <f t="shared" si="1"/>
        <v>14584</v>
      </c>
      <c r="I54">
        <f t="shared" si="1"/>
        <v>13863</v>
      </c>
      <c r="J54">
        <f t="shared" si="1"/>
        <v>15267</v>
      </c>
      <c r="K54">
        <f t="shared" si="1"/>
        <v>5222</v>
      </c>
      <c r="L54">
        <f t="shared" si="1"/>
        <v>1154</v>
      </c>
      <c r="M54">
        <f t="shared" si="1"/>
        <v>231</v>
      </c>
      <c r="Q54" s="43" t="s">
        <v>104</v>
      </c>
      <c r="R54" s="43" t="s">
        <v>115</v>
      </c>
    </row>
    <row r="55" spans="1:18" x14ac:dyDescent="0.25">
      <c r="A55" s="4" t="s">
        <v>48</v>
      </c>
      <c r="B55">
        <f t="shared" si="1"/>
        <v>-57</v>
      </c>
      <c r="C55">
        <f t="shared" si="1"/>
        <v>19960</v>
      </c>
      <c r="D55">
        <f t="shared" si="1"/>
        <v>19289</v>
      </c>
      <c r="E55">
        <f t="shared" si="1"/>
        <v>17505</v>
      </c>
      <c r="F55">
        <f t="shared" si="1"/>
        <v>17184</v>
      </c>
      <c r="G55">
        <f t="shared" si="1"/>
        <v>16316</v>
      </c>
      <c r="H55">
        <f t="shared" si="1"/>
        <v>14813</v>
      </c>
      <c r="I55">
        <f t="shared" si="1"/>
        <v>13758</v>
      </c>
      <c r="J55">
        <f t="shared" si="1"/>
        <v>15213</v>
      </c>
      <c r="K55">
        <f t="shared" si="1"/>
        <v>5204</v>
      </c>
      <c r="L55">
        <f t="shared" si="1"/>
        <v>1106</v>
      </c>
      <c r="M55">
        <f t="shared" si="1"/>
        <v>175</v>
      </c>
      <c r="Q55" s="43" t="s">
        <v>105</v>
      </c>
      <c r="R55" s="43" t="s">
        <v>116</v>
      </c>
    </row>
    <row r="56" spans="1:18" x14ac:dyDescent="0.25">
      <c r="A56" s="4" t="s">
        <v>49</v>
      </c>
      <c r="B56">
        <f t="shared" si="1"/>
        <v>-1</v>
      </c>
      <c r="C56">
        <f t="shared" si="1"/>
        <v>19821</v>
      </c>
      <c r="D56">
        <f t="shared" si="1"/>
        <v>19337</v>
      </c>
      <c r="E56">
        <f t="shared" si="1"/>
        <v>18748</v>
      </c>
      <c r="F56">
        <f t="shared" si="1"/>
        <v>16910</v>
      </c>
      <c r="G56">
        <f t="shared" si="1"/>
        <v>15029</v>
      </c>
      <c r="H56">
        <f t="shared" si="1"/>
        <v>16273</v>
      </c>
      <c r="I56">
        <f t="shared" si="1"/>
        <v>15134</v>
      </c>
      <c r="J56">
        <f t="shared" si="1"/>
        <v>14461</v>
      </c>
      <c r="K56">
        <f t="shared" si="1"/>
        <v>3551</v>
      </c>
      <c r="L56">
        <f t="shared" si="1"/>
        <v>1209</v>
      </c>
      <c r="M56">
        <f t="shared" si="1"/>
        <v>146</v>
      </c>
    </row>
    <row r="57" spans="1:18" x14ac:dyDescent="0.25">
      <c r="A57" s="4" t="s">
        <v>50</v>
      </c>
      <c r="B57">
        <f t="shared" si="1"/>
        <v>33</v>
      </c>
      <c r="C57">
        <f t="shared" si="1"/>
        <v>19827</v>
      </c>
      <c r="D57">
        <f t="shared" si="1"/>
        <v>19172</v>
      </c>
      <c r="E57">
        <f t="shared" si="1"/>
        <v>18617</v>
      </c>
      <c r="F57">
        <f t="shared" si="1"/>
        <v>16912</v>
      </c>
      <c r="G57">
        <f t="shared" si="1"/>
        <v>14790</v>
      </c>
      <c r="H57">
        <f t="shared" si="1"/>
        <v>16274</v>
      </c>
      <c r="I57">
        <f t="shared" si="1"/>
        <v>15407</v>
      </c>
      <c r="J57">
        <f t="shared" si="1"/>
        <v>15403</v>
      </c>
      <c r="K57">
        <f t="shared" si="1"/>
        <v>3812</v>
      </c>
      <c r="L57">
        <f t="shared" si="1"/>
        <v>1283</v>
      </c>
      <c r="M57">
        <f t="shared" si="1"/>
        <v>-33</v>
      </c>
    </row>
    <row r="58" spans="1:18" x14ac:dyDescent="0.25">
      <c r="A58" s="4" t="s">
        <v>51</v>
      </c>
      <c r="K58">
        <f t="shared" ref="K58:M58" si="2">K42-$B$44</f>
        <v>20075</v>
      </c>
      <c r="L58">
        <f t="shared" si="2"/>
        <v>19969</v>
      </c>
      <c r="M58">
        <f t="shared" si="2"/>
        <v>20055</v>
      </c>
    </row>
    <row r="59" spans="1:18" x14ac:dyDescent="0.25">
      <c r="A59" s="4" t="s">
        <v>52</v>
      </c>
      <c r="K59">
        <f t="shared" si="1"/>
        <v>20038</v>
      </c>
      <c r="L59">
        <f t="shared" si="1"/>
        <v>19851</v>
      </c>
      <c r="M59">
        <f t="shared" si="1"/>
        <v>19940</v>
      </c>
    </row>
    <row r="63" spans="1:18" x14ac:dyDescent="0.25">
      <c r="C63" s="43" t="s">
        <v>95</v>
      </c>
    </row>
    <row r="64" spans="1:18" x14ac:dyDescent="0.25">
      <c r="C64" s="43" t="s">
        <v>96</v>
      </c>
      <c r="D64" s="43" t="s">
        <v>97</v>
      </c>
      <c r="E64" s="43" t="s">
        <v>98</v>
      </c>
      <c r="F64" s="43" t="s">
        <v>99</v>
      </c>
      <c r="G64" s="43" t="s">
        <v>100</v>
      </c>
      <c r="H64" s="43" t="s">
        <v>101</v>
      </c>
      <c r="I64" s="43" t="s">
        <v>102</v>
      </c>
      <c r="J64" s="43" t="s">
        <v>103</v>
      </c>
      <c r="K64" s="43" t="s">
        <v>104</v>
      </c>
      <c r="L64" s="43" t="s">
        <v>105</v>
      </c>
      <c r="M64" s="43" t="s">
        <v>106</v>
      </c>
    </row>
    <row r="65" spans="1:14" ht="30.75" thickBot="1" x14ac:dyDescent="0.3">
      <c r="C65" s="44" t="s">
        <v>107</v>
      </c>
      <c r="D65" s="44" t="s">
        <v>108</v>
      </c>
      <c r="E65" s="44" t="s">
        <v>109</v>
      </c>
      <c r="F65" s="44" t="s">
        <v>110</v>
      </c>
      <c r="G65" s="44" t="s">
        <v>111</v>
      </c>
      <c r="H65" s="44" t="s">
        <v>112</v>
      </c>
      <c r="I65" s="44" t="s">
        <v>113</v>
      </c>
      <c r="J65" s="44" t="s">
        <v>114</v>
      </c>
      <c r="K65" s="44" t="s">
        <v>115</v>
      </c>
      <c r="L65" s="44" t="s">
        <v>116</v>
      </c>
      <c r="M65" s="44" t="s">
        <v>117</v>
      </c>
      <c r="N65" s="45" t="s">
        <v>118</v>
      </c>
    </row>
    <row r="66" spans="1:14" x14ac:dyDescent="0.25">
      <c r="B66" t="s">
        <v>121</v>
      </c>
      <c r="C66" s="48">
        <f>C52</f>
        <v>20101</v>
      </c>
      <c r="D66" s="48">
        <f t="shared" ref="D66:M66" si="3">D52</f>
        <v>17658</v>
      </c>
      <c r="E66" s="48">
        <f t="shared" si="3"/>
        <v>19079</v>
      </c>
      <c r="F66" s="48">
        <f t="shared" si="3"/>
        <v>16350</v>
      </c>
      <c r="G66" s="48">
        <f t="shared" si="3"/>
        <v>15000</v>
      </c>
      <c r="H66" s="48">
        <f t="shared" si="3"/>
        <v>14930</v>
      </c>
      <c r="I66" s="48">
        <f t="shared" si="3"/>
        <v>14619</v>
      </c>
      <c r="J66" s="48">
        <f t="shared" si="3"/>
        <v>14974</v>
      </c>
      <c r="K66" s="48">
        <f t="shared" si="3"/>
        <v>3195</v>
      </c>
      <c r="L66" s="48">
        <f t="shared" si="3"/>
        <v>1865</v>
      </c>
      <c r="M66" s="48">
        <f t="shared" si="3"/>
        <v>-7</v>
      </c>
      <c r="N66" s="48">
        <f>K58</f>
        <v>20075</v>
      </c>
    </row>
    <row r="67" spans="1:14" x14ac:dyDescent="0.25">
      <c r="C67" s="48">
        <f t="shared" ref="C67:M71" si="4">C53</f>
        <v>20357</v>
      </c>
      <c r="D67" s="48">
        <f t="shared" si="4"/>
        <v>17456</v>
      </c>
      <c r="E67" s="48">
        <f t="shared" si="4"/>
        <v>18838</v>
      </c>
      <c r="F67" s="48">
        <f t="shared" si="4"/>
        <v>16793</v>
      </c>
      <c r="G67" s="48">
        <f t="shared" si="4"/>
        <v>14764</v>
      </c>
      <c r="H67" s="48">
        <f t="shared" si="4"/>
        <v>14806</v>
      </c>
      <c r="I67" s="48">
        <f t="shared" si="4"/>
        <v>14656</v>
      </c>
      <c r="J67" s="48">
        <f t="shared" si="4"/>
        <v>14610</v>
      </c>
      <c r="K67" s="48">
        <f t="shared" si="4"/>
        <v>3121</v>
      </c>
      <c r="L67" s="48">
        <f t="shared" si="4"/>
        <v>1788</v>
      </c>
      <c r="M67" s="48">
        <f t="shared" si="4"/>
        <v>-3</v>
      </c>
      <c r="N67" s="48">
        <f>K59</f>
        <v>20038</v>
      </c>
    </row>
    <row r="68" spans="1:14" x14ac:dyDescent="0.25">
      <c r="B68" t="s">
        <v>122</v>
      </c>
      <c r="C68" s="48">
        <f t="shared" si="4"/>
        <v>20185</v>
      </c>
      <c r="D68" s="48">
        <f t="shared" si="4"/>
        <v>18972</v>
      </c>
      <c r="E68" s="48">
        <f t="shared" si="4"/>
        <v>17563</v>
      </c>
      <c r="F68" s="48">
        <f t="shared" si="4"/>
        <v>17295</v>
      </c>
      <c r="G68" s="48">
        <f t="shared" si="4"/>
        <v>16422</v>
      </c>
      <c r="H68" s="48">
        <f t="shared" si="4"/>
        <v>14584</v>
      </c>
      <c r="I68" s="48">
        <f t="shared" si="4"/>
        <v>13863</v>
      </c>
      <c r="J68" s="48">
        <f t="shared" si="4"/>
        <v>15267</v>
      </c>
      <c r="K68" s="48">
        <f t="shared" si="4"/>
        <v>5222</v>
      </c>
      <c r="L68" s="48">
        <f t="shared" si="4"/>
        <v>1154</v>
      </c>
      <c r="M68" s="48">
        <f t="shared" si="4"/>
        <v>231</v>
      </c>
      <c r="N68" s="48">
        <f>L58</f>
        <v>19969</v>
      </c>
    </row>
    <row r="69" spans="1:14" x14ac:dyDescent="0.25">
      <c r="C69" s="48">
        <f t="shared" si="4"/>
        <v>19960</v>
      </c>
      <c r="D69" s="48">
        <f t="shared" si="4"/>
        <v>19289</v>
      </c>
      <c r="E69" s="48">
        <f t="shared" si="4"/>
        <v>17505</v>
      </c>
      <c r="F69" s="48">
        <f t="shared" si="4"/>
        <v>17184</v>
      </c>
      <c r="G69" s="48">
        <f t="shared" si="4"/>
        <v>16316</v>
      </c>
      <c r="H69" s="48">
        <f t="shared" si="4"/>
        <v>14813</v>
      </c>
      <c r="I69" s="48">
        <f t="shared" si="4"/>
        <v>13758</v>
      </c>
      <c r="J69" s="48">
        <f t="shared" si="4"/>
        <v>15213</v>
      </c>
      <c r="K69" s="48">
        <f t="shared" si="4"/>
        <v>5204</v>
      </c>
      <c r="L69" s="48">
        <f t="shared" si="4"/>
        <v>1106</v>
      </c>
      <c r="M69" s="48">
        <f t="shared" si="4"/>
        <v>175</v>
      </c>
      <c r="N69" s="48">
        <f>L59</f>
        <v>19851</v>
      </c>
    </row>
    <row r="70" spans="1:14" x14ac:dyDescent="0.25">
      <c r="B70" t="s">
        <v>123</v>
      </c>
      <c r="C70" s="48">
        <f t="shared" si="4"/>
        <v>19821</v>
      </c>
      <c r="D70" s="48">
        <f t="shared" si="4"/>
        <v>19337</v>
      </c>
      <c r="E70" s="48">
        <f t="shared" si="4"/>
        <v>18748</v>
      </c>
      <c r="F70" s="48">
        <f t="shared" si="4"/>
        <v>16910</v>
      </c>
      <c r="G70" s="48">
        <f t="shared" si="4"/>
        <v>15029</v>
      </c>
      <c r="H70" s="48">
        <f t="shared" si="4"/>
        <v>16273</v>
      </c>
      <c r="I70" s="48">
        <f t="shared" si="4"/>
        <v>15134</v>
      </c>
      <c r="J70" s="48">
        <f t="shared" si="4"/>
        <v>14461</v>
      </c>
      <c r="K70" s="48">
        <f t="shared" si="4"/>
        <v>3551</v>
      </c>
      <c r="L70" s="48">
        <f t="shared" si="4"/>
        <v>1209</v>
      </c>
      <c r="M70" s="48">
        <f t="shared" si="4"/>
        <v>146</v>
      </c>
      <c r="N70" s="48">
        <f>M58</f>
        <v>20055</v>
      </c>
    </row>
    <row r="71" spans="1:14" x14ac:dyDescent="0.25">
      <c r="C71" s="48">
        <f t="shared" si="4"/>
        <v>19827</v>
      </c>
      <c r="D71" s="48">
        <f t="shared" si="4"/>
        <v>19172</v>
      </c>
      <c r="E71" s="48">
        <f t="shared" si="4"/>
        <v>18617</v>
      </c>
      <c r="F71" s="48">
        <f t="shared" si="4"/>
        <v>16912</v>
      </c>
      <c r="G71" s="48">
        <f t="shared" si="4"/>
        <v>14790</v>
      </c>
      <c r="H71" s="48">
        <f t="shared" si="4"/>
        <v>16274</v>
      </c>
      <c r="I71" s="48">
        <f t="shared" si="4"/>
        <v>15407</v>
      </c>
      <c r="J71" s="48">
        <f t="shared" si="4"/>
        <v>15403</v>
      </c>
      <c r="K71" s="48">
        <f t="shared" si="4"/>
        <v>3812</v>
      </c>
      <c r="L71" s="48">
        <f t="shared" si="4"/>
        <v>1283</v>
      </c>
      <c r="M71" s="48">
        <f t="shared" si="4"/>
        <v>-33</v>
      </c>
      <c r="N71" s="48">
        <f>M59</f>
        <v>19940</v>
      </c>
    </row>
    <row r="73" spans="1:14" x14ac:dyDescent="0.25">
      <c r="A73" t="s">
        <v>121</v>
      </c>
      <c r="B73" s="46" t="s">
        <v>119</v>
      </c>
      <c r="C73">
        <f>AVERAGE(C66:C67)/$C$80*100</f>
        <v>100.93387996773416</v>
      </c>
      <c r="D73">
        <f>AVERAGE(D66:D67)/$C$80*100</f>
        <v>87.60176630547771</v>
      </c>
      <c r="E73">
        <f t="shared" ref="E73:N73" si="5">AVERAGE(E66:E67)/$C$80*100</f>
        <v>94.594639545617085</v>
      </c>
      <c r="F73">
        <f t="shared" si="5"/>
        <v>82.68455147982138</v>
      </c>
      <c r="G73">
        <f t="shared" si="5"/>
        <v>74.254683952732208</v>
      </c>
      <c r="H73">
        <f t="shared" si="5"/>
        <v>74.184830063783252</v>
      </c>
      <c r="I73">
        <f t="shared" si="5"/>
        <v>73.034735677873783</v>
      </c>
      <c r="J73">
        <f t="shared" si="5"/>
        <v>73.805623238060392</v>
      </c>
      <c r="K73">
        <f t="shared" si="5"/>
        <v>15.757041521484231</v>
      </c>
      <c r="L73">
        <f t="shared" si="5"/>
        <v>9.1134377260895967</v>
      </c>
      <c r="M73">
        <f t="shared" si="5"/>
        <v>-2.4947817481767307E-2</v>
      </c>
      <c r="N73">
        <f t="shared" si="5"/>
        <v>100.07318026461319</v>
      </c>
    </row>
    <row r="74" spans="1:14" x14ac:dyDescent="0.25">
      <c r="B74" s="46" t="s">
        <v>120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</row>
    <row r="75" spans="1:14" x14ac:dyDescent="0.25">
      <c r="A75" t="s">
        <v>122</v>
      </c>
      <c r="B75" s="46" t="s">
        <v>119</v>
      </c>
      <c r="C75">
        <f>AVERAGE(C68:C69)/$C$80*100</f>
        <v>100.15301328055483</v>
      </c>
      <c r="D75">
        <f t="shared" ref="D75:N75" si="6">AVERAGE(D68:D69)/$C$80*100</f>
        <v>95.452844466989887</v>
      </c>
      <c r="E75">
        <f t="shared" si="6"/>
        <v>87.487006345061573</v>
      </c>
      <c r="F75">
        <f t="shared" si="6"/>
        <v>86.017579895385481</v>
      </c>
      <c r="G75">
        <f t="shared" si="6"/>
        <v>81.674164871809808</v>
      </c>
      <c r="H75">
        <f t="shared" si="6"/>
        <v>73.339099051151351</v>
      </c>
      <c r="I75">
        <f t="shared" si="6"/>
        <v>68.908366666389469</v>
      </c>
      <c r="J75">
        <f t="shared" si="6"/>
        <v>76.04094768442674</v>
      </c>
      <c r="K75">
        <f t="shared" si="6"/>
        <v>26.010594506490591</v>
      </c>
      <c r="L75">
        <f t="shared" si="6"/>
        <v>5.6382067508794114</v>
      </c>
      <c r="M75">
        <f t="shared" si="6"/>
        <v>1.0128813897597526</v>
      </c>
      <c r="N75">
        <f t="shared" si="6"/>
        <v>99.342209212397407</v>
      </c>
    </row>
    <row r="76" spans="1:14" x14ac:dyDescent="0.25">
      <c r="B76" s="46" t="s">
        <v>120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</row>
    <row r="77" spans="1:14" x14ac:dyDescent="0.25">
      <c r="A77" t="s">
        <v>123</v>
      </c>
      <c r="B77" s="46" t="s">
        <v>119</v>
      </c>
      <c r="C77">
        <f>AVERAGE(C70:C71)/$C$80*100</f>
        <v>98.913106751711013</v>
      </c>
      <c r="D77">
        <f t="shared" ref="D77:N77" si="7">AVERAGE(D70:D71)/$C$80*100</f>
        <v>96.071550340537712</v>
      </c>
      <c r="E77">
        <f t="shared" si="7"/>
        <v>93.217520020623539</v>
      </c>
      <c r="F77">
        <f t="shared" si="7"/>
        <v>84.37850828683338</v>
      </c>
      <c r="G77">
        <f t="shared" si="7"/>
        <v>74.391896948881936</v>
      </c>
      <c r="H77">
        <f t="shared" si="7"/>
        <v>81.197661557908049</v>
      </c>
      <c r="I77">
        <f t="shared" si="7"/>
        <v>76.193129371065524</v>
      </c>
      <c r="J77">
        <f t="shared" si="7"/>
        <v>74.504162127549876</v>
      </c>
      <c r="K77">
        <f t="shared" si="7"/>
        <v>18.369078011825266</v>
      </c>
      <c r="L77">
        <f t="shared" si="7"/>
        <v>6.2169961164564125</v>
      </c>
      <c r="M77">
        <f t="shared" si="7"/>
        <v>0.28191033754397055</v>
      </c>
      <c r="N77">
        <f t="shared" si="7"/>
        <v>99.778796018328336</v>
      </c>
    </row>
    <row r="78" spans="1:14" x14ac:dyDescent="0.25">
      <c r="B78" s="46" t="s">
        <v>120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</row>
    <row r="80" spans="1:14" x14ac:dyDescent="0.25">
      <c r="A80" t="s">
        <v>157</v>
      </c>
      <c r="B80">
        <v>100</v>
      </c>
      <c r="C80">
        <f>AVERAGE(C66:C71)</f>
        <v>20041.833333333332</v>
      </c>
      <c r="M80" s="50">
        <f>AVERAGE(M73,M75,M77)</f>
        <v>0.42328130327398528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C08F-8B31-4D64-8038-1659D25FD0A6}">
  <dimension ref="A1:AB82"/>
  <sheetViews>
    <sheetView topLeftCell="A55" workbookViewId="0">
      <selection activeCell="C75" sqref="C75"/>
    </sheetView>
  </sheetViews>
  <sheetFormatPr baseColWidth="10" defaultRowHeight="15" x14ac:dyDescent="0.25"/>
  <cols>
    <col min="17" max="17" width="13.42578125" bestFit="1" customWidth="1"/>
    <col min="18" max="19" width="13.28515625" bestFit="1" customWidth="1"/>
    <col min="28" max="28" width="12.140625" bestFit="1" customWidth="1"/>
  </cols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159</v>
      </c>
    </row>
    <row r="6" spans="1:12" x14ac:dyDescent="0.25">
      <c r="A6" t="s">
        <v>9</v>
      </c>
      <c r="B6" s="1" t="s">
        <v>160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>
        <v>10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25">
      <c r="A15" s="2" t="s">
        <v>20</v>
      </c>
      <c r="B15" s="2"/>
      <c r="C15" s="2"/>
      <c r="D15" s="2"/>
      <c r="E15" s="2">
        <v>1</v>
      </c>
      <c r="F15" s="2" t="s">
        <v>21</v>
      </c>
      <c r="G15" s="2"/>
      <c r="H15" s="2"/>
      <c r="I15" s="2"/>
      <c r="J15" s="2"/>
      <c r="K15" s="2"/>
      <c r="L15" s="2"/>
    </row>
    <row r="17" spans="1:12" x14ac:dyDescent="0.25">
      <c r="A17" s="2" t="s">
        <v>22</v>
      </c>
      <c r="B17" s="2"/>
      <c r="C17" s="2"/>
      <c r="D17" s="2"/>
      <c r="E17" s="3">
        <v>5.7870370370370366E-5</v>
      </c>
      <c r="F17" s="2"/>
      <c r="G17" s="2"/>
      <c r="H17" s="2"/>
      <c r="I17" s="2"/>
      <c r="J17" s="2"/>
      <c r="K17" s="2"/>
      <c r="L17" s="2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540</v>
      </c>
      <c r="F22" t="s">
        <v>27</v>
      </c>
    </row>
    <row r="23" spans="1:12" x14ac:dyDescent="0.25">
      <c r="A23" t="s">
        <v>28</v>
      </c>
      <c r="E23">
        <v>590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60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40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2</v>
      </c>
      <c r="F30" t="s">
        <v>38</v>
      </c>
    </row>
    <row r="31" spans="1:12" x14ac:dyDescent="0.25">
      <c r="A31" t="s">
        <v>39</v>
      </c>
      <c r="E31" t="s">
        <v>40</v>
      </c>
    </row>
    <row r="32" spans="1:12" x14ac:dyDescent="0.25">
      <c r="A32" t="s">
        <v>41</v>
      </c>
      <c r="B32" s="1" t="s">
        <v>161</v>
      </c>
    </row>
    <row r="34" spans="1:28" ht="15.75" thickBot="1" x14ac:dyDescent="0.3">
      <c r="B34" t="s">
        <v>162</v>
      </c>
    </row>
    <row r="35" spans="1:28" ht="15.75" thickBot="1" x14ac:dyDescent="0.3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P35" s="6"/>
      <c r="Q35" s="7">
        <v>1</v>
      </c>
      <c r="R35" s="7">
        <v>2</v>
      </c>
      <c r="S35" s="7">
        <v>3</v>
      </c>
      <c r="T35" s="7">
        <v>4</v>
      </c>
      <c r="U35" s="7">
        <v>5</v>
      </c>
      <c r="V35" s="7">
        <v>6</v>
      </c>
      <c r="W35" s="7">
        <v>7</v>
      </c>
      <c r="X35" s="7">
        <v>8</v>
      </c>
      <c r="Y35" s="7">
        <v>9</v>
      </c>
      <c r="Z35" s="7">
        <v>10</v>
      </c>
      <c r="AA35" s="7">
        <v>11</v>
      </c>
      <c r="AB35" s="8">
        <v>12</v>
      </c>
    </row>
    <row r="36" spans="1:28" x14ac:dyDescent="0.25">
      <c r="A36" s="4" t="s">
        <v>45</v>
      </c>
      <c r="B36">
        <v>6981</v>
      </c>
      <c r="C36">
        <v>38246</v>
      </c>
      <c r="D36">
        <v>36406</v>
      </c>
      <c r="E36">
        <v>36343</v>
      </c>
      <c r="F36">
        <v>35924</v>
      </c>
      <c r="G36">
        <v>35394</v>
      </c>
      <c r="H36">
        <v>36655</v>
      </c>
      <c r="I36">
        <v>36357</v>
      </c>
      <c r="J36">
        <v>36521</v>
      </c>
      <c r="K36">
        <v>29301</v>
      </c>
      <c r="L36">
        <v>17616</v>
      </c>
      <c r="M36">
        <v>7179</v>
      </c>
      <c r="P36" s="9" t="s">
        <v>45</v>
      </c>
      <c r="Q36" s="10" t="s">
        <v>55</v>
      </c>
      <c r="R36" s="11" t="s">
        <v>56</v>
      </c>
      <c r="S36" s="12" t="s">
        <v>57</v>
      </c>
      <c r="T36" s="13" t="s">
        <v>58</v>
      </c>
      <c r="U36" s="14" t="s">
        <v>59</v>
      </c>
      <c r="V36" s="15" t="s">
        <v>60</v>
      </c>
      <c r="W36" s="16" t="s">
        <v>61</v>
      </c>
      <c r="X36" s="17" t="s">
        <v>62</v>
      </c>
      <c r="Y36" s="18" t="s">
        <v>63</v>
      </c>
      <c r="Z36" s="19" t="s">
        <v>64</v>
      </c>
      <c r="AA36" s="20" t="s">
        <v>65</v>
      </c>
      <c r="AB36" s="21" t="s">
        <v>66</v>
      </c>
    </row>
    <row r="37" spans="1:28" x14ac:dyDescent="0.25">
      <c r="A37" s="4" t="s">
        <v>46</v>
      </c>
      <c r="B37">
        <v>7044</v>
      </c>
      <c r="C37">
        <v>38602</v>
      </c>
      <c r="D37">
        <v>36602</v>
      </c>
      <c r="E37">
        <v>36526</v>
      </c>
      <c r="F37">
        <v>36183</v>
      </c>
      <c r="G37">
        <v>35383</v>
      </c>
      <c r="H37">
        <v>36816</v>
      </c>
      <c r="I37">
        <v>36453</v>
      </c>
      <c r="J37">
        <v>36651</v>
      </c>
      <c r="K37">
        <v>29436</v>
      </c>
      <c r="L37">
        <v>17695</v>
      </c>
      <c r="M37">
        <v>7172</v>
      </c>
      <c r="P37" s="9" t="s">
        <v>46</v>
      </c>
      <c r="Q37" s="22" t="s">
        <v>55</v>
      </c>
      <c r="R37" s="23" t="s">
        <v>56</v>
      </c>
      <c r="S37" s="24" t="s">
        <v>57</v>
      </c>
      <c r="T37" s="25" t="s">
        <v>58</v>
      </c>
      <c r="U37" s="26" t="s">
        <v>59</v>
      </c>
      <c r="V37" s="27" t="s">
        <v>60</v>
      </c>
      <c r="W37" s="28" t="s">
        <v>61</v>
      </c>
      <c r="X37" s="29" t="s">
        <v>62</v>
      </c>
      <c r="Y37" s="30" t="s">
        <v>63</v>
      </c>
      <c r="Z37" s="31" t="s">
        <v>64</v>
      </c>
      <c r="AA37" s="32" t="s">
        <v>65</v>
      </c>
      <c r="AB37" s="33" t="s">
        <v>66</v>
      </c>
    </row>
    <row r="38" spans="1:28" x14ac:dyDescent="0.25">
      <c r="A38" s="4" t="s">
        <v>47</v>
      </c>
      <c r="B38">
        <v>7042</v>
      </c>
      <c r="C38">
        <v>37572</v>
      </c>
      <c r="D38">
        <v>36119</v>
      </c>
      <c r="E38">
        <v>36161</v>
      </c>
      <c r="F38">
        <v>36986</v>
      </c>
      <c r="G38">
        <v>36233</v>
      </c>
      <c r="H38">
        <v>35083</v>
      </c>
      <c r="I38">
        <v>36364</v>
      </c>
      <c r="J38">
        <v>36671</v>
      </c>
      <c r="K38">
        <v>28383</v>
      </c>
      <c r="L38">
        <v>17705</v>
      </c>
      <c r="M38">
        <v>7190</v>
      </c>
      <c r="P38" s="9" t="s">
        <v>47</v>
      </c>
      <c r="Q38" s="22" t="s">
        <v>67</v>
      </c>
      <c r="R38" s="23" t="s">
        <v>68</v>
      </c>
      <c r="S38" s="24" t="s">
        <v>69</v>
      </c>
      <c r="T38" s="25" t="s">
        <v>70</v>
      </c>
      <c r="U38" s="26" t="s">
        <v>71</v>
      </c>
      <c r="V38" s="27" t="s">
        <v>72</v>
      </c>
      <c r="W38" s="28" t="s">
        <v>73</v>
      </c>
      <c r="X38" s="34" t="s">
        <v>74</v>
      </c>
      <c r="Y38" s="30" t="s">
        <v>75</v>
      </c>
      <c r="Z38" s="31" t="s">
        <v>76</v>
      </c>
      <c r="AA38" s="32" t="s">
        <v>77</v>
      </c>
      <c r="AB38" s="33" t="s">
        <v>78</v>
      </c>
    </row>
    <row r="39" spans="1:28" x14ac:dyDescent="0.25">
      <c r="A39" s="4" t="s">
        <v>48</v>
      </c>
      <c r="B39">
        <v>7051</v>
      </c>
      <c r="C39">
        <v>37498</v>
      </c>
      <c r="D39">
        <v>36980</v>
      </c>
      <c r="E39">
        <v>36181</v>
      </c>
      <c r="F39">
        <v>37065</v>
      </c>
      <c r="G39">
        <v>36383</v>
      </c>
      <c r="H39">
        <v>35025</v>
      </c>
      <c r="I39">
        <v>36605</v>
      </c>
      <c r="J39">
        <v>36614</v>
      </c>
      <c r="K39">
        <v>28383</v>
      </c>
      <c r="L39">
        <v>17612</v>
      </c>
      <c r="M39">
        <v>7245</v>
      </c>
      <c r="P39" s="9" t="s">
        <v>48</v>
      </c>
      <c r="Q39" s="22" t="s">
        <v>67</v>
      </c>
      <c r="R39" s="23" t="s">
        <v>68</v>
      </c>
      <c r="S39" s="24" t="s">
        <v>69</v>
      </c>
      <c r="T39" s="25" t="s">
        <v>70</v>
      </c>
      <c r="U39" s="26" t="s">
        <v>71</v>
      </c>
      <c r="V39" s="27" t="s">
        <v>72</v>
      </c>
      <c r="W39" s="28" t="s">
        <v>73</v>
      </c>
      <c r="X39" s="34" t="s">
        <v>74</v>
      </c>
      <c r="Y39" s="30" t="s">
        <v>75</v>
      </c>
      <c r="Z39" s="31" t="s">
        <v>76</v>
      </c>
      <c r="AA39" s="32" t="s">
        <v>77</v>
      </c>
      <c r="AB39" s="33" t="s">
        <v>78</v>
      </c>
    </row>
    <row r="40" spans="1:28" x14ac:dyDescent="0.25">
      <c r="A40" s="4" t="s">
        <v>49</v>
      </c>
      <c r="B40">
        <v>7021</v>
      </c>
      <c r="C40">
        <v>38186</v>
      </c>
      <c r="D40">
        <v>36490</v>
      </c>
      <c r="E40">
        <v>36441</v>
      </c>
      <c r="F40">
        <v>35779</v>
      </c>
      <c r="G40">
        <v>35618</v>
      </c>
      <c r="H40">
        <v>36284</v>
      </c>
      <c r="I40">
        <v>36701</v>
      </c>
      <c r="J40">
        <v>36038</v>
      </c>
      <c r="K40">
        <v>27577</v>
      </c>
      <c r="L40">
        <v>17041</v>
      </c>
      <c r="M40">
        <v>7253</v>
      </c>
      <c r="P40" s="9" t="s">
        <v>49</v>
      </c>
      <c r="Q40" s="22" t="s">
        <v>79</v>
      </c>
      <c r="R40" s="23" t="s">
        <v>80</v>
      </c>
      <c r="S40" s="24" t="s">
        <v>81</v>
      </c>
      <c r="T40" s="25" t="s">
        <v>82</v>
      </c>
      <c r="U40" s="26" t="s">
        <v>83</v>
      </c>
      <c r="V40" s="27" t="s">
        <v>84</v>
      </c>
      <c r="W40" s="28" t="s">
        <v>85</v>
      </c>
      <c r="X40" s="34" t="s">
        <v>86</v>
      </c>
      <c r="Y40" s="30" t="s">
        <v>87</v>
      </c>
      <c r="Z40" s="31" t="s">
        <v>88</v>
      </c>
      <c r="AA40" s="32" t="s">
        <v>89</v>
      </c>
      <c r="AB40" s="33" t="s">
        <v>90</v>
      </c>
    </row>
    <row r="41" spans="1:28" x14ac:dyDescent="0.25">
      <c r="A41" s="4" t="s">
        <v>50</v>
      </c>
      <c r="B41">
        <v>7068</v>
      </c>
      <c r="C41">
        <v>38534</v>
      </c>
      <c r="D41">
        <v>36746</v>
      </c>
      <c r="E41">
        <v>36235</v>
      </c>
      <c r="F41">
        <v>35906</v>
      </c>
      <c r="G41">
        <v>35666</v>
      </c>
      <c r="H41">
        <v>36019</v>
      </c>
      <c r="I41">
        <v>36559</v>
      </c>
      <c r="J41">
        <v>35981</v>
      </c>
      <c r="K41">
        <v>27514</v>
      </c>
      <c r="L41">
        <v>17240</v>
      </c>
      <c r="M41">
        <v>7269</v>
      </c>
      <c r="P41" s="9" t="s">
        <v>50</v>
      </c>
      <c r="Q41" s="22" t="s">
        <v>79</v>
      </c>
      <c r="R41" s="23" t="s">
        <v>80</v>
      </c>
      <c r="S41" s="24" t="s">
        <v>81</v>
      </c>
      <c r="T41" s="25" t="s">
        <v>82</v>
      </c>
      <c r="U41" s="26" t="s">
        <v>83</v>
      </c>
      <c r="V41" s="27" t="s">
        <v>84</v>
      </c>
      <c r="W41" s="28" t="s">
        <v>85</v>
      </c>
      <c r="X41" s="34" t="s">
        <v>86</v>
      </c>
      <c r="Y41" s="30" t="s">
        <v>87</v>
      </c>
      <c r="Z41" s="31" t="s">
        <v>88</v>
      </c>
      <c r="AA41" s="32" t="s">
        <v>89</v>
      </c>
      <c r="AB41" s="33" t="s">
        <v>90</v>
      </c>
    </row>
    <row r="42" spans="1:28" x14ac:dyDescent="0.25">
      <c r="A42" s="4" t="s">
        <v>51</v>
      </c>
      <c r="B42">
        <v>37398</v>
      </c>
      <c r="C42">
        <v>38248</v>
      </c>
      <c r="D42">
        <v>38187</v>
      </c>
      <c r="P42" s="9" t="s">
        <v>51</v>
      </c>
      <c r="Q42" s="36" t="s">
        <v>91</v>
      </c>
      <c r="R42" s="36" t="s">
        <v>92</v>
      </c>
      <c r="S42" s="37" t="s">
        <v>93</v>
      </c>
      <c r="Z42" s="48"/>
      <c r="AA42" s="48"/>
      <c r="AB42" s="52"/>
    </row>
    <row r="43" spans="1:28" ht="15.75" thickBot="1" x14ac:dyDescent="0.3">
      <c r="A43" s="4" t="s">
        <v>52</v>
      </c>
      <c r="B43">
        <v>37669</v>
      </c>
      <c r="C43">
        <v>38538</v>
      </c>
      <c r="D43">
        <v>38244</v>
      </c>
      <c r="P43" s="38" t="s">
        <v>52</v>
      </c>
      <c r="Q43" s="41" t="s">
        <v>91</v>
      </c>
      <c r="R43" s="41" t="s">
        <v>92</v>
      </c>
      <c r="S43" s="42" t="s">
        <v>93</v>
      </c>
      <c r="T43" s="40"/>
      <c r="U43" s="40"/>
      <c r="V43" s="40"/>
      <c r="W43" s="40"/>
      <c r="X43" s="40"/>
      <c r="Y43" s="40"/>
      <c r="Z43" s="53"/>
      <c r="AA43" s="53"/>
      <c r="AB43" s="54"/>
    </row>
    <row r="44" spans="1:28" x14ac:dyDescent="0.25"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</row>
    <row r="45" spans="1:28" x14ac:dyDescent="0.25">
      <c r="B45">
        <f>AVERAGE(B36:B41)</f>
        <v>7034.5</v>
      </c>
    </row>
    <row r="46" spans="1:28" x14ac:dyDescent="0.25">
      <c r="Q46" s="43" t="s">
        <v>96</v>
      </c>
      <c r="R46" s="43" t="s">
        <v>107</v>
      </c>
    </row>
    <row r="47" spans="1:28" x14ac:dyDescent="0.25">
      <c r="Q47" s="43" t="s">
        <v>97</v>
      </c>
      <c r="R47" s="43" t="s">
        <v>108</v>
      </c>
    </row>
    <row r="48" spans="1:28" x14ac:dyDescent="0.25">
      <c r="A48" t="s">
        <v>53</v>
      </c>
      <c r="B48" s="1" t="s">
        <v>163</v>
      </c>
      <c r="Q48" s="43" t="s">
        <v>98</v>
      </c>
      <c r="R48" s="43" t="s">
        <v>109</v>
      </c>
    </row>
    <row r="49" spans="1:26" x14ac:dyDescent="0.25">
      <c r="Q49" s="43" t="s">
        <v>99</v>
      </c>
      <c r="R49" s="43" t="s">
        <v>110</v>
      </c>
    </row>
    <row r="50" spans="1:26" x14ac:dyDescent="0.25">
      <c r="A50" t="s">
        <v>158</v>
      </c>
      <c r="Q50" s="43" t="s">
        <v>100</v>
      </c>
      <c r="R50" s="43" t="s">
        <v>111</v>
      </c>
    </row>
    <row r="51" spans="1:26" x14ac:dyDescent="0.25">
      <c r="A51" s="4" t="s">
        <v>44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Q51" s="43" t="s">
        <v>101</v>
      </c>
      <c r="R51" s="43" t="s">
        <v>112</v>
      </c>
    </row>
    <row r="52" spans="1:26" x14ac:dyDescent="0.25">
      <c r="A52" s="4" t="s">
        <v>45</v>
      </c>
      <c r="B52">
        <f>B36-$B$45</f>
        <v>-53.5</v>
      </c>
      <c r="C52">
        <f t="shared" ref="C52:M52" si="0">C36-$B$45</f>
        <v>31211.5</v>
      </c>
      <c r="D52">
        <f t="shared" si="0"/>
        <v>29371.5</v>
      </c>
      <c r="E52">
        <f t="shared" si="0"/>
        <v>29308.5</v>
      </c>
      <c r="F52">
        <f t="shared" si="0"/>
        <v>28889.5</v>
      </c>
      <c r="G52">
        <f t="shared" si="0"/>
        <v>28359.5</v>
      </c>
      <c r="H52">
        <f t="shared" si="0"/>
        <v>29620.5</v>
      </c>
      <c r="I52">
        <f t="shared" si="0"/>
        <v>29322.5</v>
      </c>
      <c r="J52">
        <f t="shared" si="0"/>
        <v>29486.5</v>
      </c>
      <c r="K52">
        <f t="shared" si="0"/>
        <v>22266.5</v>
      </c>
      <c r="L52">
        <f t="shared" si="0"/>
        <v>10581.5</v>
      </c>
      <c r="M52">
        <f t="shared" si="0"/>
        <v>144.5</v>
      </c>
      <c r="Q52" s="43" t="s">
        <v>102</v>
      </c>
      <c r="R52" s="43" t="s">
        <v>113</v>
      </c>
      <c r="T52" s="48"/>
      <c r="X52" s="48"/>
      <c r="Y52" s="48"/>
      <c r="Z52" s="48"/>
    </row>
    <row r="53" spans="1:26" x14ac:dyDescent="0.25">
      <c r="A53" s="4" t="s">
        <v>46</v>
      </c>
      <c r="B53">
        <f t="shared" ref="B53:M53" si="1">B37-$B$45</f>
        <v>9.5</v>
      </c>
      <c r="C53">
        <f t="shared" si="1"/>
        <v>31567.5</v>
      </c>
      <c r="D53">
        <f t="shared" si="1"/>
        <v>29567.5</v>
      </c>
      <c r="E53">
        <f t="shared" si="1"/>
        <v>29491.5</v>
      </c>
      <c r="F53">
        <f t="shared" si="1"/>
        <v>29148.5</v>
      </c>
      <c r="G53">
        <f t="shared" si="1"/>
        <v>28348.5</v>
      </c>
      <c r="H53">
        <f t="shared" si="1"/>
        <v>29781.5</v>
      </c>
      <c r="I53">
        <f t="shared" si="1"/>
        <v>29418.5</v>
      </c>
      <c r="J53">
        <f t="shared" si="1"/>
        <v>29616.5</v>
      </c>
      <c r="K53">
        <f t="shared" si="1"/>
        <v>22401.5</v>
      </c>
      <c r="L53">
        <f t="shared" si="1"/>
        <v>10660.5</v>
      </c>
      <c r="M53">
        <f t="shared" si="1"/>
        <v>137.5</v>
      </c>
      <c r="Q53" s="43" t="s">
        <v>103</v>
      </c>
      <c r="R53" s="43" t="s">
        <v>114</v>
      </c>
      <c r="T53" s="48"/>
      <c r="Y53" s="48"/>
      <c r="Z53" s="48"/>
    </row>
    <row r="54" spans="1:26" x14ac:dyDescent="0.25">
      <c r="A54" s="4" t="s">
        <v>47</v>
      </c>
      <c r="B54">
        <f t="shared" ref="B54:M54" si="2">B38-$B$45</f>
        <v>7.5</v>
      </c>
      <c r="C54">
        <f t="shared" si="2"/>
        <v>30537.5</v>
      </c>
      <c r="D54">
        <f t="shared" si="2"/>
        <v>29084.5</v>
      </c>
      <c r="E54">
        <f t="shared" si="2"/>
        <v>29126.5</v>
      </c>
      <c r="F54">
        <f t="shared" si="2"/>
        <v>29951.5</v>
      </c>
      <c r="G54">
        <f t="shared" si="2"/>
        <v>29198.5</v>
      </c>
      <c r="H54">
        <f t="shared" si="2"/>
        <v>28048.5</v>
      </c>
      <c r="I54">
        <f t="shared" si="2"/>
        <v>29329.5</v>
      </c>
      <c r="J54">
        <f t="shared" si="2"/>
        <v>29636.5</v>
      </c>
      <c r="K54">
        <f t="shared" si="2"/>
        <v>21348.5</v>
      </c>
      <c r="L54">
        <f t="shared" si="2"/>
        <v>10670.5</v>
      </c>
      <c r="M54">
        <f t="shared" si="2"/>
        <v>155.5</v>
      </c>
      <c r="Q54" s="43" t="s">
        <v>104</v>
      </c>
      <c r="R54" s="43" t="s">
        <v>115</v>
      </c>
      <c r="T54" s="48"/>
      <c r="Y54" s="48"/>
      <c r="Z54" s="48"/>
    </row>
    <row r="55" spans="1:26" x14ac:dyDescent="0.25">
      <c r="A55" s="4" t="s">
        <v>48</v>
      </c>
      <c r="B55">
        <f t="shared" ref="B55:M55" si="3">B39-$B$45</f>
        <v>16.5</v>
      </c>
      <c r="C55">
        <f t="shared" si="3"/>
        <v>30463.5</v>
      </c>
      <c r="D55">
        <f t="shared" si="3"/>
        <v>29945.5</v>
      </c>
      <c r="E55">
        <f t="shared" si="3"/>
        <v>29146.5</v>
      </c>
      <c r="F55">
        <f t="shared" si="3"/>
        <v>30030.5</v>
      </c>
      <c r="G55">
        <f t="shared" si="3"/>
        <v>29348.5</v>
      </c>
      <c r="H55">
        <f t="shared" si="3"/>
        <v>27990.5</v>
      </c>
      <c r="I55">
        <f t="shared" si="3"/>
        <v>29570.5</v>
      </c>
      <c r="J55">
        <f t="shared" si="3"/>
        <v>29579.5</v>
      </c>
      <c r="K55">
        <f t="shared" si="3"/>
        <v>21348.5</v>
      </c>
      <c r="L55">
        <f t="shared" si="3"/>
        <v>10577.5</v>
      </c>
      <c r="M55">
        <f t="shared" si="3"/>
        <v>210.5</v>
      </c>
      <c r="Q55" s="43" t="s">
        <v>105</v>
      </c>
      <c r="R55" s="43" t="s">
        <v>116</v>
      </c>
    </row>
    <row r="56" spans="1:26" x14ac:dyDescent="0.25">
      <c r="A56" s="4" t="s">
        <v>49</v>
      </c>
      <c r="B56">
        <f t="shared" ref="B56:M56" si="4">B40-$B$45</f>
        <v>-13.5</v>
      </c>
      <c r="C56">
        <f t="shared" si="4"/>
        <v>31151.5</v>
      </c>
      <c r="D56">
        <f t="shared" si="4"/>
        <v>29455.5</v>
      </c>
      <c r="E56">
        <f t="shared" si="4"/>
        <v>29406.5</v>
      </c>
      <c r="F56">
        <f t="shared" si="4"/>
        <v>28744.5</v>
      </c>
      <c r="G56">
        <f t="shared" si="4"/>
        <v>28583.5</v>
      </c>
      <c r="H56">
        <f t="shared" si="4"/>
        <v>29249.5</v>
      </c>
      <c r="I56">
        <f t="shared" si="4"/>
        <v>29666.5</v>
      </c>
      <c r="J56">
        <f t="shared" si="4"/>
        <v>29003.5</v>
      </c>
      <c r="K56">
        <f t="shared" si="4"/>
        <v>20542.5</v>
      </c>
      <c r="L56">
        <f t="shared" si="4"/>
        <v>10006.5</v>
      </c>
      <c r="M56">
        <f t="shared" si="4"/>
        <v>218.5</v>
      </c>
    </row>
    <row r="57" spans="1:26" x14ac:dyDescent="0.25">
      <c r="A57" s="4" t="s">
        <v>50</v>
      </c>
      <c r="B57">
        <f t="shared" ref="B57:M57" si="5">B41-$B$45</f>
        <v>33.5</v>
      </c>
      <c r="C57">
        <f t="shared" si="5"/>
        <v>31499.5</v>
      </c>
      <c r="D57">
        <f t="shared" si="5"/>
        <v>29711.5</v>
      </c>
      <c r="E57">
        <f t="shared" si="5"/>
        <v>29200.5</v>
      </c>
      <c r="F57">
        <f t="shared" si="5"/>
        <v>28871.5</v>
      </c>
      <c r="G57">
        <f t="shared" si="5"/>
        <v>28631.5</v>
      </c>
      <c r="H57">
        <f t="shared" si="5"/>
        <v>28984.5</v>
      </c>
      <c r="I57">
        <f t="shared" si="5"/>
        <v>29524.5</v>
      </c>
      <c r="J57">
        <f t="shared" si="5"/>
        <v>28946.5</v>
      </c>
      <c r="K57">
        <f t="shared" si="5"/>
        <v>20479.5</v>
      </c>
      <c r="L57">
        <f t="shared" si="5"/>
        <v>10205.5</v>
      </c>
      <c r="M57">
        <f t="shared" si="5"/>
        <v>234.5</v>
      </c>
    </row>
    <row r="58" spans="1:26" x14ac:dyDescent="0.25">
      <c r="A58" s="4" t="s">
        <v>51</v>
      </c>
      <c r="B58">
        <f t="shared" ref="B58:D58" si="6">B42-$B$45</f>
        <v>30363.5</v>
      </c>
      <c r="C58">
        <f t="shared" si="6"/>
        <v>31213.5</v>
      </c>
      <c r="D58">
        <f t="shared" si="6"/>
        <v>31152.5</v>
      </c>
    </row>
    <row r="59" spans="1:26" x14ac:dyDescent="0.25">
      <c r="A59" s="4" t="s">
        <v>52</v>
      </c>
      <c r="B59">
        <f t="shared" ref="B59:D59" si="7">B43-$B$45</f>
        <v>30634.5</v>
      </c>
      <c r="C59">
        <f t="shared" si="7"/>
        <v>31503.5</v>
      </c>
      <c r="D59">
        <f t="shared" si="7"/>
        <v>31209.5</v>
      </c>
    </row>
    <row r="65" spans="1:14" x14ac:dyDescent="0.25">
      <c r="C65" s="43" t="s">
        <v>95</v>
      </c>
    </row>
    <row r="66" spans="1:14" x14ac:dyDescent="0.25">
      <c r="C66" s="43" t="s">
        <v>96</v>
      </c>
      <c r="D66" s="43" t="s">
        <v>97</v>
      </c>
      <c r="E66" s="43" t="s">
        <v>98</v>
      </c>
      <c r="F66" s="43" t="s">
        <v>99</v>
      </c>
      <c r="G66" s="43" t="s">
        <v>100</v>
      </c>
      <c r="H66" s="43" t="s">
        <v>101</v>
      </c>
      <c r="I66" s="43" t="s">
        <v>102</v>
      </c>
      <c r="J66" s="43" t="s">
        <v>103</v>
      </c>
      <c r="K66" s="43" t="s">
        <v>104</v>
      </c>
      <c r="L66" s="43" t="s">
        <v>105</v>
      </c>
      <c r="M66" s="43" t="s">
        <v>106</v>
      </c>
    </row>
    <row r="67" spans="1:14" ht="30.75" thickBot="1" x14ac:dyDescent="0.3">
      <c r="C67" s="44" t="s">
        <v>107</v>
      </c>
      <c r="D67" s="44" t="s">
        <v>108</v>
      </c>
      <c r="E67" s="44" t="s">
        <v>109</v>
      </c>
      <c r="F67" s="44" t="s">
        <v>110</v>
      </c>
      <c r="G67" s="44" t="s">
        <v>111</v>
      </c>
      <c r="H67" s="44" t="s">
        <v>112</v>
      </c>
      <c r="I67" s="44" t="s">
        <v>113</v>
      </c>
      <c r="J67" s="44" t="s">
        <v>114</v>
      </c>
      <c r="K67" s="44" t="s">
        <v>115</v>
      </c>
      <c r="L67" s="44" t="s">
        <v>116</v>
      </c>
      <c r="M67" s="44" t="s">
        <v>117</v>
      </c>
      <c r="N67" s="45" t="s">
        <v>118</v>
      </c>
    </row>
    <row r="68" spans="1:14" x14ac:dyDescent="0.25">
      <c r="B68" t="s">
        <v>121</v>
      </c>
      <c r="C68" s="48">
        <f>C52</f>
        <v>31211.5</v>
      </c>
      <c r="D68" s="48">
        <f t="shared" ref="D68:M68" si="8">D52</f>
        <v>29371.5</v>
      </c>
      <c r="E68" s="48">
        <f t="shared" si="8"/>
        <v>29308.5</v>
      </c>
      <c r="F68" s="48">
        <f t="shared" si="8"/>
        <v>28889.5</v>
      </c>
      <c r="G68" s="48">
        <f t="shared" si="8"/>
        <v>28359.5</v>
      </c>
      <c r="H68" s="48">
        <f t="shared" si="8"/>
        <v>29620.5</v>
      </c>
      <c r="I68" s="48">
        <f t="shared" si="8"/>
        <v>29322.5</v>
      </c>
      <c r="J68" s="48">
        <f t="shared" si="8"/>
        <v>29486.5</v>
      </c>
      <c r="K68" s="48">
        <f t="shared" si="8"/>
        <v>22266.5</v>
      </c>
      <c r="L68" s="48">
        <f t="shared" si="8"/>
        <v>10581.5</v>
      </c>
      <c r="M68" s="48">
        <f t="shared" si="8"/>
        <v>144.5</v>
      </c>
      <c r="N68" s="48">
        <f>B58</f>
        <v>30363.5</v>
      </c>
    </row>
    <row r="69" spans="1:14" x14ac:dyDescent="0.25">
      <c r="C69" s="48">
        <f t="shared" ref="C69:M73" si="9">C53</f>
        <v>31567.5</v>
      </c>
      <c r="D69" s="48">
        <f t="shared" si="9"/>
        <v>29567.5</v>
      </c>
      <c r="E69" s="48">
        <f t="shared" si="9"/>
        <v>29491.5</v>
      </c>
      <c r="F69" s="48">
        <f t="shared" si="9"/>
        <v>29148.5</v>
      </c>
      <c r="G69" s="48">
        <f t="shared" si="9"/>
        <v>28348.5</v>
      </c>
      <c r="H69" s="48">
        <f t="shared" si="9"/>
        <v>29781.5</v>
      </c>
      <c r="I69" s="48">
        <f t="shared" si="9"/>
        <v>29418.5</v>
      </c>
      <c r="J69" s="48">
        <f t="shared" si="9"/>
        <v>29616.5</v>
      </c>
      <c r="K69" s="48">
        <f t="shared" si="9"/>
        <v>22401.5</v>
      </c>
      <c r="L69" s="48">
        <f t="shared" si="9"/>
        <v>10660.5</v>
      </c>
      <c r="M69" s="48">
        <f t="shared" si="9"/>
        <v>137.5</v>
      </c>
      <c r="N69" s="48">
        <f>B59</f>
        <v>30634.5</v>
      </c>
    </row>
    <row r="70" spans="1:14" x14ac:dyDescent="0.25">
      <c r="B70" t="s">
        <v>122</v>
      </c>
      <c r="C70" s="48">
        <f t="shared" si="9"/>
        <v>30537.5</v>
      </c>
      <c r="D70" s="48">
        <f t="shared" si="9"/>
        <v>29084.5</v>
      </c>
      <c r="E70" s="48">
        <f t="shared" si="9"/>
        <v>29126.5</v>
      </c>
      <c r="F70" s="48">
        <f t="shared" si="9"/>
        <v>29951.5</v>
      </c>
      <c r="G70" s="48">
        <f t="shared" si="9"/>
        <v>29198.5</v>
      </c>
      <c r="H70" s="48">
        <f t="shared" si="9"/>
        <v>28048.5</v>
      </c>
      <c r="I70" s="48">
        <f t="shared" si="9"/>
        <v>29329.5</v>
      </c>
      <c r="J70" s="48">
        <f t="shared" si="9"/>
        <v>29636.5</v>
      </c>
      <c r="K70" s="48">
        <f t="shared" si="9"/>
        <v>21348.5</v>
      </c>
      <c r="L70" s="48">
        <f t="shared" si="9"/>
        <v>10670.5</v>
      </c>
      <c r="M70" s="48">
        <f t="shared" si="9"/>
        <v>155.5</v>
      </c>
      <c r="N70" s="48">
        <f>C58</f>
        <v>31213.5</v>
      </c>
    </row>
    <row r="71" spans="1:14" x14ac:dyDescent="0.25">
      <c r="C71" s="48">
        <f t="shared" si="9"/>
        <v>30463.5</v>
      </c>
      <c r="D71" s="48">
        <f t="shared" si="9"/>
        <v>29945.5</v>
      </c>
      <c r="E71" s="48">
        <f t="shared" si="9"/>
        <v>29146.5</v>
      </c>
      <c r="F71" s="48">
        <f t="shared" si="9"/>
        <v>30030.5</v>
      </c>
      <c r="G71" s="48">
        <f t="shared" si="9"/>
        <v>29348.5</v>
      </c>
      <c r="H71" s="48">
        <f t="shared" si="9"/>
        <v>27990.5</v>
      </c>
      <c r="I71" s="48">
        <f t="shared" si="9"/>
        <v>29570.5</v>
      </c>
      <c r="J71" s="48">
        <f t="shared" si="9"/>
        <v>29579.5</v>
      </c>
      <c r="K71" s="48">
        <f t="shared" si="9"/>
        <v>21348.5</v>
      </c>
      <c r="L71" s="48">
        <f t="shared" si="9"/>
        <v>10577.5</v>
      </c>
      <c r="M71" s="48">
        <f t="shared" si="9"/>
        <v>210.5</v>
      </c>
      <c r="N71" s="48">
        <f>C59</f>
        <v>31503.5</v>
      </c>
    </row>
    <row r="72" spans="1:14" x14ac:dyDescent="0.25">
      <c r="B72" t="s">
        <v>123</v>
      </c>
      <c r="C72" s="48">
        <f t="shared" si="9"/>
        <v>31151.5</v>
      </c>
      <c r="D72" s="48">
        <f t="shared" si="9"/>
        <v>29455.5</v>
      </c>
      <c r="E72" s="48">
        <f t="shared" si="9"/>
        <v>29406.5</v>
      </c>
      <c r="F72" s="48">
        <f t="shared" si="9"/>
        <v>28744.5</v>
      </c>
      <c r="G72" s="48">
        <f t="shared" si="9"/>
        <v>28583.5</v>
      </c>
      <c r="H72" s="48">
        <f t="shared" si="9"/>
        <v>29249.5</v>
      </c>
      <c r="I72" s="48">
        <f t="shared" si="9"/>
        <v>29666.5</v>
      </c>
      <c r="J72" s="48">
        <f t="shared" si="9"/>
        <v>29003.5</v>
      </c>
      <c r="K72" s="48">
        <f t="shared" si="9"/>
        <v>20542.5</v>
      </c>
      <c r="L72" s="48">
        <f t="shared" si="9"/>
        <v>10006.5</v>
      </c>
      <c r="M72" s="48">
        <f t="shared" si="9"/>
        <v>218.5</v>
      </c>
      <c r="N72" s="48">
        <f>D58</f>
        <v>31152.5</v>
      </c>
    </row>
    <row r="73" spans="1:14" x14ac:dyDescent="0.25">
      <c r="C73" s="48">
        <f t="shared" si="9"/>
        <v>31499.5</v>
      </c>
      <c r="D73" s="48">
        <f t="shared" si="9"/>
        <v>29711.5</v>
      </c>
      <c r="E73" s="48">
        <f t="shared" si="9"/>
        <v>29200.5</v>
      </c>
      <c r="F73" s="48">
        <f t="shared" si="9"/>
        <v>28871.5</v>
      </c>
      <c r="G73" s="48">
        <f t="shared" si="9"/>
        <v>28631.5</v>
      </c>
      <c r="H73" s="48">
        <f t="shared" si="9"/>
        <v>28984.5</v>
      </c>
      <c r="I73" s="48">
        <f t="shared" si="9"/>
        <v>29524.5</v>
      </c>
      <c r="J73" s="48">
        <f t="shared" si="9"/>
        <v>28946.5</v>
      </c>
      <c r="K73" s="48">
        <f t="shared" si="9"/>
        <v>20479.5</v>
      </c>
      <c r="L73" s="48">
        <f t="shared" si="9"/>
        <v>10205.5</v>
      </c>
      <c r="M73" s="48">
        <f t="shared" si="9"/>
        <v>234.5</v>
      </c>
      <c r="N73" s="48">
        <f>D59</f>
        <v>31209.5</v>
      </c>
    </row>
    <row r="75" spans="1:14" x14ac:dyDescent="0.25">
      <c r="A75" t="s">
        <v>121</v>
      </c>
      <c r="B75" s="46" t="s">
        <v>119</v>
      </c>
      <c r="C75">
        <f>AVERAGE(C68:C69)/$C$82*100</f>
        <v>101.02236216079945</v>
      </c>
      <c r="D75">
        <f t="shared" ref="D75:N75" si="10">AVERAGE(D68:D69)/$C$82*100</f>
        <v>94.843132311686361</v>
      </c>
      <c r="E75">
        <f t="shared" si="10"/>
        <v>94.619457064543994</v>
      </c>
      <c r="F75">
        <f t="shared" si="10"/>
        <v>93.393266141360613</v>
      </c>
      <c r="G75">
        <f t="shared" si="10"/>
        <v>91.253064136329272</v>
      </c>
      <c r="H75">
        <f t="shared" si="10"/>
        <v>95.588180077347644</v>
      </c>
      <c r="I75">
        <f t="shared" si="10"/>
        <v>94.524515772591471</v>
      </c>
      <c r="J75">
        <f t="shared" si="10"/>
        <v>95.107036919825575</v>
      </c>
      <c r="K75">
        <f t="shared" si="10"/>
        <v>71.878603880255966</v>
      </c>
      <c r="L75">
        <f t="shared" si="10"/>
        <v>34.182083451786454</v>
      </c>
      <c r="M75">
        <f t="shared" si="10"/>
        <v>0.45378719204424156</v>
      </c>
      <c r="N75">
        <f t="shared" si="10"/>
        <v>98.156422483385271</v>
      </c>
    </row>
    <row r="76" spans="1:14" x14ac:dyDescent="0.25">
      <c r="B76" s="46" t="s">
        <v>120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</row>
    <row r="77" spans="1:14" x14ac:dyDescent="0.25">
      <c r="A77" t="s">
        <v>122</v>
      </c>
      <c r="B77" s="46" t="s">
        <v>119</v>
      </c>
      <c r="C77">
        <f>AVERAGE(C70:C71)/$C$82*100</f>
        <v>98.16125000670489</v>
      </c>
      <c r="D77">
        <f t="shared" ref="D77:N77" si="11">AVERAGE(D70:D71)/$C$82*100</f>
        <v>94.989567185714833</v>
      </c>
      <c r="E77">
        <f t="shared" si="11"/>
        <v>93.771422134730813</v>
      </c>
      <c r="F77">
        <f t="shared" si="11"/>
        <v>96.52150125247411</v>
      </c>
      <c r="G77">
        <f t="shared" si="11"/>
        <v>94.212335931256078</v>
      </c>
      <c r="H77">
        <f t="shared" si="11"/>
        <v>90.17652643605409</v>
      </c>
      <c r="I77">
        <f t="shared" si="11"/>
        <v>94.78037450853131</v>
      </c>
      <c r="J77">
        <f t="shared" si="11"/>
        <v>95.288873631531246</v>
      </c>
      <c r="K77">
        <f t="shared" si="11"/>
        <v>68.706921059265909</v>
      </c>
      <c r="L77">
        <f t="shared" si="11"/>
        <v>34.191738498425693</v>
      </c>
      <c r="M77">
        <f t="shared" si="11"/>
        <v>0.58895784499359016</v>
      </c>
      <c r="N77">
        <f t="shared" si="11"/>
        <v>100.92259334552732</v>
      </c>
    </row>
    <row r="78" spans="1:14" x14ac:dyDescent="0.25">
      <c r="B78" s="46" t="s">
        <v>120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</row>
    <row r="79" spans="1:14" x14ac:dyDescent="0.25">
      <c r="A79" t="s">
        <v>123</v>
      </c>
      <c r="B79" s="46" t="s">
        <v>119</v>
      </c>
      <c r="C79">
        <f>AVERAGE(C72:C73)/$C$82*100</f>
        <v>100.81638783249566</v>
      </c>
      <c r="D79">
        <f t="shared" ref="D79:N79" si="12">AVERAGE(D72:D73)/$C$82*100</f>
        <v>95.210024083977459</v>
      </c>
      <c r="E79">
        <f t="shared" si="12"/>
        <v>94.308886397648465</v>
      </c>
      <c r="F79">
        <f t="shared" si="12"/>
        <v>92.714194527734122</v>
      </c>
      <c r="G79">
        <f t="shared" si="12"/>
        <v>92.068915577344981</v>
      </c>
      <c r="H79">
        <f t="shared" si="12"/>
        <v>93.708664331575761</v>
      </c>
      <c r="I79">
        <f t="shared" si="12"/>
        <v>95.248644270534413</v>
      </c>
      <c r="J79">
        <f t="shared" si="12"/>
        <v>93.251658790651774</v>
      </c>
      <c r="K79">
        <f t="shared" si="12"/>
        <v>66.011553872478288</v>
      </c>
      <c r="L79">
        <f t="shared" si="12"/>
        <v>32.52463377871706</v>
      </c>
      <c r="M79">
        <f t="shared" si="12"/>
        <v>0.72895602126255821</v>
      </c>
      <c r="N79">
        <f t="shared" si="12"/>
        <v>100.35133641937233</v>
      </c>
    </row>
    <row r="80" spans="1:14" x14ac:dyDescent="0.25">
      <c r="B80" s="46" t="s">
        <v>120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</row>
    <row r="82" spans="1:13" x14ac:dyDescent="0.25">
      <c r="A82" t="s">
        <v>157</v>
      </c>
      <c r="B82">
        <v>100</v>
      </c>
      <c r="C82">
        <f>AVERAGE(C68:C73)</f>
        <v>31071.833333333332</v>
      </c>
      <c r="M82" s="50">
        <f>AVERAGE(M75,M77,M79)</f>
        <v>0.59056701943346335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5E9-3EDA-44D9-9784-409015BD143F}">
  <dimension ref="A1:O91"/>
  <sheetViews>
    <sheetView topLeftCell="A64" workbookViewId="0">
      <selection activeCell="K94" sqref="K94"/>
    </sheetView>
  </sheetViews>
  <sheetFormatPr baseColWidth="10"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194</v>
      </c>
    </row>
    <row r="6" spans="1:12" x14ac:dyDescent="0.25">
      <c r="A6" t="s">
        <v>9</v>
      </c>
      <c r="B6" s="1" t="s">
        <v>195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>
        <v>10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25">
      <c r="A15" s="2" t="s">
        <v>20</v>
      </c>
      <c r="B15" s="2"/>
      <c r="C15" s="2"/>
      <c r="D15" s="2"/>
      <c r="E15" s="2">
        <v>1</v>
      </c>
      <c r="F15" s="2" t="s">
        <v>21</v>
      </c>
      <c r="G15" s="2"/>
      <c r="H15" s="2"/>
      <c r="I15" s="2"/>
      <c r="J15" s="2"/>
      <c r="K15" s="2"/>
      <c r="L15" s="2"/>
    </row>
    <row r="17" spans="1:12" x14ac:dyDescent="0.25">
      <c r="A17" s="2" t="s">
        <v>22</v>
      </c>
      <c r="B17" s="2"/>
      <c r="C17" s="2"/>
      <c r="D17" s="2"/>
      <c r="E17" s="3">
        <v>5.7870370370370366E-5</v>
      </c>
      <c r="F17" s="2"/>
      <c r="G17" s="2"/>
      <c r="H17" s="2"/>
      <c r="I17" s="2"/>
      <c r="J17" s="2"/>
      <c r="K17" s="2"/>
      <c r="L17" s="2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540</v>
      </c>
      <c r="F22" t="s">
        <v>27</v>
      </c>
    </row>
    <row r="23" spans="1:12" x14ac:dyDescent="0.25">
      <c r="A23" t="s">
        <v>28</v>
      </c>
      <c r="E23">
        <v>590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60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40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2</v>
      </c>
      <c r="F30" t="s">
        <v>38</v>
      </c>
    </row>
    <row r="31" spans="1:12" x14ac:dyDescent="0.25">
      <c r="A31" t="s">
        <v>39</v>
      </c>
      <c r="E31" t="s">
        <v>40</v>
      </c>
    </row>
    <row r="32" spans="1:12" x14ac:dyDescent="0.25">
      <c r="A32" t="s">
        <v>41</v>
      </c>
      <c r="B32" s="1" t="s">
        <v>196</v>
      </c>
    </row>
    <row r="34" spans="1:13" x14ac:dyDescent="0.25">
      <c r="B34" t="s">
        <v>197</v>
      </c>
    </row>
    <row r="35" spans="1:13" x14ac:dyDescent="0.25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</row>
    <row r="36" spans="1:13" x14ac:dyDescent="0.25">
      <c r="A36" s="4" t="s">
        <v>45</v>
      </c>
      <c r="B36">
        <v>7011</v>
      </c>
      <c r="C36">
        <v>39947</v>
      </c>
      <c r="D36">
        <v>39801</v>
      </c>
      <c r="E36">
        <v>40245</v>
      </c>
      <c r="F36">
        <v>37818</v>
      </c>
      <c r="G36">
        <v>38340</v>
      </c>
      <c r="H36">
        <v>38388</v>
      </c>
      <c r="I36">
        <v>38308</v>
      </c>
      <c r="J36">
        <v>36776</v>
      </c>
      <c r="K36">
        <v>33185</v>
      </c>
      <c r="L36">
        <v>21248</v>
      </c>
      <c r="M36">
        <v>7185</v>
      </c>
    </row>
    <row r="37" spans="1:13" x14ac:dyDescent="0.25">
      <c r="A37" s="4" t="s">
        <v>46</v>
      </c>
      <c r="B37">
        <v>7087</v>
      </c>
      <c r="C37">
        <v>40004</v>
      </c>
      <c r="D37">
        <v>39968</v>
      </c>
      <c r="E37">
        <v>40438</v>
      </c>
      <c r="F37">
        <v>37999</v>
      </c>
      <c r="G37">
        <v>38729</v>
      </c>
      <c r="H37">
        <v>38375</v>
      </c>
      <c r="I37">
        <v>38269</v>
      </c>
      <c r="J37">
        <v>36688</v>
      </c>
      <c r="K37">
        <v>33250</v>
      </c>
      <c r="L37">
        <v>21177</v>
      </c>
      <c r="M37">
        <v>7197</v>
      </c>
    </row>
    <row r="38" spans="1:13" x14ac:dyDescent="0.25">
      <c r="A38" s="4" t="s">
        <v>47</v>
      </c>
      <c r="B38">
        <v>7068</v>
      </c>
      <c r="C38">
        <v>39845</v>
      </c>
      <c r="D38">
        <v>38664</v>
      </c>
      <c r="E38">
        <v>39645</v>
      </c>
      <c r="F38">
        <v>38439</v>
      </c>
      <c r="G38">
        <v>38271</v>
      </c>
      <c r="H38">
        <v>38308</v>
      </c>
      <c r="I38">
        <v>38884</v>
      </c>
      <c r="J38">
        <v>36935</v>
      </c>
      <c r="K38">
        <v>34154</v>
      </c>
      <c r="L38">
        <v>21992</v>
      </c>
      <c r="M38">
        <v>7229</v>
      </c>
    </row>
    <row r="39" spans="1:13" x14ac:dyDescent="0.25">
      <c r="A39" s="4" t="s">
        <v>48</v>
      </c>
      <c r="B39">
        <v>7135</v>
      </c>
      <c r="C39">
        <v>39918</v>
      </c>
      <c r="D39">
        <v>38707</v>
      </c>
      <c r="E39">
        <v>39855</v>
      </c>
      <c r="F39">
        <v>38316</v>
      </c>
      <c r="G39">
        <v>38505</v>
      </c>
      <c r="H39">
        <v>38421</v>
      </c>
      <c r="I39">
        <v>38896</v>
      </c>
      <c r="J39">
        <v>36054</v>
      </c>
      <c r="K39">
        <v>34172</v>
      </c>
      <c r="L39">
        <v>21944</v>
      </c>
      <c r="M39">
        <v>7250</v>
      </c>
    </row>
    <row r="40" spans="1:13" x14ac:dyDescent="0.25">
      <c r="A40" s="4" t="s">
        <v>49</v>
      </c>
      <c r="B40">
        <v>7071</v>
      </c>
      <c r="C40">
        <v>39716</v>
      </c>
      <c r="D40">
        <v>38260</v>
      </c>
      <c r="E40">
        <v>39809</v>
      </c>
      <c r="F40">
        <v>38188</v>
      </c>
      <c r="G40">
        <v>38244</v>
      </c>
      <c r="H40">
        <v>38089</v>
      </c>
      <c r="I40">
        <v>38871</v>
      </c>
      <c r="J40">
        <v>37438</v>
      </c>
      <c r="K40">
        <v>33998</v>
      </c>
      <c r="L40">
        <v>21958</v>
      </c>
      <c r="M40">
        <v>7279</v>
      </c>
    </row>
    <row r="41" spans="1:13" x14ac:dyDescent="0.25">
      <c r="A41" s="4" t="s">
        <v>50</v>
      </c>
      <c r="B41">
        <v>7106</v>
      </c>
      <c r="C41">
        <v>39800</v>
      </c>
      <c r="D41">
        <v>38247</v>
      </c>
      <c r="E41">
        <v>39987</v>
      </c>
      <c r="F41">
        <v>38300</v>
      </c>
      <c r="G41">
        <v>38353</v>
      </c>
      <c r="H41">
        <v>38132</v>
      </c>
      <c r="I41">
        <v>38830</v>
      </c>
      <c r="J41">
        <v>37673</v>
      </c>
      <c r="K41">
        <v>34004</v>
      </c>
      <c r="L41">
        <v>21774</v>
      </c>
      <c r="M41">
        <v>7261</v>
      </c>
    </row>
    <row r="42" spans="1:13" x14ac:dyDescent="0.25">
      <c r="A42" s="4" t="s">
        <v>51</v>
      </c>
      <c r="B42">
        <v>40944</v>
      </c>
      <c r="C42">
        <v>41367</v>
      </c>
      <c r="D42">
        <v>42264</v>
      </c>
    </row>
    <row r="43" spans="1:13" x14ac:dyDescent="0.25">
      <c r="A43" s="4" t="s">
        <v>52</v>
      </c>
      <c r="B43">
        <v>41006</v>
      </c>
      <c r="C43">
        <v>41440</v>
      </c>
      <c r="D43">
        <v>42385</v>
      </c>
    </row>
    <row r="44" spans="1:13" x14ac:dyDescent="0.25">
      <c r="A44" s="55"/>
      <c r="B44">
        <f>AVERAGE(B36:B41)</f>
        <v>7079.666666666667</v>
      </c>
    </row>
    <row r="45" spans="1:13" x14ac:dyDescent="0.25">
      <c r="A45" s="56" t="s">
        <v>198</v>
      </c>
    </row>
    <row r="46" spans="1:13" x14ac:dyDescent="0.25">
      <c r="B46" t="s">
        <v>197</v>
      </c>
    </row>
    <row r="47" spans="1:13" x14ac:dyDescent="0.25">
      <c r="A47" s="4" t="s">
        <v>44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</row>
    <row r="48" spans="1:13" x14ac:dyDescent="0.25">
      <c r="A48" s="4" t="s">
        <v>45</v>
      </c>
      <c r="B48">
        <f>B36-$B$44</f>
        <v>-68.66666666666697</v>
      </c>
      <c r="C48">
        <f t="shared" ref="C48:M48" si="0">C36-$B$44</f>
        <v>32867.333333333336</v>
      </c>
      <c r="D48">
        <f t="shared" si="0"/>
        <v>32721.333333333332</v>
      </c>
      <c r="E48">
        <f t="shared" si="0"/>
        <v>33165.333333333336</v>
      </c>
      <c r="F48">
        <f t="shared" si="0"/>
        <v>30738.333333333332</v>
      </c>
      <c r="G48">
        <f t="shared" si="0"/>
        <v>31260.333333333332</v>
      </c>
      <c r="H48">
        <f t="shared" si="0"/>
        <v>31308.333333333332</v>
      </c>
      <c r="I48">
        <f t="shared" si="0"/>
        <v>31228.333333333332</v>
      </c>
      <c r="J48">
        <f t="shared" si="0"/>
        <v>29696.333333333332</v>
      </c>
      <c r="K48">
        <f t="shared" si="0"/>
        <v>26105.333333333332</v>
      </c>
      <c r="L48">
        <f t="shared" si="0"/>
        <v>14168.333333333332</v>
      </c>
      <c r="M48">
        <f t="shared" si="0"/>
        <v>105.33333333333303</v>
      </c>
    </row>
    <row r="49" spans="1:13" x14ac:dyDescent="0.25">
      <c r="A49" s="4" t="s">
        <v>46</v>
      </c>
      <c r="B49">
        <f t="shared" ref="B49:M55" si="1">B37-$B$44</f>
        <v>7.3333333333330302</v>
      </c>
      <c r="C49">
        <f t="shared" si="1"/>
        <v>32924.333333333336</v>
      </c>
      <c r="D49">
        <f t="shared" si="1"/>
        <v>32888.333333333336</v>
      </c>
      <c r="E49">
        <f t="shared" si="1"/>
        <v>33358.333333333336</v>
      </c>
      <c r="F49">
        <f t="shared" si="1"/>
        <v>30919.333333333332</v>
      </c>
      <c r="G49">
        <f t="shared" si="1"/>
        <v>31649.333333333332</v>
      </c>
      <c r="H49">
        <f t="shared" si="1"/>
        <v>31295.333333333332</v>
      </c>
      <c r="I49">
        <f t="shared" si="1"/>
        <v>31189.333333333332</v>
      </c>
      <c r="J49">
        <f t="shared" si="1"/>
        <v>29608.333333333332</v>
      </c>
      <c r="K49">
        <f t="shared" si="1"/>
        <v>26170.333333333332</v>
      </c>
      <c r="L49">
        <f t="shared" si="1"/>
        <v>14097.333333333332</v>
      </c>
      <c r="M49">
        <f t="shared" si="1"/>
        <v>117.33333333333303</v>
      </c>
    </row>
    <row r="50" spans="1:13" x14ac:dyDescent="0.25">
      <c r="A50" s="4" t="s">
        <v>47</v>
      </c>
      <c r="B50">
        <f t="shared" si="1"/>
        <v>-11.66666666666697</v>
      </c>
      <c r="C50">
        <f t="shared" si="1"/>
        <v>32765.333333333332</v>
      </c>
      <c r="D50">
        <f t="shared" si="1"/>
        <v>31584.333333333332</v>
      </c>
      <c r="E50">
        <f t="shared" si="1"/>
        <v>32565.333333333332</v>
      </c>
      <c r="F50">
        <f t="shared" si="1"/>
        <v>31359.333333333332</v>
      </c>
      <c r="G50">
        <f t="shared" si="1"/>
        <v>31191.333333333332</v>
      </c>
      <c r="H50">
        <f t="shared" si="1"/>
        <v>31228.333333333332</v>
      </c>
      <c r="I50">
        <f t="shared" si="1"/>
        <v>31804.333333333332</v>
      </c>
      <c r="J50">
        <f t="shared" si="1"/>
        <v>29855.333333333332</v>
      </c>
      <c r="K50">
        <f t="shared" si="1"/>
        <v>27074.333333333332</v>
      </c>
      <c r="L50">
        <f t="shared" si="1"/>
        <v>14912.333333333332</v>
      </c>
      <c r="M50">
        <f t="shared" si="1"/>
        <v>149.33333333333303</v>
      </c>
    </row>
    <row r="51" spans="1:13" x14ac:dyDescent="0.25">
      <c r="A51" s="4" t="s">
        <v>48</v>
      </c>
      <c r="B51">
        <f t="shared" si="1"/>
        <v>55.33333333333303</v>
      </c>
      <c r="C51">
        <f t="shared" si="1"/>
        <v>32838.333333333336</v>
      </c>
      <c r="D51">
        <f t="shared" si="1"/>
        <v>31627.333333333332</v>
      </c>
      <c r="E51">
        <f t="shared" si="1"/>
        <v>32775.333333333336</v>
      </c>
      <c r="F51">
        <f t="shared" si="1"/>
        <v>31236.333333333332</v>
      </c>
      <c r="G51">
        <f t="shared" si="1"/>
        <v>31425.333333333332</v>
      </c>
      <c r="H51">
        <f t="shared" si="1"/>
        <v>31341.333333333332</v>
      </c>
      <c r="I51">
        <f t="shared" si="1"/>
        <v>31816.333333333332</v>
      </c>
      <c r="J51">
        <f t="shared" si="1"/>
        <v>28974.333333333332</v>
      </c>
      <c r="K51">
        <f t="shared" si="1"/>
        <v>27092.333333333332</v>
      </c>
      <c r="L51">
        <f t="shared" si="1"/>
        <v>14864.333333333332</v>
      </c>
      <c r="M51">
        <f t="shared" si="1"/>
        <v>170.33333333333303</v>
      </c>
    </row>
    <row r="52" spans="1:13" x14ac:dyDescent="0.25">
      <c r="A52" s="4" t="s">
        <v>49</v>
      </c>
      <c r="B52">
        <f t="shared" si="1"/>
        <v>-8.6666666666669698</v>
      </c>
      <c r="C52">
        <f t="shared" si="1"/>
        <v>32636.333333333332</v>
      </c>
      <c r="D52">
        <f t="shared" si="1"/>
        <v>31180.333333333332</v>
      </c>
      <c r="E52">
        <f t="shared" si="1"/>
        <v>32729.333333333332</v>
      </c>
      <c r="F52">
        <f t="shared" si="1"/>
        <v>31108.333333333332</v>
      </c>
      <c r="G52">
        <f t="shared" si="1"/>
        <v>31164.333333333332</v>
      </c>
      <c r="H52">
        <f t="shared" si="1"/>
        <v>31009.333333333332</v>
      </c>
      <c r="I52">
        <f t="shared" si="1"/>
        <v>31791.333333333332</v>
      </c>
      <c r="J52">
        <f t="shared" si="1"/>
        <v>30358.333333333332</v>
      </c>
      <c r="K52">
        <f t="shared" si="1"/>
        <v>26918.333333333332</v>
      </c>
      <c r="L52">
        <f t="shared" si="1"/>
        <v>14878.333333333332</v>
      </c>
      <c r="M52">
        <f t="shared" si="1"/>
        <v>199.33333333333303</v>
      </c>
    </row>
    <row r="53" spans="1:13" x14ac:dyDescent="0.25">
      <c r="A53" s="4" t="s">
        <v>50</v>
      </c>
      <c r="B53">
        <f t="shared" si="1"/>
        <v>26.33333333333303</v>
      </c>
      <c r="C53">
        <f t="shared" si="1"/>
        <v>32720.333333333332</v>
      </c>
      <c r="D53">
        <f t="shared" si="1"/>
        <v>31167.333333333332</v>
      </c>
      <c r="E53">
        <f t="shared" si="1"/>
        <v>32907.333333333336</v>
      </c>
      <c r="F53">
        <f t="shared" si="1"/>
        <v>31220.333333333332</v>
      </c>
      <c r="G53">
        <f t="shared" si="1"/>
        <v>31273.333333333332</v>
      </c>
      <c r="H53">
        <f t="shared" si="1"/>
        <v>31052.333333333332</v>
      </c>
      <c r="I53">
        <f t="shared" si="1"/>
        <v>31750.333333333332</v>
      </c>
      <c r="J53">
        <f t="shared" si="1"/>
        <v>30593.333333333332</v>
      </c>
      <c r="K53">
        <f t="shared" si="1"/>
        <v>26924.333333333332</v>
      </c>
      <c r="L53">
        <f t="shared" si="1"/>
        <v>14694.333333333332</v>
      </c>
      <c r="M53">
        <f t="shared" si="1"/>
        <v>181.33333333333303</v>
      </c>
    </row>
    <row r="54" spans="1:13" x14ac:dyDescent="0.25">
      <c r="A54" s="4" t="s">
        <v>51</v>
      </c>
      <c r="B54">
        <f t="shared" si="1"/>
        <v>33864.333333333336</v>
      </c>
      <c r="C54">
        <f t="shared" si="1"/>
        <v>34287.333333333336</v>
      </c>
      <c r="D54">
        <f t="shared" si="1"/>
        <v>35184.333333333336</v>
      </c>
    </row>
    <row r="55" spans="1:13" x14ac:dyDescent="0.25">
      <c r="A55" s="4" t="s">
        <v>52</v>
      </c>
      <c r="B55">
        <f t="shared" si="1"/>
        <v>33926.333333333336</v>
      </c>
      <c r="C55">
        <f t="shared" si="1"/>
        <v>34360.333333333336</v>
      </c>
      <c r="D55">
        <f t="shared" si="1"/>
        <v>35305.333333333336</v>
      </c>
    </row>
    <row r="59" spans="1:13" ht="15.75" thickBot="1" x14ac:dyDescent="0.3"/>
    <row r="60" spans="1:13" ht="15.75" thickBot="1" x14ac:dyDescent="0.3">
      <c r="A60" s="6"/>
      <c r="B60" s="7">
        <v>1</v>
      </c>
      <c r="C60" s="7">
        <v>2</v>
      </c>
      <c r="D60" s="7">
        <v>3</v>
      </c>
      <c r="E60" s="7">
        <v>4</v>
      </c>
      <c r="F60" s="7">
        <v>5</v>
      </c>
      <c r="G60" s="7">
        <v>6</v>
      </c>
      <c r="H60" s="7">
        <v>7</v>
      </c>
      <c r="I60" s="7">
        <v>8</v>
      </c>
      <c r="J60" s="7">
        <v>9</v>
      </c>
      <c r="K60" s="7">
        <v>10</v>
      </c>
      <c r="L60" s="7">
        <v>11</v>
      </c>
      <c r="M60" s="8">
        <v>12</v>
      </c>
    </row>
    <row r="61" spans="1:13" x14ac:dyDescent="0.25">
      <c r="A61" s="57" t="s">
        <v>45</v>
      </c>
      <c r="B61" s="58" t="s">
        <v>55</v>
      </c>
      <c r="C61" s="11" t="s">
        <v>56</v>
      </c>
      <c r="D61" s="12" t="s">
        <v>57</v>
      </c>
      <c r="E61" s="13" t="s">
        <v>58</v>
      </c>
      <c r="F61" s="14" t="s">
        <v>59</v>
      </c>
      <c r="G61" s="15" t="s">
        <v>60</v>
      </c>
      <c r="H61" s="16" t="s">
        <v>61</v>
      </c>
      <c r="I61" s="17" t="s">
        <v>62</v>
      </c>
      <c r="J61" s="18" t="s">
        <v>63</v>
      </c>
      <c r="K61" s="19" t="s">
        <v>64</v>
      </c>
      <c r="L61" s="20" t="s">
        <v>65</v>
      </c>
      <c r="M61" s="21" t="s">
        <v>66</v>
      </c>
    </row>
    <row r="62" spans="1:13" x14ac:dyDescent="0.25">
      <c r="A62" s="59" t="s">
        <v>46</v>
      </c>
      <c r="B62" s="60" t="s">
        <v>55</v>
      </c>
      <c r="C62" s="23" t="s">
        <v>56</v>
      </c>
      <c r="D62" s="24" t="s">
        <v>57</v>
      </c>
      <c r="E62" s="25" t="s">
        <v>58</v>
      </c>
      <c r="F62" s="26" t="s">
        <v>59</v>
      </c>
      <c r="G62" s="27" t="s">
        <v>60</v>
      </c>
      <c r="H62" s="28" t="s">
        <v>61</v>
      </c>
      <c r="I62" s="29" t="s">
        <v>62</v>
      </c>
      <c r="J62" s="30" t="s">
        <v>63</v>
      </c>
      <c r="K62" s="31" t="s">
        <v>64</v>
      </c>
      <c r="L62" s="32" t="s">
        <v>65</v>
      </c>
      <c r="M62" s="33" t="s">
        <v>66</v>
      </c>
    </row>
    <row r="63" spans="1:13" x14ac:dyDescent="0.25">
      <c r="A63" s="59" t="s">
        <v>47</v>
      </c>
      <c r="B63" s="60" t="s">
        <v>67</v>
      </c>
      <c r="C63" s="23" t="s">
        <v>68</v>
      </c>
      <c r="D63" s="24" t="s">
        <v>69</v>
      </c>
      <c r="E63" s="25" t="s">
        <v>70</v>
      </c>
      <c r="F63" s="26" t="s">
        <v>71</v>
      </c>
      <c r="G63" s="27" t="s">
        <v>72</v>
      </c>
      <c r="H63" s="28" t="s">
        <v>73</v>
      </c>
      <c r="I63" s="34" t="s">
        <v>74</v>
      </c>
      <c r="J63" s="30" t="s">
        <v>75</v>
      </c>
      <c r="K63" s="31" t="s">
        <v>76</v>
      </c>
      <c r="L63" s="32" t="s">
        <v>77</v>
      </c>
      <c r="M63" s="33" t="s">
        <v>78</v>
      </c>
    </row>
    <row r="64" spans="1:13" x14ac:dyDescent="0.25">
      <c r="A64" s="59" t="s">
        <v>48</v>
      </c>
      <c r="B64" s="60" t="s">
        <v>67</v>
      </c>
      <c r="C64" s="23" t="s">
        <v>68</v>
      </c>
      <c r="D64" s="24" t="s">
        <v>69</v>
      </c>
      <c r="E64" s="25" t="s">
        <v>70</v>
      </c>
      <c r="F64" s="26" t="s">
        <v>71</v>
      </c>
      <c r="G64" s="27" t="s">
        <v>72</v>
      </c>
      <c r="H64" s="28" t="s">
        <v>73</v>
      </c>
      <c r="I64" s="34" t="s">
        <v>74</v>
      </c>
      <c r="J64" s="30" t="s">
        <v>75</v>
      </c>
      <c r="K64" s="31" t="s">
        <v>76</v>
      </c>
      <c r="L64" s="32" t="s">
        <v>77</v>
      </c>
      <c r="M64" s="33" t="s">
        <v>78</v>
      </c>
    </row>
    <row r="65" spans="1:15" x14ac:dyDescent="0.25">
      <c r="A65" s="59" t="s">
        <v>49</v>
      </c>
      <c r="B65" s="60" t="s">
        <v>79</v>
      </c>
      <c r="C65" s="23" t="s">
        <v>80</v>
      </c>
      <c r="D65" s="24" t="s">
        <v>81</v>
      </c>
      <c r="E65" s="25" t="s">
        <v>82</v>
      </c>
      <c r="F65" s="26" t="s">
        <v>83</v>
      </c>
      <c r="G65" s="27" t="s">
        <v>84</v>
      </c>
      <c r="H65" s="28" t="s">
        <v>85</v>
      </c>
      <c r="I65" s="34" t="s">
        <v>86</v>
      </c>
      <c r="J65" s="30" t="s">
        <v>87</v>
      </c>
      <c r="K65" s="31" t="s">
        <v>88</v>
      </c>
      <c r="L65" s="32" t="s">
        <v>89</v>
      </c>
      <c r="M65" s="33" t="s">
        <v>90</v>
      </c>
    </row>
    <row r="66" spans="1:15" x14ac:dyDescent="0.25">
      <c r="A66" s="59" t="s">
        <v>50</v>
      </c>
      <c r="B66" s="60" t="s">
        <v>79</v>
      </c>
      <c r="C66" s="23" t="s">
        <v>80</v>
      </c>
      <c r="D66" s="24" t="s">
        <v>81</v>
      </c>
      <c r="E66" s="25" t="s">
        <v>82</v>
      </c>
      <c r="F66" s="26" t="s">
        <v>83</v>
      </c>
      <c r="G66" s="27" t="s">
        <v>84</v>
      </c>
      <c r="H66" s="28" t="s">
        <v>85</v>
      </c>
      <c r="I66" s="34" t="s">
        <v>86</v>
      </c>
      <c r="J66" s="30" t="s">
        <v>87</v>
      </c>
      <c r="K66" s="31" t="s">
        <v>88</v>
      </c>
      <c r="L66" s="32" t="s">
        <v>89</v>
      </c>
      <c r="M66" s="33" t="s">
        <v>90</v>
      </c>
    </row>
    <row r="67" spans="1:15" x14ac:dyDescent="0.25">
      <c r="A67" s="59" t="s">
        <v>51</v>
      </c>
      <c r="B67" s="36" t="s">
        <v>91</v>
      </c>
      <c r="C67" s="36" t="s">
        <v>92</v>
      </c>
      <c r="D67" s="36" t="s">
        <v>93</v>
      </c>
      <c r="K67" s="48"/>
      <c r="L67" s="48"/>
      <c r="M67" s="52"/>
    </row>
    <row r="68" spans="1:15" ht="15.75" thickBot="1" x14ac:dyDescent="0.3">
      <c r="A68" s="61" t="s">
        <v>52</v>
      </c>
      <c r="B68" s="41" t="s">
        <v>91</v>
      </c>
      <c r="C68" s="41" t="s">
        <v>92</v>
      </c>
      <c r="D68" s="41" t="s">
        <v>93</v>
      </c>
      <c r="E68" s="40"/>
      <c r="F68" s="40"/>
      <c r="G68" s="40"/>
      <c r="H68" s="40"/>
      <c r="I68" s="40"/>
      <c r="J68" s="40"/>
      <c r="K68" s="53"/>
      <c r="L68" s="53"/>
      <c r="M68" s="54"/>
    </row>
    <row r="69" spans="1:15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1" spans="1:15" x14ac:dyDescent="0.25">
      <c r="D71" s="43" t="s">
        <v>95</v>
      </c>
    </row>
    <row r="72" spans="1:15" x14ac:dyDescent="0.25">
      <c r="D72" s="43" t="s">
        <v>96</v>
      </c>
      <c r="E72" s="43" t="s">
        <v>97</v>
      </c>
      <c r="F72" s="43" t="s">
        <v>98</v>
      </c>
      <c r="G72" s="43" t="s">
        <v>99</v>
      </c>
      <c r="H72" s="43" t="s">
        <v>100</v>
      </c>
      <c r="I72" s="43" t="s">
        <v>101</v>
      </c>
      <c r="J72" s="43" t="s">
        <v>102</v>
      </c>
      <c r="K72" s="43" t="s">
        <v>103</v>
      </c>
      <c r="L72" s="43" t="s">
        <v>104</v>
      </c>
      <c r="M72" s="43" t="s">
        <v>105</v>
      </c>
      <c r="N72" s="43" t="s">
        <v>106</v>
      </c>
    </row>
    <row r="73" spans="1:15" ht="30.75" thickBot="1" x14ac:dyDescent="0.3">
      <c r="D73" s="44" t="s">
        <v>107</v>
      </c>
      <c r="E73" s="44" t="s">
        <v>108</v>
      </c>
      <c r="F73" s="44" t="s">
        <v>109</v>
      </c>
      <c r="G73" s="44" t="s">
        <v>110</v>
      </c>
      <c r="H73" s="44" t="s">
        <v>111</v>
      </c>
      <c r="I73" s="44" t="s">
        <v>112</v>
      </c>
      <c r="J73" s="44" t="s">
        <v>113</v>
      </c>
      <c r="K73" s="44" t="s">
        <v>114</v>
      </c>
      <c r="L73" s="44" t="s">
        <v>115</v>
      </c>
      <c r="M73" s="44" t="s">
        <v>116</v>
      </c>
      <c r="N73" s="44" t="s">
        <v>117</v>
      </c>
      <c r="O73" s="45" t="s">
        <v>118</v>
      </c>
    </row>
    <row r="74" spans="1:15" x14ac:dyDescent="0.25">
      <c r="C74" t="s">
        <v>121</v>
      </c>
      <c r="D74" s="48">
        <f>C48</f>
        <v>32867.333333333336</v>
      </c>
      <c r="E74" s="48">
        <f t="shared" ref="E74:N74" si="2">D48</f>
        <v>32721.333333333332</v>
      </c>
      <c r="F74" s="48">
        <f t="shared" si="2"/>
        <v>33165.333333333336</v>
      </c>
      <c r="G74" s="48">
        <f t="shared" si="2"/>
        <v>30738.333333333332</v>
      </c>
      <c r="H74" s="48">
        <f t="shared" si="2"/>
        <v>31260.333333333332</v>
      </c>
      <c r="I74" s="48">
        <f t="shared" si="2"/>
        <v>31308.333333333332</v>
      </c>
      <c r="J74" s="48">
        <f t="shared" si="2"/>
        <v>31228.333333333332</v>
      </c>
      <c r="K74" s="48">
        <f t="shared" si="2"/>
        <v>29696.333333333332</v>
      </c>
      <c r="L74" s="48">
        <f t="shared" si="2"/>
        <v>26105.333333333332</v>
      </c>
      <c r="M74" s="48">
        <f t="shared" si="2"/>
        <v>14168.333333333332</v>
      </c>
      <c r="N74" s="48">
        <f t="shared" si="2"/>
        <v>105.33333333333303</v>
      </c>
      <c r="O74" s="48">
        <f>B54</f>
        <v>33864.333333333336</v>
      </c>
    </row>
    <row r="75" spans="1:15" x14ac:dyDescent="0.25">
      <c r="D75" s="48">
        <f t="shared" ref="D75:N79" si="3">C49</f>
        <v>32924.333333333336</v>
      </c>
      <c r="E75" s="48">
        <f t="shared" si="3"/>
        <v>32888.333333333336</v>
      </c>
      <c r="F75" s="48">
        <f t="shared" si="3"/>
        <v>33358.333333333336</v>
      </c>
      <c r="G75" s="48">
        <f t="shared" si="3"/>
        <v>30919.333333333332</v>
      </c>
      <c r="H75" s="48">
        <f t="shared" si="3"/>
        <v>31649.333333333332</v>
      </c>
      <c r="I75" s="48">
        <f t="shared" si="3"/>
        <v>31295.333333333332</v>
      </c>
      <c r="J75" s="48">
        <f t="shared" si="3"/>
        <v>31189.333333333332</v>
      </c>
      <c r="K75" s="48">
        <f t="shared" si="3"/>
        <v>29608.333333333332</v>
      </c>
      <c r="L75" s="48">
        <f t="shared" si="3"/>
        <v>26170.333333333332</v>
      </c>
      <c r="M75" s="48">
        <f t="shared" si="3"/>
        <v>14097.333333333332</v>
      </c>
      <c r="N75" s="48">
        <f t="shared" si="3"/>
        <v>117.33333333333303</v>
      </c>
      <c r="O75" s="48">
        <f>B55</f>
        <v>33926.333333333336</v>
      </c>
    </row>
    <row r="76" spans="1:15" x14ac:dyDescent="0.25">
      <c r="C76" t="s">
        <v>122</v>
      </c>
      <c r="D76" s="48">
        <f t="shared" si="3"/>
        <v>32765.333333333332</v>
      </c>
      <c r="E76" s="48">
        <f t="shared" si="3"/>
        <v>31584.333333333332</v>
      </c>
      <c r="F76" s="48">
        <f t="shared" si="3"/>
        <v>32565.333333333332</v>
      </c>
      <c r="G76" s="48">
        <f t="shared" si="3"/>
        <v>31359.333333333332</v>
      </c>
      <c r="H76" s="48">
        <f t="shared" si="3"/>
        <v>31191.333333333332</v>
      </c>
      <c r="I76" s="48">
        <f t="shared" si="3"/>
        <v>31228.333333333332</v>
      </c>
      <c r="J76" s="48">
        <f t="shared" si="3"/>
        <v>31804.333333333332</v>
      </c>
      <c r="K76" s="48">
        <f t="shared" si="3"/>
        <v>29855.333333333332</v>
      </c>
      <c r="L76" s="48">
        <f t="shared" si="3"/>
        <v>27074.333333333332</v>
      </c>
      <c r="M76" s="48">
        <f t="shared" si="3"/>
        <v>14912.333333333332</v>
      </c>
      <c r="N76" s="48">
        <f t="shared" si="3"/>
        <v>149.33333333333303</v>
      </c>
      <c r="O76" s="48">
        <f>C54</f>
        <v>34287.333333333336</v>
      </c>
    </row>
    <row r="77" spans="1:15" x14ac:dyDescent="0.25">
      <c r="D77" s="48">
        <f t="shared" si="3"/>
        <v>32838.333333333336</v>
      </c>
      <c r="E77" s="48">
        <f t="shared" si="3"/>
        <v>31627.333333333332</v>
      </c>
      <c r="F77" s="48">
        <f t="shared" si="3"/>
        <v>32775.333333333336</v>
      </c>
      <c r="G77" s="48">
        <f t="shared" si="3"/>
        <v>31236.333333333332</v>
      </c>
      <c r="H77" s="48">
        <f t="shared" si="3"/>
        <v>31425.333333333332</v>
      </c>
      <c r="I77" s="48">
        <f t="shared" si="3"/>
        <v>31341.333333333332</v>
      </c>
      <c r="J77" s="48">
        <f t="shared" si="3"/>
        <v>31816.333333333332</v>
      </c>
      <c r="K77" s="48">
        <f t="shared" si="3"/>
        <v>28974.333333333332</v>
      </c>
      <c r="L77" s="48">
        <f t="shared" si="3"/>
        <v>27092.333333333332</v>
      </c>
      <c r="M77" s="48">
        <f t="shared" si="3"/>
        <v>14864.333333333332</v>
      </c>
      <c r="N77" s="48">
        <f t="shared" si="3"/>
        <v>170.33333333333303</v>
      </c>
      <c r="O77" s="48">
        <f>C55</f>
        <v>34360.333333333336</v>
      </c>
    </row>
    <row r="78" spans="1:15" x14ac:dyDescent="0.25">
      <c r="C78" t="s">
        <v>123</v>
      </c>
      <c r="D78" s="48">
        <f t="shared" si="3"/>
        <v>32636.333333333332</v>
      </c>
      <c r="E78" s="48">
        <f t="shared" si="3"/>
        <v>31180.333333333332</v>
      </c>
      <c r="F78" s="48">
        <f t="shared" si="3"/>
        <v>32729.333333333332</v>
      </c>
      <c r="G78" s="48">
        <f t="shared" si="3"/>
        <v>31108.333333333332</v>
      </c>
      <c r="H78" s="48">
        <f t="shared" si="3"/>
        <v>31164.333333333332</v>
      </c>
      <c r="I78" s="48">
        <f t="shared" si="3"/>
        <v>31009.333333333332</v>
      </c>
      <c r="J78" s="48">
        <f t="shared" si="3"/>
        <v>31791.333333333332</v>
      </c>
      <c r="K78" s="48">
        <f t="shared" si="3"/>
        <v>30358.333333333332</v>
      </c>
      <c r="L78" s="48">
        <f t="shared" si="3"/>
        <v>26918.333333333332</v>
      </c>
      <c r="M78" s="48">
        <f t="shared" si="3"/>
        <v>14878.333333333332</v>
      </c>
      <c r="N78" s="48">
        <f t="shared" si="3"/>
        <v>199.33333333333303</v>
      </c>
      <c r="O78" s="48">
        <f>D54</f>
        <v>35184.333333333336</v>
      </c>
    </row>
    <row r="79" spans="1:15" x14ac:dyDescent="0.25">
      <c r="D79" s="48">
        <f t="shared" si="3"/>
        <v>32720.333333333332</v>
      </c>
      <c r="E79" s="48">
        <f t="shared" si="3"/>
        <v>31167.333333333332</v>
      </c>
      <c r="F79" s="48">
        <f t="shared" si="3"/>
        <v>32907.333333333336</v>
      </c>
      <c r="G79" s="48">
        <f t="shared" si="3"/>
        <v>31220.333333333332</v>
      </c>
      <c r="H79" s="48">
        <f t="shared" si="3"/>
        <v>31273.333333333332</v>
      </c>
      <c r="I79" s="48">
        <f t="shared" si="3"/>
        <v>31052.333333333332</v>
      </c>
      <c r="J79" s="48">
        <f t="shared" si="3"/>
        <v>31750.333333333332</v>
      </c>
      <c r="K79" s="48">
        <f t="shared" si="3"/>
        <v>30593.333333333332</v>
      </c>
      <c r="L79" s="48">
        <f t="shared" si="3"/>
        <v>26924.333333333332</v>
      </c>
      <c r="M79" s="48">
        <f t="shared" si="3"/>
        <v>14694.333333333332</v>
      </c>
      <c r="N79" s="48">
        <f t="shared" si="3"/>
        <v>181.33333333333303</v>
      </c>
      <c r="O79" s="48">
        <f>D55</f>
        <v>35305.333333333336</v>
      </c>
    </row>
    <row r="81" spans="1:15" x14ac:dyDescent="0.25">
      <c r="B81" t="s">
        <v>121</v>
      </c>
      <c r="C81" s="46" t="s">
        <v>119</v>
      </c>
      <c r="D81">
        <f>AVERAGE(D74:D75)/$D$88*100</f>
        <v>100.31664227047246</v>
      </c>
      <c r="E81">
        <f t="shared" ref="E81:O81" si="4">AVERAGE(E74:E75)/$D$88*100</f>
        <v>100.03913556151906</v>
      </c>
      <c r="F81">
        <f t="shared" si="4"/>
        <v>101.43276815483451</v>
      </c>
      <c r="G81">
        <f t="shared" si="4"/>
        <v>94.013275595673718</v>
      </c>
      <c r="H81">
        <f t="shared" si="4"/>
        <v>95.922277791331183</v>
      </c>
      <c r="I81">
        <f t="shared" si="4"/>
        <v>95.455700577376561</v>
      </c>
      <c r="J81">
        <f t="shared" si="4"/>
        <v>95.172094819874744</v>
      </c>
      <c r="K81">
        <f t="shared" si="4"/>
        <v>90.425510287061854</v>
      </c>
      <c r="L81">
        <f t="shared" si="4"/>
        <v>79.707957225339484</v>
      </c>
      <c r="M81">
        <f t="shared" si="4"/>
        <v>43.098418313409759</v>
      </c>
      <c r="N81">
        <f t="shared" si="4"/>
        <v>0.33951370252907115</v>
      </c>
      <c r="O81">
        <f t="shared" si="4"/>
        <v>103.36464178254859</v>
      </c>
    </row>
    <row r="82" spans="1:15" x14ac:dyDescent="0.25">
      <c r="C82" s="46" t="s">
        <v>120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</row>
    <row r="83" spans="1:15" x14ac:dyDescent="0.25">
      <c r="B83" t="s">
        <v>122</v>
      </c>
      <c r="C83" s="46" t="s">
        <v>119</v>
      </c>
      <c r="D83">
        <f>AVERAGE(D76:D77)/$D$88*100</f>
        <v>100.02998698869641</v>
      </c>
      <c r="E83">
        <f t="shared" ref="E83:O83" si="5">AVERAGE(E76:E77)/$D$88*100</f>
        <v>96.382755956737384</v>
      </c>
      <c r="F83">
        <f t="shared" si="5"/>
        <v>99.628974546637366</v>
      </c>
      <c r="G83">
        <f t="shared" si="5"/>
        <v>95.443502480279719</v>
      </c>
      <c r="H83">
        <f t="shared" si="5"/>
        <v>95.475522485158962</v>
      </c>
      <c r="I83">
        <f t="shared" si="5"/>
        <v>95.403858664714946</v>
      </c>
      <c r="J83">
        <f t="shared" si="5"/>
        <v>97.006383670813989</v>
      </c>
      <c r="K83">
        <f t="shared" si="5"/>
        <v>89.701248271936223</v>
      </c>
      <c r="L83">
        <f t="shared" si="5"/>
        <v>82.591282426608089</v>
      </c>
      <c r="M83">
        <f t="shared" si="5"/>
        <v>45.402333902577851</v>
      </c>
      <c r="N83">
        <f>AVERAGE(N76:N77)/$D$88*100</f>
        <v>0.48741562982841241</v>
      </c>
      <c r="O83">
        <f t="shared" si="5"/>
        <v>104.67136293404893</v>
      </c>
    </row>
    <row r="84" spans="1:15" x14ac:dyDescent="0.25">
      <c r="C84" s="46" t="s">
        <v>120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</row>
    <row r="85" spans="1:15" x14ac:dyDescent="0.25">
      <c r="B85" t="s">
        <v>123</v>
      </c>
      <c r="C85" s="46" t="s">
        <v>119</v>
      </c>
      <c r="D85">
        <f>AVERAGE(D78:D79)/$D$88*100</f>
        <v>99.653370740831065</v>
      </c>
      <c r="E85">
        <f t="shared" ref="E85:O85" si="6">AVERAGE(E78:E79)/$D$88*100</f>
        <v>95.065361470277281</v>
      </c>
      <c r="F85">
        <f t="shared" si="6"/>
        <v>100.08030413922093</v>
      </c>
      <c r="G85">
        <f t="shared" si="6"/>
        <v>95.036390989672242</v>
      </c>
      <c r="H85">
        <f t="shared" si="6"/>
        <v>95.202590062616878</v>
      </c>
      <c r="I85">
        <f t="shared" si="6"/>
        <v>94.629279499064793</v>
      </c>
      <c r="J85">
        <f t="shared" si="6"/>
        <v>96.885927461982561</v>
      </c>
      <c r="K85">
        <f t="shared" si="6"/>
        <v>92.936793526876443</v>
      </c>
      <c r="L85">
        <f t="shared" si="6"/>
        <v>82.09725949418555</v>
      </c>
      <c r="M85">
        <f t="shared" si="6"/>
        <v>45.091282426608103</v>
      </c>
      <c r="N85">
        <f t="shared" si="6"/>
        <v>0.58042612019191564</v>
      </c>
      <c r="O85">
        <f t="shared" si="6"/>
        <v>107.47997479059931</v>
      </c>
    </row>
    <row r="86" spans="1:15" x14ac:dyDescent="0.25">
      <c r="C86" s="46" t="s">
        <v>120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</row>
    <row r="87" spans="1:15" x14ac:dyDescent="0.25">
      <c r="A87" s="46"/>
    </row>
    <row r="88" spans="1:15" x14ac:dyDescent="0.25">
      <c r="A88" s="46"/>
      <c r="B88" t="s">
        <v>157</v>
      </c>
      <c r="C88">
        <v>100</v>
      </c>
      <c r="D88">
        <f>AVERAGE(D74:D79)</f>
        <v>32792.000000000007</v>
      </c>
      <c r="N88" s="50">
        <f>AVERAGE(N81,N83,N85)</f>
        <v>0.46911848418313307</v>
      </c>
    </row>
    <row r="90" spans="1:15" x14ac:dyDescent="0.25">
      <c r="N90" t="s">
        <v>229</v>
      </c>
    </row>
    <row r="91" spans="1:15" x14ac:dyDescent="0.25">
      <c r="N91" s="50">
        <f>AVERAGE('2021-07-23 mouse'!M80,'2021-07-30 mouse'!M82,'2021-08-20 mouse'!N88)</f>
        <v>0.49432226896352721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723E-592E-4F17-AE81-A554375E9FFF}">
  <dimension ref="A1:Q116"/>
  <sheetViews>
    <sheetView workbookViewId="0">
      <selection activeCell="P116" sqref="P116"/>
    </sheetView>
  </sheetViews>
  <sheetFormatPr baseColWidth="10" defaultRowHeight="15" x14ac:dyDescent="0.25"/>
  <cols>
    <col min="15" max="15" width="11.7109375" customWidth="1"/>
  </cols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230</v>
      </c>
    </row>
    <row r="6" spans="1:12" x14ac:dyDescent="0.25">
      <c r="A6" t="s">
        <v>9</v>
      </c>
      <c r="B6" s="1" t="s">
        <v>231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>
        <v>10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25">
      <c r="A15" s="2" t="s">
        <v>20</v>
      </c>
      <c r="B15" s="2"/>
      <c r="C15" s="2"/>
      <c r="D15" s="2"/>
      <c r="E15" s="2">
        <v>1</v>
      </c>
      <c r="F15" s="2" t="s">
        <v>21</v>
      </c>
      <c r="G15" s="2"/>
      <c r="H15" s="2"/>
      <c r="I15" s="2"/>
      <c r="J15" s="2"/>
      <c r="K15" s="2"/>
      <c r="L15" s="2"/>
    </row>
    <row r="17" spans="1:12" x14ac:dyDescent="0.25">
      <c r="A17" s="2" t="s">
        <v>22</v>
      </c>
      <c r="B17" s="2"/>
      <c r="C17" s="2"/>
      <c r="D17" s="2"/>
      <c r="E17" s="3">
        <v>5.7870370370370366E-5</v>
      </c>
      <c r="F17" s="2"/>
      <c r="G17" s="2"/>
      <c r="H17" s="2"/>
      <c r="I17" s="2"/>
      <c r="J17" s="2"/>
      <c r="K17" s="2"/>
      <c r="L17" s="2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540</v>
      </c>
      <c r="F22" t="s">
        <v>27</v>
      </c>
    </row>
    <row r="23" spans="1:12" x14ac:dyDescent="0.25">
      <c r="A23" t="s">
        <v>28</v>
      </c>
      <c r="E23">
        <v>590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60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40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2</v>
      </c>
      <c r="F30" t="s">
        <v>38</v>
      </c>
    </row>
    <row r="31" spans="1:12" x14ac:dyDescent="0.25">
      <c r="A31" t="s">
        <v>41</v>
      </c>
      <c r="B31" s="1" t="s">
        <v>232</v>
      </c>
    </row>
    <row r="33" spans="1:13" x14ac:dyDescent="0.25">
      <c r="B33" t="s">
        <v>233</v>
      </c>
    </row>
    <row r="34" spans="1:13" x14ac:dyDescent="0.25">
      <c r="A34" s="4" t="s">
        <v>44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</row>
    <row r="35" spans="1:13" x14ac:dyDescent="0.25">
      <c r="A35" s="4" t="s">
        <v>45</v>
      </c>
      <c r="B35">
        <v>7003</v>
      </c>
      <c r="C35">
        <v>46322</v>
      </c>
      <c r="D35">
        <v>44289</v>
      </c>
      <c r="E35">
        <v>44261</v>
      </c>
      <c r="F35">
        <v>44211</v>
      </c>
      <c r="G35">
        <v>44499</v>
      </c>
      <c r="H35">
        <v>44285</v>
      </c>
      <c r="I35">
        <v>44939</v>
      </c>
      <c r="J35">
        <v>43303</v>
      </c>
      <c r="K35">
        <v>40064</v>
      </c>
      <c r="L35">
        <v>32827</v>
      </c>
      <c r="M35">
        <v>23315</v>
      </c>
    </row>
    <row r="36" spans="1:13" x14ac:dyDescent="0.25">
      <c r="A36" s="4" t="s">
        <v>46</v>
      </c>
      <c r="B36">
        <v>7091</v>
      </c>
      <c r="C36">
        <v>46549</v>
      </c>
      <c r="D36">
        <v>44508</v>
      </c>
      <c r="E36">
        <v>44268</v>
      </c>
      <c r="F36">
        <v>44594</v>
      </c>
      <c r="G36">
        <v>44476</v>
      </c>
      <c r="H36">
        <v>44303</v>
      </c>
      <c r="I36">
        <v>45112</v>
      </c>
      <c r="J36">
        <v>42937</v>
      </c>
      <c r="K36">
        <v>40098</v>
      </c>
      <c r="L36">
        <v>32798</v>
      </c>
      <c r="M36">
        <v>23380</v>
      </c>
    </row>
    <row r="37" spans="1:13" x14ac:dyDescent="0.25">
      <c r="A37" s="4" t="s">
        <v>47</v>
      </c>
      <c r="B37">
        <v>7090</v>
      </c>
      <c r="C37">
        <v>45541</v>
      </c>
      <c r="D37">
        <v>45177</v>
      </c>
      <c r="E37">
        <v>44295</v>
      </c>
      <c r="F37">
        <v>43444</v>
      </c>
      <c r="G37">
        <v>44988</v>
      </c>
      <c r="H37">
        <v>44170</v>
      </c>
      <c r="I37">
        <v>44216</v>
      </c>
      <c r="J37">
        <v>43117</v>
      </c>
      <c r="K37">
        <v>40113</v>
      </c>
      <c r="L37">
        <v>33395</v>
      </c>
      <c r="M37">
        <v>24071</v>
      </c>
    </row>
    <row r="38" spans="1:13" x14ac:dyDescent="0.25">
      <c r="A38" s="4" t="s">
        <v>48</v>
      </c>
      <c r="B38">
        <v>7152</v>
      </c>
      <c r="C38">
        <v>45505</v>
      </c>
      <c r="D38">
        <v>45064</v>
      </c>
      <c r="E38">
        <v>44442</v>
      </c>
      <c r="F38">
        <v>43451</v>
      </c>
      <c r="G38">
        <v>44928</v>
      </c>
      <c r="H38">
        <v>44375</v>
      </c>
      <c r="I38">
        <v>44088</v>
      </c>
      <c r="J38">
        <v>43104</v>
      </c>
      <c r="K38">
        <v>40092</v>
      </c>
      <c r="L38">
        <v>33241</v>
      </c>
      <c r="M38">
        <v>23971</v>
      </c>
    </row>
    <row r="39" spans="1:13" x14ac:dyDescent="0.25">
      <c r="A39" s="4" t="s">
        <v>49</v>
      </c>
      <c r="B39">
        <v>7090</v>
      </c>
      <c r="C39">
        <v>46825</v>
      </c>
      <c r="D39">
        <v>44723</v>
      </c>
      <c r="E39">
        <v>45727</v>
      </c>
      <c r="F39">
        <v>44526</v>
      </c>
      <c r="G39">
        <v>44158</v>
      </c>
      <c r="H39">
        <v>44827</v>
      </c>
      <c r="I39">
        <v>44250</v>
      </c>
      <c r="J39">
        <v>43380</v>
      </c>
      <c r="K39">
        <v>38045</v>
      </c>
      <c r="L39">
        <v>31962</v>
      </c>
      <c r="M39">
        <v>23867</v>
      </c>
    </row>
    <row r="40" spans="1:13" x14ac:dyDescent="0.25">
      <c r="A40" s="4" t="s">
        <v>50</v>
      </c>
      <c r="B40">
        <v>7158</v>
      </c>
      <c r="C40">
        <v>47081</v>
      </c>
      <c r="D40">
        <v>44866</v>
      </c>
      <c r="E40">
        <v>45640</v>
      </c>
      <c r="F40">
        <v>44396</v>
      </c>
      <c r="G40">
        <v>44598</v>
      </c>
      <c r="H40">
        <v>44016</v>
      </c>
      <c r="I40">
        <v>44106</v>
      </c>
      <c r="J40">
        <v>43444</v>
      </c>
      <c r="K40">
        <v>37994</v>
      </c>
      <c r="L40">
        <v>31947</v>
      </c>
      <c r="M40">
        <v>23672</v>
      </c>
    </row>
    <row r="41" spans="1:13" x14ac:dyDescent="0.25">
      <c r="A41" s="4" t="s">
        <v>51</v>
      </c>
      <c r="B41">
        <v>46351</v>
      </c>
      <c r="C41">
        <v>45343</v>
      </c>
      <c r="D41">
        <v>46234</v>
      </c>
      <c r="E41">
        <v>14762</v>
      </c>
      <c r="F41">
        <v>14686</v>
      </c>
      <c r="G41">
        <v>15295</v>
      </c>
      <c r="H41">
        <v>7441</v>
      </c>
      <c r="I41">
        <v>7389</v>
      </c>
      <c r="J41">
        <v>7336</v>
      </c>
      <c r="K41">
        <v>-5</v>
      </c>
      <c r="L41">
        <v>-5</v>
      </c>
      <c r="M41">
        <v>-6</v>
      </c>
    </row>
    <row r="42" spans="1:13" x14ac:dyDescent="0.25">
      <c r="A42" s="4" t="s">
        <v>52</v>
      </c>
      <c r="B42">
        <v>46518</v>
      </c>
      <c r="C42">
        <v>45493</v>
      </c>
      <c r="D42">
        <v>46678</v>
      </c>
      <c r="E42">
        <v>14782</v>
      </c>
      <c r="F42">
        <v>14858</v>
      </c>
      <c r="G42">
        <v>15365</v>
      </c>
      <c r="H42">
        <v>7424</v>
      </c>
      <c r="I42">
        <v>7429</v>
      </c>
      <c r="J42">
        <v>7369</v>
      </c>
      <c r="K42">
        <v>-7</v>
      </c>
      <c r="L42">
        <v>-6</v>
      </c>
      <c r="M42">
        <v>-6</v>
      </c>
    </row>
    <row r="44" spans="1:13" x14ac:dyDescent="0.25">
      <c r="B44">
        <f>AVERAGE(B35:B40)</f>
        <v>7097.333333333333</v>
      </c>
    </row>
    <row r="47" spans="1:13" x14ac:dyDescent="0.25">
      <c r="A47" t="s">
        <v>53</v>
      </c>
      <c r="B47" s="1" t="s">
        <v>234</v>
      </c>
    </row>
    <row r="49" spans="1:13" x14ac:dyDescent="0.25">
      <c r="A49" t="s">
        <v>198</v>
      </c>
    </row>
    <row r="50" spans="1:13" x14ac:dyDescent="0.25">
      <c r="B50" t="s">
        <v>233</v>
      </c>
    </row>
    <row r="51" spans="1:13" x14ac:dyDescent="0.25">
      <c r="A51" s="4" t="s">
        <v>44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</row>
    <row r="52" spans="1:13" x14ac:dyDescent="0.25">
      <c r="A52" s="4" t="s">
        <v>45</v>
      </c>
      <c r="B52">
        <f>B35-$B$44</f>
        <v>-94.33333333333303</v>
      </c>
      <c r="C52">
        <f t="shared" ref="C52:M52" si="0">C35-$B$44</f>
        <v>39224.666666666664</v>
      </c>
      <c r="D52">
        <f t="shared" si="0"/>
        <v>37191.666666666664</v>
      </c>
      <c r="E52">
        <f t="shared" si="0"/>
        <v>37163.666666666664</v>
      </c>
      <c r="F52">
        <f t="shared" si="0"/>
        <v>37113.666666666664</v>
      </c>
      <c r="G52">
        <f t="shared" si="0"/>
        <v>37401.666666666664</v>
      </c>
      <c r="H52">
        <f t="shared" si="0"/>
        <v>37187.666666666664</v>
      </c>
      <c r="I52">
        <f t="shared" si="0"/>
        <v>37841.666666666664</v>
      </c>
      <c r="J52">
        <f t="shared" si="0"/>
        <v>36205.666666666664</v>
      </c>
      <c r="K52">
        <f t="shared" si="0"/>
        <v>32966.666666666664</v>
      </c>
      <c r="L52">
        <f t="shared" si="0"/>
        <v>25729.666666666668</v>
      </c>
      <c r="M52">
        <f t="shared" si="0"/>
        <v>16217.666666666668</v>
      </c>
    </row>
    <row r="53" spans="1:13" x14ac:dyDescent="0.25">
      <c r="A53" s="4" t="s">
        <v>46</v>
      </c>
      <c r="B53">
        <f t="shared" ref="B53:M59" si="1">B36-$B$44</f>
        <v>-6.3333333333330302</v>
      </c>
      <c r="C53">
        <f t="shared" si="1"/>
        <v>39451.666666666664</v>
      </c>
      <c r="D53">
        <f t="shared" si="1"/>
        <v>37410.666666666664</v>
      </c>
      <c r="E53">
        <f t="shared" si="1"/>
        <v>37170.666666666664</v>
      </c>
      <c r="F53">
        <f t="shared" si="1"/>
        <v>37496.666666666664</v>
      </c>
      <c r="G53">
        <f t="shared" si="1"/>
        <v>37378.666666666664</v>
      </c>
      <c r="H53">
        <f t="shared" si="1"/>
        <v>37205.666666666664</v>
      </c>
      <c r="I53">
        <f t="shared" si="1"/>
        <v>38014.666666666664</v>
      </c>
      <c r="J53">
        <f t="shared" si="1"/>
        <v>35839.666666666664</v>
      </c>
      <c r="K53">
        <f t="shared" si="1"/>
        <v>33000.666666666664</v>
      </c>
      <c r="L53">
        <f t="shared" si="1"/>
        <v>25700.666666666668</v>
      </c>
      <c r="M53">
        <f t="shared" si="1"/>
        <v>16282.666666666668</v>
      </c>
    </row>
    <row r="54" spans="1:13" x14ac:dyDescent="0.25">
      <c r="A54" s="4" t="s">
        <v>47</v>
      </c>
      <c r="B54">
        <f t="shared" si="1"/>
        <v>-7.3333333333330302</v>
      </c>
      <c r="C54">
        <f t="shared" si="1"/>
        <v>38443.666666666664</v>
      </c>
      <c r="D54">
        <f t="shared" si="1"/>
        <v>38079.666666666664</v>
      </c>
      <c r="E54">
        <f t="shared" si="1"/>
        <v>37197.666666666664</v>
      </c>
      <c r="F54">
        <f t="shared" si="1"/>
        <v>36346.666666666664</v>
      </c>
      <c r="G54">
        <f t="shared" si="1"/>
        <v>37890.666666666664</v>
      </c>
      <c r="H54">
        <f t="shared" si="1"/>
        <v>37072.666666666664</v>
      </c>
      <c r="I54">
        <f t="shared" si="1"/>
        <v>37118.666666666664</v>
      </c>
      <c r="J54">
        <f t="shared" si="1"/>
        <v>36019.666666666664</v>
      </c>
      <c r="K54">
        <f t="shared" si="1"/>
        <v>33015.666666666664</v>
      </c>
      <c r="L54">
        <f t="shared" si="1"/>
        <v>26297.666666666668</v>
      </c>
      <c r="M54">
        <f t="shared" si="1"/>
        <v>16973.666666666668</v>
      </c>
    </row>
    <row r="55" spans="1:13" x14ac:dyDescent="0.25">
      <c r="A55" s="4" t="s">
        <v>48</v>
      </c>
      <c r="B55">
        <f t="shared" si="1"/>
        <v>54.66666666666697</v>
      </c>
      <c r="C55">
        <f t="shared" si="1"/>
        <v>38407.666666666664</v>
      </c>
      <c r="D55">
        <f t="shared" si="1"/>
        <v>37966.666666666664</v>
      </c>
      <c r="E55">
        <f t="shared" si="1"/>
        <v>37344.666666666664</v>
      </c>
      <c r="F55">
        <f t="shared" si="1"/>
        <v>36353.666666666664</v>
      </c>
      <c r="G55">
        <f t="shared" si="1"/>
        <v>37830.666666666664</v>
      </c>
      <c r="H55">
        <f t="shared" si="1"/>
        <v>37277.666666666664</v>
      </c>
      <c r="I55">
        <f t="shared" si="1"/>
        <v>36990.666666666664</v>
      </c>
      <c r="J55">
        <f t="shared" si="1"/>
        <v>36006.666666666664</v>
      </c>
      <c r="K55">
        <f t="shared" si="1"/>
        <v>32994.666666666664</v>
      </c>
      <c r="L55">
        <f t="shared" si="1"/>
        <v>26143.666666666668</v>
      </c>
      <c r="M55">
        <f t="shared" si="1"/>
        <v>16873.666666666668</v>
      </c>
    </row>
    <row r="56" spans="1:13" x14ac:dyDescent="0.25">
      <c r="A56" s="4" t="s">
        <v>49</v>
      </c>
      <c r="B56">
        <f t="shared" si="1"/>
        <v>-7.3333333333330302</v>
      </c>
      <c r="C56">
        <f t="shared" si="1"/>
        <v>39727.666666666664</v>
      </c>
      <c r="D56">
        <f t="shared" si="1"/>
        <v>37625.666666666664</v>
      </c>
      <c r="E56">
        <f t="shared" si="1"/>
        <v>38629.666666666664</v>
      </c>
      <c r="F56">
        <f t="shared" si="1"/>
        <v>37428.666666666664</v>
      </c>
      <c r="G56">
        <f t="shared" si="1"/>
        <v>37060.666666666664</v>
      </c>
      <c r="H56">
        <f t="shared" si="1"/>
        <v>37729.666666666664</v>
      </c>
      <c r="I56">
        <f t="shared" si="1"/>
        <v>37152.666666666664</v>
      </c>
      <c r="J56">
        <f t="shared" si="1"/>
        <v>36282.666666666664</v>
      </c>
      <c r="K56">
        <f t="shared" si="1"/>
        <v>30947.666666666668</v>
      </c>
      <c r="L56">
        <f t="shared" si="1"/>
        <v>24864.666666666668</v>
      </c>
      <c r="M56">
        <f t="shared" si="1"/>
        <v>16769.666666666668</v>
      </c>
    </row>
    <row r="57" spans="1:13" x14ac:dyDescent="0.25">
      <c r="A57" s="4" t="s">
        <v>50</v>
      </c>
      <c r="B57">
        <f t="shared" si="1"/>
        <v>60.66666666666697</v>
      </c>
      <c r="C57">
        <f t="shared" si="1"/>
        <v>39983.666666666664</v>
      </c>
      <c r="D57">
        <f t="shared" si="1"/>
        <v>37768.666666666664</v>
      </c>
      <c r="E57">
        <f t="shared" si="1"/>
        <v>38542.666666666664</v>
      </c>
      <c r="F57">
        <f t="shared" si="1"/>
        <v>37298.666666666664</v>
      </c>
      <c r="G57">
        <f t="shared" si="1"/>
        <v>37500.666666666664</v>
      </c>
      <c r="H57">
        <f t="shared" si="1"/>
        <v>36918.666666666664</v>
      </c>
      <c r="I57">
        <f t="shared" si="1"/>
        <v>37008.666666666664</v>
      </c>
      <c r="J57">
        <f t="shared" si="1"/>
        <v>36346.666666666664</v>
      </c>
      <c r="K57">
        <f t="shared" si="1"/>
        <v>30896.666666666668</v>
      </c>
      <c r="L57">
        <f t="shared" si="1"/>
        <v>24849.666666666668</v>
      </c>
      <c r="M57">
        <f t="shared" si="1"/>
        <v>16574.666666666668</v>
      </c>
    </row>
    <row r="58" spans="1:13" x14ac:dyDescent="0.25">
      <c r="A58" s="4" t="s">
        <v>51</v>
      </c>
      <c r="B58">
        <f t="shared" si="1"/>
        <v>39253.666666666664</v>
      </c>
      <c r="C58">
        <f t="shared" si="1"/>
        <v>38245.666666666664</v>
      </c>
      <c r="D58">
        <f t="shared" si="1"/>
        <v>39136.666666666664</v>
      </c>
      <c r="E58">
        <f t="shared" si="1"/>
        <v>7664.666666666667</v>
      </c>
      <c r="F58">
        <f t="shared" si="1"/>
        <v>7588.666666666667</v>
      </c>
      <c r="G58">
        <f t="shared" si="1"/>
        <v>8197.6666666666679</v>
      </c>
      <c r="H58">
        <f t="shared" si="1"/>
        <v>343.66666666666697</v>
      </c>
      <c r="I58">
        <f t="shared" si="1"/>
        <v>291.66666666666697</v>
      </c>
      <c r="J58">
        <f t="shared" si="1"/>
        <v>238.66666666666697</v>
      </c>
    </row>
    <row r="59" spans="1:13" x14ac:dyDescent="0.25">
      <c r="A59" s="4" t="s">
        <v>52</v>
      </c>
      <c r="B59">
        <f t="shared" si="1"/>
        <v>39420.666666666664</v>
      </c>
      <c r="C59">
        <f t="shared" si="1"/>
        <v>38395.666666666664</v>
      </c>
      <c r="D59">
        <f t="shared" si="1"/>
        <v>39580.666666666664</v>
      </c>
      <c r="E59">
        <f t="shared" si="1"/>
        <v>7684.666666666667</v>
      </c>
      <c r="F59">
        <f t="shared" si="1"/>
        <v>7760.666666666667</v>
      </c>
      <c r="G59">
        <f t="shared" si="1"/>
        <v>8267.6666666666679</v>
      </c>
      <c r="H59">
        <f t="shared" si="1"/>
        <v>326.66666666666697</v>
      </c>
      <c r="I59">
        <f t="shared" si="1"/>
        <v>331.66666666666697</v>
      </c>
      <c r="J59">
        <f t="shared" si="1"/>
        <v>271.66666666666697</v>
      </c>
    </row>
    <row r="69" spans="2:14" ht="15.75" thickBot="1" x14ac:dyDescent="0.3"/>
    <row r="70" spans="2:14" ht="15.75" thickBot="1" x14ac:dyDescent="0.3">
      <c r="B70" s="6"/>
      <c r="C70" s="7">
        <v>1</v>
      </c>
      <c r="D70" s="7">
        <v>2</v>
      </c>
      <c r="E70" s="7">
        <v>3</v>
      </c>
      <c r="F70" s="7">
        <v>4</v>
      </c>
      <c r="G70" s="7">
        <v>5</v>
      </c>
      <c r="H70" s="7">
        <v>6</v>
      </c>
      <c r="I70" s="7">
        <v>7</v>
      </c>
      <c r="J70" s="7">
        <v>8</v>
      </c>
      <c r="K70" s="7">
        <v>9</v>
      </c>
      <c r="L70" s="7">
        <v>10</v>
      </c>
      <c r="M70" s="7">
        <v>11</v>
      </c>
      <c r="N70" s="8">
        <v>12</v>
      </c>
    </row>
    <row r="71" spans="2:14" x14ac:dyDescent="0.25">
      <c r="B71" s="62" t="s">
        <v>45</v>
      </c>
      <c r="C71" s="10" t="s">
        <v>55</v>
      </c>
      <c r="D71" s="11" t="s">
        <v>56</v>
      </c>
      <c r="E71" s="12" t="s">
        <v>57</v>
      </c>
      <c r="F71" s="13" t="s">
        <v>58</v>
      </c>
      <c r="G71" s="14" t="s">
        <v>59</v>
      </c>
      <c r="H71" s="15" t="s">
        <v>60</v>
      </c>
      <c r="I71" s="16" t="s">
        <v>61</v>
      </c>
      <c r="J71" s="17" t="s">
        <v>62</v>
      </c>
      <c r="K71" s="18" t="s">
        <v>63</v>
      </c>
      <c r="L71" s="19" t="s">
        <v>64</v>
      </c>
      <c r="M71" s="20" t="s">
        <v>65</v>
      </c>
      <c r="N71" s="21" t="s">
        <v>235</v>
      </c>
    </row>
    <row r="72" spans="2:14" x14ac:dyDescent="0.25">
      <c r="B72" s="9" t="s">
        <v>46</v>
      </c>
      <c r="C72" s="22" t="s">
        <v>55</v>
      </c>
      <c r="D72" s="23" t="s">
        <v>56</v>
      </c>
      <c r="E72" s="24" t="s">
        <v>57</v>
      </c>
      <c r="F72" s="25" t="s">
        <v>58</v>
      </c>
      <c r="G72" s="26" t="s">
        <v>59</v>
      </c>
      <c r="H72" s="27" t="s">
        <v>60</v>
      </c>
      <c r="I72" s="28" t="s">
        <v>61</v>
      </c>
      <c r="J72" s="29" t="s">
        <v>62</v>
      </c>
      <c r="K72" s="30" t="s">
        <v>63</v>
      </c>
      <c r="L72" s="31" t="s">
        <v>64</v>
      </c>
      <c r="M72" s="32" t="s">
        <v>65</v>
      </c>
      <c r="N72" s="33" t="s">
        <v>235</v>
      </c>
    </row>
    <row r="73" spans="2:14" x14ac:dyDescent="0.25">
      <c r="B73" s="9" t="s">
        <v>47</v>
      </c>
      <c r="C73" s="22" t="s">
        <v>67</v>
      </c>
      <c r="D73" s="23" t="s">
        <v>68</v>
      </c>
      <c r="E73" s="24" t="s">
        <v>69</v>
      </c>
      <c r="F73" s="25" t="s">
        <v>70</v>
      </c>
      <c r="G73" s="26" t="s">
        <v>71</v>
      </c>
      <c r="H73" s="27" t="s">
        <v>72</v>
      </c>
      <c r="I73" s="28" t="s">
        <v>73</v>
      </c>
      <c r="J73" s="34" t="s">
        <v>74</v>
      </c>
      <c r="K73" s="30" t="s">
        <v>75</v>
      </c>
      <c r="L73" s="31" t="s">
        <v>76</v>
      </c>
      <c r="M73" s="32" t="s">
        <v>77</v>
      </c>
      <c r="N73" s="33" t="s">
        <v>236</v>
      </c>
    </row>
    <row r="74" spans="2:14" x14ac:dyDescent="0.25">
      <c r="B74" s="9" t="s">
        <v>48</v>
      </c>
      <c r="C74" s="22" t="s">
        <v>67</v>
      </c>
      <c r="D74" s="23" t="s">
        <v>68</v>
      </c>
      <c r="E74" s="24" t="s">
        <v>69</v>
      </c>
      <c r="F74" s="25" t="s">
        <v>70</v>
      </c>
      <c r="G74" s="26" t="s">
        <v>71</v>
      </c>
      <c r="H74" s="27" t="s">
        <v>72</v>
      </c>
      <c r="I74" s="28" t="s">
        <v>73</v>
      </c>
      <c r="J74" s="34" t="s">
        <v>74</v>
      </c>
      <c r="K74" s="30" t="s">
        <v>75</v>
      </c>
      <c r="L74" s="31" t="s">
        <v>76</v>
      </c>
      <c r="M74" s="32" t="s">
        <v>77</v>
      </c>
      <c r="N74" s="33" t="s">
        <v>236</v>
      </c>
    </row>
    <row r="75" spans="2:14" x14ac:dyDescent="0.25">
      <c r="B75" s="9" t="s">
        <v>49</v>
      </c>
      <c r="C75" s="22" t="s">
        <v>79</v>
      </c>
      <c r="D75" s="23" t="s">
        <v>80</v>
      </c>
      <c r="E75" s="24" t="s">
        <v>81</v>
      </c>
      <c r="F75" s="25" t="s">
        <v>82</v>
      </c>
      <c r="G75" s="26" t="s">
        <v>83</v>
      </c>
      <c r="H75" s="27" t="s">
        <v>84</v>
      </c>
      <c r="I75" s="28" t="s">
        <v>85</v>
      </c>
      <c r="J75" s="34" t="s">
        <v>86</v>
      </c>
      <c r="K75" s="30" t="s">
        <v>87</v>
      </c>
      <c r="L75" s="31" t="s">
        <v>88</v>
      </c>
      <c r="M75" s="32" t="s">
        <v>89</v>
      </c>
      <c r="N75" s="33" t="s">
        <v>237</v>
      </c>
    </row>
    <row r="76" spans="2:14" x14ac:dyDescent="0.25">
      <c r="B76" s="9" t="s">
        <v>50</v>
      </c>
      <c r="C76" s="22" t="s">
        <v>79</v>
      </c>
      <c r="D76" s="23" t="s">
        <v>80</v>
      </c>
      <c r="E76" s="24" t="s">
        <v>81</v>
      </c>
      <c r="F76" s="25" t="s">
        <v>82</v>
      </c>
      <c r="G76" s="26" t="s">
        <v>83</v>
      </c>
      <c r="H76" s="27" t="s">
        <v>84</v>
      </c>
      <c r="I76" s="28" t="s">
        <v>85</v>
      </c>
      <c r="J76" s="34" t="s">
        <v>86</v>
      </c>
      <c r="K76" s="30" t="s">
        <v>87</v>
      </c>
      <c r="L76" s="31" t="s">
        <v>88</v>
      </c>
      <c r="M76" s="32" t="s">
        <v>89</v>
      </c>
      <c r="N76" s="33" t="s">
        <v>237</v>
      </c>
    </row>
    <row r="77" spans="2:14" x14ac:dyDescent="0.25">
      <c r="B77" s="9" t="s">
        <v>51</v>
      </c>
      <c r="C77" s="63" t="s">
        <v>91</v>
      </c>
      <c r="D77" s="64" t="s">
        <v>92</v>
      </c>
      <c r="E77" s="64" t="s">
        <v>93</v>
      </c>
      <c r="F77" s="65" t="s">
        <v>238</v>
      </c>
      <c r="G77" s="65" t="s">
        <v>239</v>
      </c>
      <c r="H77" s="65" t="s">
        <v>240</v>
      </c>
      <c r="I77" s="66" t="s">
        <v>66</v>
      </c>
      <c r="J77" s="66" t="s">
        <v>78</v>
      </c>
      <c r="K77" s="66" t="s">
        <v>90</v>
      </c>
      <c r="L77" s="67"/>
      <c r="M77" s="67"/>
      <c r="N77" s="68"/>
    </row>
    <row r="78" spans="2:14" ht="15.75" thickBot="1" x14ac:dyDescent="0.3">
      <c r="B78" s="38" t="s">
        <v>52</v>
      </c>
      <c r="C78" s="69" t="s">
        <v>91</v>
      </c>
      <c r="D78" s="70" t="s">
        <v>92</v>
      </c>
      <c r="E78" s="70" t="s">
        <v>93</v>
      </c>
      <c r="F78" s="71" t="s">
        <v>238</v>
      </c>
      <c r="G78" s="71" t="s">
        <v>239</v>
      </c>
      <c r="H78" s="71" t="s">
        <v>240</v>
      </c>
      <c r="I78" s="72" t="s">
        <v>66</v>
      </c>
      <c r="J78" s="72" t="s">
        <v>78</v>
      </c>
      <c r="K78" s="72" t="s">
        <v>90</v>
      </c>
      <c r="L78" s="73"/>
      <c r="M78" s="73"/>
      <c r="N78" s="74"/>
    </row>
    <row r="79" spans="2:14" x14ac:dyDescent="0.25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1" spans="3:14" x14ac:dyDescent="0.25">
      <c r="C81" s="43" t="s">
        <v>96</v>
      </c>
      <c r="D81" s="43" t="s">
        <v>107</v>
      </c>
    </row>
    <row r="82" spans="3:14" x14ac:dyDescent="0.25">
      <c r="C82" s="43" t="s">
        <v>97</v>
      </c>
      <c r="D82" s="43" t="s">
        <v>108</v>
      </c>
    </row>
    <row r="83" spans="3:14" x14ac:dyDescent="0.25">
      <c r="C83" s="43" t="s">
        <v>98</v>
      </c>
      <c r="D83" s="43" t="s">
        <v>109</v>
      </c>
    </row>
    <row r="84" spans="3:14" x14ac:dyDescent="0.25">
      <c r="C84" s="43" t="s">
        <v>99</v>
      </c>
      <c r="D84" s="43" t="s">
        <v>110</v>
      </c>
    </row>
    <row r="85" spans="3:14" x14ac:dyDescent="0.25">
      <c r="C85" s="43" t="s">
        <v>100</v>
      </c>
      <c r="D85" s="43" t="s">
        <v>111</v>
      </c>
    </row>
    <row r="86" spans="3:14" x14ac:dyDescent="0.25">
      <c r="C86" s="43" t="s">
        <v>101</v>
      </c>
      <c r="D86" s="43" t="s">
        <v>112</v>
      </c>
    </row>
    <row r="87" spans="3:14" x14ac:dyDescent="0.25">
      <c r="C87" s="43" t="s">
        <v>102</v>
      </c>
      <c r="D87" s="43" t="s">
        <v>113</v>
      </c>
      <c r="F87" s="48"/>
      <c r="J87" s="48"/>
      <c r="K87" s="48"/>
      <c r="L87" s="48"/>
    </row>
    <row r="88" spans="3:14" x14ac:dyDescent="0.25">
      <c r="C88" s="43" t="s">
        <v>103</v>
      </c>
      <c r="D88" s="43" t="s">
        <v>114</v>
      </c>
      <c r="F88" s="48"/>
      <c r="K88" s="48"/>
      <c r="L88" s="48"/>
    </row>
    <row r="89" spans="3:14" x14ac:dyDescent="0.25">
      <c r="C89" s="43" t="s">
        <v>104</v>
      </c>
      <c r="D89" s="43" t="s">
        <v>241</v>
      </c>
      <c r="F89" s="48"/>
      <c r="K89" s="48"/>
      <c r="L89" s="48"/>
    </row>
    <row r="90" spans="3:14" x14ac:dyDescent="0.25">
      <c r="C90" s="43" t="s">
        <v>105</v>
      </c>
      <c r="D90" s="43" t="s">
        <v>115</v>
      </c>
    </row>
    <row r="91" spans="3:14" x14ac:dyDescent="0.25">
      <c r="C91" s="43" t="s">
        <v>242</v>
      </c>
      <c r="D91" s="43" t="s">
        <v>243</v>
      </c>
    </row>
    <row r="92" spans="3:14" x14ac:dyDescent="0.25">
      <c r="C92" s="43" t="s">
        <v>244</v>
      </c>
      <c r="D92" s="43" t="s">
        <v>116</v>
      </c>
    </row>
    <row r="93" spans="3:14" x14ac:dyDescent="0.25"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</row>
    <row r="94" spans="3:14" x14ac:dyDescent="0.25"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3"/>
    </row>
    <row r="96" spans="3:14" x14ac:dyDescent="0.25">
      <c r="D96" s="43" t="s">
        <v>95</v>
      </c>
    </row>
    <row r="97" spans="2:17" x14ac:dyDescent="0.25">
      <c r="D97" s="43" t="s">
        <v>96</v>
      </c>
      <c r="E97" s="43" t="s">
        <v>97</v>
      </c>
      <c r="F97" s="43" t="s">
        <v>98</v>
      </c>
      <c r="G97" s="43" t="s">
        <v>99</v>
      </c>
      <c r="H97" s="43" t="s">
        <v>100</v>
      </c>
      <c r="I97" s="43" t="s">
        <v>101</v>
      </c>
      <c r="J97" s="43" t="s">
        <v>102</v>
      </c>
      <c r="K97" s="43" t="s">
        <v>103</v>
      </c>
      <c r="L97" s="43" t="s">
        <v>104</v>
      </c>
      <c r="M97" s="43" t="s">
        <v>105</v>
      </c>
      <c r="N97" s="43" t="s">
        <v>242</v>
      </c>
      <c r="O97" s="43" t="s">
        <v>244</v>
      </c>
      <c r="P97" s="43" t="s">
        <v>106</v>
      </c>
    </row>
    <row r="98" spans="2:17" ht="30.75" thickBot="1" x14ac:dyDescent="0.3">
      <c r="D98" s="44" t="s">
        <v>107</v>
      </c>
      <c r="E98" s="44" t="s">
        <v>108</v>
      </c>
      <c r="F98" s="44" t="s">
        <v>109</v>
      </c>
      <c r="G98" s="44" t="s">
        <v>110</v>
      </c>
      <c r="H98" s="44" t="s">
        <v>111</v>
      </c>
      <c r="I98" s="44" t="s">
        <v>112</v>
      </c>
      <c r="J98" s="44" t="s">
        <v>113</v>
      </c>
      <c r="K98" s="44" t="s">
        <v>114</v>
      </c>
      <c r="L98" s="44" t="s">
        <v>245</v>
      </c>
      <c r="M98" s="44" t="s">
        <v>115</v>
      </c>
      <c r="N98" s="44" t="s">
        <v>243</v>
      </c>
      <c r="O98" s="44" t="s">
        <v>116</v>
      </c>
      <c r="P98" s="44" t="s">
        <v>117</v>
      </c>
      <c r="Q98" s="45" t="s">
        <v>118</v>
      </c>
    </row>
    <row r="99" spans="2:17" x14ac:dyDescent="0.25">
      <c r="C99" t="s">
        <v>121</v>
      </c>
      <c r="D99" s="48">
        <f>C52</f>
        <v>39224.666666666664</v>
      </c>
      <c r="E99" s="48">
        <f t="shared" ref="E99:N99" si="2">D52</f>
        <v>37191.666666666664</v>
      </c>
      <c r="F99" s="48">
        <f t="shared" si="2"/>
        <v>37163.666666666664</v>
      </c>
      <c r="G99" s="48">
        <f t="shared" si="2"/>
        <v>37113.666666666664</v>
      </c>
      <c r="H99" s="48">
        <f t="shared" si="2"/>
        <v>37401.666666666664</v>
      </c>
      <c r="I99" s="48">
        <f t="shared" si="2"/>
        <v>37187.666666666664</v>
      </c>
      <c r="J99" s="48">
        <f t="shared" si="2"/>
        <v>37841.666666666664</v>
      </c>
      <c r="K99" s="48">
        <f t="shared" si="2"/>
        <v>36205.666666666664</v>
      </c>
      <c r="L99" s="48">
        <f t="shared" si="2"/>
        <v>32966.666666666664</v>
      </c>
      <c r="M99" s="48">
        <f t="shared" si="2"/>
        <v>25729.666666666668</v>
      </c>
      <c r="N99" s="48">
        <f t="shared" si="2"/>
        <v>16217.666666666668</v>
      </c>
      <c r="O99" s="48">
        <f>E58</f>
        <v>7664.666666666667</v>
      </c>
      <c r="P99" s="48">
        <f>H58</f>
        <v>343.66666666666697</v>
      </c>
      <c r="Q99" s="48">
        <f>B58</f>
        <v>39253.666666666664</v>
      </c>
    </row>
    <row r="100" spans="2:17" x14ac:dyDescent="0.25">
      <c r="D100" s="48">
        <f t="shared" ref="D100:N104" si="3">C53</f>
        <v>39451.666666666664</v>
      </c>
      <c r="E100" s="48">
        <f t="shared" si="3"/>
        <v>37410.666666666664</v>
      </c>
      <c r="F100" s="48">
        <f t="shared" si="3"/>
        <v>37170.666666666664</v>
      </c>
      <c r="G100" s="48">
        <f t="shared" si="3"/>
        <v>37496.666666666664</v>
      </c>
      <c r="H100" s="48">
        <f t="shared" si="3"/>
        <v>37378.666666666664</v>
      </c>
      <c r="I100" s="48">
        <f t="shared" si="3"/>
        <v>37205.666666666664</v>
      </c>
      <c r="J100" s="48">
        <f t="shared" si="3"/>
        <v>38014.666666666664</v>
      </c>
      <c r="K100" s="48">
        <f t="shared" si="3"/>
        <v>35839.666666666664</v>
      </c>
      <c r="L100" s="48">
        <f t="shared" si="3"/>
        <v>33000.666666666664</v>
      </c>
      <c r="M100" s="48">
        <f t="shared" si="3"/>
        <v>25700.666666666668</v>
      </c>
      <c r="N100" s="48">
        <f t="shared" si="3"/>
        <v>16282.666666666668</v>
      </c>
      <c r="O100" s="48">
        <f>E59</f>
        <v>7684.666666666667</v>
      </c>
      <c r="P100" s="48">
        <f>H59</f>
        <v>326.66666666666697</v>
      </c>
      <c r="Q100" s="48">
        <f>B59</f>
        <v>39420.666666666664</v>
      </c>
    </row>
    <row r="101" spans="2:17" x14ac:dyDescent="0.25">
      <c r="C101" t="s">
        <v>122</v>
      </c>
      <c r="D101" s="48">
        <f t="shared" si="3"/>
        <v>38443.666666666664</v>
      </c>
      <c r="E101" s="48">
        <f t="shared" si="3"/>
        <v>38079.666666666664</v>
      </c>
      <c r="F101" s="48">
        <f t="shared" si="3"/>
        <v>37197.666666666664</v>
      </c>
      <c r="G101" s="48">
        <f t="shared" si="3"/>
        <v>36346.666666666664</v>
      </c>
      <c r="H101" s="48">
        <f t="shared" si="3"/>
        <v>37890.666666666664</v>
      </c>
      <c r="I101" s="48">
        <f t="shared" si="3"/>
        <v>37072.666666666664</v>
      </c>
      <c r="J101" s="48">
        <f t="shared" si="3"/>
        <v>37118.666666666664</v>
      </c>
      <c r="K101" s="48">
        <f t="shared" si="3"/>
        <v>36019.666666666664</v>
      </c>
      <c r="L101" s="48">
        <f t="shared" si="3"/>
        <v>33015.666666666664</v>
      </c>
      <c r="M101" s="48">
        <f t="shared" si="3"/>
        <v>26297.666666666668</v>
      </c>
      <c r="N101" s="48">
        <f t="shared" si="3"/>
        <v>16973.666666666668</v>
      </c>
      <c r="O101" s="48">
        <f>F58</f>
        <v>7588.666666666667</v>
      </c>
      <c r="P101" s="48">
        <f>I58</f>
        <v>291.66666666666697</v>
      </c>
      <c r="Q101" s="48">
        <f>C58</f>
        <v>38245.666666666664</v>
      </c>
    </row>
    <row r="102" spans="2:17" x14ac:dyDescent="0.25">
      <c r="D102" s="48">
        <f t="shared" si="3"/>
        <v>38407.666666666664</v>
      </c>
      <c r="E102" s="48">
        <f t="shared" si="3"/>
        <v>37966.666666666664</v>
      </c>
      <c r="F102" s="48">
        <f t="shared" si="3"/>
        <v>37344.666666666664</v>
      </c>
      <c r="G102" s="48">
        <f t="shared" si="3"/>
        <v>36353.666666666664</v>
      </c>
      <c r="H102" s="48">
        <f t="shared" si="3"/>
        <v>37830.666666666664</v>
      </c>
      <c r="I102" s="48">
        <f t="shared" si="3"/>
        <v>37277.666666666664</v>
      </c>
      <c r="J102" s="48">
        <f t="shared" si="3"/>
        <v>36990.666666666664</v>
      </c>
      <c r="K102" s="48">
        <f t="shared" si="3"/>
        <v>36006.666666666664</v>
      </c>
      <c r="L102" s="48">
        <f t="shared" si="3"/>
        <v>32994.666666666664</v>
      </c>
      <c r="M102" s="48">
        <f t="shared" si="3"/>
        <v>26143.666666666668</v>
      </c>
      <c r="N102" s="48">
        <f t="shared" si="3"/>
        <v>16873.666666666668</v>
      </c>
      <c r="O102" s="48">
        <f>F59</f>
        <v>7760.666666666667</v>
      </c>
      <c r="P102" s="48">
        <f>I59</f>
        <v>331.66666666666697</v>
      </c>
      <c r="Q102" s="48">
        <f>C59</f>
        <v>38395.666666666664</v>
      </c>
    </row>
    <row r="103" spans="2:17" x14ac:dyDescent="0.25">
      <c r="C103" t="s">
        <v>123</v>
      </c>
      <c r="D103" s="48">
        <f t="shared" si="3"/>
        <v>39727.666666666664</v>
      </c>
      <c r="E103" s="48">
        <f t="shared" si="3"/>
        <v>37625.666666666664</v>
      </c>
      <c r="F103" s="48">
        <f t="shared" si="3"/>
        <v>38629.666666666664</v>
      </c>
      <c r="G103" s="48">
        <f t="shared" si="3"/>
        <v>37428.666666666664</v>
      </c>
      <c r="H103" s="48">
        <f t="shared" si="3"/>
        <v>37060.666666666664</v>
      </c>
      <c r="I103" s="48">
        <f t="shared" si="3"/>
        <v>37729.666666666664</v>
      </c>
      <c r="J103" s="48">
        <f t="shared" si="3"/>
        <v>37152.666666666664</v>
      </c>
      <c r="K103" s="48">
        <f t="shared" si="3"/>
        <v>36282.666666666664</v>
      </c>
      <c r="L103" s="48">
        <f t="shared" si="3"/>
        <v>30947.666666666668</v>
      </c>
      <c r="M103" s="48">
        <f t="shared" si="3"/>
        <v>24864.666666666668</v>
      </c>
      <c r="N103" s="48">
        <f t="shared" si="3"/>
        <v>16769.666666666668</v>
      </c>
      <c r="O103" s="48">
        <f>G58</f>
        <v>8197.6666666666679</v>
      </c>
      <c r="P103" s="48">
        <f>J58</f>
        <v>238.66666666666697</v>
      </c>
      <c r="Q103" s="48">
        <f>D58</f>
        <v>39136.666666666664</v>
      </c>
    </row>
    <row r="104" spans="2:17" x14ac:dyDescent="0.25">
      <c r="D104" s="48">
        <f t="shared" si="3"/>
        <v>39983.666666666664</v>
      </c>
      <c r="E104" s="48">
        <f t="shared" si="3"/>
        <v>37768.666666666664</v>
      </c>
      <c r="F104" s="48">
        <f t="shared" si="3"/>
        <v>38542.666666666664</v>
      </c>
      <c r="G104" s="48">
        <f t="shared" si="3"/>
        <v>37298.666666666664</v>
      </c>
      <c r="H104" s="48">
        <f t="shared" si="3"/>
        <v>37500.666666666664</v>
      </c>
      <c r="I104" s="48">
        <f t="shared" si="3"/>
        <v>36918.666666666664</v>
      </c>
      <c r="J104" s="48">
        <f t="shared" si="3"/>
        <v>37008.666666666664</v>
      </c>
      <c r="K104" s="48">
        <f t="shared" si="3"/>
        <v>36346.666666666664</v>
      </c>
      <c r="L104" s="48">
        <f t="shared" si="3"/>
        <v>30896.666666666668</v>
      </c>
      <c r="M104" s="48">
        <f t="shared" si="3"/>
        <v>24849.666666666668</v>
      </c>
      <c r="N104" s="48">
        <f t="shared" si="3"/>
        <v>16574.666666666668</v>
      </c>
      <c r="O104" s="48">
        <f>G59</f>
        <v>8267.6666666666679</v>
      </c>
      <c r="P104" s="48">
        <f>J59</f>
        <v>271.66666666666697</v>
      </c>
      <c r="Q104" s="48">
        <f>D59</f>
        <v>39580.666666666664</v>
      </c>
    </row>
    <row r="106" spans="2:17" x14ac:dyDescent="0.25">
      <c r="B106" t="s">
        <v>121</v>
      </c>
      <c r="C106" s="46" t="s">
        <v>119</v>
      </c>
      <c r="D106" s="49">
        <f>AVERAGE(D99:D100)/$D$113*100</f>
        <v>100.33582866786546</v>
      </c>
      <c r="E106" s="49">
        <f t="shared" ref="E106:Q106" si="4">AVERAGE(E99:E100)/$D$113*100</f>
        <v>95.140261606281285</v>
      </c>
      <c r="F106" s="49">
        <f t="shared" si="4"/>
        <v>94.798481544301765</v>
      </c>
      <c r="G106" s="49">
        <f t="shared" si="4"/>
        <v>95.150463996191121</v>
      </c>
      <c r="H106" s="49">
        <f t="shared" si="4"/>
        <v>95.367264781775134</v>
      </c>
      <c r="I106" s="49">
        <f t="shared" si="4"/>
        <v>94.873724169886813</v>
      </c>
      <c r="J106" s="49">
        <f t="shared" si="4"/>
        <v>96.739486224648132</v>
      </c>
      <c r="K106" s="49">
        <f t="shared" si="4"/>
        <v>91.879322731349831</v>
      </c>
      <c r="L106" s="49">
        <f t="shared" si="4"/>
        <v>84.128056997351635</v>
      </c>
      <c r="M106" s="49">
        <f t="shared" si="4"/>
        <v>65.589039232440214</v>
      </c>
      <c r="N106" s="49">
        <f t="shared" si="4"/>
        <v>41.447634108289876</v>
      </c>
      <c r="O106" s="49">
        <f t="shared" si="4"/>
        <v>19.574985440339404</v>
      </c>
      <c r="P106" s="49">
        <f t="shared" si="4"/>
        <v>0.85487525452837421</v>
      </c>
      <c r="Q106" s="49">
        <f t="shared" si="4"/>
        <v>100.333278070388</v>
      </c>
    </row>
    <row r="107" spans="2:17" x14ac:dyDescent="0.25">
      <c r="C107" s="46" t="s">
        <v>120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</row>
    <row r="108" spans="2:17" x14ac:dyDescent="0.25">
      <c r="B108" t="s">
        <v>122</v>
      </c>
      <c r="C108" s="46" t="s">
        <v>119</v>
      </c>
      <c r="D108" s="49">
        <f>AVERAGE(D101:D102)/$D$113*100</f>
        <v>98.008408469684042</v>
      </c>
      <c r="E108" s="49">
        <f t="shared" ref="E108:Q108" si="5">AVERAGE(E101:E102)/$D$113*100</f>
        <v>96.981792985006749</v>
      </c>
      <c r="F108" s="49">
        <f t="shared" si="5"/>
        <v>95.063743681957519</v>
      </c>
      <c r="G108" s="49">
        <f t="shared" si="5"/>
        <v>92.714643405217672</v>
      </c>
      <c r="H108" s="49">
        <f t="shared" si="5"/>
        <v>96.567320894919646</v>
      </c>
      <c r="I108" s="49">
        <f t="shared" si="5"/>
        <v>94.818886324121436</v>
      </c>
      <c r="J108" s="49">
        <f t="shared" si="5"/>
        <v>94.511539328087608</v>
      </c>
      <c r="K108" s="49">
        <f t="shared" si="5"/>
        <v>91.855092055313975</v>
      </c>
      <c r="L108" s="49">
        <f t="shared" si="5"/>
        <v>84.182894843117012</v>
      </c>
      <c r="M108" s="49">
        <f t="shared" si="5"/>
        <v>66.878366257295781</v>
      </c>
      <c r="N108" s="49">
        <f t="shared" si="5"/>
        <v>43.165461509358579</v>
      </c>
      <c r="O108" s="49">
        <f t="shared" si="5"/>
        <v>19.574985440339404</v>
      </c>
      <c r="P108" s="49">
        <f t="shared" si="5"/>
        <v>0.79493621380808532</v>
      </c>
      <c r="Q108" s="49">
        <f t="shared" si="5"/>
        <v>97.740595734550823</v>
      </c>
    </row>
    <row r="109" spans="2:17" x14ac:dyDescent="0.25">
      <c r="C109" s="46" t="s">
        <v>120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</row>
    <row r="110" spans="2:17" x14ac:dyDescent="0.25">
      <c r="B110" t="s">
        <v>123</v>
      </c>
      <c r="C110" s="46" t="s">
        <v>119</v>
      </c>
      <c r="D110" s="49">
        <f>AVERAGE(D103:D104)/$D$113*100</f>
        <v>101.65576286245054</v>
      </c>
      <c r="E110" s="49">
        <f t="shared" ref="E110:Q110" si="6">AVERAGE(E103:E104)/$D$113*100</f>
        <v>96.150298207355092</v>
      </c>
      <c r="F110" s="49">
        <f t="shared" si="6"/>
        <v>98.417779364816212</v>
      </c>
      <c r="G110" s="49">
        <f t="shared" si="6"/>
        <v>95.29967394862247</v>
      </c>
      <c r="H110" s="49">
        <f t="shared" si="6"/>
        <v>95.087974357993374</v>
      </c>
      <c r="I110" s="49">
        <f t="shared" si="6"/>
        <v>95.198925348262847</v>
      </c>
      <c r="J110" s="49">
        <f t="shared" si="6"/>
        <v>94.577854862501553</v>
      </c>
      <c r="K110" s="49">
        <f t="shared" si="6"/>
        <v>92.624097194767884</v>
      </c>
      <c r="L110" s="49">
        <f t="shared" si="6"/>
        <v>78.870000297569717</v>
      </c>
      <c r="M110" s="49">
        <f t="shared" si="6"/>
        <v>63.400626596780306</v>
      </c>
      <c r="N110" s="49">
        <f t="shared" si="6"/>
        <v>42.523986243777614</v>
      </c>
      <c r="O110" s="49">
        <f t="shared" si="6"/>
        <v>20.99821883276158</v>
      </c>
      <c r="P110" s="49">
        <f t="shared" si="6"/>
        <v>0.65082745633164663</v>
      </c>
      <c r="Q110" s="49">
        <f t="shared" si="6"/>
        <v>100.38811591615338</v>
      </c>
    </row>
    <row r="111" spans="2:17" x14ac:dyDescent="0.25">
      <c r="C111" s="46" t="s">
        <v>120</v>
      </c>
      <c r="D111" s="47"/>
      <c r="E111" s="47"/>
      <c r="F111" s="47"/>
      <c r="G111" s="47"/>
      <c r="H111" s="47"/>
      <c r="I111" s="47"/>
      <c r="J111" s="47"/>
      <c r="K111" s="47"/>
      <c r="M111" s="47"/>
      <c r="N111" s="47"/>
      <c r="O111" s="47"/>
      <c r="P111" s="47"/>
      <c r="Q111" s="47"/>
    </row>
    <row r="113" spans="2:16" x14ac:dyDescent="0.25">
      <c r="B113" t="s">
        <v>157</v>
      </c>
      <c r="C113">
        <v>100</v>
      </c>
      <c r="D113">
        <f>AVERAGE(D99:D104)</f>
        <v>39206.499999999993</v>
      </c>
      <c r="P113" s="50">
        <f>AVERAGE(P106,P108,P110)</f>
        <v>0.76687964155603539</v>
      </c>
    </row>
    <row r="116" spans="2:16" x14ac:dyDescent="0.25">
      <c r="P116" s="50"/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CF12-CA07-4E80-AFFB-DC1D70BD88EA}">
  <dimension ref="A1:Q116"/>
  <sheetViews>
    <sheetView topLeftCell="A98" workbookViewId="0">
      <selection activeCell="P116" sqref="P116"/>
    </sheetView>
  </sheetViews>
  <sheetFormatPr baseColWidth="10" defaultRowHeight="15" x14ac:dyDescent="0.25"/>
  <cols>
    <col min="15" max="15" width="11.7109375" customWidth="1"/>
  </cols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355</v>
      </c>
    </row>
    <row r="6" spans="1:12" x14ac:dyDescent="0.25">
      <c r="A6" t="s">
        <v>9</v>
      </c>
      <c r="B6" s="1" t="s">
        <v>356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>
        <v>10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25">
      <c r="A15" s="2" t="s">
        <v>20</v>
      </c>
      <c r="B15" s="2"/>
      <c r="C15" s="2"/>
      <c r="D15" s="2"/>
      <c r="E15" s="2">
        <v>1</v>
      </c>
      <c r="F15" s="2" t="s">
        <v>21</v>
      </c>
      <c r="G15" s="2"/>
      <c r="H15" s="2"/>
      <c r="I15" s="2"/>
      <c r="J15" s="2"/>
      <c r="K15" s="2"/>
      <c r="L15" s="2"/>
    </row>
    <row r="17" spans="1:12" x14ac:dyDescent="0.25">
      <c r="A17" s="2" t="s">
        <v>22</v>
      </c>
      <c r="B17" s="2"/>
      <c r="C17" s="2"/>
      <c r="D17" s="2"/>
      <c r="E17" s="3">
        <v>5.7870370370370366E-5</v>
      </c>
      <c r="F17" s="2"/>
      <c r="G17" s="2"/>
      <c r="H17" s="2"/>
      <c r="I17" s="2"/>
      <c r="J17" s="2"/>
      <c r="K17" s="2"/>
      <c r="L17" s="2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540</v>
      </c>
      <c r="F22" t="s">
        <v>27</v>
      </c>
    </row>
    <row r="23" spans="1:12" x14ac:dyDescent="0.25">
      <c r="A23" t="s">
        <v>28</v>
      </c>
      <c r="E23">
        <v>590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60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40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2</v>
      </c>
      <c r="F30" t="s">
        <v>38</v>
      </c>
    </row>
    <row r="31" spans="1:12" x14ac:dyDescent="0.25">
      <c r="A31" t="s">
        <v>41</v>
      </c>
      <c r="B31" s="1" t="s">
        <v>354</v>
      </c>
    </row>
    <row r="33" spans="1:13" x14ac:dyDescent="0.25">
      <c r="B33" t="s">
        <v>233</v>
      </c>
    </row>
    <row r="34" spans="1:13" x14ac:dyDescent="0.25">
      <c r="A34" s="4" t="s">
        <v>44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</row>
    <row r="35" spans="1:13" x14ac:dyDescent="0.25">
      <c r="A35" s="4" t="s">
        <v>45</v>
      </c>
      <c r="B35">
        <v>6858</v>
      </c>
      <c r="C35">
        <v>47762</v>
      </c>
      <c r="D35">
        <v>47190</v>
      </c>
      <c r="E35">
        <v>48062</v>
      </c>
      <c r="F35">
        <v>48752</v>
      </c>
      <c r="G35">
        <v>47163</v>
      </c>
      <c r="H35">
        <v>47034</v>
      </c>
      <c r="I35">
        <v>45086</v>
      </c>
      <c r="J35">
        <v>45921</v>
      </c>
      <c r="K35">
        <v>37643</v>
      </c>
      <c r="L35">
        <v>29172</v>
      </c>
      <c r="M35">
        <v>20629</v>
      </c>
    </row>
    <row r="36" spans="1:13" x14ac:dyDescent="0.25">
      <c r="A36" s="4" t="s">
        <v>46</v>
      </c>
      <c r="B36">
        <v>7002</v>
      </c>
      <c r="C36">
        <v>48007</v>
      </c>
      <c r="D36">
        <v>47437</v>
      </c>
      <c r="E36">
        <v>48167</v>
      </c>
      <c r="F36">
        <v>48551</v>
      </c>
      <c r="G36">
        <v>47171</v>
      </c>
      <c r="H36">
        <v>47014</v>
      </c>
      <c r="I36">
        <v>45765</v>
      </c>
      <c r="J36">
        <v>45826</v>
      </c>
      <c r="K36">
        <v>37961</v>
      </c>
      <c r="L36">
        <v>29052</v>
      </c>
      <c r="M36">
        <v>20658</v>
      </c>
    </row>
    <row r="37" spans="1:13" x14ac:dyDescent="0.25">
      <c r="A37" s="4" t="s">
        <v>47</v>
      </c>
      <c r="B37">
        <v>6982</v>
      </c>
      <c r="C37">
        <v>48705</v>
      </c>
      <c r="D37">
        <v>48192</v>
      </c>
      <c r="E37">
        <v>47813</v>
      </c>
      <c r="F37">
        <v>48165</v>
      </c>
      <c r="G37">
        <v>47901</v>
      </c>
      <c r="H37">
        <v>47236</v>
      </c>
      <c r="I37">
        <v>46536</v>
      </c>
      <c r="J37">
        <v>44637</v>
      </c>
      <c r="K37">
        <v>37848</v>
      </c>
      <c r="L37">
        <v>30147</v>
      </c>
      <c r="M37">
        <v>20743</v>
      </c>
    </row>
    <row r="38" spans="1:13" x14ac:dyDescent="0.25">
      <c r="A38" s="4" t="s">
        <v>48</v>
      </c>
      <c r="B38">
        <v>7021</v>
      </c>
      <c r="C38">
        <v>48834</v>
      </c>
      <c r="D38">
        <v>48012</v>
      </c>
      <c r="E38">
        <v>48273</v>
      </c>
      <c r="F38">
        <v>48218</v>
      </c>
      <c r="G38">
        <v>47750</v>
      </c>
      <c r="H38">
        <v>47365</v>
      </c>
      <c r="I38">
        <v>46523</v>
      </c>
      <c r="J38">
        <v>44798</v>
      </c>
      <c r="K38">
        <v>37783</v>
      </c>
      <c r="L38">
        <v>29978</v>
      </c>
      <c r="M38">
        <v>20961</v>
      </c>
    </row>
    <row r="39" spans="1:13" x14ac:dyDescent="0.25">
      <c r="A39" s="4" t="s">
        <v>49</v>
      </c>
      <c r="B39">
        <v>6987</v>
      </c>
      <c r="C39">
        <v>49396</v>
      </c>
      <c r="D39">
        <v>48923</v>
      </c>
      <c r="E39">
        <v>47633</v>
      </c>
      <c r="F39">
        <v>48812</v>
      </c>
      <c r="G39">
        <v>47932</v>
      </c>
      <c r="H39">
        <v>47761</v>
      </c>
      <c r="I39">
        <v>46027</v>
      </c>
      <c r="J39">
        <v>46150</v>
      </c>
      <c r="K39">
        <v>37039</v>
      </c>
      <c r="L39">
        <v>30483</v>
      </c>
      <c r="M39">
        <v>20116</v>
      </c>
    </row>
    <row r="40" spans="1:13" x14ac:dyDescent="0.25">
      <c r="A40" s="4" t="s">
        <v>50</v>
      </c>
      <c r="B40">
        <v>7053</v>
      </c>
      <c r="C40">
        <v>49646</v>
      </c>
      <c r="D40">
        <v>48347</v>
      </c>
      <c r="E40">
        <v>48169</v>
      </c>
      <c r="F40">
        <v>48892</v>
      </c>
      <c r="G40">
        <v>47950</v>
      </c>
      <c r="H40">
        <v>47585</v>
      </c>
      <c r="I40">
        <v>46348</v>
      </c>
      <c r="J40">
        <v>46581</v>
      </c>
      <c r="K40">
        <v>37088</v>
      </c>
      <c r="L40">
        <v>30378</v>
      </c>
      <c r="M40">
        <v>20138</v>
      </c>
    </row>
    <row r="41" spans="1:13" x14ac:dyDescent="0.25">
      <c r="A41" s="4" t="s">
        <v>51</v>
      </c>
      <c r="B41">
        <v>48141</v>
      </c>
      <c r="C41">
        <v>47740</v>
      </c>
      <c r="D41">
        <v>48334</v>
      </c>
      <c r="E41">
        <v>14558</v>
      </c>
      <c r="F41">
        <v>13540</v>
      </c>
      <c r="G41">
        <v>13610</v>
      </c>
      <c r="H41">
        <v>7275</v>
      </c>
      <c r="I41">
        <v>7221</v>
      </c>
      <c r="J41">
        <v>7169</v>
      </c>
      <c r="K41">
        <v>-5</v>
      </c>
      <c r="L41">
        <v>-4</v>
      </c>
      <c r="M41">
        <v>-6</v>
      </c>
    </row>
    <row r="42" spans="1:13" x14ac:dyDescent="0.25">
      <c r="A42" s="4" t="s">
        <v>52</v>
      </c>
      <c r="B42">
        <v>48199</v>
      </c>
      <c r="C42">
        <v>48466</v>
      </c>
      <c r="D42">
        <v>48560</v>
      </c>
      <c r="E42">
        <v>14684</v>
      </c>
      <c r="F42">
        <v>13677</v>
      </c>
      <c r="G42">
        <v>13559</v>
      </c>
      <c r="H42">
        <v>7264</v>
      </c>
      <c r="I42">
        <v>7234</v>
      </c>
      <c r="J42">
        <v>7201</v>
      </c>
      <c r="K42">
        <v>-4</v>
      </c>
      <c r="L42">
        <v>-5</v>
      </c>
      <c r="M42">
        <v>-6</v>
      </c>
    </row>
    <row r="44" spans="1:13" x14ac:dyDescent="0.25">
      <c r="B44">
        <f>AVERAGE(B35:B40)</f>
        <v>6983.833333333333</v>
      </c>
    </row>
    <row r="47" spans="1:13" x14ac:dyDescent="0.25">
      <c r="A47" t="s">
        <v>53</v>
      </c>
      <c r="B47" s="1" t="s">
        <v>234</v>
      </c>
    </row>
    <row r="49" spans="1:13" x14ac:dyDescent="0.25">
      <c r="A49" t="s">
        <v>198</v>
      </c>
    </row>
    <row r="50" spans="1:13" x14ac:dyDescent="0.25">
      <c r="B50" t="s">
        <v>233</v>
      </c>
    </row>
    <row r="51" spans="1:13" x14ac:dyDescent="0.25">
      <c r="A51" s="4" t="s">
        <v>44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</row>
    <row r="52" spans="1:13" x14ac:dyDescent="0.25">
      <c r="A52" s="4" t="s">
        <v>45</v>
      </c>
      <c r="B52">
        <f>B35-$B$44</f>
        <v>-125.83333333333303</v>
      </c>
      <c r="C52">
        <f t="shared" ref="C52:M52" si="0">C35-$B$44</f>
        <v>40778.166666666664</v>
      </c>
      <c r="D52">
        <f t="shared" si="0"/>
        <v>40206.166666666664</v>
      </c>
      <c r="E52">
        <f t="shared" si="0"/>
        <v>41078.166666666664</v>
      </c>
      <c r="F52">
        <f t="shared" si="0"/>
        <v>41768.166666666664</v>
      </c>
      <c r="G52">
        <f t="shared" si="0"/>
        <v>40179.166666666664</v>
      </c>
      <c r="H52">
        <f t="shared" si="0"/>
        <v>40050.166666666664</v>
      </c>
      <c r="I52">
        <f t="shared" si="0"/>
        <v>38102.166666666664</v>
      </c>
      <c r="J52">
        <f t="shared" si="0"/>
        <v>38937.166666666664</v>
      </c>
      <c r="K52">
        <f t="shared" si="0"/>
        <v>30659.166666666668</v>
      </c>
      <c r="L52">
        <f t="shared" si="0"/>
        <v>22188.166666666668</v>
      </c>
      <c r="M52">
        <f t="shared" si="0"/>
        <v>13645.166666666668</v>
      </c>
    </row>
    <row r="53" spans="1:13" x14ac:dyDescent="0.25">
      <c r="A53" s="4" t="s">
        <v>46</v>
      </c>
      <c r="B53">
        <f t="shared" ref="B53:M59" si="1">B36-$B$44</f>
        <v>18.16666666666697</v>
      </c>
      <c r="C53">
        <f t="shared" si="1"/>
        <v>41023.166666666664</v>
      </c>
      <c r="D53">
        <f t="shared" si="1"/>
        <v>40453.166666666664</v>
      </c>
      <c r="E53">
        <f t="shared" si="1"/>
        <v>41183.166666666664</v>
      </c>
      <c r="F53">
        <f t="shared" si="1"/>
        <v>41567.166666666664</v>
      </c>
      <c r="G53">
        <f t="shared" si="1"/>
        <v>40187.166666666664</v>
      </c>
      <c r="H53">
        <f t="shared" si="1"/>
        <v>40030.166666666664</v>
      </c>
      <c r="I53">
        <f t="shared" si="1"/>
        <v>38781.166666666664</v>
      </c>
      <c r="J53">
        <f t="shared" si="1"/>
        <v>38842.166666666664</v>
      </c>
      <c r="K53">
        <f t="shared" si="1"/>
        <v>30977.166666666668</v>
      </c>
      <c r="L53">
        <f t="shared" si="1"/>
        <v>22068.166666666668</v>
      </c>
      <c r="M53">
        <f t="shared" si="1"/>
        <v>13674.166666666668</v>
      </c>
    </row>
    <row r="54" spans="1:13" x14ac:dyDescent="0.25">
      <c r="A54" s="4" t="s">
        <v>47</v>
      </c>
      <c r="B54">
        <f t="shared" si="1"/>
        <v>-1.8333333333330302</v>
      </c>
      <c r="C54">
        <f t="shared" si="1"/>
        <v>41721.166666666664</v>
      </c>
      <c r="D54">
        <f t="shared" si="1"/>
        <v>41208.166666666664</v>
      </c>
      <c r="E54">
        <f t="shared" si="1"/>
        <v>40829.166666666664</v>
      </c>
      <c r="F54">
        <f t="shared" si="1"/>
        <v>41181.166666666664</v>
      </c>
      <c r="G54">
        <f t="shared" si="1"/>
        <v>40917.166666666664</v>
      </c>
      <c r="H54">
        <f t="shared" si="1"/>
        <v>40252.166666666664</v>
      </c>
      <c r="I54">
        <f t="shared" si="1"/>
        <v>39552.166666666664</v>
      </c>
      <c r="J54">
        <f t="shared" si="1"/>
        <v>37653.166666666664</v>
      </c>
      <c r="K54">
        <f t="shared" si="1"/>
        <v>30864.166666666668</v>
      </c>
      <c r="L54">
        <f t="shared" si="1"/>
        <v>23163.166666666668</v>
      </c>
      <c r="M54">
        <f t="shared" si="1"/>
        <v>13759.166666666668</v>
      </c>
    </row>
    <row r="55" spans="1:13" x14ac:dyDescent="0.25">
      <c r="A55" s="4" t="s">
        <v>48</v>
      </c>
      <c r="B55">
        <f t="shared" si="1"/>
        <v>37.16666666666697</v>
      </c>
      <c r="C55">
        <f t="shared" si="1"/>
        <v>41850.166666666664</v>
      </c>
      <c r="D55">
        <f t="shared" si="1"/>
        <v>41028.166666666664</v>
      </c>
      <c r="E55">
        <f t="shared" si="1"/>
        <v>41289.166666666664</v>
      </c>
      <c r="F55">
        <f t="shared" si="1"/>
        <v>41234.166666666664</v>
      </c>
      <c r="G55">
        <f t="shared" si="1"/>
        <v>40766.166666666664</v>
      </c>
      <c r="H55">
        <f t="shared" si="1"/>
        <v>40381.166666666664</v>
      </c>
      <c r="I55">
        <f t="shared" si="1"/>
        <v>39539.166666666664</v>
      </c>
      <c r="J55">
        <f t="shared" si="1"/>
        <v>37814.166666666664</v>
      </c>
      <c r="K55">
        <f t="shared" si="1"/>
        <v>30799.166666666668</v>
      </c>
      <c r="L55">
        <f t="shared" si="1"/>
        <v>22994.166666666668</v>
      </c>
      <c r="M55">
        <f t="shared" si="1"/>
        <v>13977.166666666668</v>
      </c>
    </row>
    <row r="56" spans="1:13" x14ac:dyDescent="0.25">
      <c r="A56" s="4" t="s">
        <v>49</v>
      </c>
      <c r="B56">
        <f t="shared" si="1"/>
        <v>3.1666666666669698</v>
      </c>
      <c r="C56">
        <f t="shared" si="1"/>
        <v>42412.166666666664</v>
      </c>
      <c r="D56">
        <f t="shared" si="1"/>
        <v>41939.166666666664</v>
      </c>
      <c r="E56">
        <f t="shared" si="1"/>
        <v>40649.166666666664</v>
      </c>
      <c r="F56">
        <f t="shared" si="1"/>
        <v>41828.166666666664</v>
      </c>
      <c r="G56">
        <f t="shared" si="1"/>
        <v>40948.166666666664</v>
      </c>
      <c r="H56">
        <f t="shared" si="1"/>
        <v>40777.166666666664</v>
      </c>
      <c r="I56">
        <f t="shared" si="1"/>
        <v>39043.166666666664</v>
      </c>
      <c r="J56">
        <f t="shared" si="1"/>
        <v>39166.166666666664</v>
      </c>
      <c r="K56">
        <f t="shared" si="1"/>
        <v>30055.166666666668</v>
      </c>
      <c r="L56">
        <f t="shared" si="1"/>
        <v>23499.166666666668</v>
      </c>
      <c r="M56">
        <f t="shared" si="1"/>
        <v>13132.166666666668</v>
      </c>
    </row>
    <row r="57" spans="1:13" x14ac:dyDescent="0.25">
      <c r="A57" s="4" t="s">
        <v>50</v>
      </c>
      <c r="B57">
        <f t="shared" si="1"/>
        <v>69.16666666666697</v>
      </c>
      <c r="C57">
        <f t="shared" si="1"/>
        <v>42662.166666666664</v>
      </c>
      <c r="D57">
        <f t="shared" si="1"/>
        <v>41363.166666666664</v>
      </c>
      <c r="E57">
        <f t="shared" si="1"/>
        <v>41185.166666666664</v>
      </c>
      <c r="F57">
        <f t="shared" si="1"/>
        <v>41908.166666666664</v>
      </c>
      <c r="G57">
        <f t="shared" si="1"/>
        <v>40966.166666666664</v>
      </c>
      <c r="H57">
        <f t="shared" si="1"/>
        <v>40601.166666666664</v>
      </c>
      <c r="I57">
        <f t="shared" si="1"/>
        <v>39364.166666666664</v>
      </c>
      <c r="J57">
        <f t="shared" si="1"/>
        <v>39597.166666666664</v>
      </c>
      <c r="K57">
        <f t="shared" si="1"/>
        <v>30104.166666666668</v>
      </c>
      <c r="L57">
        <f t="shared" si="1"/>
        <v>23394.166666666668</v>
      </c>
      <c r="M57">
        <f t="shared" si="1"/>
        <v>13154.166666666668</v>
      </c>
    </row>
    <row r="58" spans="1:13" x14ac:dyDescent="0.25">
      <c r="A58" s="4" t="s">
        <v>51</v>
      </c>
      <c r="B58">
        <f t="shared" si="1"/>
        <v>41157.166666666664</v>
      </c>
      <c r="C58">
        <f t="shared" si="1"/>
        <v>40756.166666666664</v>
      </c>
      <c r="D58">
        <f t="shared" si="1"/>
        <v>41350.166666666664</v>
      </c>
      <c r="E58">
        <f t="shared" si="1"/>
        <v>7574.166666666667</v>
      </c>
      <c r="F58">
        <f t="shared" si="1"/>
        <v>6556.166666666667</v>
      </c>
      <c r="G58">
        <f t="shared" si="1"/>
        <v>6626.166666666667</v>
      </c>
      <c r="H58">
        <f t="shared" si="1"/>
        <v>291.16666666666697</v>
      </c>
      <c r="I58">
        <f t="shared" si="1"/>
        <v>237.16666666666697</v>
      </c>
      <c r="J58">
        <f t="shared" si="1"/>
        <v>185.16666666666697</v>
      </c>
    </row>
    <row r="59" spans="1:13" x14ac:dyDescent="0.25">
      <c r="A59" s="4" t="s">
        <v>52</v>
      </c>
      <c r="B59">
        <f t="shared" si="1"/>
        <v>41215.166666666664</v>
      </c>
      <c r="C59">
        <f t="shared" si="1"/>
        <v>41482.166666666664</v>
      </c>
      <c r="D59">
        <f t="shared" si="1"/>
        <v>41576.166666666664</v>
      </c>
      <c r="E59">
        <f t="shared" si="1"/>
        <v>7700.166666666667</v>
      </c>
      <c r="F59">
        <f t="shared" si="1"/>
        <v>6693.166666666667</v>
      </c>
      <c r="G59">
        <f t="shared" si="1"/>
        <v>6575.166666666667</v>
      </c>
      <c r="H59">
        <f t="shared" si="1"/>
        <v>280.16666666666697</v>
      </c>
      <c r="I59">
        <f t="shared" si="1"/>
        <v>250.16666666666697</v>
      </c>
      <c r="J59">
        <f t="shared" si="1"/>
        <v>217.16666666666697</v>
      </c>
    </row>
    <row r="69" spans="2:14" ht="15.75" thickBot="1" x14ac:dyDescent="0.3"/>
    <row r="70" spans="2:14" ht="15.75" thickBot="1" x14ac:dyDescent="0.3">
      <c r="B70" s="6"/>
      <c r="C70" s="7">
        <v>1</v>
      </c>
      <c r="D70" s="7">
        <v>2</v>
      </c>
      <c r="E70" s="7">
        <v>3</v>
      </c>
      <c r="F70" s="7">
        <v>4</v>
      </c>
      <c r="G70" s="7">
        <v>5</v>
      </c>
      <c r="H70" s="7">
        <v>6</v>
      </c>
      <c r="I70" s="7">
        <v>7</v>
      </c>
      <c r="J70" s="7">
        <v>8</v>
      </c>
      <c r="K70" s="7">
        <v>9</v>
      </c>
      <c r="L70" s="7">
        <v>10</v>
      </c>
      <c r="M70" s="7">
        <v>11</v>
      </c>
      <c r="N70" s="8">
        <v>12</v>
      </c>
    </row>
    <row r="71" spans="2:14" x14ac:dyDescent="0.25">
      <c r="B71" s="62" t="s">
        <v>45</v>
      </c>
      <c r="C71" s="10" t="s">
        <v>55</v>
      </c>
      <c r="D71" s="11" t="s">
        <v>56</v>
      </c>
      <c r="E71" s="12" t="s">
        <v>57</v>
      </c>
      <c r="F71" s="13" t="s">
        <v>58</v>
      </c>
      <c r="G71" s="14" t="s">
        <v>59</v>
      </c>
      <c r="H71" s="15" t="s">
        <v>60</v>
      </c>
      <c r="I71" s="16" t="s">
        <v>61</v>
      </c>
      <c r="J71" s="17" t="s">
        <v>62</v>
      </c>
      <c r="K71" s="18" t="s">
        <v>63</v>
      </c>
      <c r="L71" s="19" t="s">
        <v>64</v>
      </c>
      <c r="M71" s="20" t="s">
        <v>65</v>
      </c>
      <c r="N71" s="21" t="s">
        <v>235</v>
      </c>
    </row>
    <row r="72" spans="2:14" x14ac:dyDescent="0.25">
      <c r="B72" s="9" t="s">
        <v>46</v>
      </c>
      <c r="C72" s="22" t="s">
        <v>55</v>
      </c>
      <c r="D72" s="23" t="s">
        <v>56</v>
      </c>
      <c r="E72" s="24" t="s">
        <v>57</v>
      </c>
      <c r="F72" s="25" t="s">
        <v>58</v>
      </c>
      <c r="G72" s="26" t="s">
        <v>59</v>
      </c>
      <c r="H72" s="27" t="s">
        <v>60</v>
      </c>
      <c r="I72" s="28" t="s">
        <v>61</v>
      </c>
      <c r="J72" s="29" t="s">
        <v>62</v>
      </c>
      <c r="K72" s="30" t="s">
        <v>63</v>
      </c>
      <c r="L72" s="31" t="s">
        <v>64</v>
      </c>
      <c r="M72" s="32" t="s">
        <v>65</v>
      </c>
      <c r="N72" s="33" t="s">
        <v>235</v>
      </c>
    </row>
    <row r="73" spans="2:14" x14ac:dyDescent="0.25">
      <c r="B73" s="9" t="s">
        <v>47</v>
      </c>
      <c r="C73" s="22" t="s">
        <v>67</v>
      </c>
      <c r="D73" s="23" t="s">
        <v>68</v>
      </c>
      <c r="E73" s="24" t="s">
        <v>69</v>
      </c>
      <c r="F73" s="25" t="s">
        <v>70</v>
      </c>
      <c r="G73" s="26" t="s">
        <v>71</v>
      </c>
      <c r="H73" s="27" t="s">
        <v>72</v>
      </c>
      <c r="I73" s="28" t="s">
        <v>73</v>
      </c>
      <c r="J73" s="34" t="s">
        <v>74</v>
      </c>
      <c r="K73" s="30" t="s">
        <v>75</v>
      </c>
      <c r="L73" s="31" t="s">
        <v>76</v>
      </c>
      <c r="M73" s="32" t="s">
        <v>77</v>
      </c>
      <c r="N73" s="33" t="s">
        <v>236</v>
      </c>
    </row>
    <row r="74" spans="2:14" x14ac:dyDescent="0.25">
      <c r="B74" s="9" t="s">
        <v>48</v>
      </c>
      <c r="C74" s="22" t="s">
        <v>67</v>
      </c>
      <c r="D74" s="23" t="s">
        <v>68</v>
      </c>
      <c r="E74" s="24" t="s">
        <v>69</v>
      </c>
      <c r="F74" s="25" t="s">
        <v>70</v>
      </c>
      <c r="G74" s="26" t="s">
        <v>71</v>
      </c>
      <c r="H74" s="27" t="s">
        <v>72</v>
      </c>
      <c r="I74" s="28" t="s">
        <v>73</v>
      </c>
      <c r="J74" s="34" t="s">
        <v>74</v>
      </c>
      <c r="K74" s="30" t="s">
        <v>75</v>
      </c>
      <c r="L74" s="31" t="s">
        <v>76</v>
      </c>
      <c r="M74" s="32" t="s">
        <v>77</v>
      </c>
      <c r="N74" s="33" t="s">
        <v>236</v>
      </c>
    </row>
    <row r="75" spans="2:14" x14ac:dyDescent="0.25">
      <c r="B75" s="9" t="s">
        <v>49</v>
      </c>
      <c r="C75" s="22" t="s">
        <v>79</v>
      </c>
      <c r="D75" s="23" t="s">
        <v>80</v>
      </c>
      <c r="E75" s="24" t="s">
        <v>81</v>
      </c>
      <c r="F75" s="25" t="s">
        <v>82</v>
      </c>
      <c r="G75" s="26" t="s">
        <v>83</v>
      </c>
      <c r="H75" s="27" t="s">
        <v>84</v>
      </c>
      <c r="I75" s="28" t="s">
        <v>85</v>
      </c>
      <c r="J75" s="34" t="s">
        <v>86</v>
      </c>
      <c r="K75" s="30" t="s">
        <v>87</v>
      </c>
      <c r="L75" s="31" t="s">
        <v>88</v>
      </c>
      <c r="M75" s="32" t="s">
        <v>89</v>
      </c>
      <c r="N75" s="33" t="s">
        <v>237</v>
      </c>
    </row>
    <row r="76" spans="2:14" x14ac:dyDescent="0.25">
      <c r="B76" s="9" t="s">
        <v>50</v>
      </c>
      <c r="C76" s="22" t="s">
        <v>79</v>
      </c>
      <c r="D76" s="23" t="s">
        <v>80</v>
      </c>
      <c r="E76" s="24" t="s">
        <v>81</v>
      </c>
      <c r="F76" s="25" t="s">
        <v>82</v>
      </c>
      <c r="G76" s="26" t="s">
        <v>83</v>
      </c>
      <c r="H76" s="27" t="s">
        <v>84</v>
      </c>
      <c r="I76" s="28" t="s">
        <v>85</v>
      </c>
      <c r="J76" s="34" t="s">
        <v>86</v>
      </c>
      <c r="K76" s="30" t="s">
        <v>87</v>
      </c>
      <c r="L76" s="31" t="s">
        <v>88</v>
      </c>
      <c r="M76" s="32" t="s">
        <v>89</v>
      </c>
      <c r="N76" s="33" t="s">
        <v>237</v>
      </c>
    </row>
    <row r="77" spans="2:14" x14ac:dyDescent="0.25">
      <c r="B77" s="9" t="s">
        <v>51</v>
      </c>
      <c r="C77" s="63" t="s">
        <v>91</v>
      </c>
      <c r="D77" s="64" t="s">
        <v>92</v>
      </c>
      <c r="E77" s="64" t="s">
        <v>93</v>
      </c>
      <c r="F77" s="65" t="s">
        <v>238</v>
      </c>
      <c r="G77" s="65" t="s">
        <v>239</v>
      </c>
      <c r="H77" s="65" t="s">
        <v>240</v>
      </c>
      <c r="I77" s="66" t="s">
        <v>66</v>
      </c>
      <c r="J77" s="66" t="s">
        <v>78</v>
      </c>
      <c r="K77" s="66" t="s">
        <v>90</v>
      </c>
      <c r="L77" s="67"/>
      <c r="M77" s="67"/>
      <c r="N77" s="68"/>
    </row>
    <row r="78" spans="2:14" ht="15.75" thickBot="1" x14ac:dyDescent="0.3">
      <c r="B78" s="38" t="s">
        <v>52</v>
      </c>
      <c r="C78" s="69" t="s">
        <v>91</v>
      </c>
      <c r="D78" s="70" t="s">
        <v>92</v>
      </c>
      <c r="E78" s="70" t="s">
        <v>93</v>
      </c>
      <c r="F78" s="71" t="s">
        <v>238</v>
      </c>
      <c r="G78" s="71" t="s">
        <v>239</v>
      </c>
      <c r="H78" s="71" t="s">
        <v>240</v>
      </c>
      <c r="I78" s="72" t="s">
        <v>66</v>
      </c>
      <c r="J78" s="72" t="s">
        <v>78</v>
      </c>
      <c r="K78" s="72" t="s">
        <v>90</v>
      </c>
      <c r="L78" s="73"/>
      <c r="M78" s="73"/>
      <c r="N78" s="74"/>
    </row>
    <row r="79" spans="2:14" x14ac:dyDescent="0.25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1" spans="3:14" x14ac:dyDescent="0.25">
      <c r="C81" s="43" t="s">
        <v>96</v>
      </c>
      <c r="D81" s="43" t="s">
        <v>107</v>
      </c>
    </row>
    <row r="82" spans="3:14" x14ac:dyDescent="0.25">
      <c r="C82" s="43" t="s">
        <v>97</v>
      </c>
      <c r="D82" s="43" t="s">
        <v>108</v>
      </c>
    </row>
    <row r="83" spans="3:14" x14ac:dyDescent="0.25">
      <c r="C83" s="43" t="s">
        <v>98</v>
      </c>
      <c r="D83" s="43" t="s">
        <v>109</v>
      </c>
    </row>
    <row r="84" spans="3:14" x14ac:dyDescent="0.25">
      <c r="C84" s="43" t="s">
        <v>99</v>
      </c>
      <c r="D84" s="43" t="s">
        <v>110</v>
      </c>
    </row>
    <row r="85" spans="3:14" x14ac:dyDescent="0.25">
      <c r="C85" s="43" t="s">
        <v>100</v>
      </c>
      <c r="D85" s="43" t="s">
        <v>111</v>
      </c>
    </row>
    <row r="86" spans="3:14" x14ac:dyDescent="0.25">
      <c r="C86" s="43" t="s">
        <v>101</v>
      </c>
      <c r="D86" s="43" t="s">
        <v>112</v>
      </c>
    </row>
    <row r="87" spans="3:14" x14ac:dyDescent="0.25">
      <c r="C87" s="43" t="s">
        <v>102</v>
      </c>
      <c r="D87" s="43" t="s">
        <v>113</v>
      </c>
      <c r="F87" s="48"/>
      <c r="J87" s="48"/>
      <c r="K87" s="48"/>
      <c r="L87" s="48"/>
    </row>
    <row r="88" spans="3:14" x14ac:dyDescent="0.25">
      <c r="C88" s="43" t="s">
        <v>103</v>
      </c>
      <c r="D88" s="43" t="s">
        <v>114</v>
      </c>
      <c r="F88" s="48"/>
      <c r="K88" s="48"/>
      <c r="L88" s="48"/>
    </row>
    <row r="89" spans="3:14" x14ac:dyDescent="0.25">
      <c r="C89" s="43" t="s">
        <v>104</v>
      </c>
      <c r="D89" s="43" t="s">
        <v>241</v>
      </c>
      <c r="F89" s="48"/>
      <c r="K89" s="48"/>
      <c r="L89" s="48"/>
    </row>
    <row r="90" spans="3:14" x14ac:dyDescent="0.25">
      <c r="C90" s="43" t="s">
        <v>105</v>
      </c>
      <c r="D90" s="43" t="s">
        <v>115</v>
      </c>
    </row>
    <row r="91" spans="3:14" x14ac:dyDescent="0.25">
      <c r="C91" s="43" t="s">
        <v>242</v>
      </c>
      <c r="D91" s="43" t="s">
        <v>243</v>
      </c>
    </row>
    <row r="92" spans="3:14" x14ac:dyDescent="0.25">
      <c r="C92" s="43" t="s">
        <v>244</v>
      </c>
      <c r="D92" s="43" t="s">
        <v>116</v>
      </c>
    </row>
    <row r="93" spans="3:14" x14ac:dyDescent="0.25"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</row>
    <row r="94" spans="3:14" x14ac:dyDescent="0.25"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3"/>
    </row>
    <row r="96" spans="3:14" x14ac:dyDescent="0.25">
      <c r="D96" s="43" t="s">
        <v>95</v>
      </c>
    </row>
    <row r="97" spans="2:17" x14ac:dyDescent="0.25">
      <c r="D97" s="43" t="s">
        <v>96</v>
      </c>
      <c r="E97" s="43" t="s">
        <v>97</v>
      </c>
      <c r="F97" s="43" t="s">
        <v>98</v>
      </c>
      <c r="G97" s="43" t="s">
        <v>99</v>
      </c>
      <c r="H97" s="43" t="s">
        <v>100</v>
      </c>
      <c r="I97" s="43" t="s">
        <v>101</v>
      </c>
      <c r="J97" s="43" t="s">
        <v>102</v>
      </c>
      <c r="K97" s="43" t="s">
        <v>103</v>
      </c>
      <c r="L97" s="43" t="s">
        <v>104</v>
      </c>
      <c r="M97" s="43" t="s">
        <v>105</v>
      </c>
      <c r="N97" s="43" t="s">
        <v>242</v>
      </c>
      <c r="O97" s="43" t="s">
        <v>244</v>
      </c>
      <c r="P97" s="43" t="s">
        <v>106</v>
      </c>
    </row>
    <row r="98" spans="2:17" ht="30.75" thickBot="1" x14ac:dyDescent="0.3">
      <c r="D98" s="44" t="s">
        <v>107</v>
      </c>
      <c r="E98" s="44" t="s">
        <v>108</v>
      </c>
      <c r="F98" s="44" t="s">
        <v>109</v>
      </c>
      <c r="G98" s="44" t="s">
        <v>110</v>
      </c>
      <c r="H98" s="44" t="s">
        <v>111</v>
      </c>
      <c r="I98" s="44" t="s">
        <v>112</v>
      </c>
      <c r="J98" s="44" t="s">
        <v>113</v>
      </c>
      <c r="K98" s="44" t="s">
        <v>114</v>
      </c>
      <c r="L98" s="44" t="s">
        <v>245</v>
      </c>
      <c r="M98" s="44" t="s">
        <v>115</v>
      </c>
      <c r="N98" s="44" t="s">
        <v>243</v>
      </c>
      <c r="O98" s="44" t="s">
        <v>116</v>
      </c>
      <c r="P98" s="44" t="s">
        <v>117</v>
      </c>
      <c r="Q98" s="45" t="s">
        <v>118</v>
      </c>
    </row>
    <row r="99" spans="2:17" x14ac:dyDescent="0.25">
      <c r="C99" t="s">
        <v>121</v>
      </c>
      <c r="D99" s="48">
        <f>C52</f>
        <v>40778.166666666664</v>
      </c>
      <c r="E99" s="48">
        <f t="shared" ref="E99:N99" si="2">D52</f>
        <v>40206.166666666664</v>
      </c>
      <c r="F99" s="48">
        <f t="shared" si="2"/>
        <v>41078.166666666664</v>
      </c>
      <c r="G99" s="48">
        <f t="shared" si="2"/>
        <v>41768.166666666664</v>
      </c>
      <c r="H99" s="48">
        <f t="shared" si="2"/>
        <v>40179.166666666664</v>
      </c>
      <c r="I99" s="48">
        <f t="shared" si="2"/>
        <v>40050.166666666664</v>
      </c>
      <c r="J99" s="48">
        <f t="shared" si="2"/>
        <v>38102.166666666664</v>
      </c>
      <c r="K99" s="48">
        <f t="shared" si="2"/>
        <v>38937.166666666664</v>
      </c>
      <c r="L99" s="48">
        <f t="shared" si="2"/>
        <v>30659.166666666668</v>
      </c>
      <c r="M99" s="48">
        <f t="shared" si="2"/>
        <v>22188.166666666668</v>
      </c>
      <c r="N99" s="48">
        <f t="shared" si="2"/>
        <v>13645.166666666668</v>
      </c>
      <c r="O99" s="48">
        <f>E58</f>
        <v>7574.166666666667</v>
      </c>
      <c r="P99" s="48">
        <f>H58</f>
        <v>291.16666666666697</v>
      </c>
      <c r="Q99" s="48">
        <f>B58</f>
        <v>41157.166666666664</v>
      </c>
    </row>
    <row r="100" spans="2:17" x14ac:dyDescent="0.25">
      <c r="D100" s="48">
        <f t="shared" ref="D100:N104" si="3">C53</f>
        <v>41023.166666666664</v>
      </c>
      <c r="E100" s="48">
        <f t="shared" si="3"/>
        <v>40453.166666666664</v>
      </c>
      <c r="F100" s="48">
        <f t="shared" si="3"/>
        <v>41183.166666666664</v>
      </c>
      <c r="G100" s="48">
        <f t="shared" si="3"/>
        <v>41567.166666666664</v>
      </c>
      <c r="H100" s="48">
        <f t="shared" si="3"/>
        <v>40187.166666666664</v>
      </c>
      <c r="I100" s="48">
        <f t="shared" si="3"/>
        <v>40030.166666666664</v>
      </c>
      <c r="J100" s="48">
        <f t="shared" si="3"/>
        <v>38781.166666666664</v>
      </c>
      <c r="K100" s="48">
        <f t="shared" si="3"/>
        <v>38842.166666666664</v>
      </c>
      <c r="L100" s="48">
        <f t="shared" si="3"/>
        <v>30977.166666666668</v>
      </c>
      <c r="M100" s="48">
        <f t="shared" si="3"/>
        <v>22068.166666666668</v>
      </c>
      <c r="N100" s="48">
        <f t="shared" si="3"/>
        <v>13674.166666666668</v>
      </c>
      <c r="O100" s="48">
        <f>E59</f>
        <v>7700.166666666667</v>
      </c>
      <c r="P100" s="48">
        <f>H59</f>
        <v>280.16666666666697</v>
      </c>
      <c r="Q100" s="48">
        <f>B59</f>
        <v>41215.166666666664</v>
      </c>
    </row>
    <row r="101" spans="2:17" x14ac:dyDescent="0.25">
      <c r="C101" t="s">
        <v>122</v>
      </c>
      <c r="D101" s="48">
        <f t="shared" si="3"/>
        <v>41721.166666666664</v>
      </c>
      <c r="E101" s="48">
        <f t="shared" si="3"/>
        <v>41208.166666666664</v>
      </c>
      <c r="F101" s="48">
        <f t="shared" si="3"/>
        <v>40829.166666666664</v>
      </c>
      <c r="G101" s="48">
        <f t="shared" si="3"/>
        <v>41181.166666666664</v>
      </c>
      <c r="H101" s="48">
        <f t="shared" si="3"/>
        <v>40917.166666666664</v>
      </c>
      <c r="I101" s="48">
        <f t="shared" si="3"/>
        <v>40252.166666666664</v>
      </c>
      <c r="J101" s="48">
        <f t="shared" si="3"/>
        <v>39552.166666666664</v>
      </c>
      <c r="K101" s="48">
        <f t="shared" si="3"/>
        <v>37653.166666666664</v>
      </c>
      <c r="L101" s="48">
        <f t="shared" si="3"/>
        <v>30864.166666666668</v>
      </c>
      <c r="M101" s="48">
        <f t="shared" si="3"/>
        <v>23163.166666666668</v>
      </c>
      <c r="N101" s="48">
        <f t="shared" si="3"/>
        <v>13759.166666666668</v>
      </c>
      <c r="O101" s="48">
        <f>F58</f>
        <v>6556.166666666667</v>
      </c>
      <c r="P101" s="48">
        <f>I58</f>
        <v>237.16666666666697</v>
      </c>
      <c r="Q101" s="48">
        <f>C58</f>
        <v>40756.166666666664</v>
      </c>
    </row>
    <row r="102" spans="2:17" x14ac:dyDescent="0.25">
      <c r="D102" s="48">
        <f t="shared" si="3"/>
        <v>41850.166666666664</v>
      </c>
      <c r="E102" s="48">
        <f t="shared" si="3"/>
        <v>41028.166666666664</v>
      </c>
      <c r="F102" s="48">
        <f t="shared" si="3"/>
        <v>41289.166666666664</v>
      </c>
      <c r="G102" s="48">
        <f t="shared" si="3"/>
        <v>41234.166666666664</v>
      </c>
      <c r="H102" s="48">
        <f t="shared" si="3"/>
        <v>40766.166666666664</v>
      </c>
      <c r="I102" s="48">
        <f t="shared" si="3"/>
        <v>40381.166666666664</v>
      </c>
      <c r="J102" s="48">
        <f t="shared" si="3"/>
        <v>39539.166666666664</v>
      </c>
      <c r="K102" s="48">
        <f t="shared" si="3"/>
        <v>37814.166666666664</v>
      </c>
      <c r="L102" s="48">
        <f t="shared" si="3"/>
        <v>30799.166666666668</v>
      </c>
      <c r="M102" s="48">
        <f t="shared" si="3"/>
        <v>22994.166666666668</v>
      </c>
      <c r="N102" s="48">
        <f t="shared" si="3"/>
        <v>13977.166666666668</v>
      </c>
      <c r="O102" s="48">
        <f>F59</f>
        <v>6693.166666666667</v>
      </c>
      <c r="P102" s="48">
        <f>I59</f>
        <v>250.16666666666697</v>
      </c>
      <c r="Q102" s="48">
        <f>C59</f>
        <v>41482.166666666664</v>
      </c>
    </row>
    <row r="103" spans="2:17" x14ac:dyDescent="0.25">
      <c r="C103" t="s">
        <v>123</v>
      </c>
      <c r="D103" s="48">
        <f t="shared" si="3"/>
        <v>42412.166666666664</v>
      </c>
      <c r="E103" s="48">
        <f t="shared" si="3"/>
        <v>41939.166666666664</v>
      </c>
      <c r="F103" s="48">
        <f t="shared" si="3"/>
        <v>40649.166666666664</v>
      </c>
      <c r="G103" s="48">
        <f t="shared" si="3"/>
        <v>41828.166666666664</v>
      </c>
      <c r="H103" s="48">
        <f t="shared" si="3"/>
        <v>40948.166666666664</v>
      </c>
      <c r="I103" s="48">
        <f t="shared" si="3"/>
        <v>40777.166666666664</v>
      </c>
      <c r="J103" s="48">
        <f t="shared" si="3"/>
        <v>39043.166666666664</v>
      </c>
      <c r="K103" s="48">
        <f t="shared" si="3"/>
        <v>39166.166666666664</v>
      </c>
      <c r="L103" s="48">
        <f t="shared" si="3"/>
        <v>30055.166666666668</v>
      </c>
      <c r="M103" s="48">
        <f t="shared" si="3"/>
        <v>23499.166666666668</v>
      </c>
      <c r="N103" s="48">
        <f t="shared" si="3"/>
        <v>13132.166666666668</v>
      </c>
      <c r="O103" s="48">
        <f>G58</f>
        <v>6626.166666666667</v>
      </c>
      <c r="P103" s="48">
        <f>J58</f>
        <v>185.16666666666697</v>
      </c>
      <c r="Q103" s="48">
        <f>D58</f>
        <v>41350.166666666664</v>
      </c>
    </row>
    <row r="104" spans="2:17" x14ac:dyDescent="0.25">
      <c r="D104" s="48">
        <f t="shared" si="3"/>
        <v>42662.166666666664</v>
      </c>
      <c r="E104" s="48">
        <f t="shared" si="3"/>
        <v>41363.166666666664</v>
      </c>
      <c r="F104" s="48">
        <f t="shared" si="3"/>
        <v>41185.166666666664</v>
      </c>
      <c r="G104" s="48">
        <f t="shared" si="3"/>
        <v>41908.166666666664</v>
      </c>
      <c r="H104" s="48">
        <f t="shared" si="3"/>
        <v>40966.166666666664</v>
      </c>
      <c r="I104" s="48">
        <f t="shared" si="3"/>
        <v>40601.166666666664</v>
      </c>
      <c r="J104" s="48">
        <f t="shared" si="3"/>
        <v>39364.166666666664</v>
      </c>
      <c r="K104" s="48">
        <f t="shared" si="3"/>
        <v>39597.166666666664</v>
      </c>
      <c r="L104" s="48">
        <f t="shared" si="3"/>
        <v>30104.166666666668</v>
      </c>
      <c r="M104" s="48">
        <f t="shared" si="3"/>
        <v>23394.166666666668</v>
      </c>
      <c r="N104" s="48">
        <f t="shared" si="3"/>
        <v>13154.166666666668</v>
      </c>
      <c r="O104" s="48">
        <f>G59</f>
        <v>6575.166666666667</v>
      </c>
      <c r="P104" s="48">
        <f>J59</f>
        <v>217.16666666666697</v>
      </c>
      <c r="Q104" s="48">
        <f>D59</f>
        <v>41576.166666666664</v>
      </c>
    </row>
    <row r="106" spans="2:17" x14ac:dyDescent="0.25">
      <c r="B106" t="s">
        <v>121</v>
      </c>
      <c r="C106" s="46" t="s">
        <v>119</v>
      </c>
      <c r="D106" s="49">
        <f>AVERAGE(D99:D100)/$D$113*100</f>
        <v>97.986400316234565</v>
      </c>
      <c r="E106" s="49">
        <f t="shared" ref="E106:Q106" si="4">AVERAGE(E99:E100)/$D$113*100</f>
        <v>96.618446218161921</v>
      </c>
      <c r="F106" s="49">
        <f t="shared" si="4"/>
        <v>98.53741510179799</v>
      </c>
      <c r="G106" s="49">
        <f t="shared" si="4"/>
        <v>99.823914840265601</v>
      </c>
      <c r="H106" s="49">
        <f t="shared" si="4"/>
        <v>96.267473756922612</v>
      </c>
      <c r="I106" s="49">
        <f t="shared" si="4"/>
        <v>95.924886303289711</v>
      </c>
      <c r="J106" s="49">
        <f t="shared" si="4"/>
        <v>92.095333543624008</v>
      </c>
      <c r="K106" s="49">
        <f t="shared" si="4"/>
        <v>93.168614517243171</v>
      </c>
      <c r="L106" s="49">
        <f t="shared" si="4"/>
        <v>73.831589118655856</v>
      </c>
      <c r="M106" s="49">
        <f t="shared" si="4"/>
        <v>53.012813090194733</v>
      </c>
      <c r="N106" s="49">
        <f t="shared" si="4"/>
        <v>32.724688257395776</v>
      </c>
      <c r="O106" s="49">
        <f t="shared" si="4"/>
        <v>18.296485883240766</v>
      </c>
      <c r="P106" s="49">
        <f t="shared" si="4"/>
        <v>0.68437633511281903</v>
      </c>
      <c r="Q106" s="49">
        <f t="shared" si="4"/>
        <v>98.670377365270895</v>
      </c>
    </row>
    <row r="107" spans="2:17" x14ac:dyDescent="0.25">
      <c r="C107" s="46" t="s">
        <v>120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</row>
    <row r="108" spans="2:17" x14ac:dyDescent="0.25">
      <c r="B108" t="s">
        <v>122</v>
      </c>
      <c r="C108" s="46" t="s">
        <v>119</v>
      </c>
      <c r="D108" s="49">
        <f>AVERAGE(D101:D102)/$D$113*100</f>
        <v>100.10660938242421</v>
      </c>
      <c r="E108" s="49">
        <f t="shared" ref="E108:Q108" si="5">AVERAGE(E101:E102)/$D$113*100</f>
        <v>98.507468646060843</v>
      </c>
      <c r="F108" s="49">
        <f t="shared" si="5"/>
        <v>98.366121374981532</v>
      </c>
      <c r="G108" s="49">
        <f t="shared" si="5"/>
        <v>98.721885269138781</v>
      </c>
      <c r="H108" s="49">
        <f t="shared" si="5"/>
        <v>97.845053045155268</v>
      </c>
      <c r="I108" s="49">
        <f t="shared" si="5"/>
        <v>96.5873019041953</v>
      </c>
      <c r="J108" s="49">
        <f t="shared" si="5"/>
        <v>94.740204514328383</v>
      </c>
      <c r="K108" s="49">
        <f t="shared" si="5"/>
        <v>90.399166290672269</v>
      </c>
      <c r="L108" s="49">
        <f t="shared" si="5"/>
        <v>73.863931290851951</v>
      </c>
      <c r="M108" s="49">
        <f t="shared" si="5"/>
        <v>55.289941584447014</v>
      </c>
      <c r="N108" s="49">
        <f t="shared" si="5"/>
        <v>33.224195139091314</v>
      </c>
      <c r="O108" s="49">
        <f t="shared" si="5"/>
        <v>15.870822968532266</v>
      </c>
      <c r="P108" s="49">
        <f t="shared" si="5"/>
        <v>0.58375624383602198</v>
      </c>
      <c r="Q108" s="49">
        <f t="shared" si="5"/>
        <v>98.509864362519821</v>
      </c>
    </row>
    <row r="109" spans="2:17" x14ac:dyDescent="0.25">
      <c r="C109" s="46" t="s">
        <v>120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</row>
    <row r="110" spans="2:17" x14ac:dyDescent="0.25">
      <c r="B110" t="s">
        <v>123</v>
      </c>
      <c r="C110" s="46" t="s">
        <v>119</v>
      </c>
      <c r="D110" s="49">
        <f>AVERAGE(D103:D104)/$D$113*100</f>
        <v>101.90699030134121</v>
      </c>
      <c r="E110" s="49">
        <f t="shared" ref="E110:Q110" si="6">AVERAGE(E103:E104)/$D$113*100</f>
        <v>99.784385518692574</v>
      </c>
      <c r="F110" s="49">
        <f t="shared" si="6"/>
        <v>98.025929637807593</v>
      </c>
      <c r="G110" s="49">
        <f t="shared" si="6"/>
        <v>100.30425599028936</v>
      </c>
      <c r="H110" s="49">
        <f t="shared" si="6"/>
        <v>98.121758296166448</v>
      </c>
      <c r="I110" s="49">
        <f t="shared" si="6"/>
        <v>97.479706285162123</v>
      </c>
      <c r="J110" s="49">
        <f t="shared" si="6"/>
        <v>93.920869485360186</v>
      </c>
      <c r="K110" s="49">
        <f t="shared" si="6"/>
        <v>94.347307015057083</v>
      </c>
      <c r="L110" s="49">
        <f t="shared" si="6"/>
        <v>72.062352513705491</v>
      </c>
      <c r="M110" s="49">
        <f t="shared" si="6"/>
        <v>56.171565241348475</v>
      </c>
      <c r="N110" s="49">
        <f t="shared" si="6"/>
        <v>31.487300706337074</v>
      </c>
      <c r="O110" s="49">
        <f t="shared" si="6"/>
        <v>15.813325773516954</v>
      </c>
      <c r="P110" s="49">
        <f t="shared" si="6"/>
        <v>0.48193829432973923</v>
      </c>
      <c r="Q110" s="49">
        <f t="shared" si="6"/>
        <v>99.333990824405959</v>
      </c>
    </row>
    <row r="111" spans="2:17" x14ac:dyDescent="0.25">
      <c r="C111" s="46" t="s">
        <v>120</v>
      </c>
      <c r="D111" s="47"/>
      <c r="E111" s="47"/>
      <c r="F111" s="47"/>
      <c r="G111" s="47"/>
      <c r="H111" s="47"/>
      <c r="I111" s="47"/>
      <c r="J111" s="47"/>
      <c r="K111" s="47"/>
      <c r="M111" s="47"/>
      <c r="N111" s="47"/>
      <c r="O111" s="47"/>
      <c r="P111" s="47"/>
      <c r="Q111" s="47"/>
    </row>
    <row r="113" spans="2:16" x14ac:dyDescent="0.25">
      <c r="B113" t="s">
        <v>157</v>
      </c>
      <c r="C113">
        <v>100</v>
      </c>
      <c r="D113">
        <f>AVERAGE(D99:D104)</f>
        <v>41741.166666666664</v>
      </c>
      <c r="P113" s="50">
        <f>AVERAGE(P106,P108,P110)</f>
        <v>0.58335695775952667</v>
      </c>
    </row>
    <row r="116" spans="2:16" x14ac:dyDescent="0.25">
      <c r="P116" s="50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7C5E-63F7-480A-893F-DD20211DB5B9}">
  <dimension ref="A1:Q116"/>
  <sheetViews>
    <sheetView topLeftCell="A70" workbookViewId="0">
      <selection activeCell="P116" sqref="P116"/>
    </sheetView>
  </sheetViews>
  <sheetFormatPr baseColWidth="10" defaultColWidth="10.85546875" defaultRowHeight="15" x14ac:dyDescent="0.25"/>
  <cols>
    <col min="15" max="15" width="11.7109375" customWidth="1"/>
  </cols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357</v>
      </c>
    </row>
    <row r="6" spans="1:12" x14ac:dyDescent="0.25">
      <c r="A6" t="s">
        <v>9</v>
      </c>
      <c r="B6" s="1" t="s">
        <v>358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>
        <v>10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25">
      <c r="A15" s="2" t="s">
        <v>20</v>
      </c>
      <c r="B15" s="2"/>
      <c r="C15" s="2"/>
      <c r="D15" s="2"/>
      <c r="E15" s="2">
        <v>1</v>
      </c>
      <c r="F15" s="2" t="s">
        <v>21</v>
      </c>
      <c r="G15" s="2"/>
      <c r="H15" s="2"/>
      <c r="I15" s="2"/>
      <c r="J15" s="2"/>
      <c r="K15" s="2"/>
      <c r="L15" s="2"/>
    </row>
    <row r="17" spans="1:12" x14ac:dyDescent="0.25">
      <c r="A17" s="2" t="s">
        <v>22</v>
      </c>
      <c r="B17" s="2"/>
      <c r="C17" s="2"/>
      <c r="D17" s="2"/>
      <c r="E17" s="3">
        <v>5.7870370370370366E-5</v>
      </c>
      <c r="F17" s="2"/>
      <c r="G17" s="2"/>
      <c r="H17" s="2"/>
      <c r="I17" s="2"/>
      <c r="J17" s="2"/>
      <c r="K17" s="2"/>
      <c r="L17" s="2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540</v>
      </c>
      <c r="F22" t="s">
        <v>27</v>
      </c>
    </row>
    <row r="23" spans="1:12" x14ac:dyDescent="0.25">
      <c r="A23" t="s">
        <v>28</v>
      </c>
      <c r="E23">
        <v>590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60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40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2</v>
      </c>
      <c r="F30" t="s">
        <v>38</v>
      </c>
    </row>
    <row r="31" spans="1:12" x14ac:dyDescent="0.25">
      <c r="A31" t="s">
        <v>41</v>
      </c>
      <c r="B31" s="1" t="s">
        <v>359</v>
      </c>
    </row>
    <row r="33" spans="1:13" x14ac:dyDescent="0.25">
      <c r="B33" t="s">
        <v>360</v>
      </c>
    </row>
    <row r="34" spans="1:13" x14ac:dyDescent="0.25">
      <c r="A34" s="4" t="s">
        <v>44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</row>
    <row r="35" spans="1:13" x14ac:dyDescent="0.25">
      <c r="A35" s="4" t="s">
        <v>45</v>
      </c>
      <c r="B35">
        <v>2423</v>
      </c>
      <c r="C35">
        <v>37090</v>
      </c>
      <c r="D35">
        <v>37582</v>
      </c>
      <c r="E35">
        <v>37670</v>
      </c>
      <c r="F35">
        <v>38153</v>
      </c>
      <c r="G35">
        <v>37283</v>
      </c>
      <c r="H35">
        <v>36285</v>
      </c>
      <c r="I35">
        <v>36407</v>
      </c>
      <c r="J35">
        <v>32489</v>
      </c>
      <c r="K35">
        <v>29217</v>
      </c>
      <c r="L35">
        <v>25622</v>
      </c>
      <c r="M35">
        <v>19833</v>
      </c>
    </row>
    <row r="36" spans="1:13" x14ac:dyDescent="0.25">
      <c r="A36" s="4" t="s">
        <v>46</v>
      </c>
      <c r="B36">
        <v>2449</v>
      </c>
      <c r="C36">
        <v>37047</v>
      </c>
      <c r="D36">
        <v>37708</v>
      </c>
      <c r="E36">
        <v>37865</v>
      </c>
      <c r="F36">
        <v>38235</v>
      </c>
      <c r="G36">
        <v>37315</v>
      </c>
      <c r="H36">
        <v>36319</v>
      </c>
      <c r="I36">
        <v>36529</v>
      </c>
      <c r="J36">
        <v>32538</v>
      </c>
      <c r="K36">
        <v>29043</v>
      </c>
      <c r="L36">
        <v>25589</v>
      </c>
      <c r="M36">
        <v>19786</v>
      </c>
    </row>
    <row r="37" spans="1:13" x14ac:dyDescent="0.25">
      <c r="A37" s="4" t="s">
        <v>47</v>
      </c>
      <c r="B37">
        <v>2447</v>
      </c>
      <c r="C37">
        <v>37175</v>
      </c>
      <c r="D37">
        <v>37798</v>
      </c>
      <c r="E37">
        <v>37019</v>
      </c>
      <c r="F37">
        <v>37539</v>
      </c>
      <c r="G37">
        <v>38724</v>
      </c>
      <c r="H37">
        <v>37401</v>
      </c>
      <c r="I37">
        <v>36278</v>
      </c>
      <c r="J37">
        <v>32966</v>
      </c>
      <c r="K37">
        <v>29149</v>
      </c>
      <c r="L37">
        <v>26987</v>
      </c>
      <c r="M37">
        <v>20908</v>
      </c>
    </row>
    <row r="38" spans="1:13" x14ac:dyDescent="0.25">
      <c r="A38" s="4" t="s">
        <v>48</v>
      </c>
      <c r="B38">
        <v>2456</v>
      </c>
      <c r="C38">
        <v>37205</v>
      </c>
      <c r="D38">
        <v>37929</v>
      </c>
      <c r="E38">
        <v>37326</v>
      </c>
      <c r="F38">
        <v>37763</v>
      </c>
      <c r="G38">
        <v>38485</v>
      </c>
      <c r="H38">
        <v>37742</v>
      </c>
      <c r="I38">
        <v>36461</v>
      </c>
      <c r="J38">
        <v>32772</v>
      </c>
      <c r="K38">
        <v>29223</v>
      </c>
      <c r="L38">
        <v>27085</v>
      </c>
      <c r="M38">
        <v>20867</v>
      </c>
    </row>
    <row r="39" spans="1:13" x14ac:dyDescent="0.25">
      <c r="A39" s="4" t="s">
        <v>49</v>
      </c>
      <c r="B39">
        <v>2460</v>
      </c>
      <c r="C39">
        <v>37898</v>
      </c>
      <c r="D39">
        <v>38421</v>
      </c>
      <c r="E39">
        <v>37468</v>
      </c>
      <c r="F39">
        <v>38837</v>
      </c>
      <c r="G39">
        <v>37394</v>
      </c>
      <c r="H39">
        <v>37047</v>
      </c>
      <c r="I39">
        <v>36568</v>
      </c>
      <c r="J39">
        <v>32308</v>
      </c>
      <c r="K39">
        <v>30671</v>
      </c>
      <c r="L39">
        <v>25164</v>
      </c>
      <c r="M39">
        <v>19093</v>
      </c>
    </row>
    <row r="40" spans="1:13" x14ac:dyDescent="0.25">
      <c r="A40" s="4" t="s">
        <v>50</v>
      </c>
      <c r="B40">
        <v>2474</v>
      </c>
      <c r="C40">
        <v>38291</v>
      </c>
      <c r="D40">
        <v>38212</v>
      </c>
      <c r="E40">
        <v>37512</v>
      </c>
      <c r="F40">
        <v>38964</v>
      </c>
      <c r="G40">
        <v>37398</v>
      </c>
      <c r="H40">
        <v>37289</v>
      </c>
      <c r="I40">
        <v>36757</v>
      </c>
      <c r="J40">
        <v>32674</v>
      </c>
      <c r="K40">
        <v>30947</v>
      </c>
      <c r="L40">
        <v>25474</v>
      </c>
      <c r="M40">
        <v>19065</v>
      </c>
    </row>
    <row r="41" spans="1:13" x14ac:dyDescent="0.25">
      <c r="A41" s="4" t="s">
        <v>51</v>
      </c>
      <c r="B41">
        <v>39700</v>
      </c>
      <c r="C41">
        <v>39546</v>
      </c>
      <c r="D41">
        <v>40770</v>
      </c>
      <c r="E41">
        <v>11048</v>
      </c>
      <c r="F41">
        <v>11646</v>
      </c>
      <c r="G41">
        <v>10282</v>
      </c>
      <c r="H41">
        <v>2672</v>
      </c>
      <c r="I41">
        <v>2656</v>
      </c>
      <c r="J41">
        <v>2661</v>
      </c>
      <c r="K41">
        <v>2</v>
      </c>
      <c r="L41">
        <v>2</v>
      </c>
      <c r="M41">
        <v>3</v>
      </c>
    </row>
    <row r="42" spans="1:13" x14ac:dyDescent="0.25">
      <c r="A42" s="4" t="s">
        <v>52</v>
      </c>
      <c r="B42">
        <v>40361</v>
      </c>
      <c r="C42">
        <v>40091</v>
      </c>
      <c r="D42">
        <v>40934</v>
      </c>
      <c r="E42">
        <v>11121</v>
      </c>
      <c r="F42">
        <v>11746</v>
      </c>
      <c r="G42">
        <v>10272</v>
      </c>
      <c r="H42">
        <v>2695</v>
      </c>
      <c r="I42">
        <v>2695</v>
      </c>
      <c r="J42">
        <v>2691</v>
      </c>
      <c r="K42">
        <v>3</v>
      </c>
      <c r="L42">
        <v>2</v>
      </c>
      <c r="M42">
        <v>3</v>
      </c>
    </row>
    <row r="44" spans="1:13" x14ac:dyDescent="0.25">
      <c r="B44">
        <f>AVERAGE(B35:B40)</f>
        <v>2451.5</v>
      </c>
    </row>
    <row r="47" spans="1:13" x14ac:dyDescent="0.25">
      <c r="A47" t="s">
        <v>53</v>
      </c>
      <c r="B47" s="1" t="s">
        <v>361</v>
      </c>
    </row>
    <row r="49" spans="1:13" x14ac:dyDescent="0.25">
      <c r="A49" t="s">
        <v>198</v>
      </c>
    </row>
    <row r="50" spans="1:13" x14ac:dyDescent="0.25">
      <c r="B50" t="s">
        <v>233</v>
      </c>
    </row>
    <row r="51" spans="1:13" x14ac:dyDescent="0.25">
      <c r="A51" s="4" t="s">
        <v>44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</row>
    <row r="52" spans="1:13" x14ac:dyDescent="0.25">
      <c r="A52" s="4" t="s">
        <v>45</v>
      </c>
      <c r="B52">
        <f>B35-$B$44</f>
        <v>-28.5</v>
      </c>
      <c r="C52">
        <f t="shared" ref="C52:M52" si="0">C35-$B$44</f>
        <v>34638.5</v>
      </c>
      <c r="D52">
        <f t="shared" si="0"/>
        <v>35130.5</v>
      </c>
      <c r="E52">
        <f t="shared" si="0"/>
        <v>35218.5</v>
      </c>
      <c r="F52">
        <f t="shared" si="0"/>
        <v>35701.5</v>
      </c>
      <c r="G52">
        <f t="shared" si="0"/>
        <v>34831.5</v>
      </c>
      <c r="H52">
        <f t="shared" si="0"/>
        <v>33833.5</v>
      </c>
      <c r="I52">
        <f t="shared" si="0"/>
        <v>33955.5</v>
      </c>
      <c r="J52">
        <f t="shared" si="0"/>
        <v>30037.5</v>
      </c>
      <c r="K52">
        <f t="shared" si="0"/>
        <v>26765.5</v>
      </c>
      <c r="L52">
        <f t="shared" si="0"/>
        <v>23170.5</v>
      </c>
      <c r="M52">
        <f t="shared" si="0"/>
        <v>17381.5</v>
      </c>
    </row>
    <row r="53" spans="1:13" x14ac:dyDescent="0.25">
      <c r="A53" s="4" t="s">
        <v>46</v>
      </c>
      <c r="B53">
        <f t="shared" ref="B53:M59" si="1">B36-$B$44</f>
        <v>-2.5</v>
      </c>
      <c r="C53">
        <f t="shared" si="1"/>
        <v>34595.5</v>
      </c>
      <c r="D53">
        <f t="shared" si="1"/>
        <v>35256.5</v>
      </c>
      <c r="E53">
        <f t="shared" si="1"/>
        <v>35413.5</v>
      </c>
      <c r="F53">
        <f t="shared" si="1"/>
        <v>35783.5</v>
      </c>
      <c r="G53">
        <f t="shared" si="1"/>
        <v>34863.5</v>
      </c>
      <c r="H53">
        <f t="shared" si="1"/>
        <v>33867.5</v>
      </c>
      <c r="I53">
        <f t="shared" si="1"/>
        <v>34077.5</v>
      </c>
      <c r="J53">
        <f t="shared" si="1"/>
        <v>30086.5</v>
      </c>
      <c r="K53">
        <f t="shared" si="1"/>
        <v>26591.5</v>
      </c>
      <c r="L53">
        <f t="shared" si="1"/>
        <v>23137.5</v>
      </c>
      <c r="M53">
        <f t="shared" si="1"/>
        <v>17334.5</v>
      </c>
    </row>
    <row r="54" spans="1:13" x14ac:dyDescent="0.25">
      <c r="A54" s="4" t="s">
        <v>47</v>
      </c>
      <c r="B54">
        <f t="shared" si="1"/>
        <v>-4.5</v>
      </c>
      <c r="C54">
        <f t="shared" si="1"/>
        <v>34723.5</v>
      </c>
      <c r="D54">
        <f t="shared" si="1"/>
        <v>35346.5</v>
      </c>
      <c r="E54">
        <f t="shared" si="1"/>
        <v>34567.5</v>
      </c>
      <c r="F54">
        <f t="shared" si="1"/>
        <v>35087.5</v>
      </c>
      <c r="G54">
        <f t="shared" si="1"/>
        <v>36272.5</v>
      </c>
      <c r="H54">
        <f t="shared" si="1"/>
        <v>34949.5</v>
      </c>
      <c r="I54">
        <f t="shared" si="1"/>
        <v>33826.5</v>
      </c>
      <c r="J54">
        <f t="shared" si="1"/>
        <v>30514.5</v>
      </c>
      <c r="K54">
        <f t="shared" si="1"/>
        <v>26697.5</v>
      </c>
      <c r="L54">
        <f t="shared" si="1"/>
        <v>24535.5</v>
      </c>
      <c r="M54">
        <f t="shared" si="1"/>
        <v>18456.5</v>
      </c>
    </row>
    <row r="55" spans="1:13" x14ac:dyDescent="0.25">
      <c r="A55" s="4" t="s">
        <v>48</v>
      </c>
      <c r="B55">
        <f t="shared" si="1"/>
        <v>4.5</v>
      </c>
      <c r="C55">
        <f t="shared" si="1"/>
        <v>34753.5</v>
      </c>
      <c r="D55">
        <f t="shared" si="1"/>
        <v>35477.5</v>
      </c>
      <c r="E55">
        <f t="shared" si="1"/>
        <v>34874.5</v>
      </c>
      <c r="F55">
        <f t="shared" si="1"/>
        <v>35311.5</v>
      </c>
      <c r="G55">
        <f t="shared" si="1"/>
        <v>36033.5</v>
      </c>
      <c r="H55">
        <f t="shared" si="1"/>
        <v>35290.5</v>
      </c>
      <c r="I55">
        <f t="shared" si="1"/>
        <v>34009.5</v>
      </c>
      <c r="J55">
        <f t="shared" si="1"/>
        <v>30320.5</v>
      </c>
      <c r="K55">
        <f t="shared" si="1"/>
        <v>26771.5</v>
      </c>
      <c r="L55">
        <f t="shared" si="1"/>
        <v>24633.5</v>
      </c>
      <c r="M55">
        <f t="shared" si="1"/>
        <v>18415.5</v>
      </c>
    </row>
    <row r="56" spans="1:13" x14ac:dyDescent="0.25">
      <c r="A56" s="4" t="s">
        <v>49</v>
      </c>
      <c r="B56">
        <f t="shared" si="1"/>
        <v>8.5</v>
      </c>
      <c r="C56">
        <f t="shared" si="1"/>
        <v>35446.5</v>
      </c>
      <c r="D56">
        <f t="shared" si="1"/>
        <v>35969.5</v>
      </c>
      <c r="E56">
        <f t="shared" si="1"/>
        <v>35016.5</v>
      </c>
      <c r="F56">
        <f t="shared" si="1"/>
        <v>36385.5</v>
      </c>
      <c r="G56">
        <f t="shared" si="1"/>
        <v>34942.5</v>
      </c>
      <c r="H56">
        <f t="shared" si="1"/>
        <v>34595.5</v>
      </c>
      <c r="I56">
        <f t="shared" si="1"/>
        <v>34116.5</v>
      </c>
      <c r="J56">
        <f t="shared" si="1"/>
        <v>29856.5</v>
      </c>
      <c r="K56">
        <f t="shared" si="1"/>
        <v>28219.5</v>
      </c>
      <c r="L56">
        <f t="shared" si="1"/>
        <v>22712.5</v>
      </c>
      <c r="M56">
        <f t="shared" si="1"/>
        <v>16641.5</v>
      </c>
    </row>
    <row r="57" spans="1:13" x14ac:dyDescent="0.25">
      <c r="A57" s="4" t="s">
        <v>50</v>
      </c>
      <c r="B57">
        <f t="shared" si="1"/>
        <v>22.5</v>
      </c>
      <c r="C57">
        <f t="shared" si="1"/>
        <v>35839.5</v>
      </c>
      <c r="D57">
        <f t="shared" si="1"/>
        <v>35760.5</v>
      </c>
      <c r="E57">
        <f t="shared" si="1"/>
        <v>35060.5</v>
      </c>
      <c r="F57">
        <f t="shared" si="1"/>
        <v>36512.5</v>
      </c>
      <c r="G57">
        <f t="shared" si="1"/>
        <v>34946.5</v>
      </c>
      <c r="H57">
        <f t="shared" si="1"/>
        <v>34837.5</v>
      </c>
      <c r="I57">
        <f t="shared" si="1"/>
        <v>34305.5</v>
      </c>
      <c r="J57">
        <f t="shared" si="1"/>
        <v>30222.5</v>
      </c>
      <c r="K57">
        <f t="shared" si="1"/>
        <v>28495.5</v>
      </c>
      <c r="L57">
        <f t="shared" si="1"/>
        <v>23022.5</v>
      </c>
      <c r="M57">
        <f t="shared" si="1"/>
        <v>16613.5</v>
      </c>
    </row>
    <row r="58" spans="1:13" x14ac:dyDescent="0.25">
      <c r="A58" s="4" t="s">
        <v>51</v>
      </c>
      <c r="B58">
        <f t="shared" si="1"/>
        <v>37248.5</v>
      </c>
      <c r="C58">
        <f t="shared" si="1"/>
        <v>37094.5</v>
      </c>
      <c r="D58">
        <f t="shared" si="1"/>
        <v>38318.5</v>
      </c>
      <c r="E58">
        <f t="shared" si="1"/>
        <v>8596.5</v>
      </c>
      <c r="F58">
        <f t="shared" si="1"/>
        <v>9194.5</v>
      </c>
      <c r="G58">
        <f t="shared" si="1"/>
        <v>7830.5</v>
      </c>
      <c r="H58">
        <f t="shared" si="1"/>
        <v>220.5</v>
      </c>
      <c r="I58">
        <f t="shared" si="1"/>
        <v>204.5</v>
      </c>
      <c r="J58">
        <f t="shared" si="1"/>
        <v>209.5</v>
      </c>
    </row>
    <row r="59" spans="1:13" x14ac:dyDescent="0.25">
      <c r="A59" s="4" t="s">
        <v>52</v>
      </c>
      <c r="B59">
        <f t="shared" si="1"/>
        <v>37909.5</v>
      </c>
      <c r="C59">
        <f t="shared" si="1"/>
        <v>37639.5</v>
      </c>
      <c r="D59">
        <f t="shared" si="1"/>
        <v>38482.5</v>
      </c>
      <c r="E59">
        <f t="shared" si="1"/>
        <v>8669.5</v>
      </c>
      <c r="F59">
        <f t="shared" si="1"/>
        <v>9294.5</v>
      </c>
      <c r="G59">
        <f t="shared" si="1"/>
        <v>7820.5</v>
      </c>
      <c r="H59">
        <f t="shared" si="1"/>
        <v>243.5</v>
      </c>
      <c r="I59">
        <f t="shared" si="1"/>
        <v>243.5</v>
      </c>
      <c r="J59">
        <f t="shared" si="1"/>
        <v>239.5</v>
      </c>
    </row>
    <row r="69" spans="2:14" ht="15.75" thickBot="1" x14ac:dyDescent="0.3"/>
    <row r="70" spans="2:14" ht="15.75" thickBot="1" x14ac:dyDescent="0.3">
      <c r="B70" s="6"/>
      <c r="C70" s="7">
        <v>1</v>
      </c>
      <c r="D70" s="7">
        <v>2</v>
      </c>
      <c r="E70" s="7">
        <v>3</v>
      </c>
      <c r="F70" s="7">
        <v>4</v>
      </c>
      <c r="G70" s="7">
        <v>5</v>
      </c>
      <c r="H70" s="7">
        <v>6</v>
      </c>
      <c r="I70" s="7">
        <v>7</v>
      </c>
      <c r="J70" s="7">
        <v>8</v>
      </c>
      <c r="K70" s="7">
        <v>9</v>
      </c>
      <c r="L70" s="7">
        <v>10</v>
      </c>
      <c r="M70" s="7">
        <v>11</v>
      </c>
      <c r="N70" s="8">
        <v>12</v>
      </c>
    </row>
    <row r="71" spans="2:14" x14ac:dyDescent="0.25">
      <c r="B71" s="62" t="s">
        <v>45</v>
      </c>
      <c r="C71" s="10" t="s">
        <v>55</v>
      </c>
      <c r="D71" s="11" t="s">
        <v>56</v>
      </c>
      <c r="E71" s="12" t="s">
        <v>57</v>
      </c>
      <c r="F71" s="13" t="s">
        <v>58</v>
      </c>
      <c r="G71" s="14" t="s">
        <v>59</v>
      </c>
      <c r="H71" s="15" t="s">
        <v>60</v>
      </c>
      <c r="I71" s="16" t="s">
        <v>61</v>
      </c>
      <c r="J71" s="17" t="s">
        <v>62</v>
      </c>
      <c r="K71" s="18" t="s">
        <v>63</v>
      </c>
      <c r="L71" s="19" t="s">
        <v>64</v>
      </c>
      <c r="M71" s="20" t="s">
        <v>65</v>
      </c>
      <c r="N71" s="21" t="s">
        <v>235</v>
      </c>
    </row>
    <row r="72" spans="2:14" x14ac:dyDescent="0.25">
      <c r="B72" s="9" t="s">
        <v>46</v>
      </c>
      <c r="C72" s="22" t="s">
        <v>55</v>
      </c>
      <c r="D72" s="23" t="s">
        <v>56</v>
      </c>
      <c r="E72" s="24" t="s">
        <v>57</v>
      </c>
      <c r="F72" s="25" t="s">
        <v>58</v>
      </c>
      <c r="G72" s="26" t="s">
        <v>59</v>
      </c>
      <c r="H72" s="27" t="s">
        <v>60</v>
      </c>
      <c r="I72" s="28" t="s">
        <v>61</v>
      </c>
      <c r="J72" s="29" t="s">
        <v>62</v>
      </c>
      <c r="K72" s="30" t="s">
        <v>63</v>
      </c>
      <c r="L72" s="31" t="s">
        <v>64</v>
      </c>
      <c r="M72" s="32" t="s">
        <v>65</v>
      </c>
      <c r="N72" s="33" t="s">
        <v>235</v>
      </c>
    </row>
    <row r="73" spans="2:14" x14ac:dyDescent="0.25">
      <c r="B73" s="9" t="s">
        <v>47</v>
      </c>
      <c r="C73" s="22" t="s">
        <v>67</v>
      </c>
      <c r="D73" s="23" t="s">
        <v>68</v>
      </c>
      <c r="E73" s="24" t="s">
        <v>69</v>
      </c>
      <c r="F73" s="25" t="s">
        <v>70</v>
      </c>
      <c r="G73" s="26" t="s">
        <v>71</v>
      </c>
      <c r="H73" s="27" t="s">
        <v>72</v>
      </c>
      <c r="I73" s="28" t="s">
        <v>73</v>
      </c>
      <c r="J73" s="34" t="s">
        <v>74</v>
      </c>
      <c r="K73" s="30" t="s">
        <v>75</v>
      </c>
      <c r="L73" s="31" t="s">
        <v>76</v>
      </c>
      <c r="M73" s="32" t="s">
        <v>77</v>
      </c>
      <c r="N73" s="33" t="s">
        <v>236</v>
      </c>
    </row>
    <row r="74" spans="2:14" x14ac:dyDescent="0.25">
      <c r="B74" s="9" t="s">
        <v>48</v>
      </c>
      <c r="C74" s="22" t="s">
        <v>67</v>
      </c>
      <c r="D74" s="23" t="s">
        <v>68</v>
      </c>
      <c r="E74" s="24" t="s">
        <v>69</v>
      </c>
      <c r="F74" s="25" t="s">
        <v>70</v>
      </c>
      <c r="G74" s="26" t="s">
        <v>71</v>
      </c>
      <c r="H74" s="27" t="s">
        <v>72</v>
      </c>
      <c r="I74" s="28" t="s">
        <v>73</v>
      </c>
      <c r="J74" s="34" t="s">
        <v>74</v>
      </c>
      <c r="K74" s="30" t="s">
        <v>75</v>
      </c>
      <c r="L74" s="31" t="s">
        <v>76</v>
      </c>
      <c r="M74" s="32" t="s">
        <v>77</v>
      </c>
      <c r="N74" s="33" t="s">
        <v>236</v>
      </c>
    </row>
    <row r="75" spans="2:14" x14ac:dyDescent="0.25">
      <c r="B75" s="9" t="s">
        <v>49</v>
      </c>
      <c r="C75" s="22" t="s">
        <v>79</v>
      </c>
      <c r="D75" s="23" t="s">
        <v>80</v>
      </c>
      <c r="E75" s="24" t="s">
        <v>81</v>
      </c>
      <c r="F75" s="25" t="s">
        <v>82</v>
      </c>
      <c r="G75" s="26" t="s">
        <v>83</v>
      </c>
      <c r="H75" s="27" t="s">
        <v>84</v>
      </c>
      <c r="I75" s="28" t="s">
        <v>85</v>
      </c>
      <c r="J75" s="34" t="s">
        <v>86</v>
      </c>
      <c r="K75" s="30" t="s">
        <v>87</v>
      </c>
      <c r="L75" s="31" t="s">
        <v>88</v>
      </c>
      <c r="M75" s="32" t="s">
        <v>89</v>
      </c>
      <c r="N75" s="33" t="s">
        <v>237</v>
      </c>
    </row>
    <row r="76" spans="2:14" x14ac:dyDescent="0.25">
      <c r="B76" s="9" t="s">
        <v>50</v>
      </c>
      <c r="C76" s="22" t="s">
        <v>79</v>
      </c>
      <c r="D76" s="23" t="s">
        <v>80</v>
      </c>
      <c r="E76" s="24" t="s">
        <v>81</v>
      </c>
      <c r="F76" s="25" t="s">
        <v>82</v>
      </c>
      <c r="G76" s="26" t="s">
        <v>83</v>
      </c>
      <c r="H76" s="27" t="s">
        <v>84</v>
      </c>
      <c r="I76" s="28" t="s">
        <v>85</v>
      </c>
      <c r="J76" s="34" t="s">
        <v>86</v>
      </c>
      <c r="K76" s="30" t="s">
        <v>87</v>
      </c>
      <c r="L76" s="31" t="s">
        <v>88</v>
      </c>
      <c r="M76" s="32" t="s">
        <v>89</v>
      </c>
      <c r="N76" s="33" t="s">
        <v>237</v>
      </c>
    </row>
    <row r="77" spans="2:14" x14ac:dyDescent="0.25">
      <c r="B77" s="9" t="s">
        <v>51</v>
      </c>
      <c r="C77" s="63" t="s">
        <v>91</v>
      </c>
      <c r="D77" s="64" t="s">
        <v>92</v>
      </c>
      <c r="E77" s="64" t="s">
        <v>93</v>
      </c>
      <c r="F77" s="65" t="s">
        <v>238</v>
      </c>
      <c r="G77" s="65" t="s">
        <v>239</v>
      </c>
      <c r="H77" s="65" t="s">
        <v>240</v>
      </c>
      <c r="I77" s="66" t="s">
        <v>66</v>
      </c>
      <c r="J77" s="66" t="s">
        <v>78</v>
      </c>
      <c r="K77" s="66" t="s">
        <v>90</v>
      </c>
      <c r="L77" s="67"/>
      <c r="M77" s="67"/>
      <c r="N77" s="68"/>
    </row>
    <row r="78" spans="2:14" ht="15.75" thickBot="1" x14ac:dyDescent="0.3">
      <c r="B78" s="38" t="s">
        <v>52</v>
      </c>
      <c r="C78" s="69" t="s">
        <v>91</v>
      </c>
      <c r="D78" s="70" t="s">
        <v>92</v>
      </c>
      <c r="E78" s="70" t="s">
        <v>93</v>
      </c>
      <c r="F78" s="71" t="s">
        <v>238</v>
      </c>
      <c r="G78" s="71" t="s">
        <v>239</v>
      </c>
      <c r="H78" s="71" t="s">
        <v>240</v>
      </c>
      <c r="I78" s="72" t="s">
        <v>66</v>
      </c>
      <c r="J78" s="72" t="s">
        <v>78</v>
      </c>
      <c r="K78" s="72" t="s">
        <v>90</v>
      </c>
      <c r="L78" s="73"/>
      <c r="M78" s="73"/>
      <c r="N78" s="74"/>
    </row>
    <row r="79" spans="2:14" x14ac:dyDescent="0.25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1" spans="3:14" x14ac:dyDescent="0.25">
      <c r="C81" s="43" t="s">
        <v>96</v>
      </c>
      <c r="D81" s="43" t="s">
        <v>107</v>
      </c>
    </row>
    <row r="82" spans="3:14" x14ac:dyDescent="0.25">
      <c r="C82" s="43" t="s">
        <v>97</v>
      </c>
      <c r="D82" s="43" t="s">
        <v>108</v>
      </c>
    </row>
    <row r="83" spans="3:14" x14ac:dyDescent="0.25">
      <c r="C83" s="43" t="s">
        <v>98</v>
      </c>
      <c r="D83" s="43" t="s">
        <v>109</v>
      </c>
    </row>
    <row r="84" spans="3:14" x14ac:dyDescent="0.25">
      <c r="C84" s="43" t="s">
        <v>99</v>
      </c>
      <c r="D84" s="43" t="s">
        <v>110</v>
      </c>
    </row>
    <row r="85" spans="3:14" x14ac:dyDescent="0.25">
      <c r="C85" s="43" t="s">
        <v>100</v>
      </c>
      <c r="D85" s="43" t="s">
        <v>111</v>
      </c>
    </row>
    <row r="86" spans="3:14" x14ac:dyDescent="0.25">
      <c r="C86" s="43" t="s">
        <v>101</v>
      </c>
      <c r="D86" s="43" t="s">
        <v>112</v>
      </c>
    </row>
    <row r="87" spans="3:14" x14ac:dyDescent="0.25">
      <c r="C87" s="43" t="s">
        <v>102</v>
      </c>
      <c r="D87" s="43" t="s">
        <v>113</v>
      </c>
      <c r="F87" s="48"/>
      <c r="J87" s="48"/>
      <c r="K87" s="48"/>
      <c r="L87" s="48"/>
    </row>
    <row r="88" spans="3:14" x14ac:dyDescent="0.25">
      <c r="C88" s="43" t="s">
        <v>103</v>
      </c>
      <c r="D88" s="43" t="s">
        <v>114</v>
      </c>
      <c r="F88" s="48"/>
      <c r="K88" s="48"/>
      <c r="L88" s="48"/>
    </row>
    <row r="89" spans="3:14" x14ac:dyDescent="0.25">
      <c r="C89" s="43" t="s">
        <v>104</v>
      </c>
      <c r="D89" s="43" t="s">
        <v>241</v>
      </c>
      <c r="F89" s="48"/>
      <c r="K89" s="48"/>
      <c r="L89" s="48"/>
    </row>
    <row r="90" spans="3:14" x14ac:dyDescent="0.25">
      <c r="C90" s="43" t="s">
        <v>105</v>
      </c>
      <c r="D90" s="43" t="s">
        <v>115</v>
      </c>
    </row>
    <row r="91" spans="3:14" x14ac:dyDescent="0.25">
      <c r="C91" s="43" t="s">
        <v>242</v>
      </c>
      <c r="D91" s="43" t="s">
        <v>243</v>
      </c>
    </row>
    <row r="92" spans="3:14" x14ac:dyDescent="0.25">
      <c r="C92" s="43" t="s">
        <v>244</v>
      </c>
      <c r="D92" s="43" t="s">
        <v>116</v>
      </c>
    </row>
    <row r="93" spans="3:14" x14ac:dyDescent="0.25"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</row>
    <row r="94" spans="3:14" x14ac:dyDescent="0.25"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3"/>
    </row>
    <row r="96" spans="3:14" x14ac:dyDescent="0.25">
      <c r="D96" s="43" t="s">
        <v>95</v>
      </c>
    </row>
    <row r="97" spans="2:17" x14ac:dyDescent="0.25">
      <c r="D97" s="43" t="s">
        <v>96</v>
      </c>
      <c r="E97" s="43" t="s">
        <v>97</v>
      </c>
      <c r="F97" s="43" t="s">
        <v>98</v>
      </c>
      <c r="G97" s="43" t="s">
        <v>99</v>
      </c>
      <c r="H97" s="43" t="s">
        <v>100</v>
      </c>
      <c r="I97" s="43" t="s">
        <v>101</v>
      </c>
      <c r="J97" s="43" t="s">
        <v>102</v>
      </c>
      <c r="K97" s="43" t="s">
        <v>103</v>
      </c>
      <c r="L97" s="43" t="s">
        <v>104</v>
      </c>
      <c r="M97" s="43" t="s">
        <v>105</v>
      </c>
      <c r="N97" s="43" t="s">
        <v>242</v>
      </c>
      <c r="O97" s="43" t="s">
        <v>244</v>
      </c>
      <c r="P97" s="43" t="s">
        <v>106</v>
      </c>
    </row>
    <row r="98" spans="2:17" ht="30.75" thickBot="1" x14ac:dyDescent="0.3">
      <c r="D98" s="44" t="s">
        <v>107</v>
      </c>
      <c r="E98" s="44" t="s">
        <v>108</v>
      </c>
      <c r="F98" s="44" t="s">
        <v>109</v>
      </c>
      <c r="G98" s="44" t="s">
        <v>110</v>
      </c>
      <c r="H98" s="44" t="s">
        <v>111</v>
      </c>
      <c r="I98" s="44" t="s">
        <v>112</v>
      </c>
      <c r="J98" s="44" t="s">
        <v>113</v>
      </c>
      <c r="K98" s="44" t="s">
        <v>114</v>
      </c>
      <c r="L98" s="44" t="s">
        <v>245</v>
      </c>
      <c r="M98" s="44" t="s">
        <v>115</v>
      </c>
      <c r="N98" s="44" t="s">
        <v>243</v>
      </c>
      <c r="O98" s="44" t="s">
        <v>116</v>
      </c>
      <c r="P98" s="44" t="s">
        <v>117</v>
      </c>
      <c r="Q98" s="45" t="s">
        <v>118</v>
      </c>
    </row>
    <row r="99" spans="2:17" x14ac:dyDescent="0.25">
      <c r="C99" t="s">
        <v>121</v>
      </c>
      <c r="D99" s="48">
        <f>C52</f>
        <v>34638.5</v>
      </c>
      <c r="E99" s="48">
        <f t="shared" ref="E99:N99" si="2">D52</f>
        <v>35130.5</v>
      </c>
      <c r="F99" s="48">
        <f t="shared" si="2"/>
        <v>35218.5</v>
      </c>
      <c r="G99" s="48">
        <f t="shared" si="2"/>
        <v>35701.5</v>
      </c>
      <c r="H99" s="48">
        <f t="shared" si="2"/>
        <v>34831.5</v>
      </c>
      <c r="I99" s="48">
        <f t="shared" si="2"/>
        <v>33833.5</v>
      </c>
      <c r="J99" s="48">
        <f t="shared" si="2"/>
        <v>33955.5</v>
      </c>
      <c r="K99" s="48">
        <f t="shared" si="2"/>
        <v>30037.5</v>
      </c>
      <c r="L99" s="48">
        <f t="shared" si="2"/>
        <v>26765.5</v>
      </c>
      <c r="M99" s="48">
        <f t="shared" si="2"/>
        <v>23170.5</v>
      </c>
      <c r="N99" s="48">
        <f t="shared" si="2"/>
        <v>17381.5</v>
      </c>
      <c r="O99" s="48">
        <f>E58</f>
        <v>8596.5</v>
      </c>
      <c r="P99" s="48">
        <f>H58</f>
        <v>220.5</v>
      </c>
      <c r="Q99" s="48">
        <f>B58</f>
        <v>37248.5</v>
      </c>
    </row>
    <row r="100" spans="2:17" x14ac:dyDescent="0.25">
      <c r="D100" s="48">
        <f t="shared" ref="D100:N104" si="3">C53</f>
        <v>34595.5</v>
      </c>
      <c r="E100" s="48">
        <f t="shared" si="3"/>
        <v>35256.5</v>
      </c>
      <c r="F100" s="48">
        <f t="shared" si="3"/>
        <v>35413.5</v>
      </c>
      <c r="G100" s="48">
        <f t="shared" si="3"/>
        <v>35783.5</v>
      </c>
      <c r="H100" s="48">
        <f t="shared" si="3"/>
        <v>34863.5</v>
      </c>
      <c r="I100" s="48">
        <f t="shared" si="3"/>
        <v>33867.5</v>
      </c>
      <c r="J100" s="48">
        <f t="shared" si="3"/>
        <v>34077.5</v>
      </c>
      <c r="K100" s="48">
        <f t="shared" si="3"/>
        <v>30086.5</v>
      </c>
      <c r="L100" s="48">
        <f t="shared" si="3"/>
        <v>26591.5</v>
      </c>
      <c r="M100" s="48">
        <f t="shared" si="3"/>
        <v>23137.5</v>
      </c>
      <c r="N100" s="48">
        <f t="shared" si="3"/>
        <v>17334.5</v>
      </c>
      <c r="O100" s="48">
        <f>E59</f>
        <v>8669.5</v>
      </c>
      <c r="P100" s="48">
        <f>H59</f>
        <v>243.5</v>
      </c>
      <c r="Q100" s="48">
        <f>B59</f>
        <v>37909.5</v>
      </c>
    </row>
    <row r="101" spans="2:17" x14ac:dyDescent="0.25">
      <c r="C101" t="s">
        <v>122</v>
      </c>
      <c r="D101" s="48">
        <f t="shared" si="3"/>
        <v>34723.5</v>
      </c>
      <c r="E101" s="48">
        <f t="shared" si="3"/>
        <v>35346.5</v>
      </c>
      <c r="F101" s="48">
        <f t="shared" si="3"/>
        <v>34567.5</v>
      </c>
      <c r="G101" s="48">
        <f t="shared" si="3"/>
        <v>35087.5</v>
      </c>
      <c r="H101" s="48">
        <f t="shared" si="3"/>
        <v>36272.5</v>
      </c>
      <c r="I101" s="48">
        <f t="shared" si="3"/>
        <v>34949.5</v>
      </c>
      <c r="J101" s="48">
        <f t="shared" si="3"/>
        <v>33826.5</v>
      </c>
      <c r="K101" s="48">
        <f t="shared" si="3"/>
        <v>30514.5</v>
      </c>
      <c r="L101" s="48">
        <f t="shared" si="3"/>
        <v>26697.5</v>
      </c>
      <c r="M101" s="48">
        <f t="shared" si="3"/>
        <v>24535.5</v>
      </c>
      <c r="N101" s="48">
        <f t="shared" si="3"/>
        <v>18456.5</v>
      </c>
      <c r="O101" s="48">
        <f>F58</f>
        <v>9194.5</v>
      </c>
      <c r="P101" s="48">
        <f>I58</f>
        <v>204.5</v>
      </c>
      <c r="Q101" s="48">
        <f>C58</f>
        <v>37094.5</v>
      </c>
    </row>
    <row r="102" spans="2:17" x14ac:dyDescent="0.25">
      <c r="D102" s="48">
        <f t="shared" si="3"/>
        <v>34753.5</v>
      </c>
      <c r="E102" s="48">
        <f t="shared" si="3"/>
        <v>35477.5</v>
      </c>
      <c r="F102" s="48">
        <f t="shared" si="3"/>
        <v>34874.5</v>
      </c>
      <c r="G102" s="48">
        <f t="shared" si="3"/>
        <v>35311.5</v>
      </c>
      <c r="H102" s="48">
        <f t="shared" si="3"/>
        <v>36033.5</v>
      </c>
      <c r="I102" s="48">
        <f t="shared" si="3"/>
        <v>35290.5</v>
      </c>
      <c r="J102" s="48">
        <f t="shared" si="3"/>
        <v>34009.5</v>
      </c>
      <c r="K102" s="48">
        <f t="shared" si="3"/>
        <v>30320.5</v>
      </c>
      <c r="L102" s="48">
        <f t="shared" si="3"/>
        <v>26771.5</v>
      </c>
      <c r="M102" s="48">
        <f t="shared" si="3"/>
        <v>24633.5</v>
      </c>
      <c r="N102" s="48">
        <f t="shared" si="3"/>
        <v>18415.5</v>
      </c>
      <c r="O102" s="48">
        <f>F59</f>
        <v>9294.5</v>
      </c>
      <c r="P102" s="48">
        <f>I59</f>
        <v>243.5</v>
      </c>
      <c r="Q102" s="48">
        <f>C59</f>
        <v>37639.5</v>
      </c>
    </row>
    <row r="103" spans="2:17" x14ac:dyDescent="0.25">
      <c r="C103" t="s">
        <v>123</v>
      </c>
      <c r="D103" s="48">
        <f t="shared" si="3"/>
        <v>35446.5</v>
      </c>
      <c r="E103" s="48">
        <f t="shared" si="3"/>
        <v>35969.5</v>
      </c>
      <c r="F103" s="48">
        <f t="shared" si="3"/>
        <v>35016.5</v>
      </c>
      <c r="G103" s="48">
        <f t="shared" si="3"/>
        <v>36385.5</v>
      </c>
      <c r="H103" s="48">
        <f t="shared" si="3"/>
        <v>34942.5</v>
      </c>
      <c r="I103" s="48">
        <f t="shared" si="3"/>
        <v>34595.5</v>
      </c>
      <c r="J103" s="48">
        <f t="shared" si="3"/>
        <v>34116.5</v>
      </c>
      <c r="K103" s="48">
        <f t="shared" si="3"/>
        <v>29856.5</v>
      </c>
      <c r="L103" s="48">
        <f t="shared" si="3"/>
        <v>28219.5</v>
      </c>
      <c r="M103" s="48">
        <f t="shared" si="3"/>
        <v>22712.5</v>
      </c>
      <c r="N103" s="48">
        <f t="shared" si="3"/>
        <v>16641.5</v>
      </c>
      <c r="O103" s="48">
        <f>G58</f>
        <v>7830.5</v>
      </c>
      <c r="P103" s="48">
        <f>J58</f>
        <v>209.5</v>
      </c>
      <c r="Q103" s="48">
        <f>D58</f>
        <v>38318.5</v>
      </c>
    </row>
    <row r="104" spans="2:17" x14ac:dyDescent="0.25">
      <c r="D104" s="48">
        <f t="shared" si="3"/>
        <v>35839.5</v>
      </c>
      <c r="E104" s="48">
        <f t="shared" si="3"/>
        <v>35760.5</v>
      </c>
      <c r="F104" s="48">
        <f t="shared" si="3"/>
        <v>35060.5</v>
      </c>
      <c r="G104" s="48">
        <f t="shared" si="3"/>
        <v>36512.5</v>
      </c>
      <c r="H104" s="48">
        <f t="shared" si="3"/>
        <v>34946.5</v>
      </c>
      <c r="I104" s="48">
        <f t="shared" si="3"/>
        <v>34837.5</v>
      </c>
      <c r="J104" s="48">
        <f t="shared" si="3"/>
        <v>34305.5</v>
      </c>
      <c r="K104" s="48">
        <f t="shared" si="3"/>
        <v>30222.5</v>
      </c>
      <c r="L104" s="48">
        <f t="shared" si="3"/>
        <v>28495.5</v>
      </c>
      <c r="M104" s="48">
        <f t="shared" si="3"/>
        <v>23022.5</v>
      </c>
      <c r="N104" s="48">
        <f t="shared" si="3"/>
        <v>16613.5</v>
      </c>
      <c r="O104" s="48">
        <f>G59</f>
        <v>7820.5</v>
      </c>
      <c r="P104" s="48">
        <f>J59</f>
        <v>239.5</v>
      </c>
      <c r="Q104" s="48">
        <f>D59</f>
        <v>38482.5</v>
      </c>
    </row>
    <row r="106" spans="2:17" x14ac:dyDescent="0.25">
      <c r="B106" t="s">
        <v>121</v>
      </c>
      <c r="C106" s="46" t="s">
        <v>119</v>
      </c>
      <c r="D106" s="49">
        <f>AVERAGE(D99:D100)/$D$113*100</f>
        <v>98.907127244674925</v>
      </c>
      <c r="E106" s="49">
        <f t="shared" ref="E106:Q106" si="4">AVERAGE(E99:E100)/$D$113*100</f>
        <v>100.55429363276617</v>
      </c>
      <c r="F106" s="49">
        <f t="shared" si="4"/>
        <v>100.90429863283761</v>
      </c>
      <c r="G106" s="49">
        <f t="shared" si="4"/>
        <v>102.12288746982099</v>
      </c>
      <c r="H106" s="49">
        <f t="shared" si="4"/>
        <v>99.565708081544031</v>
      </c>
      <c r="I106" s="49">
        <f t="shared" si="4"/>
        <v>96.717095958513681</v>
      </c>
      <c r="J106" s="49">
        <f t="shared" si="4"/>
        <v>97.1913884484064</v>
      </c>
      <c r="K106" s="49">
        <f t="shared" si="4"/>
        <v>85.892655609365846</v>
      </c>
      <c r="L106" s="49">
        <f t="shared" si="4"/>
        <v>76.225374648209268</v>
      </c>
      <c r="M106" s="49">
        <f t="shared" si="4"/>
        <v>66.15523078901127</v>
      </c>
      <c r="N106" s="49">
        <f t="shared" si="4"/>
        <v>49.594994214203055</v>
      </c>
      <c r="O106" s="49">
        <f t="shared" si="4"/>
        <v>24.666066658095115</v>
      </c>
      <c r="P106" s="49">
        <f t="shared" si="4"/>
        <v>0.66286661238017686</v>
      </c>
      <c r="Q106" s="49">
        <f t="shared" si="4"/>
        <v>107.37010528721839</v>
      </c>
    </row>
    <row r="107" spans="2:17" x14ac:dyDescent="0.25">
      <c r="C107" s="46" t="s">
        <v>120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</row>
    <row r="108" spans="2:17" x14ac:dyDescent="0.25">
      <c r="B108" t="s">
        <v>122</v>
      </c>
      <c r="C108" s="46" t="s">
        <v>119</v>
      </c>
      <c r="D108" s="49">
        <f>AVERAGE(D101:D102)/$D$113*100</f>
        <v>99.254275061072306</v>
      </c>
      <c r="E108" s="49">
        <f t="shared" ref="E108:Q108" si="5">AVERAGE(E101:E102)/$D$113*100</f>
        <v>101.17858826554664</v>
      </c>
      <c r="F108" s="49">
        <f t="shared" si="5"/>
        <v>99.204274346776373</v>
      </c>
      <c r="G108" s="49">
        <f t="shared" si="5"/>
        <v>100.5714367348105</v>
      </c>
      <c r="H108" s="49">
        <f t="shared" si="5"/>
        <v>103.29576136801954</v>
      </c>
      <c r="I108" s="49">
        <f t="shared" si="5"/>
        <v>100.34429063272331</v>
      </c>
      <c r="J108" s="49">
        <f t="shared" si="5"/>
        <v>96.909955856512227</v>
      </c>
      <c r="K108" s="49">
        <f t="shared" si="5"/>
        <v>86.908384405491518</v>
      </c>
      <c r="L108" s="49">
        <f t="shared" si="5"/>
        <v>76.385376933956195</v>
      </c>
      <c r="M108" s="49">
        <f t="shared" si="5"/>
        <v>70.242432034743345</v>
      </c>
      <c r="N108" s="49">
        <f t="shared" si="5"/>
        <v>52.675038214831638</v>
      </c>
      <c r="O108" s="49">
        <f t="shared" si="5"/>
        <v>26.413234474778214</v>
      </c>
      <c r="P108" s="49">
        <f t="shared" si="5"/>
        <v>0.64000914298775691</v>
      </c>
      <c r="Q108" s="49">
        <f t="shared" si="5"/>
        <v>106.76438234831926</v>
      </c>
    </row>
    <row r="109" spans="2:17" x14ac:dyDescent="0.25">
      <c r="C109" s="46" t="s">
        <v>120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</row>
    <row r="110" spans="2:17" x14ac:dyDescent="0.25">
      <c r="B110" t="s">
        <v>123</v>
      </c>
      <c r="C110" s="46" t="s">
        <v>119</v>
      </c>
      <c r="D110" s="49">
        <f>AVERAGE(D103:D104)/$D$113*100</f>
        <v>101.83859769425278</v>
      </c>
      <c r="E110" s="49">
        <f t="shared" ref="E110:Q110" si="6">AVERAGE(E103:E104)/$D$113*100</f>
        <v>102.47289246989241</v>
      </c>
      <c r="F110" s="49">
        <f t="shared" si="6"/>
        <v>100.11143016328805</v>
      </c>
      <c r="G110" s="49">
        <f t="shared" si="6"/>
        <v>104.14148773553909</v>
      </c>
      <c r="H110" s="49">
        <f t="shared" si="6"/>
        <v>99.842854897927111</v>
      </c>
      <c r="I110" s="49">
        <f t="shared" si="6"/>
        <v>99.191417020243151</v>
      </c>
      <c r="J110" s="49">
        <f t="shared" si="6"/>
        <v>97.747110673009615</v>
      </c>
      <c r="K110" s="49">
        <f t="shared" si="6"/>
        <v>85.828368976699664</v>
      </c>
      <c r="L110" s="49">
        <f t="shared" si="6"/>
        <v>81.022586036943395</v>
      </c>
      <c r="M110" s="49">
        <f t="shared" si="6"/>
        <v>65.336647666395237</v>
      </c>
      <c r="N110" s="49">
        <f t="shared" si="6"/>
        <v>47.507821540307724</v>
      </c>
      <c r="O110" s="49">
        <f t="shared" si="6"/>
        <v>22.358890841297733</v>
      </c>
      <c r="P110" s="49">
        <f t="shared" si="6"/>
        <v>0.64143773482478328</v>
      </c>
      <c r="Q110" s="49">
        <f t="shared" si="6"/>
        <v>109.71728167545251</v>
      </c>
    </row>
    <row r="111" spans="2:17" x14ac:dyDescent="0.25">
      <c r="C111" s="46" t="s">
        <v>120</v>
      </c>
      <c r="D111" s="47"/>
      <c r="E111" s="47"/>
      <c r="F111" s="47"/>
      <c r="G111" s="47"/>
      <c r="H111" s="47"/>
      <c r="I111" s="47"/>
      <c r="J111" s="47"/>
      <c r="K111" s="47"/>
      <c r="M111" s="47"/>
      <c r="N111" s="47"/>
      <c r="O111" s="47"/>
      <c r="P111" s="47"/>
      <c r="Q111" s="47"/>
    </row>
    <row r="113" spans="2:16" x14ac:dyDescent="0.25">
      <c r="B113" t="s">
        <v>157</v>
      </c>
      <c r="C113">
        <v>100</v>
      </c>
      <c r="D113">
        <f>AVERAGE(D99:D104)</f>
        <v>34999.5</v>
      </c>
      <c r="P113" s="50">
        <f>AVERAGE(P106,P108,P110)</f>
        <v>0.64810449673090564</v>
      </c>
    </row>
    <row r="115" spans="2:16" x14ac:dyDescent="0.25">
      <c r="P115" t="s">
        <v>229</v>
      </c>
    </row>
    <row r="116" spans="2:16" x14ac:dyDescent="0.25">
      <c r="P116" s="50">
        <f>AVERAGE('2021-08-27 rat'!P113,'2021-09-03 rat'!P113,'2021-09-10 rat'!P113)</f>
        <v>0.66611369868215586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1"/>
  <sheetViews>
    <sheetView tabSelected="1" topLeftCell="A58" workbookViewId="0">
      <selection activeCell="F11" sqref="F11"/>
    </sheetView>
  </sheetViews>
  <sheetFormatPr baseColWidth="10" defaultRowHeight="11.25" x14ac:dyDescent="0.2"/>
  <cols>
    <col min="1" max="1" width="49.5703125" style="75" customWidth="1"/>
    <col min="2" max="16384" width="11.42578125" style="75"/>
  </cols>
  <sheetData>
    <row r="1" spans="1:3" s="78" customFormat="1" x14ac:dyDescent="0.2">
      <c r="A1" s="78" t="s">
        <v>362</v>
      </c>
      <c r="B1" s="78" t="s">
        <v>155</v>
      </c>
      <c r="C1" s="78" t="s">
        <v>156</v>
      </c>
    </row>
    <row r="2" spans="1:3" x14ac:dyDescent="0.2">
      <c r="A2" s="75" t="s">
        <v>125</v>
      </c>
      <c r="B2" s="76">
        <f>'2021-07-23 mouse'!C73</f>
        <v>100.93387996773416</v>
      </c>
      <c r="C2" s="77">
        <v>44400</v>
      </c>
    </row>
    <row r="3" spans="1:3" x14ac:dyDescent="0.2">
      <c r="A3" s="75" t="s">
        <v>126</v>
      </c>
      <c r="B3" s="76">
        <f>'2021-07-23 mouse'!C75</f>
        <v>100.15301328055483</v>
      </c>
      <c r="C3" s="77">
        <v>44400</v>
      </c>
    </row>
    <row r="4" spans="1:3" x14ac:dyDescent="0.2">
      <c r="A4" s="75" t="s">
        <v>127</v>
      </c>
      <c r="B4" s="76">
        <f>'2021-07-23 mouse'!C77</f>
        <v>98.913106751711013</v>
      </c>
      <c r="C4" s="77">
        <v>44400</v>
      </c>
    </row>
    <row r="5" spans="1:3" x14ac:dyDescent="0.2">
      <c r="A5" s="75" t="s">
        <v>164</v>
      </c>
      <c r="B5" s="76">
        <f>'2021-07-30 mouse'!C75</f>
        <v>101.02236216079945</v>
      </c>
      <c r="C5" s="77">
        <v>44407</v>
      </c>
    </row>
    <row r="6" spans="1:3" x14ac:dyDescent="0.2">
      <c r="A6" s="75" t="s">
        <v>165</v>
      </c>
      <c r="B6" s="76">
        <f>'2021-07-30 mouse'!C77</f>
        <v>98.16125000670489</v>
      </c>
      <c r="C6" s="77">
        <v>44407</v>
      </c>
    </row>
    <row r="7" spans="1:3" x14ac:dyDescent="0.2">
      <c r="A7" s="75" t="s">
        <v>166</v>
      </c>
      <c r="B7" s="76">
        <f>'2021-07-30 mouse'!C79</f>
        <v>100.81638783249566</v>
      </c>
      <c r="C7" s="77">
        <v>44407</v>
      </c>
    </row>
    <row r="8" spans="1:3" x14ac:dyDescent="0.2">
      <c r="A8" s="75" t="s">
        <v>199</v>
      </c>
      <c r="B8" s="76">
        <f>'2021-08-20 mouse'!D81</f>
        <v>100.31664227047246</v>
      </c>
      <c r="C8" s="77">
        <v>44428</v>
      </c>
    </row>
    <row r="9" spans="1:3" x14ac:dyDescent="0.2">
      <c r="A9" s="75" t="s">
        <v>200</v>
      </c>
      <c r="B9" s="76">
        <f>'2021-08-20 mouse'!D83</f>
        <v>100.02998698869641</v>
      </c>
      <c r="C9" s="77">
        <v>44428</v>
      </c>
    </row>
    <row r="10" spans="1:3" x14ac:dyDescent="0.2">
      <c r="A10" s="75" t="s">
        <v>201</v>
      </c>
      <c r="B10" s="76">
        <f>'2021-08-20 mouse'!D85</f>
        <v>99.653370740831065</v>
      </c>
      <c r="C10" s="77">
        <v>44428</v>
      </c>
    </row>
    <row r="11" spans="1:3" x14ac:dyDescent="0.2">
      <c r="A11" s="75" t="s">
        <v>128</v>
      </c>
      <c r="B11" s="76">
        <f>'2021-07-23 mouse'!D73</f>
        <v>87.60176630547771</v>
      </c>
      <c r="C11" s="77">
        <v>44400</v>
      </c>
    </row>
    <row r="12" spans="1:3" x14ac:dyDescent="0.2">
      <c r="A12" s="75" t="s">
        <v>129</v>
      </c>
      <c r="B12" s="76">
        <f>'2021-07-23 mouse'!D75</f>
        <v>95.452844466989887</v>
      </c>
      <c r="C12" s="77">
        <v>44400</v>
      </c>
    </row>
    <row r="13" spans="1:3" x14ac:dyDescent="0.2">
      <c r="A13" s="75" t="s">
        <v>130</v>
      </c>
      <c r="B13" s="76">
        <f>'2021-07-23 mouse'!D77</f>
        <v>96.071550340537712</v>
      </c>
      <c r="C13" s="77">
        <v>44400</v>
      </c>
    </row>
    <row r="14" spans="1:3" x14ac:dyDescent="0.2">
      <c r="A14" s="75" t="s">
        <v>167</v>
      </c>
      <c r="B14" s="76">
        <f>'2021-07-30 mouse'!D75</f>
        <v>94.843132311686361</v>
      </c>
      <c r="C14" s="77">
        <v>44407</v>
      </c>
    </row>
    <row r="15" spans="1:3" x14ac:dyDescent="0.2">
      <c r="A15" s="75" t="s">
        <v>168</v>
      </c>
      <c r="B15" s="76">
        <f>'2021-07-30 mouse'!D77</f>
        <v>94.989567185714833</v>
      </c>
      <c r="C15" s="77">
        <v>44407</v>
      </c>
    </row>
    <row r="16" spans="1:3" x14ac:dyDescent="0.2">
      <c r="A16" s="75" t="s">
        <v>169</v>
      </c>
      <c r="B16" s="76">
        <f>'2021-07-30 mouse'!D79</f>
        <v>95.210024083977459</v>
      </c>
      <c r="C16" s="77">
        <v>44407</v>
      </c>
    </row>
    <row r="17" spans="1:3" x14ac:dyDescent="0.2">
      <c r="A17" s="75" t="s">
        <v>202</v>
      </c>
      <c r="B17" s="76">
        <f>'2021-08-20 mouse'!E81</f>
        <v>100.03913556151906</v>
      </c>
      <c r="C17" s="77">
        <v>44428</v>
      </c>
    </row>
    <row r="18" spans="1:3" x14ac:dyDescent="0.2">
      <c r="A18" s="75" t="s">
        <v>203</v>
      </c>
      <c r="B18" s="76">
        <f>'2021-08-20 mouse'!E83</f>
        <v>96.382755956737384</v>
      </c>
      <c r="C18" s="77">
        <v>44428</v>
      </c>
    </row>
    <row r="19" spans="1:3" x14ac:dyDescent="0.2">
      <c r="A19" s="75" t="s">
        <v>204</v>
      </c>
      <c r="B19" s="76">
        <f>'2021-08-20 mouse'!E85</f>
        <v>95.065361470277281</v>
      </c>
      <c r="C19" s="77">
        <v>44428</v>
      </c>
    </row>
    <row r="20" spans="1:3" x14ac:dyDescent="0.2">
      <c r="A20" s="75" t="s">
        <v>131</v>
      </c>
      <c r="B20" s="76">
        <f>'2021-07-23 mouse'!E73</f>
        <v>94.594639545617085</v>
      </c>
      <c r="C20" s="77">
        <v>44400</v>
      </c>
    </row>
    <row r="21" spans="1:3" x14ac:dyDescent="0.2">
      <c r="A21" s="75" t="s">
        <v>132</v>
      </c>
      <c r="B21" s="76">
        <f>'2021-07-23 mouse'!E75</f>
        <v>87.487006345061573</v>
      </c>
      <c r="C21" s="77">
        <v>44400</v>
      </c>
    </row>
    <row r="22" spans="1:3" x14ac:dyDescent="0.2">
      <c r="A22" s="75" t="s">
        <v>133</v>
      </c>
      <c r="B22" s="76">
        <f>'2021-07-23 mouse'!E77</f>
        <v>93.217520020623539</v>
      </c>
      <c r="C22" s="77">
        <v>44400</v>
      </c>
    </row>
    <row r="23" spans="1:3" x14ac:dyDescent="0.2">
      <c r="A23" s="75" t="s">
        <v>170</v>
      </c>
      <c r="B23" s="76">
        <f>'2021-07-30 mouse'!E75</f>
        <v>94.619457064543994</v>
      </c>
      <c r="C23" s="77">
        <v>44407</v>
      </c>
    </row>
    <row r="24" spans="1:3" x14ac:dyDescent="0.2">
      <c r="A24" s="75" t="s">
        <v>171</v>
      </c>
      <c r="B24" s="76">
        <f>'2021-07-30 mouse'!E77</f>
        <v>93.771422134730813</v>
      </c>
      <c r="C24" s="77">
        <v>44407</v>
      </c>
    </row>
    <row r="25" spans="1:3" x14ac:dyDescent="0.2">
      <c r="A25" s="75" t="s">
        <v>172</v>
      </c>
      <c r="B25" s="76">
        <f>'2021-07-30 mouse'!E79</f>
        <v>94.308886397648465</v>
      </c>
      <c r="C25" s="77">
        <v>44407</v>
      </c>
    </row>
    <row r="26" spans="1:3" x14ac:dyDescent="0.2">
      <c r="A26" s="75" t="s">
        <v>205</v>
      </c>
      <c r="B26" s="76">
        <f>'2021-08-20 mouse'!F81</f>
        <v>101.43276815483451</v>
      </c>
      <c r="C26" s="77">
        <v>44428</v>
      </c>
    </row>
    <row r="27" spans="1:3" x14ac:dyDescent="0.2">
      <c r="A27" s="75" t="s">
        <v>206</v>
      </c>
      <c r="B27" s="76">
        <f>'2021-08-20 mouse'!F83</f>
        <v>99.628974546637366</v>
      </c>
      <c r="C27" s="77">
        <v>44428</v>
      </c>
    </row>
    <row r="28" spans="1:3" x14ac:dyDescent="0.2">
      <c r="A28" s="75" t="s">
        <v>207</v>
      </c>
      <c r="B28" s="76">
        <f>'2021-08-20 mouse'!F85</f>
        <v>100.08030413922093</v>
      </c>
      <c r="C28" s="77">
        <v>44428</v>
      </c>
    </row>
    <row r="29" spans="1:3" x14ac:dyDescent="0.2">
      <c r="A29" s="75" t="s">
        <v>134</v>
      </c>
      <c r="B29" s="76">
        <f>'2021-07-23 mouse'!F73</f>
        <v>82.68455147982138</v>
      </c>
      <c r="C29" s="77">
        <v>44400</v>
      </c>
    </row>
    <row r="30" spans="1:3" x14ac:dyDescent="0.2">
      <c r="A30" s="75" t="s">
        <v>135</v>
      </c>
      <c r="B30" s="76">
        <f>'2021-07-23 mouse'!F75</f>
        <v>86.017579895385481</v>
      </c>
      <c r="C30" s="77">
        <v>44400</v>
      </c>
    </row>
    <row r="31" spans="1:3" x14ac:dyDescent="0.2">
      <c r="A31" s="75" t="s">
        <v>136</v>
      </c>
      <c r="B31" s="76">
        <f>'2021-07-23 mouse'!F77</f>
        <v>84.37850828683338</v>
      </c>
      <c r="C31" s="77">
        <v>44400</v>
      </c>
    </row>
    <row r="32" spans="1:3" x14ac:dyDescent="0.2">
      <c r="A32" s="75" t="s">
        <v>173</v>
      </c>
      <c r="B32" s="76">
        <f>'2021-07-30 mouse'!F75</f>
        <v>93.393266141360613</v>
      </c>
      <c r="C32" s="77">
        <v>44407</v>
      </c>
    </row>
    <row r="33" spans="1:3" x14ac:dyDescent="0.2">
      <c r="A33" s="75" t="s">
        <v>174</v>
      </c>
      <c r="B33" s="76">
        <f>'2021-07-30 mouse'!F77</f>
        <v>96.52150125247411</v>
      </c>
      <c r="C33" s="77">
        <v>44407</v>
      </c>
    </row>
    <row r="34" spans="1:3" x14ac:dyDescent="0.2">
      <c r="A34" s="75" t="s">
        <v>175</v>
      </c>
      <c r="B34" s="76">
        <f>'2021-07-30 mouse'!F79</f>
        <v>92.714194527734122</v>
      </c>
      <c r="C34" s="77">
        <v>44407</v>
      </c>
    </row>
    <row r="35" spans="1:3" x14ac:dyDescent="0.2">
      <c r="A35" s="75" t="s">
        <v>208</v>
      </c>
      <c r="B35" s="76">
        <f>'2021-08-20 mouse'!G81</f>
        <v>94.013275595673718</v>
      </c>
      <c r="C35" s="77">
        <v>44428</v>
      </c>
    </row>
    <row r="36" spans="1:3" x14ac:dyDescent="0.2">
      <c r="A36" s="75" t="s">
        <v>209</v>
      </c>
      <c r="B36" s="76">
        <f>'2021-08-20 mouse'!G83</f>
        <v>95.443502480279719</v>
      </c>
      <c r="C36" s="77">
        <v>44428</v>
      </c>
    </row>
    <row r="37" spans="1:3" x14ac:dyDescent="0.2">
      <c r="A37" s="75" t="s">
        <v>210</v>
      </c>
      <c r="B37" s="76">
        <f>'2021-08-20 mouse'!G85</f>
        <v>95.036390989672242</v>
      </c>
      <c r="C37" s="77">
        <v>44428</v>
      </c>
    </row>
    <row r="38" spans="1:3" x14ac:dyDescent="0.2">
      <c r="A38" s="75" t="s">
        <v>137</v>
      </c>
      <c r="B38" s="76">
        <f>'2021-07-23 mouse'!G73</f>
        <v>74.254683952732208</v>
      </c>
      <c r="C38" s="77">
        <v>44400</v>
      </c>
    </row>
    <row r="39" spans="1:3" x14ac:dyDescent="0.2">
      <c r="A39" s="75" t="s">
        <v>138</v>
      </c>
      <c r="B39" s="76">
        <f>'2021-07-23 mouse'!G75</f>
        <v>81.674164871809808</v>
      </c>
      <c r="C39" s="77">
        <v>44400</v>
      </c>
    </row>
    <row r="40" spans="1:3" x14ac:dyDescent="0.2">
      <c r="A40" s="75" t="s">
        <v>139</v>
      </c>
      <c r="B40" s="76">
        <f>'2021-07-23 mouse'!G77</f>
        <v>74.391896948881936</v>
      </c>
      <c r="C40" s="77">
        <v>44400</v>
      </c>
    </row>
    <row r="41" spans="1:3" x14ac:dyDescent="0.2">
      <c r="A41" s="75" t="s">
        <v>176</v>
      </c>
      <c r="B41" s="76">
        <f>'2021-07-30 mouse'!G75</f>
        <v>91.253064136329272</v>
      </c>
      <c r="C41" s="77">
        <v>44407</v>
      </c>
    </row>
    <row r="42" spans="1:3" x14ac:dyDescent="0.2">
      <c r="A42" s="75" t="s">
        <v>177</v>
      </c>
      <c r="B42" s="76">
        <f>'2021-07-30 mouse'!G77</f>
        <v>94.212335931256078</v>
      </c>
      <c r="C42" s="77">
        <v>44407</v>
      </c>
    </row>
    <row r="43" spans="1:3" x14ac:dyDescent="0.2">
      <c r="A43" s="75" t="s">
        <v>178</v>
      </c>
      <c r="B43" s="76">
        <f>'2021-07-30 mouse'!G79</f>
        <v>92.068915577344981</v>
      </c>
      <c r="C43" s="77">
        <v>44407</v>
      </c>
    </row>
    <row r="44" spans="1:3" x14ac:dyDescent="0.2">
      <c r="A44" s="75" t="s">
        <v>211</v>
      </c>
      <c r="B44" s="76">
        <f>'2021-08-20 mouse'!H81</f>
        <v>95.922277791331183</v>
      </c>
      <c r="C44" s="77">
        <v>44428</v>
      </c>
    </row>
    <row r="45" spans="1:3" x14ac:dyDescent="0.2">
      <c r="A45" s="75" t="s">
        <v>212</v>
      </c>
      <c r="B45" s="76">
        <f>'2021-08-20 mouse'!H83</f>
        <v>95.475522485158962</v>
      </c>
      <c r="C45" s="77">
        <v>44428</v>
      </c>
    </row>
    <row r="46" spans="1:3" x14ac:dyDescent="0.2">
      <c r="A46" s="75" t="s">
        <v>213</v>
      </c>
      <c r="B46" s="76">
        <f>'2021-08-20 mouse'!H85</f>
        <v>95.202590062616878</v>
      </c>
      <c r="C46" s="77">
        <v>44428</v>
      </c>
    </row>
    <row r="47" spans="1:3" x14ac:dyDescent="0.2">
      <c r="A47" s="75" t="s">
        <v>140</v>
      </c>
      <c r="B47" s="76">
        <f>'2021-07-23 mouse'!H73</f>
        <v>74.184830063783252</v>
      </c>
      <c r="C47" s="77">
        <v>44400</v>
      </c>
    </row>
    <row r="48" spans="1:3" x14ac:dyDescent="0.2">
      <c r="A48" s="75" t="s">
        <v>141</v>
      </c>
      <c r="B48" s="76">
        <f>'2021-07-23 mouse'!H75</f>
        <v>73.339099051151351</v>
      </c>
      <c r="C48" s="77">
        <v>44400</v>
      </c>
    </row>
    <row r="49" spans="1:3" x14ac:dyDescent="0.2">
      <c r="A49" s="75" t="s">
        <v>142</v>
      </c>
      <c r="B49" s="76">
        <f>'2021-07-23 mouse'!H77</f>
        <v>81.197661557908049</v>
      </c>
      <c r="C49" s="77">
        <v>44400</v>
      </c>
    </row>
    <row r="50" spans="1:3" x14ac:dyDescent="0.2">
      <c r="A50" s="75" t="s">
        <v>179</v>
      </c>
      <c r="B50" s="76">
        <f>'2021-07-30 mouse'!H75</f>
        <v>95.588180077347644</v>
      </c>
      <c r="C50" s="77">
        <v>44407</v>
      </c>
    </row>
    <row r="51" spans="1:3" x14ac:dyDescent="0.2">
      <c r="A51" s="75" t="s">
        <v>180</v>
      </c>
      <c r="B51" s="76">
        <f>'2021-07-30 mouse'!H77</f>
        <v>90.17652643605409</v>
      </c>
      <c r="C51" s="77">
        <v>44407</v>
      </c>
    </row>
    <row r="52" spans="1:3" x14ac:dyDescent="0.2">
      <c r="A52" s="75" t="s">
        <v>181</v>
      </c>
      <c r="B52" s="76">
        <f>'2021-07-30 mouse'!H79</f>
        <v>93.708664331575761</v>
      </c>
      <c r="C52" s="77">
        <v>44407</v>
      </c>
    </row>
    <row r="53" spans="1:3" x14ac:dyDescent="0.2">
      <c r="A53" s="75" t="s">
        <v>214</v>
      </c>
      <c r="B53" s="76">
        <f>'2021-08-20 mouse'!I81</f>
        <v>95.455700577376561</v>
      </c>
      <c r="C53" s="77">
        <v>44428</v>
      </c>
    </row>
    <row r="54" spans="1:3" x14ac:dyDescent="0.2">
      <c r="A54" s="75" t="s">
        <v>215</v>
      </c>
      <c r="B54" s="76">
        <f>'2021-08-20 mouse'!I83</f>
        <v>95.403858664714946</v>
      </c>
      <c r="C54" s="77">
        <v>44428</v>
      </c>
    </row>
    <row r="55" spans="1:3" x14ac:dyDescent="0.2">
      <c r="A55" s="75" t="s">
        <v>216</v>
      </c>
      <c r="B55" s="76">
        <f>'2021-08-20 mouse'!I85</f>
        <v>94.629279499064793</v>
      </c>
      <c r="C55" s="77">
        <v>44428</v>
      </c>
    </row>
    <row r="56" spans="1:3" x14ac:dyDescent="0.2">
      <c r="A56" s="75" t="s">
        <v>143</v>
      </c>
      <c r="B56" s="76">
        <f>'2021-07-23 mouse'!I73</f>
        <v>73.034735677873783</v>
      </c>
      <c r="C56" s="77">
        <v>44400</v>
      </c>
    </row>
    <row r="57" spans="1:3" x14ac:dyDescent="0.2">
      <c r="A57" s="75" t="s">
        <v>144</v>
      </c>
      <c r="B57" s="76">
        <f>'2021-07-23 mouse'!I75</f>
        <v>68.908366666389469</v>
      </c>
      <c r="C57" s="77">
        <v>44400</v>
      </c>
    </row>
    <row r="58" spans="1:3" x14ac:dyDescent="0.2">
      <c r="A58" s="75" t="s">
        <v>145</v>
      </c>
      <c r="B58" s="76">
        <f>'2021-07-23 mouse'!I77</f>
        <v>76.193129371065524</v>
      </c>
      <c r="C58" s="77">
        <v>44400</v>
      </c>
    </row>
    <row r="59" spans="1:3" x14ac:dyDescent="0.2">
      <c r="A59" s="75" t="s">
        <v>182</v>
      </c>
      <c r="B59" s="76">
        <f>'2021-07-30 mouse'!I75</f>
        <v>94.524515772591471</v>
      </c>
      <c r="C59" s="77">
        <v>44407</v>
      </c>
    </row>
    <row r="60" spans="1:3" x14ac:dyDescent="0.2">
      <c r="A60" s="75" t="s">
        <v>183</v>
      </c>
      <c r="B60" s="76">
        <f>'2021-07-30 mouse'!I77</f>
        <v>94.78037450853131</v>
      </c>
      <c r="C60" s="77">
        <v>44407</v>
      </c>
    </row>
    <row r="61" spans="1:3" x14ac:dyDescent="0.2">
      <c r="A61" s="75" t="s">
        <v>184</v>
      </c>
      <c r="B61" s="76">
        <f>'2021-07-30 mouse'!I79</f>
        <v>95.248644270534413</v>
      </c>
      <c r="C61" s="77">
        <v>44407</v>
      </c>
    </row>
    <row r="62" spans="1:3" x14ac:dyDescent="0.2">
      <c r="A62" s="75" t="s">
        <v>217</v>
      </c>
      <c r="B62" s="76">
        <f>'2021-08-20 mouse'!J81</f>
        <v>95.172094819874744</v>
      </c>
      <c r="C62" s="77">
        <v>44428</v>
      </c>
    </row>
    <row r="63" spans="1:3" x14ac:dyDescent="0.2">
      <c r="A63" s="75" t="s">
        <v>218</v>
      </c>
      <c r="B63" s="76">
        <f>'2021-08-20 mouse'!J83</f>
        <v>97.006383670813989</v>
      </c>
      <c r="C63" s="77">
        <v>44428</v>
      </c>
    </row>
    <row r="64" spans="1:3" x14ac:dyDescent="0.2">
      <c r="A64" s="75" t="s">
        <v>219</v>
      </c>
      <c r="B64" s="76">
        <f>'2021-08-20 mouse'!J85</f>
        <v>96.885927461982561</v>
      </c>
      <c r="C64" s="77">
        <v>44428</v>
      </c>
    </row>
    <row r="65" spans="1:3" x14ac:dyDescent="0.2">
      <c r="A65" s="75" t="s">
        <v>146</v>
      </c>
      <c r="B65" s="76">
        <f>'2021-07-23 mouse'!J73</f>
        <v>73.805623238060392</v>
      </c>
      <c r="C65" s="77">
        <v>44400</v>
      </c>
    </row>
    <row r="66" spans="1:3" x14ac:dyDescent="0.2">
      <c r="A66" s="75" t="s">
        <v>147</v>
      </c>
      <c r="B66" s="76">
        <f>'2021-07-23 mouse'!J75</f>
        <v>76.04094768442674</v>
      </c>
      <c r="C66" s="77">
        <v>44400</v>
      </c>
    </row>
    <row r="67" spans="1:3" x14ac:dyDescent="0.2">
      <c r="A67" s="75" t="s">
        <v>148</v>
      </c>
      <c r="B67" s="76">
        <f>'2021-07-23 mouse'!J77</f>
        <v>74.504162127549876</v>
      </c>
      <c r="C67" s="77">
        <v>44400</v>
      </c>
    </row>
    <row r="68" spans="1:3" x14ac:dyDescent="0.2">
      <c r="A68" s="75" t="s">
        <v>185</v>
      </c>
      <c r="B68" s="76">
        <f>'2021-07-30 mouse'!J75</f>
        <v>95.107036919825575</v>
      </c>
      <c r="C68" s="77">
        <v>44407</v>
      </c>
    </row>
    <row r="69" spans="1:3" x14ac:dyDescent="0.2">
      <c r="A69" s="75" t="s">
        <v>186</v>
      </c>
      <c r="B69" s="76">
        <f>'2021-07-30 mouse'!J77</f>
        <v>95.288873631531246</v>
      </c>
      <c r="C69" s="77">
        <v>44407</v>
      </c>
    </row>
    <row r="70" spans="1:3" x14ac:dyDescent="0.2">
      <c r="A70" s="75" t="s">
        <v>187</v>
      </c>
      <c r="B70" s="76">
        <f>'2021-07-30 mouse'!J79</f>
        <v>93.251658790651774</v>
      </c>
      <c r="C70" s="77">
        <v>44407</v>
      </c>
    </row>
    <row r="71" spans="1:3" x14ac:dyDescent="0.2">
      <c r="A71" s="75" t="s">
        <v>220</v>
      </c>
      <c r="B71" s="76">
        <f>'2021-08-20 mouse'!K81</f>
        <v>90.425510287061854</v>
      </c>
      <c r="C71" s="77">
        <v>44428</v>
      </c>
    </row>
    <row r="72" spans="1:3" x14ac:dyDescent="0.2">
      <c r="A72" s="75" t="s">
        <v>221</v>
      </c>
      <c r="B72" s="76">
        <f>'2021-08-20 mouse'!K83</f>
        <v>89.701248271936223</v>
      </c>
      <c r="C72" s="77">
        <v>44428</v>
      </c>
    </row>
    <row r="73" spans="1:3" x14ac:dyDescent="0.2">
      <c r="A73" s="75" t="s">
        <v>222</v>
      </c>
      <c r="B73" s="76">
        <f>'2021-08-20 mouse'!K85</f>
        <v>92.936793526876443</v>
      </c>
      <c r="C73" s="77">
        <v>44428</v>
      </c>
    </row>
    <row r="74" spans="1:3" x14ac:dyDescent="0.2">
      <c r="A74" s="75" t="s">
        <v>149</v>
      </c>
      <c r="B74" s="76">
        <f>'2021-07-23 mouse'!K73</f>
        <v>15.757041521484231</v>
      </c>
      <c r="C74" s="77">
        <v>44400</v>
      </c>
    </row>
    <row r="75" spans="1:3" x14ac:dyDescent="0.2">
      <c r="A75" s="75" t="s">
        <v>150</v>
      </c>
      <c r="B75" s="76">
        <f>'2021-07-23 mouse'!K75</f>
        <v>26.010594506490591</v>
      </c>
      <c r="C75" s="77">
        <v>44400</v>
      </c>
    </row>
    <row r="76" spans="1:3" x14ac:dyDescent="0.2">
      <c r="A76" s="75" t="s">
        <v>151</v>
      </c>
      <c r="B76" s="76">
        <f>'2021-07-23 mouse'!K77</f>
        <v>18.369078011825266</v>
      </c>
      <c r="C76" s="77">
        <v>44400</v>
      </c>
    </row>
    <row r="77" spans="1:3" x14ac:dyDescent="0.2">
      <c r="A77" s="75" t="s">
        <v>188</v>
      </c>
      <c r="B77" s="76">
        <f>'2021-07-30 mouse'!K75</f>
        <v>71.878603880255966</v>
      </c>
      <c r="C77" s="77">
        <v>44407</v>
      </c>
    </row>
    <row r="78" spans="1:3" x14ac:dyDescent="0.2">
      <c r="A78" s="75" t="s">
        <v>189</v>
      </c>
      <c r="B78" s="76">
        <f>'2021-07-30 mouse'!K77</f>
        <v>68.706921059265909</v>
      </c>
      <c r="C78" s="77">
        <v>44407</v>
      </c>
    </row>
    <row r="79" spans="1:3" x14ac:dyDescent="0.2">
      <c r="A79" s="75" t="s">
        <v>190</v>
      </c>
      <c r="B79" s="76">
        <f>'2021-07-30 mouse'!K79</f>
        <v>66.011553872478288</v>
      </c>
      <c r="C79" s="77">
        <v>44407</v>
      </c>
    </row>
    <row r="80" spans="1:3" x14ac:dyDescent="0.2">
      <c r="A80" s="75" t="s">
        <v>223</v>
      </c>
      <c r="B80" s="76">
        <f>'2021-08-20 mouse'!L81</f>
        <v>79.707957225339484</v>
      </c>
      <c r="C80" s="77">
        <v>44428</v>
      </c>
    </row>
    <row r="81" spans="1:3" x14ac:dyDescent="0.2">
      <c r="A81" s="75" t="s">
        <v>224</v>
      </c>
      <c r="B81" s="76">
        <f>'2021-08-20 mouse'!L83</f>
        <v>82.591282426608089</v>
      </c>
      <c r="C81" s="77">
        <v>44428</v>
      </c>
    </row>
    <row r="82" spans="1:3" x14ac:dyDescent="0.2">
      <c r="A82" s="75" t="s">
        <v>225</v>
      </c>
      <c r="B82" s="76">
        <f>'2021-08-20 mouse'!L85</f>
        <v>82.09725949418555</v>
      </c>
      <c r="C82" s="77">
        <v>44428</v>
      </c>
    </row>
    <row r="83" spans="1:3" x14ac:dyDescent="0.2">
      <c r="A83" s="75" t="s">
        <v>152</v>
      </c>
      <c r="B83" s="76">
        <f>'2021-07-23 mouse'!L73</f>
        <v>9.1134377260895967</v>
      </c>
      <c r="C83" s="77">
        <v>44400</v>
      </c>
    </row>
    <row r="84" spans="1:3" x14ac:dyDescent="0.2">
      <c r="A84" s="75" t="s">
        <v>153</v>
      </c>
      <c r="B84" s="76">
        <f>'2021-07-23 mouse'!L75</f>
        <v>5.6382067508794114</v>
      </c>
      <c r="C84" s="77">
        <v>44400</v>
      </c>
    </row>
    <row r="85" spans="1:3" x14ac:dyDescent="0.2">
      <c r="A85" s="75" t="s">
        <v>154</v>
      </c>
      <c r="B85" s="76">
        <f>'2021-07-23 mouse'!L77</f>
        <v>6.2169961164564125</v>
      </c>
      <c r="C85" s="77">
        <v>44400</v>
      </c>
    </row>
    <row r="86" spans="1:3" x14ac:dyDescent="0.2">
      <c r="A86" s="75" t="s">
        <v>191</v>
      </c>
      <c r="B86" s="76">
        <f>'2021-07-30 mouse'!L75</f>
        <v>34.182083451786454</v>
      </c>
      <c r="C86" s="77">
        <v>44407</v>
      </c>
    </row>
    <row r="87" spans="1:3" x14ac:dyDescent="0.2">
      <c r="A87" s="75" t="s">
        <v>192</v>
      </c>
      <c r="B87" s="76">
        <f>'2021-07-30 mouse'!L77</f>
        <v>34.191738498425693</v>
      </c>
      <c r="C87" s="77">
        <v>44407</v>
      </c>
    </row>
    <row r="88" spans="1:3" x14ac:dyDescent="0.2">
      <c r="A88" s="75" t="s">
        <v>193</v>
      </c>
      <c r="B88" s="76">
        <f>'2021-07-30 mouse'!L79</f>
        <v>32.52463377871706</v>
      </c>
      <c r="C88" s="77">
        <v>44407</v>
      </c>
    </row>
    <row r="89" spans="1:3" x14ac:dyDescent="0.2">
      <c r="A89" s="75" t="s">
        <v>226</v>
      </c>
      <c r="B89" s="76">
        <f>'2021-08-20 mouse'!M81</f>
        <v>43.098418313409759</v>
      </c>
      <c r="C89" s="77">
        <v>44428</v>
      </c>
    </row>
    <row r="90" spans="1:3" x14ac:dyDescent="0.2">
      <c r="A90" s="75" t="s">
        <v>227</v>
      </c>
      <c r="B90" s="76">
        <f>'2021-08-20 mouse'!M83</f>
        <v>45.402333902577851</v>
      </c>
      <c r="C90" s="77">
        <v>44428</v>
      </c>
    </row>
    <row r="91" spans="1:3" x14ac:dyDescent="0.2">
      <c r="A91" s="75" t="s">
        <v>228</v>
      </c>
      <c r="B91" s="76">
        <f>'2021-08-20 mouse'!M85</f>
        <v>45.091282426608103</v>
      </c>
      <c r="C91" s="77">
        <v>44428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518B-71BE-43B1-8ED7-22F61837B202}">
  <dimension ref="A1:C109"/>
  <sheetViews>
    <sheetView workbookViewId="0">
      <selection activeCell="B110" sqref="B110"/>
    </sheetView>
  </sheetViews>
  <sheetFormatPr baseColWidth="10" defaultRowHeight="15" x14ac:dyDescent="0.25"/>
  <cols>
    <col min="1" max="1" width="49.5703125" customWidth="1"/>
  </cols>
  <sheetData>
    <row r="1" spans="1:3" x14ac:dyDescent="0.25">
      <c r="A1" t="s">
        <v>124</v>
      </c>
      <c r="B1" t="s">
        <v>155</v>
      </c>
      <c r="C1" t="s">
        <v>156</v>
      </c>
    </row>
    <row r="2" spans="1:3" x14ac:dyDescent="0.25">
      <c r="A2" t="s">
        <v>246</v>
      </c>
      <c r="B2" s="49">
        <f>'2021-08-27 rat'!D106</f>
        <v>100.33582866786546</v>
      </c>
      <c r="C2" s="51">
        <v>44435</v>
      </c>
    </row>
    <row r="3" spans="1:3" x14ac:dyDescent="0.25">
      <c r="A3" t="s">
        <v>247</v>
      </c>
      <c r="B3" s="49">
        <f>'2021-08-27 rat'!D108</f>
        <v>98.008408469684042</v>
      </c>
      <c r="C3" s="51">
        <v>44435</v>
      </c>
    </row>
    <row r="4" spans="1:3" x14ac:dyDescent="0.25">
      <c r="A4" t="s">
        <v>304</v>
      </c>
      <c r="B4" s="49">
        <f>'2021-08-27 rat'!D110</f>
        <v>101.65576286245054</v>
      </c>
      <c r="C4" s="51">
        <v>44435</v>
      </c>
    </row>
    <row r="5" spans="1:3" x14ac:dyDescent="0.25">
      <c r="A5" t="s">
        <v>305</v>
      </c>
      <c r="B5" s="49">
        <f>'2021-09-03 rat'!D106</f>
        <v>97.986400316234565</v>
      </c>
      <c r="C5" s="51">
        <v>44442</v>
      </c>
    </row>
    <row r="6" spans="1:3" x14ac:dyDescent="0.25">
      <c r="A6" t="s">
        <v>306</v>
      </c>
      <c r="B6" s="49">
        <f>'2021-09-03 rat'!D108</f>
        <v>100.10660938242421</v>
      </c>
      <c r="C6" s="51">
        <v>44442</v>
      </c>
    </row>
    <row r="7" spans="1:3" x14ac:dyDescent="0.25">
      <c r="A7" t="s">
        <v>307</v>
      </c>
      <c r="B7" s="49">
        <f>'2021-09-03 rat'!D110</f>
        <v>101.90699030134121</v>
      </c>
      <c r="C7" s="51">
        <v>44442</v>
      </c>
    </row>
    <row r="8" spans="1:3" x14ac:dyDescent="0.25">
      <c r="A8" t="s">
        <v>308</v>
      </c>
      <c r="B8" s="49">
        <f>'2021-09-10 rat'!D106</f>
        <v>98.907127244674925</v>
      </c>
      <c r="C8" s="51">
        <v>44449</v>
      </c>
    </row>
    <row r="9" spans="1:3" x14ac:dyDescent="0.25">
      <c r="A9" t="s">
        <v>309</v>
      </c>
      <c r="B9" s="49">
        <f>'2021-09-10 rat'!D108</f>
        <v>99.254275061072306</v>
      </c>
      <c r="C9" s="51">
        <v>44449</v>
      </c>
    </row>
    <row r="10" spans="1:3" x14ac:dyDescent="0.25">
      <c r="A10" t="s">
        <v>310</v>
      </c>
      <c r="B10" s="49">
        <f>'2021-09-10 rat'!D110</f>
        <v>101.83859769425278</v>
      </c>
      <c r="C10" s="51">
        <v>44449</v>
      </c>
    </row>
    <row r="11" spans="1:3" x14ac:dyDescent="0.25">
      <c r="A11" t="s">
        <v>311</v>
      </c>
      <c r="B11" s="49">
        <f>'2021-08-27 rat'!E106</f>
        <v>95.140261606281285</v>
      </c>
      <c r="C11" s="51">
        <v>44435</v>
      </c>
    </row>
    <row r="12" spans="1:3" x14ac:dyDescent="0.25">
      <c r="A12" t="s">
        <v>320</v>
      </c>
      <c r="B12" s="49">
        <f>'2021-08-27 rat'!E108</f>
        <v>96.981792985006749</v>
      </c>
      <c r="C12" s="51">
        <v>44435</v>
      </c>
    </row>
    <row r="13" spans="1:3" x14ac:dyDescent="0.25">
      <c r="A13" t="s">
        <v>321</v>
      </c>
      <c r="B13" s="49">
        <f>'2021-08-27 rat'!E110</f>
        <v>96.150298207355092</v>
      </c>
      <c r="C13" s="51">
        <v>44435</v>
      </c>
    </row>
    <row r="14" spans="1:3" x14ac:dyDescent="0.25">
      <c r="A14" t="s">
        <v>322</v>
      </c>
      <c r="B14" s="49">
        <f>'2021-09-03 rat'!E106</f>
        <v>96.618446218161921</v>
      </c>
      <c r="C14" s="51">
        <v>44442</v>
      </c>
    </row>
    <row r="15" spans="1:3" x14ac:dyDescent="0.25">
      <c r="A15" t="s">
        <v>323</v>
      </c>
      <c r="B15" s="49">
        <f>'2021-09-03 rat'!E108</f>
        <v>98.507468646060843</v>
      </c>
      <c r="C15" s="51">
        <v>44442</v>
      </c>
    </row>
    <row r="16" spans="1:3" x14ac:dyDescent="0.25">
      <c r="A16" t="s">
        <v>324</v>
      </c>
      <c r="B16" s="49">
        <f>'2021-09-03 rat'!E110</f>
        <v>99.784385518692574</v>
      </c>
      <c r="C16" s="51">
        <v>44442</v>
      </c>
    </row>
    <row r="17" spans="1:3" x14ac:dyDescent="0.25">
      <c r="A17" t="s">
        <v>325</v>
      </c>
      <c r="B17" s="49">
        <f>'2021-09-10 rat'!E106</f>
        <v>100.55429363276617</v>
      </c>
      <c r="C17" s="51">
        <v>44449</v>
      </c>
    </row>
    <row r="18" spans="1:3" x14ac:dyDescent="0.25">
      <c r="A18" t="s">
        <v>326</v>
      </c>
      <c r="B18" s="49">
        <f>'2021-09-10 rat'!E108</f>
        <v>101.17858826554664</v>
      </c>
      <c r="C18" s="51">
        <v>44449</v>
      </c>
    </row>
    <row r="19" spans="1:3" x14ac:dyDescent="0.25">
      <c r="A19" t="s">
        <v>327</v>
      </c>
      <c r="B19" s="49">
        <f>'2021-09-10 rat'!E110</f>
        <v>102.47289246989241</v>
      </c>
      <c r="C19" s="51">
        <v>44449</v>
      </c>
    </row>
    <row r="20" spans="1:3" x14ac:dyDescent="0.25">
      <c r="A20" t="s">
        <v>328</v>
      </c>
      <c r="B20" s="49">
        <f>'2021-08-27 rat'!F106</f>
        <v>94.798481544301765</v>
      </c>
      <c r="C20" s="51">
        <v>44435</v>
      </c>
    </row>
    <row r="21" spans="1:3" x14ac:dyDescent="0.25">
      <c r="A21" t="s">
        <v>329</v>
      </c>
      <c r="B21" s="49">
        <f>'2021-08-27 rat'!F108</f>
        <v>95.063743681957519</v>
      </c>
      <c r="C21" s="51">
        <v>44435</v>
      </c>
    </row>
    <row r="22" spans="1:3" x14ac:dyDescent="0.25">
      <c r="A22" t="s">
        <v>330</v>
      </c>
      <c r="B22" s="49">
        <f>'2021-08-27 rat'!F110</f>
        <v>98.417779364816212</v>
      </c>
      <c r="C22" s="51">
        <v>44435</v>
      </c>
    </row>
    <row r="23" spans="1:3" x14ac:dyDescent="0.25">
      <c r="A23" t="s">
        <v>331</v>
      </c>
      <c r="B23" s="49">
        <f>'2021-09-03 rat'!F106</f>
        <v>98.53741510179799</v>
      </c>
      <c r="C23" s="51">
        <v>44442</v>
      </c>
    </row>
    <row r="24" spans="1:3" x14ac:dyDescent="0.25">
      <c r="A24" t="s">
        <v>332</v>
      </c>
      <c r="B24" s="49">
        <f>'2021-09-03 rat'!F108</f>
        <v>98.366121374981532</v>
      </c>
      <c r="C24" s="51">
        <v>44442</v>
      </c>
    </row>
    <row r="25" spans="1:3" x14ac:dyDescent="0.25">
      <c r="A25" t="s">
        <v>333</v>
      </c>
      <c r="B25" s="49">
        <f>'2021-09-03 rat'!F110</f>
        <v>98.025929637807593</v>
      </c>
      <c r="C25" s="51">
        <v>44442</v>
      </c>
    </row>
    <row r="26" spans="1:3" x14ac:dyDescent="0.25">
      <c r="A26" t="s">
        <v>334</v>
      </c>
      <c r="B26" s="49">
        <f>'2021-09-10 rat'!F106</f>
        <v>100.90429863283761</v>
      </c>
      <c r="C26" s="51">
        <v>44449</v>
      </c>
    </row>
    <row r="27" spans="1:3" x14ac:dyDescent="0.25">
      <c r="A27" t="s">
        <v>335</v>
      </c>
      <c r="B27" s="49">
        <f>'2021-09-10 rat'!F108</f>
        <v>99.204274346776373</v>
      </c>
      <c r="C27" s="51">
        <v>44449</v>
      </c>
    </row>
    <row r="28" spans="1:3" x14ac:dyDescent="0.25">
      <c r="A28" t="s">
        <v>319</v>
      </c>
      <c r="B28" s="49">
        <f>'2021-09-10 rat'!F110</f>
        <v>100.11143016328805</v>
      </c>
      <c r="C28" s="51">
        <v>44449</v>
      </c>
    </row>
    <row r="29" spans="1:3" x14ac:dyDescent="0.25">
      <c r="A29" t="s">
        <v>318</v>
      </c>
      <c r="B29" s="49">
        <f>'2021-08-27 rat'!G106</f>
        <v>95.150463996191121</v>
      </c>
      <c r="C29" s="51">
        <v>44435</v>
      </c>
    </row>
    <row r="30" spans="1:3" x14ac:dyDescent="0.25">
      <c r="A30" t="s">
        <v>317</v>
      </c>
      <c r="B30" s="49">
        <f>'2021-08-27 rat'!G108</f>
        <v>92.714643405217672</v>
      </c>
      <c r="C30" s="51">
        <v>44435</v>
      </c>
    </row>
    <row r="31" spans="1:3" x14ac:dyDescent="0.25">
      <c r="A31" t="s">
        <v>316</v>
      </c>
      <c r="B31" s="49">
        <f>'2021-08-27 rat'!G110</f>
        <v>95.29967394862247</v>
      </c>
      <c r="C31" s="51">
        <v>44435</v>
      </c>
    </row>
    <row r="32" spans="1:3" x14ac:dyDescent="0.25">
      <c r="A32" t="s">
        <v>315</v>
      </c>
      <c r="B32" s="49">
        <f>'2021-09-03 rat'!G106</f>
        <v>99.823914840265601</v>
      </c>
      <c r="C32" s="51">
        <v>44442</v>
      </c>
    </row>
    <row r="33" spans="1:3" x14ac:dyDescent="0.25">
      <c r="A33" t="s">
        <v>314</v>
      </c>
      <c r="B33" s="49">
        <f>'2021-09-03 rat'!G108</f>
        <v>98.721885269138781</v>
      </c>
      <c r="C33" s="51">
        <v>44442</v>
      </c>
    </row>
    <row r="34" spans="1:3" x14ac:dyDescent="0.25">
      <c r="A34" t="s">
        <v>312</v>
      </c>
      <c r="B34" s="49">
        <f>'2021-09-03 rat'!G110</f>
        <v>100.30425599028936</v>
      </c>
      <c r="C34" s="51">
        <v>44442</v>
      </c>
    </row>
    <row r="35" spans="1:3" x14ac:dyDescent="0.25">
      <c r="A35" t="s">
        <v>313</v>
      </c>
      <c r="B35" s="49">
        <f>'2021-09-10 rat'!G106</f>
        <v>102.12288746982099</v>
      </c>
      <c r="C35" s="51">
        <v>44449</v>
      </c>
    </row>
    <row r="36" spans="1:3" x14ac:dyDescent="0.25">
      <c r="A36" t="s">
        <v>303</v>
      </c>
      <c r="B36" s="49">
        <f>'2021-09-10 rat'!G108</f>
        <v>100.5714367348105</v>
      </c>
      <c r="C36" s="51">
        <v>44449</v>
      </c>
    </row>
    <row r="37" spans="1:3" x14ac:dyDescent="0.25">
      <c r="A37" t="s">
        <v>302</v>
      </c>
      <c r="B37" s="49">
        <f>'2021-09-10 rat'!G110</f>
        <v>104.14148773553909</v>
      </c>
      <c r="C37" s="51">
        <v>44449</v>
      </c>
    </row>
    <row r="38" spans="1:3" x14ac:dyDescent="0.25">
      <c r="A38" t="s">
        <v>301</v>
      </c>
      <c r="B38" s="49">
        <f>'2021-08-27 rat'!H106</f>
        <v>95.367264781775134</v>
      </c>
      <c r="C38" s="51">
        <v>44435</v>
      </c>
    </row>
    <row r="39" spans="1:3" x14ac:dyDescent="0.25">
      <c r="A39" t="s">
        <v>300</v>
      </c>
      <c r="B39" s="49">
        <f>'2021-08-27 rat'!H108</f>
        <v>96.567320894919646</v>
      </c>
      <c r="C39" s="51">
        <v>44435</v>
      </c>
    </row>
    <row r="40" spans="1:3" x14ac:dyDescent="0.25">
      <c r="A40" t="s">
        <v>299</v>
      </c>
      <c r="B40" s="49">
        <f>'2021-08-27 rat'!H110</f>
        <v>95.087974357993374</v>
      </c>
      <c r="C40" s="51">
        <v>44435</v>
      </c>
    </row>
    <row r="41" spans="1:3" x14ac:dyDescent="0.25">
      <c r="A41" t="s">
        <v>298</v>
      </c>
      <c r="B41" s="49">
        <f>'2021-09-03 rat'!H106</f>
        <v>96.267473756922612</v>
      </c>
      <c r="C41" s="51">
        <v>44442</v>
      </c>
    </row>
    <row r="42" spans="1:3" x14ac:dyDescent="0.25">
      <c r="A42" t="s">
        <v>297</v>
      </c>
      <c r="B42" s="49">
        <f>'2021-09-03 rat'!H108</f>
        <v>97.845053045155268</v>
      </c>
      <c r="C42" s="51">
        <v>44442</v>
      </c>
    </row>
    <row r="43" spans="1:3" x14ac:dyDescent="0.25">
      <c r="A43" t="s">
        <v>296</v>
      </c>
      <c r="B43" s="49">
        <f>'2021-09-03 rat'!H110</f>
        <v>98.121758296166448</v>
      </c>
      <c r="C43" s="51">
        <v>44442</v>
      </c>
    </row>
    <row r="44" spans="1:3" x14ac:dyDescent="0.25">
      <c r="A44" t="s">
        <v>295</v>
      </c>
      <c r="B44" s="49">
        <f>'2021-09-10 rat'!H106</f>
        <v>99.565708081544031</v>
      </c>
      <c r="C44" s="51">
        <v>44449</v>
      </c>
    </row>
    <row r="45" spans="1:3" x14ac:dyDescent="0.25">
      <c r="A45" t="s">
        <v>294</v>
      </c>
      <c r="B45" s="49">
        <f>'2021-09-10 rat'!H108</f>
        <v>103.29576136801954</v>
      </c>
      <c r="C45" s="51">
        <v>44449</v>
      </c>
    </row>
    <row r="46" spans="1:3" x14ac:dyDescent="0.25">
      <c r="A46" t="s">
        <v>293</v>
      </c>
      <c r="B46" s="49">
        <f>'2021-09-10 rat'!H110</f>
        <v>99.842854897927111</v>
      </c>
      <c r="C46" s="51">
        <v>44449</v>
      </c>
    </row>
    <row r="47" spans="1:3" x14ac:dyDescent="0.25">
      <c r="A47" t="s">
        <v>292</v>
      </c>
      <c r="B47" s="49">
        <f>'2021-08-27 rat'!I106</f>
        <v>94.873724169886813</v>
      </c>
      <c r="C47" s="51">
        <v>44435</v>
      </c>
    </row>
    <row r="48" spans="1:3" x14ac:dyDescent="0.25">
      <c r="A48" t="s">
        <v>291</v>
      </c>
      <c r="B48" s="49">
        <f>'2021-08-27 rat'!I108</f>
        <v>94.818886324121436</v>
      </c>
      <c r="C48" s="51">
        <v>44435</v>
      </c>
    </row>
    <row r="49" spans="1:3" x14ac:dyDescent="0.25">
      <c r="A49" t="s">
        <v>290</v>
      </c>
      <c r="B49" s="49">
        <f>'2021-08-27 rat'!I110</f>
        <v>95.198925348262847</v>
      </c>
      <c r="C49" s="51">
        <v>44435</v>
      </c>
    </row>
    <row r="50" spans="1:3" x14ac:dyDescent="0.25">
      <c r="A50" t="s">
        <v>289</v>
      </c>
      <c r="B50" s="49">
        <f>'2021-09-03 rat'!I106</f>
        <v>95.924886303289711</v>
      </c>
      <c r="C50" s="51">
        <v>44442</v>
      </c>
    </row>
    <row r="51" spans="1:3" x14ac:dyDescent="0.25">
      <c r="A51" t="s">
        <v>288</v>
      </c>
      <c r="B51" s="49">
        <f>'2021-09-03 rat'!I108</f>
        <v>96.5873019041953</v>
      </c>
      <c r="C51" s="51">
        <v>44442</v>
      </c>
    </row>
    <row r="52" spans="1:3" x14ac:dyDescent="0.25">
      <c r="A52" t="s">
        <v>287</v>
      </c>
      <c r="B52" s="49">
        <f>'2021-09-03 rat'!I110</f>
        <v>97.479706285162123</v>
      </c>
      <c r="C52" s="51">
        <v>44442</v>
      </c>
    </row>
    <row r="53" spans="1:3" x14ac:dyDescent="0.25">
      <c r="A53" t="s">
        <v>286</v>
      </c>
      <c r="B53" s="49">
        <f>'2021-09-10 rat'!I106</f>
        <v>96.717095958513681</v>
      </c>
      <c r="C53" s="51">
        <v>44449</v>
      </c>
    </row>
    <row r="54" spans="1:3" x14ac:dyDescent="0.25">
      <c r="A54" t="s">
        <v>285</v>
      </c>
      <c r="B54" s="49">
        <f>'2021-09-10 rat'!I108</f>
        <v>100.34429063272331</v>
      </c>
      <c r="C54" s="51">
        <v>44449</v>
      </c>
    </row>
    <row r="55" spans="1:3" x14ac:dyDescent="0.25">
      <c r="A55" t="s">
        <v>284</v>
      </c>
      <c r="B55" s="49">
        <f>'2021-09-10 rat'!I110</f>
        <v>99.191417020243151</v>
      </c>
      <c r="C55" s="51">
        <v>44449</v>
      </c>
    </row>
    <row r="56" spans="1:3" x14ac:dyDescent="0.25">
      <c r="A56" t="s">
        <v>283</v>
      </c>
      <c r="B56" s="49">
        <f>'2021-08-27 rat'!J106</f>
        <v>96.739486224648132</v>
      </c>
      <c r="C56" s="51">
        <v>44435</v>
      </c>
    </row>
    <row r="57" spans="1:3" x14ac:dyDescent="0.25">
      <c r="A57" t="s">
        <v>282</v>
      </c>
      <c r="B57" s="49">
        <f>'2021-08-27 rat'!J108</f>
        <v>94.511539328087608</v>
      </c>
      <c r="C57" s="51">
        <v>44435</v>
      </c>
    </row>
    <row r="58" spans="1:3" x14ac:dyDescent="0.25">
      <c r="A58" t="s">
        <v>281</v>
      </c>
      <c r="B58" s="49">
        <f>'2021-08-27 rat'!J110</f>
        <v>94.577854862501553</v>
      </c>
      <c r="C58" s="51">
        <v>44435</v>
      </c>
    </row>
    <row r="59" spans="1:3" x14ac:dyDescent="0.25">
      <c r="A59" t="s">
        <v>280</v>
      </c>
      <c r="B59" s="49">
        <f>'2021-09-03 rat'!J106</f>
        <v>92.095333543624008</v>
      </c>
      <c r="C59" s="51">
        <v>44442</v>
      </c>
    </row>
    <row r="60" spans="1:3" x14ac:dyDescent="0.25">
      <c r="A60" t="s">
        <v>279</v>
      </c>
      <c r="B60" s="49">
        <f>'2021-09-03 rat'!J108</f>
        <v>94.740204514328383</v>
      </c>
      <c r="C60" s="51">
        <v>44442</v>
      </c>
    </row>
    <row r="61" spans="1:3" x14ac:dyDescent="0.25">
      <c r="A61" t="s">
        <v>278</v>
      </c>
      <c r="B61" s="49">
        <f>'2021-09-03 rat'!J110</f>
        <v>93.920869485360186</v>
      </c>
      <c r="C61" s="51">
        <v>44442</v>
      </c>
    </row>
    <row r="62" spans="1:3" x14ac:dyDescent="0.25">
      <c r="A62" t="s">
        <v>277</v>
      </c>
      <c r="B62" s="49">
        <f>'2021-09-10 rat'!J106</f>
        <v>97.1913884484064</v>
      </c>
      <c r="C62" s="51">
        <v>44449</v>
      </c>
    </row>
    <row r="63" spans="1:3" x14ac:dyDescent="0.25">
      <c r="A63" t="s">
        <v>276</v>
      </c>
      <c r="B63" s="49">
        <f>'2021-09-10 rat'!J108</f>
        <v>96.909955856512227</v>
      </c>
      <c r="C63" s="51">
        <v>44449</v>
      </c>
    </row>
    <row r="64" spans="1:3" x14ac:dyDescent="0.25">
      <c r="A64" t="s">
        <v>275</v>
      </c>
      <c r="B64" s="49">
        <f>'2021-09-10 rat'!J110</f>
        <v>97.747110673009615</v>
      </c>
      <c r="C64" s="51">
        <v>44449</v>
      </c>
    </row>
    <row r="65" spans="1:3" x14ac:dyDescent="0.25">
      <c r="A65" t="s">
        <v>274</v>
      </c>
      <c r="B65" s="49">
        <f>'2021-08-27 rat'!K106</f>
        <v>91.879322731349831</v>
      </c>
      <c r="C65" s="51">
        <v>44435</v>
      </c>
    </row>
    <row r="66" spans="1:3" x14ac:dyDescent="0.25">
      <c r="A66" t="s">
        <v>273</v>
      </c>
      <c r="B66" s="49">
        <f>'2021-08-27 rat'!K108</f>
        <v>91.855092055313975</v>
      </c>
      <c r="C66" s="51">
        <v>44435</v>
      </c>
    </row>
    <row r="67" spans="1:3" x14ac:dyDescent="0.25">
      <c r="A67" t="s">
        <v>272</v>
      </c>
      <c r="B67" s="49">
        <f>'2021-08-27 rat'!K110</f>
        <v>92.624097194767884</v>
      </c>
      <c r="C67" s="51">
        <v>44435</v>
      </c>
    </row>
    <row r="68" spans="1:3" x14ac:dyDescent="0.25">
      <c r="A68" t="s">
        <v>271</v>
      </c>
      <c r="B68" s="49">
        <f>'2021-09-03 rat'!K106</f>
        <v>93.168614517243171</v>
      </c>
      <c r="C68" s="51">
        <v>44442</v>
      </c>
    </row>
    <row r="69" spans="1:3" x14ac:dyDescent="0.25">
      <c r="A69" t="s">
        <v>270</v>
      </c>
      <c r="B69" s="49">
        <f>'2021-09-03 rat'!K108</f>
        <v>90.399166290672269</v>
      </c>
      <c r="C69" s="51">
        <v>44442</v>
      </c>
    </row>
    <row r="70" spans="1:3" x14ac:dyDescent="0.25">
      <c r="A70" t="s">
        <v>269</v>
      </c>
      <c r="B70" s="49">
        <f>'2021-09-03 rat'!K110</f>
        <v>94.347307015057083</v>
      </c>
      <c r="C70" s="51">
        <v>44442</v>
      </c>
    </row>
    <row r="71" spans="1:3" x14ac:dyDescent="0.25">
      <c r="A71" t="s">
        <v>268</v>
      </c>
      <c r="B71" s="49">
        <f>'2021-09-10 rat'!K106</f>
        <v>85.892655609365846</v>
      </c>
      <c r="C71" s="51">
        <v>44449</v>
      </c>
    </row>
    <row r="72" spans="1:3" x14ac:dyDescent="0.25">
      <c r="A72" t="s">
        <v>267</v>
      </c>
      <c r="B72" s="49">
        <f>'2021-09-10 rat'!K108</f>
        <v>86.908384405491518</v>
      </c>
      <c r="C72" s="51">
        <v>44449</v>
      </c>
    </row>
    <row r="73" spans="1:3" x14ac:dyDescent="0.25">
      <c r="A73" t="s">
        <v>266</v>
      </c>
      <c r="B73" s="49">
        <f>'2021-09-10 rat'!K110</f>
        <v>85.828368976699664</v>
      </c>
      <c r="C73" s="51">
        <v>44449</v>
      </c>
    </row>
    <row r="74" spans="1:3" x14ac:dyDescent="0.25">
      <c r="A74" t="s">
        <v>336</v>
      </c>
      <c r="B74" s="49">
        <f>'2021-08-27 rat'!L106</f>
        <v>84.128056997351635</v>
      </c>
      <c r="C74" s="51">
        <v>44435</v>
      </c>
    </row>
    <row r="75" spans="1:3" x14ac:dyDescent="0.25">
      <c r="A75" t="s">
        <v>337</v>
      </c>
      <c r="B75" s="49">
        <f>'2021-08-27 rat'!L108</f>
        <v>84.182894843117012</v>
      </c>
      <c r="C75" s="51">
        <v>44435</v>
      </c>
    </row>
    <row r="76" spans="1:3" x14ac:dyDescent="0.25">
      <c r="A76" t="s">
        <v>338</v>
      </c>
      <c r="B76" s="49">
        <f>'2021-08-27 rat'!L110</f>
        <v>78.870000297569717</v>
      </c>
      <c r="C76" s="51">
        <v>44435</v>
      </c>
    </row>
    <row r="77" spans="1:3" x14ac:dyDescent="0.25">
      <c r="A77" t="s">
        <v>339</v>
      </c>
      <c r="B77" s="49">
        <f>'2021-09-03 rat'!L106</f>
        <v>73.831589118655856</v>
      </c>
      <c r="C77" s="51">
        <v>44442</v>
      </c>
    </row>
    <row r="78" spans="1:3" x14ac:dyDescent="0.25">
      <c r="A78" t="s">
        <v>340</v>
      </c>
      <c r="B78" s="49">
        <f>'2021-09-03 rat'!L108</f>
        <v>73.863931290851951</v>
      </c>
      <c r="C78" s="51">
        <v>44442</v>
      </c>
    </row>
    <row r="79" spans="1:3" x14ac:dyDescent="0.25">
      <c r="A79" t="s">
        <v>341</v>
      </c>
      <c r="B79" s="49">
        <f>'2021-09-03 rat'!L110</f>
        <v>72.062352513705491</v>
      </c>
      <c r="C79" s="51">
        <v>44442</v>
      </c>
    </row>
    <row r="80" spans="1:3" x14ac:dyDescent="0.25">
      <c r="A80" t="s">
        <v>342</v>
      </c>
      <c r="B80" s="49">
        <f>'2021-09-10 rat'!L106</f>
        <v>76.225374648209268</v>
      </c>
      <c r="C80" s="51">
        <v>44449</v>
      </c>
    </row>
    <row r="81" spans="1:3" x14ac:dyDescent="0.25">
      <c r="A81" t="s">
        <v>343</v>
      </c>
      <c r="B81" s="49">
        <f>'2021-09-10 rat'!L108</f>
        <v>76.385376933956195</v>
      </c>
      <c r="C81" s="51">
        <v>44449</v>
      </c>
    </row>
    <row r="82" spans="1:3" x14ac:dyDescent="0.25">
      <c r="A82" t="s">
        <v>344</v>
      </c>
      <c r="B82" s="49">
        <f>'2021-09-10 rat'!L110</f>
        <v>81.022586036943395</v>
      </c>
      <c r="C82" s="51">
        <v>44449</v>
      </c>
    </row>
    <row r="83" spans="1:3" x14ac:dyDescent="0.25">
      <c r="A83" t="s">
        <v>265</v>
      </c>
      <c r="B83" s="49">
        <f>'2021-08-27 rat'!M106</f>
        <v>65.589039232440214</v>
      </c>
      <c r="C83" s="51">
        <v>44435</v>
      </c>
    </row>
    <row r="84" spans="1:3" x14ac:dyDescent="0.25">
      <c r="A84" t="s">
        <v>264</v>
      </c>
      <c r="B84" s="49">
        <f>'2021-08-27 rat'!M108</f>
        <v>66.878366257295781</v>
      </c>
      <c r="C84" s="51">
        <v>44435</v>
      </c>
    </row>
    <row r="85" spans="1:3" x14ac:dyDescent="0.25">
      <c r="A85" t="s">
        <v>263</v>
      </c>
      <c r="B85" s="49">
        <f>'2021-08-27 rat'!M110</f>
        <v>63.400626596780306</v>
      </c>
      <c r="C85" s="51">
        <v>44435</v>
      </c>
    </row>
    <row r="86" spans="1:3" x14ac:dyDescent="0.25">
      <c r="A86" t="s">
        <v>262</v>
      </c>
      <c r="B86" s="49">
        <f>'2021-09-03 rat'!M106</f>
        <v>53.012813090194733</v>
      </c>
      <c r="C86" s="51">
        <v>44442</v>
      </c>
    </row>
    <row r="87" spans="1:3" x14ac:dyDescent="0.25">
      <c r="A87" t="s">
        <v>261</v>
      </c>
      <c r="B87" s="49">
        <f>'2021-09-03 rat'!M108</f>
        <v>55.289941584447014</v>
      </c>
      <c r="C87" s="51">
        <v>44442</v>
      </c>
    </row>
    <row r="88" spans="1:3" x14ac:dyDescent="0.25">
      <c r="A88" t="s">
        <v>260</v>
      </c>
      <c r="B88" s="49">
        <f>'2021-09-03 rat'!M110</f>
        <v>56.171565241348475</v>
      </c>
      <c r="C88" s="51">
        <v>44442</v>
      </c>
    </row>
    <row r="89" spans="1:3" x14ac:dyDescent="0.25">
      <c r="A89" t="s">
        <v>259</v>
      </c>
      <c r="B89" s="49">
        <f>'2021-09-10 rat'!M106</f>
        <v>66.15523078901127</v>
      </c>
      <c r="C89" s="51">
        <v>44449</v>
      </c>
    </row>
    <row r="90" spans="1:3" x14ac:dyDescent="0.25">
      <c r="A90" t="s">
        <v>258</v>
      </c>
      <c r="B90" s="49">
        <f>'2021-09-10 rat'!M108</f>
        <v>70.242432034743345</v>
      </c>
      <c r="C90" s="51">
        <v>44449</v>
      </c>
    </row>
    <row r="91" spans="1:3" x14ac:dyDescent="0.25">
      <c r="A91" t="s">
        <v>257</v>
      </c>
      <c r="B91" s="49">
        <f>'2021-09-10 rat'!M110</f>
        <v>65.336647666395237</v>
      </c>
      <c r="C91" s="51">
        <v>44449</v>
      </c>
    </row>
    <row r="92" spans="1:3" x14ac:dyDescent="0.25">
      <c r="A92" t="s">
        <v>345</v>
      </c>
      <c r="B92" s="49">
        <f>'2021-08-27 rat'!N106</f>
        <v>41.447634108289876</v>
      </c>
      <c r="C92" s="51">
        <v>44435</v>
      </c>
    </row>
    <row r="93" spans="1:3" x14ac:dyDescent="0.25">
      <c r="A93" t="s">
        <v>346</v>
      </c>
      <c r="B93" s="49">
        <f>'2021-08-27 rat'!N108</f>
        <v>43.165461509358579</v>
      </c>
      <c r="C93" s="51">
        <v>44435</v>
      </c>
    </row>
    <row r="94" spans="1:3" x14ac:dyDescent="0.25">
      <c r="A94" t="s">
        <v>347</v>
      </c>
      <c r="B94" s="49">
        <f>'2021-08-27 rat'!N110</f>
        <v>42.523986243777614</v>
      </c>
      <c r="C94" s="51">
        <v>44435</v>
      </c>
    </row>
    <row r="95" spans="1:3" x14ac:dyDescent="0.25">
      <c r="A95" t="s">
        <v>348</v>
      </c>
      <c r="B95" s="49">
        <f>'2021-09-03 rat'!N106</f>
        <v>32.724688257395776</v>
      </c>
      <c r="C95" s="51">
        <v>44442</v>
      </c>
    </row>
    <row r="96" spans="1:3" x14ac:dyDescent="0.25">
      <c r="A96" t="s">
        <v>349</v>
      </c>
      <c r="B96" s="49">
        <f>'2021-09-03 rat'!N108</f>
        <v>33.224195139091314</v>
      </c>
      <c r="C96" s="51">
        <v>44442</v>
      </c>
    </row>
    <row r="97" spans="1:3" x14ac:dyDescent="0.25">
      <c r="A97" t="s">
        <v>350</v>
      </c>
      <c r="B97" s="49">
        <f>'2021-09-03 rat'!N110</f>
        <v>31.487300706337074</v>
      </c>
      <c r="C97" s="51">
        <v>44442</v>
      </c>
    </row>
    <row r="98" spans="1:3" x14ac:dyDescent="0.25">
      <c r="A98" t="s">
        <v>351</v>
      </c>
      <c r="B98" s="49">
        <f>'2021-09-10 rat'!N106</f>
        <v>49.594994214203055</v>
      </c>
      <c r="C98" s="51">
        <v>44449</v>
      </c>
    </row>
    <row r="99" spans="1:3" x14ac:dyDescent="0.25">
      <c r="A99" t="s">
        <v>352</v>
      </c>
      <c r="B99" s="49">
        <f>'2021-09-10 rat'!N108</f>
        <v>52.675038214831638</v>
      </c>
      <c r="C99" s="51">
        <v>44449</v>
      </c>
    </row>
    <row r="100" spans="1:3" x14ac:dyDescent="0.25">
      <c r="A100" t="s">
        <v>353</v>
      </c>
      <c r="B100" s="49">
        <f>'2021-09-10 rat'!N110</f>
        <v>47.507821540307724</v>
      </c>
      <c r="C100" s="51">
        <v>44449</v>
      </c>
    </row>
    <row r="101" spans="1:3" x14ac:dyDescent="0.25">
      <c r="A101" t="s">
        <v>256</v>
      </c>
      <c r="B101" s="49">
        <f>'2021-08-27 rat'!O106</f>
        <v>19.574985440339404</v>
      </c>
      <c r="C101" s="51">
        <v>44435</v>
      </c>
    </row>
    <row r="102" spans="1:3" x14ac:dyDescent="0.25">
      <c r="A102" t="s">
        <v>255</v>
      </c>
      <c r="B102" s="49">
        <f>'2021-08-27 rat'!O108</f>
        <v>19.574985440339404</v>
      </c>
      <c r="C102" s="51">
        <v>44435</v>
      </c>
    </row>
    <row r="103" spans="1:3" x14ac:dyDescent="0.25">
      <c r="A103" t="s">
        <v>254</v>
      </c>
      <c r="B103" s="49">
        <f>'2021-08-27 rat'!O110</f>
        <v>20.99821883276158</v>
      </c>
      <c r="C103" s="51">
        <v>44435</v>
      </c>
    </row>
    <row r="104" spans="1:3" x14ac:dyDescent="0.25">
      <c r="A104" t="s">
        <v>253</v>
      </c>
      <c r="B104" s="49">
        <f>'2021-09-03 rat'!O106</f>
        <v>18.296485883240766</v>
      </c>
      <c r="C104" s="51">
        <v>44442</v>
      </c>
    </row>
    <row r="105" spans="1:3" x14ac:dyDescent="0.25">
      <c r="A105" t="s">
        <v>252</v>
      </c>
      <c r="B105" s="49">
        <f>'2021-09-03 rat'!O108</f>
        <v>15.870822968532266</v>
      </c>
      <c r="C105" s="51">
        <v>44442</v>
      </c>
    </row>
    <row r="106" spans="1:3" x14ac:dyDescent="0.25">
      <c r="A106" t="s">
        <v>251</v>
      </c>
      <c r="B106" s="49">
        <f>'2021-09-03 rat'!O110</f>
        <v>15.813325773516954</v>
      </c>
      <c r="C106" s="51">
        <v>44442</v>
      </c>
    </row>
    <row r="107" spans="1:3" x14ac:dyDescent="0.25">
      <c r="A107" t="s">
        <v>250</v>
      </c>
      <c r="B107" s="49">
        <f>'2021-09-10 rat'!O106</f>
        <v>24.666066658095115</v>
      </c>
      <c r="C107" s="51">
        <v>44449</v>
      </c>
    </row>
    <row r="108" spans="1:3" x14ac:dyDescent="0.25">
      <c r="A108" t="s">
        <v>249</v>
      </c>
      <c r="B108" s="49">
        <f>'2021-09-10 rat'!O108</f>
        <v>26.413234474778214</v>
      </c>
      <c r="C108" s="51">
        <v>44449</v>
      </c>
    </row>
    <row r="109" spans="1:3" x14ac:dyDescent="0.25">
      <c r="A109" t="s">
        <v>248</v>
      </c>
      <c r="B109" s="49">
        <f>'2021-09-10 rat'!O110</f>
        <v>22.358890841297733</v>
      </c>
      <c r="C109" s="51">
        <v>44449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2021-07-23 mouse</vt:lpstr>
      <vt:lpstr>2021-07-30 mouse</vt:lpstr>
      <vt:lpstr>2021-08-20 mouse</vt:lpstr>
      <vt:lpstr>2021-08-27 rat</vt:lpstr>
      <vt:lpstr>2021-09-03 rat</vt:lpstr>
      <vt:lpstr>2021-09-10 rat</vt:lpstr>
      <vt:lpstr>DataAnalysis_mouse</vt:lpstr>
      <vt:lpstr>DataAnalysis_rat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</dc:creator>
  <cp:lastModifiedBy>Anja Lehmann</cp:lastModifiedBy>
  <dcterms:created xsi:type="dcterms:W3CDTF">2021-07-23T14:34:30Z</dcterms:created>
  <dcterms:modified xsi:type="dcterms:W3CDTF">2023-02-10T12:25:00Z</dcterms:modified>
</cp:coreProperties>
</file>