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ja_Lehmann\01_PhDProjekt\07_Modeling_ProjectII\Sensitivity analysis\"/>
    </mc:Choice>
  </mc:AlternateContent>
  <xr:revisionPtr revIDLastSave="0" documentId="13_ncr:1_{F930FA6E-0429-4A8B-B10E-0C680728D1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ysis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H30" i="1" s="1"/>
  <c r="D30" i="1"/>
  <c r="C30" i="1"/>
  <c r="G29" i="1"/>
  <c r="G28" i="1"/>
  <c r="C28" i="1"/>
  <c r="D28" i="1" s="1"/>
  <c r="H10" i="1"/>
  <c r="H11" i="1"/>
  <c r="H12" i="1"/>
  <c r="H13" i="1"/>
  <c r="G25" i="1"/>
  <c r="G24" i="1"/>
  <c r="G23" i="1"/>
  <c r="G22" i="1"/>
  <c r="G19" i="1"/>
  <c r="G18" i="1"/>
  <c r="G17" i="1"/>
  <c r="G16" i="1"/>
  <c r="C24" i="1"/>
  <c r="D24" i="1" s="1"/>
  <c r="C22" i="1"/>
  <c r="D22" i="1" s="1"/>
  <c r="C18" i="1"/>
  <c r="D18" i="1" s="1"/>
  <c r="C16" i="1"/>
  <c r="D16" i="1" s="1"/>
  <c r="G5" i="1"/>
  <c r="G11" i="1"/>
  <c r="G10" i="1"/>
  <c r="G13" i="1"/>
  <c r="G12" i="1"/>
  <c r="C10" i="1"/>
  <c r="D10" i="1" s="1"/>
  <c r="C12" i="1"/>
  <c r="D12" i="1" s="1"/>
  <c r="G4" i="1"/>
  <c r="H4" i="1" s="1"/>
  <c r="G7" i="1"/>
  <c r="H7" i="1" s="1"/>
  <c r="G6" i="1"/>
  <c r="H6" i="1" s="1"/>
  <c r="C4" i="1"/>
  <c r="D4" i="1" s="1"/>
  <c r="C6" i="1"/>
  <c r="D6" i="1" s="1"/>
  <c r="H29" i="1" l="1"/>
  <c r="H28" i="1"/>
  <c r="H31" i="1"/>
  <c r="H24" i="1"/>
  <c r="H25" i="1"/>
  <c r="H23" i="1"/>
  <c r="H22" i="1"/>
  <c r="H18" i="1"/>
  <c r="H19" i="1"/>
  <c r="H16" i="1"/>
  <c r="H17" i="1"/>
  <c r="H5" i="1"/>
</calcChain>
</file>

<file path=xl/sharedStrings.xml><?xml version="1.0" encoding="utf-8"?>
<sst xmlns="http://schemas.openxmlformats.org/spreadsheetml/2006/main" count="78" uniqueCount="29">
  <si>
    <t>EC50</t>
  </si>
  <si>
    <t>Variation</t>
  </si>
  <si>
    <t>Tissue</t>
  </si>
  <si>
    <t>liver</t>
  </si>
  <si>
    <t>gut</t>
  </si>
  <si>
    <t>relative sensitivity coefficient</t>
  </si>
  <si>
    <t>x0</t>
  </si>
  <si>
    <t>deltax</t>
  </si>
  <si>
    <t>deltaoutput</t>
  </si>
  <si>
    <t>Emax</t>
  </si>
  <si>
    <t>Ki</t>
  </si>
  <si>
    <t>fm</t>
  </si>
  <si>
    <t>Parameter x</t>
  </si>
  <si>
    <t>Model parameter</t>
  </si>
  <si>
    <t>Sensitivity coefficient</t>
  </si>
  <si>
    <t xml:space="preserve">liver </t>
  </si>
  <si>
    <t>gut tissue</t>
  </si>
  <si>
    <r>
      <t>fm,CYP3A4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0.9</t>
    </r>
  </si>
  <si>
    <t>fm,CYP3A4·0.9</t>
  </si>
  <si>
    <t>fm,CYP3A4·1.1</t>
  </si>
  <si>
    <t>EC50·0.9</t>
  </si>
  <si>
    <t>EC50·1.1</t>
  </si>
  <si>
    <t>Emax·0.9</t>
  </si>
  <si>
    <t>Emax·1.1</t>
  </si>
  <si>
    <r>
      <t>E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·1.1</t>
    </r>
  </si>
  <si>
    <t>Ki·0.9</t>
  </si>
  <si>
    <t>Ki·1.1</t>
  </si>
  <si>
    <t>Cum. CYP3A4 metabolites amount at 5 weeks (nmol)</t>
  </si>
  <si>
    <t>Vmax,gut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</si>
</sst>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2" fontId="3" fillId="2" borderId="0" xfId="0" applyNumberFormat="1" applyFont="1" applyFill="1"/>
    <xf numFmtId="2" fontId="3" fillId="3" borderId="0" xfId="0" applyNumberFormat="1" applyFont="1" applyFill="1"/>
    <xf numFmtId="0" fontId="0" fillId="0" borderId="0" xfId="0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1"/>
  <sheetViews>
    <sheetView tabSelected="1" workbookViewId="0">
      <selection activeCell="M30" sqref="M30"/>
    </sheetView>
  </sheetViews>
  <sheetFormatPr baseColWidth="10" defaultRowHeight="15" x14ac:dyDescent="0.25"/>
  <cols>
    <col min="5" max="5" width="24" customWidth="1"/>
    <col min="7" max="7" width="15.7109375" customWidth="1"/>
    <col min="8" max="8" width="28.5703125" customWidth="1"/>
    <col min="9" max="56" width="11.42578125" style="13"/>
  </cols>
  <sheetData>
    <row r="1" spans="1:56" ht="31.5" customHeight="1" x14ac:dyDescent="0.25">
      <c r="A1" t="s">
        <v>12</v>
      </c>
      <c r="B1" t="s">
        <v>1</v>
      </c>
      <c r="C1" t="s">
        <v>6</v>
      </c>
      <c r="D1" t="s">
        <v>7</v>
      </c>
      <c r="E1" s="7" t="s">
        <v>27</v>
      </c>
      <c r="F1" t="s">
        <v>2</v>
      </c>
      <c r="G1" t="s">
        <v>8</v>
      </c>
      <c r="H1" t="s">
        <v>5</v>
      </c>
    </row>
    <row r="2" spans="1:56" s="2" customFormat="1" x14ac:dyDescent="0.25">
      <c r="A2" s="2" t="s">
        <v>0</v>
      </c>
      <c r="B2" s="2">
        <v>0</v>
      </c>
      <c r="C2" s="3">
        <v>3.3999999999999997E-7</v>
      </c>
      <c r="D2" s="3"/>
      <c r="E2" s="11">
        <v>58.39432</v>
      </c>
      <c r="F2" s="2" t="s">
        <v>3</v>
      </c>
      <c r="G2" s="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</row>
    <row r="3" spans="1:56" s="2" customFormat="1" x14ac:dyDescent="0.25">
      <c r="E3" s="11">
        <v>24.512160000000002</v>
      </c>
      <c r="F3" s="2" t="s">
        <v>4</v>
      </c>
      <c r="G3" s="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</row>
    <row r="4" spans="1:56" s="2" customFormat="1" x14ac:dyDescent="0.25">
      <c r="B4" s="2">
        <v>0.9</v>
      </c>
      <c r="C4" s="3">
        <f>C2*B4</f>
        <v>3.0599999999999996E-7</v>
      </c>
      <c r="D4" s="3">
        <f>C4-C2</f>
        <v>-3.4000000000000013E-8</v>
      </c>
      <c r="E4" s="11">
        <v>58.262300000000003</v>
      </c>
      <c r="F4" s="2" t="s">
        <v>3</v>
      </c>
      <c r="G4" s="4">
        <f>E4-E2</f>
        <v>-0.13201999999999714</v>
      </c>
      <c r="H4" s="8">
        <f>(G4/$E$2)/(D4/$C$2)</f>
        <v>2.2608363279167747E-2</v>
      </c>
      <c r="I4" s="1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</row>
    <row r="5" spans="1:56" s="2" customFormat="1" x14ac:dyDescent="0.25">
      <c r="E5" s="11">
        <v>24.834620000000001</v>
      </c>
      <c r="F5" s="2" t="s">
        <v>4</v>
      </c>
      <c r="G5" s="4">
        <f>E5-E3</f>
        <v>0.32245999999999952</v>
      </c>
      <c r="H5" s="8">
        <f>(G5/$E$3)/(D4/$C$2)</f>
        <v>-0.13155103426217818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</row>
    <row r="6" spans="1:56" s="2" customFormat="1" x14ac:dyDescent="0.25">
      <c r="B6" s="2">
        <v>1.1000000000000001</v>
      </c>
      <c r="C6" s="3">
        <f>C2*B6</f>
        <v>3.7399999999999999E-7</v>
      </c>
      <c r="D6" s="3">
        <f>C6-C2</f>
        <v>3.4000000000000013E-8</v>
      </c>
      <c r="E6" s="11">
        <v>58.513669999999998</v>
      </c>
      <c r="F6" s="2" t="s">
        <v>3</v>
      </c>
      <c r="G6" s="4">
        <f>E6-E2</f>
        <v>0.11934999999999718</v>
      </c>
      <c r="H6" s="8">
        <f t="shared" ref="H6" si="0">(G6/$E$2)/(D6/$C$2)</f>
        <v>2.043863170253496E-2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</row>
    <row r="7" spans="1:56" s="2" customFormat="1" x14ac:dyDescent="0.25">
      <c r="E7" s="11">
        <v>24.217199999999998</v>
      </c>
      <c r="F7" s="2" t="s">
        <v>4</v>
      </c>
      <c r="G7" s="4">
        <f>E7-E3</f>
        <v>-0.29496000000000322</v>
      </c>
      <c r="H7" s="8">
        <f>(G7/$E$3)/(D6/$C$2)</f>
        <v>-0.1203321127146702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</row>
    <row r="8" spans="1:56" s="5" customFormat="1" x14ac:dyDescent="0.25">
      <c r="A8" s="5" t="s">
        <v>9</v>
      </c>
      <c r="B8" s="5">
        <v>0</v>
      </c>
      <c r="C8" s="5">
        <v>9</v>
      </c>
      <c r="E8" s="12">
        <v>58.39432</v>
      </c>
      <c r="F8" s="5" t="s">
        <v>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</row>
    <row r="9" spans="1:56" s="5" customFormat="1" x14ac:dyDescent="0.25">
      <c r="E9" s="12">
        <v>24.512160000000002</v>
      </c>
      <c r="F9" s="5" t="s">
        <v>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1:56" s="5" customFormat="1" x14ac:dyDescent="0.25">
      <c r="B10" s="5">
        <v>0.9</v>
      </c>
      <c r="C10" s="5">
        <f>B10*C8</f>
        <v>8.1</v>
      </c>
      <c r="D10" s="6">
        <f>C10-C8</f>
        <v>-0.90000000000000036</v>
      </c>
      <c r="E10" s="12">
        <v>58.107759999999999</v>
      </c>
      <c r="F10" s="5" t="s">
        <v>3</v>
      </c>
      <c r="G10" s="6">
        <f>E10-E8</f>
        <v>-0.28656000000000148</v>
      </c>
      <c r="H10" s="9">
        <f>(G10/$E$8)/(D10/$C$8)</f>
        <v>4.9073266029983978E-2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 s="5" customFormat="1" x14ac:dyDescent="0.25">
      <c r="D11" s="6"/>
      <c r="E11" s="12">
        <v>23.230070000000001</v>
      </c>
      <c r="F11" s="5" t="s">
        <v>4</v>
      </c>
      <c r="G11" s="6">
        <f>E11-E9</f>
        <v>-1.2820900000000002</v>
      </c>
      <c r="H11" s="9">
        <f>(G11/$E$9)/(D10/$C$8)</f>
        <v>0.52304244097623376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56" s="5" customFormat="1" x14ac:dyDescent="0.25">
      <c r="B12" s="5">
        <v>1.1000000000000001</v>
      </c>
      <c r="C12" s="5">
        <f>B12*C8</f>
        <v>9.9</v>
      </c>
      <c r="D12" s="6">
        <f>C12-C8</f>
        <v>0.90000000000000036</v>
      </c>
      <c r="E12" s="12">
        <v>58.583849999999998</v>
      </c>
      <c r="F12" s="5" t="s">
        <v>3</v>
      </c>
      <c r="G12" s="6">
        <f>E12-E8</f>
        <v>0.18952999999999776</v>
      </c>
      <c r="H12" s="9">
        <f>(G12/$E$8)/(D12/$C$8)</f>
        <v>3.2456923892597377E-2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</row>
    <row r="13" spans="1:56" s="5" customFormat="1" x14ac:dyDescent="0.25">
      <c r="E13" s="12">
        <v>25.738420000000001</v>
      </c>
      <c r="F13" s="5" t="s">
        <v>4</v>
      </c>
      <c r="G13" s="6">
        <f>E13-E9</f>
        <v>1.2262599999999999</v>
      </c>
      <c r="H13" s="9">
        <f>(G13/$E$9)/(D12/$C$8)</f>
        <v>0.50026599043087161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</row>
    <row r="14" spans="1:56" s="2" customFormat="1" x14ac:dyDescent="0.25">
      <c r="A14" s="2" t="s">
        <v>10</v>
      </c>
      <c r="B14" s="2">
        <v>0</v>
      </c>
      <c r="C14" s="3">
        <v>1.8499999999999999E-5</v>
      </c>
      <c r="E14" s="11">
        <v>58.39432</v>
      </c>
      <c r="F14" s="2" t="s">
        <v>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</row>
    <row r="15" spans="1:56" s="2" customFormat="1" x14ac:dyDescent="0.25">
      <c r="E15" s="11">
        <v>24.512160000000002</v>
      </c>
      <c r="F15" s="2" t="s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</row>
    <row r="16" spans="1:56" s="2" customFormat="1" x14ac:dyDescent="0.25">
      <c r="B16" s="2">
        <v>0.9</v>
      </c>
      <c r="C16" s="3">
        <f>C14*B16</f>
        <v>1.6649999999999998E-5</v>
      </c>
      <c r="D16" s="3">
        <f>C16-C14</f>
        <v>-1.8500000000000009E-6</v>
      </c>
      <c r="E16" s="11">
        <v>57.87612</v>
      </c>
      <c r="F16" s="2" t="s">
        <v>3</v>
      </c>
      <c r="G16" s="4">
        <f>E16-E14</f>
        <v>-0.51820000000000022</v>
      </c>
      <c r="H16" s="8">
        <f>(G16/$E$14)/(D16/$C$14)</f>
        <v>8.8741507735683872E-2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</row>
    <row r="17" spans="1:56" s="2" customFormat="1" x14ac:dyDescent="0.25">
      <c r="E17" s="11">
        <v>24.072590000000002</v>
      </c>
      <c r="F17" s="2" t="s">
        <v>4</v>
      </c>
      <c r="G17" s="4">
        <f>E17-E15</f>
        <v>-0.43956999999999979</v>
      </c>
      <c r="H17" s="8">
        <f>(G17/$E$15)/(D16/$C$14)</f>
        <v>0.17932732162322679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</row>
    <row r="18" spans="1:56" s="2" customFormat="1" x14ac:dyDescent="0.25">
      <c r="B18" s="2">
        <v>1.1000000000000001</v>
      </c>
      <c r="C18" s="3">
        <f>C14*B18</f>
        <v>2.035E-5</v>
      </c>
      <c r="D18" s="3">
        <f>C18-C14</f>
        <v>1.8500000000000009E-6</v>
      </c>
      <c r="E18" s="11">
        <v>58.84046</v>
      </c>
      <c r="F18" s="2" t="s">
        <v>3</v>
      </c>
      <c r="G18" s="4">
        <f>E18-E14</f>
        <v>0.44613999999999976</v>
      </c>
      <c r="H18" s="8">
        <f>(G18/$E$14)/(D18/$C$14)</f>
        <v>7.6401266424542577E-2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</row>
    <row r="19" spans="1:56" s="2" customFormat="1" x14ac:dyDescent="0.25">
      <c r="E19" s="11">
        <v>24.896149999999999</v>
      </c>
      <c r="F19" s="2" t="s">
        <v>4</v>
      </c>
      <c r="G19" s="4">
        <f>E19-E15</f>
        <v>0.38398999999999717</v>
      </c>
      <c r="H19" s="8">
        <f>(G19/$E$15)/(D18/$C$14)</f>
        <v>0.15665286127375022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</row>
    <row r="20" spans="1:56" s="5" customFormat="1" x14ac:dyDescent="0.25">
      <c r="A20" s="5" t="s">
        <v>11</v>
      </c>
      <c r="B20" s="5">
        <v>0</v>
      </c>
      <c r="C20" s="5">
        <v>0.22500000000000001</v>
      </c>
      <c r="E20" s="12">
        <v>58.39432</v>
      </c>
      <c r="F20" s="5" t="s">
        <v>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</row>
    <row r="21" spans="1:56" s="5" customFormat="1" x14ac:dyDescent="0.25">
      <c r="E21" s="12">
        <v>24.512160000000002</v>
      </c>
      <c r="F21" s="5" t="s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</row>
    <row r="22" spans="1:56" s="5" customFormat="1" x14ac:dyDescent="0.25">
      <c r="B22" s="5">
        <v>0.9</v>
      </c>
      <c r="C22" s="5">
        <f>C20*B22</f>
        <v>0.20250000000000001</v>
      </c>
      <c r="D22" s="5">
        <f>C22-C20</f>
        <v>-2.2499999999999992E-2</v>
      </c>
      <c r="E22" s="12">
        <v>54.497100000000003</v>
      </c>
      <c r="F22" s="5" t="s">
        <v>3</v>
      </c>
      <c r="G22" s="6">
        <f>E22-E20</f>
        <v>-3.8972199999999972</v>
      </c>
      <c r="H22" s="9">
        <f>(G22/$E$20)/(D22/$C$20)</f>
        <v>0.6673971030059086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</row>
    <row r="23" spans="1:56" s="5" customFormat="1" x14ac:dyDescent="0.25">
      <c r="E23" s="12">
        <v>22.466000000000001</v>
      </c>
      <c r="F23" s="5" t="s">
        <v>4</v>
      </c>
      <c r="G23" s="6">
        <f>E23-E21</f>
        <v>-2.0461600000000004</v>
      </c>
      <c r="H23" s="9">
        <f>(G23/$E$21)/(D22/$C$20)</f>
        <v>0.83475303686007307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</row>
    <row r="24" spans="1:56" s="5" customFormat="1" x14ac:dyDescent="0.25">
      <c r="B24" s="5">
        <v>1.1000000000000001</v>
      </c>
      <c r="C24" s="5">
        <f>C20*B24</f>
        <v>0.24750000000000003</v>
      </c>
      <c r="D24" s="5">
        <f>C24-C20</f>
        <v>2.250000000000002E-2</v>
      </c>
      <c r="E24" s="12">
        <v>62.126539999999999</v>
      </c>
      <c r="F24" s="5" t="s">
        <v>3</v>
      </c>
      <c r="G24" s="6">
        <f>E24-E20</f>
        <v>3.7322199999999981</v>
      </c>
      <c r="H24" s="9">
        <f>(G24/$E$20)/(D24/$C$20)</f>
        <v>0.63914093014525986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</row>
    <row r="25" spans="1:56" s="5" customFormat="1" x14ac:dyDescent="0.25">
      <c r="E25" s="12">
        <v>26.492290000000001</v>
      </c>
      <c r="F25" s="5" t="s">
        <v>4</v>
      </c>
      <c r="G25" s="6">
        <f>E25-E21</f>
        <v>1.9801299999999991</v>
      </c>
      <c r="H25" s="9">
        <f>(G25/$E$21)/(D24/$C$20)</f>
        <v>0.80781538632254246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</row>
    <row r="26" spans="1:56" x14ac:dyDescent="0.25">
      <c r="A26" s="2" t="s">
        <v>28</v>
      </c>
      <c r="B26" s="2">
        <v>0</v>
      </c>
      <c r="C26" s="3">
        <v>2.8259999999999998E-4</v>
      </c>
      <c r="D26" s="2"/>
      <c r="E26" s="11">
        <v>58.39432</v>
      </c>
      <c r="F26" s="2" t="s">
        <v>3</v>
      </c>
      <c r="G26" s="2"/>
      <c r="H26" s="2"/>
    </row>
    <row r="27" spans="1:56" x14ac:dyDescent="0.25">
      <c r="A27" s="2"/>
      <c r="B27" s="2"/>
      <c r="C27" s="2"/>
      <c r="D27" s="2"/>
      <c r="E27" s="11">
        <v>24.512160000000002</v>
      </c>
      <c r="F27" s="2" t="s">
        <v>4</v>
      </c>
      <c r="G27" s="2"/>
      <c r="H27" s="2"/>
    </row>
    <row r="28" spans="1:56" x14ac:dyDescent="0.25">
      <c r="A28" s="2"/>
      <c r="B28" s="2">
        <v>0.9</v>
      </c>
      <c r="C28" s="3">
        <f>C26*B28</f>
        <v>2.5433999999999998E-4</v>
      </c>
      <c r="D28" s="3">
        <f>C28-C26</f>
        <v>-2.8260000000000004E-5</v>
      </c>
      <c r="E28" s="11">
        <v>59.796860000000002</v>
      </c>
      <c r="F28" s="2" t="s">
        <v>3</v>
      </c>
      <c r="G28" s="4">
        <f>E28-E26</f>
        <v>1.4025400000000019</v>
      </c>
      <c r="H28" s="8">
        <f>(G28/$E$14)/(D28/$C$14)</f>
        <v>-1.5723318849932621E-2</v>
      </c>
    </row>
    <row r="29" spans="1:56" x14ac:dyDescent="0.25">
      <c r="A29" s="2"/>
      <c r="B29" s="2"/>
      <c r="C29" s="2"/>
      <c r="D29" s="2"/>
      <c r="E29" s="11">
        <v>22.7118</v>
      </c>
      <c r="F29" s="2" t="s">
        <v>4</v>
      </c>
      <c r="G29" s="4">
        <f>E29-E27</f>
        <v>-1.8003600000000013</v>
      </c>
      <c r="H29" s="8">
        <f>(G29/$E$15)/(D28/$C$14)</f>
        <v>4.8081426436282867E-2</v>
      </c>
    </row>
    <row r="30" spans="1:56" x14ac:dyDescent="0.25">
      <c r="A30" s="2"/>
      <c r="B30" s="2">
        <v>1.1000000000000001</v>
      </c>
      <c r="C30" s="3">
        <f>C26*B30</f>
        <v>3.1085999999999999E-4</v>
      </c>
      <c r="D30" s="3">
        <f>C30-C26</f>
        <v>2.8260000000000004E-5</v>
      </c>
      <c r="E30" s="11">
        <v>57.066049999999997</v>
      </c>
      <c r="F30" s="2" t="s">
        <v>3</v>
      </c>
      <c r="G30" s="4">
        <f>E30-E26</f>
        <v>-1.3282700000000034</v>
      </c>
      <c r="H30" s="8">
        <f>(G30/$E$14)/(D30/$C$14)</f>
        <v>-1.4890707380039092E-2</v>
      </c>
    </row>
    <row r="31" spans="1:56" x14ac:dyDescent="0.25">
      <c r="A31" s="2"/>
      <c r="B31" s="2"/>
      <c r="C31" s="2"/>
      <c r="D31" s="2"/>
      <c r="E31" s="11">
        <v>26.21621</v>
      </c>
      <c r="F31" s="2" t="s">
        <v>4</v>
      </c>
      <c r="G31" s="4">
        <f>E31-E27</f>
        <v>1.7040499999999987</v>
      </c>
      <c r="H31" s="8">
        <f>(G31/$E$15)/(D30/$C$14)</f>
        <v>4.5509317424708227E-2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F6B1-74AE-4296-ADD0-03F640283E6B}">
  <dimension ref="A1:C17"/>
  <sheetViews>
    <sheetView workbookViewId="0">
      <selection activeCell="B14" sqref="B14:B17"/>
    </sheetView>
  </sheetViews>
  <sheetFormatPr baseColWidth="10" defaultRowHeight="15" x14ac:dyDescent="0.25"/>
  <cols>
    <col min="1" max="1" width="18.85546875" customWidth="1"/>
    <col min="2" max="2" width="23.7109375" style="1" customWidth="1"/>
  </cols>
  <sheetData>
    <row r="1" spans="1:3" x14ac:dyDescent="0.25">
      <c r="A1" t="s">
        <v>13</v>
      </c>
      <c r="B1" s="1" t="s">
        <v>14</v>
      </c>
      <c r="C1" t="s">
        <v>2</v>
      </c>
    </row>
    <row r="2" spans="1:3" x14ac:dyDescent="0.25">
      <c r="A2" t="s">
        <v>17</v>
      </c>
      <c r="B2" s="1">
        <v>0.6673971030059086</v>
      </c>
      <c r="C2" t="s">
        <v>15</v>
      </c>
    </row>
    <row r="3" spans="1:3" x14ac:dyDescent="0.25">
      <c r="A3" t="s">
        <v>18</v>
      </c>
      <c r="B3" s="1">
        <v>0.83475303686007307</v>
      </c>
      <c r="C3" t="s">
        <v>16</v>
      </c>
    </row>
    <row r="4" spans="1:3" x14ac:dyDescent="0.25">
      <c r="A4" t="s">
        <v>19</v>
      </c>
      <c r="B4" s="1">
        <v>0.63914093014525986</v>
      </c>
      <c r="C4" t="s">
        <v>15</v>
      </c>
    </row>
    <row r="5" spans="1:3" x14ac:dyDescent="0.25">
      <c r="A5" t="s">
        <v>19</v>
      </c>
      <c r="B5" s="1">
        <v>0.80781538632254246</v>
      </c>
      <c r="C5" t="s">
        <v>16</v>
      </c>
    </row>
    <row r="6" spans="1:3" x14ac:dyDescent="0.25">
      <c r="A6" t="s">
        <v>20</v>
      </c>
      <c r="B6" s="1">
        <v>2.2608363279167747E-2</v>
      </c>
      <c r="C6" t="s">
        <v>15</v>
      </c>
    </row>
    <row r="7" spans="1:3" x14ac:dyDescent="0.25">
      <c r="A7" t="s">
        <v>20</v>
      </c>
      <c r="B7" s="1">
        <v>-0.13155103426217818</v>
      </c>
      <c r="C7" t="s">
        <v>16</v>
      </c>
    </row>
    <row r="8" spans="1:3" x14ac:dyDescent="0.25">
      <c r="A8" t="s">
        <v>21</v>
      </c>
      <c r="B8" s="1">
        <v>2.043863170253496E-2</v>
      </c>
      <c r="C8" t="s">
        <v>15</v>
      </c>
    </row>
    <row r="9" spans="1:3" x14ac:dyDescent="0.25">
      <c r="A9" t="s">
        <v>21</v>
      </c>
      <c r="B9" s="1">
        <v>-0.1203321127146702</v>
      </c>
      <c r="C9" t="s">
        <v>16</v>
      </c>
    </row>
    <row r="10" spans="1:3" x14ac:dyDescent="0.25">
      <c r="A10" t="s">
        <v>22</v>
      </c>
      <c r="B10" s="1">
        <v>4.9073266029983978E-2</v>
      </c>
      <c r="C10" t="s">
        <v>15</v>
      </c>
    </row>
    <row r="11" spans="1:3" x14ac:dyDescent="0.25">
      <c r="A11" t="s">
        <v>22</v>
      </c>
      <c r="B11" s="1">
        <v>0.52304244097623376</v>
      </c>
      <c r="C11" t="s">
        <v>16</v>
      </c>
    </row>
    <row r="12" spans="1:3" x14ac:dyDescent="0.25">
      <c r="A12" t="s">
        <v>23</v>
      </c>
      <c r="B12" s="1">
        <v>3.2456923892597377E-2</v>
      </c>
      <c r="C12" t="s">
        <v>15</v>
      </c>
    </row>
    <row r="13" spans="1:3" ht="18" x14ac:dyDescent="0.35">
      <c r="A13" t="s">
        <v>24</v>
      </c>
      <c r="B13" s="1">
        <v>0.50026599043087161</v>
      </c>
      <c r="C13" t="s">
        <v>16</v>
      </c>
    </row>
    <row r="14" spans="1:3" x14ac:dyDescent="0.25">
      <c r="A14" t="s">
        <v>25</v>
      </c>
      <c r="B14" s="10">
        <v>8.8741507735683872E-2</v>
      </c>
      <c r="C14" t="s">
        <v>15</v>
      </c>
    </row>
    <row r="15" spans="1:3" x14ac:dyDescent="0.25">
      <c r="A15" t="s">
        <v>25</v>
      </c>
      <c r="B15" s="10">
        <v>0.17932732162322679</v>
      </c>
      <c r="C15" t="s">
        <v>16</v>
      </c>
    </row>
    <row r="16" spans="1:3" x14ac:dyDescent="0.25">
      <c r="A16" t="s">
        <v>26</v>
      </c>
      <c r="B16" s="10">
        <v>7.6401266424542577E-2</v>
      </c>
      <c r="C16" t="s">
        <v>15</v>
      </c>
    </row>
    <row r="17" spans="1:3" x14ac:dyDescent="0.25">
      <c r="A17" t="s">
        <v>26</v>
      </c>
      <c r="B17" s="10">
        <v>0.15665286127375022</v>
      </c>
      <c r="C17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analysis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Lehmann</dc:creator>
  <cp:lastModifiedBy>Anja Lehmann</cp:lastModifiedBy>
  <dcterms:created xsi:type="dcterms:W3CDTF">2022-11-14T15:58:05Z</dcterms:created>
  <dcterms:modified xsi:type="dcterms:W3CDTF">2024-01-22T12:56:13Z</dcterms:modified>
</cp:coreProperties>
</file>