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ja_Lehmann\01_PhDProjekt\09_Original Article II\Supplement Github\Experimental\Medium Loss Assay\"/>
    </mc:Choice>
  </mc:AlternateContent>
  <xr:revisionPtr revIDLastSave="0" documentId="13_ncr:1_{5DAB0311-EB6B-408E-B912-F75854A05A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dium Loss Assay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C6" i="5" l="1"/>
  <c r="C7" i="5" s="1"/>
  <c r="C20" i="5" s="1"/>
  <c r="D6" i="5"/>
  <c r="D13" i="5" s="1"/>
  <c r="D15" i="5" s="1"/>
  <c r="D16" i="5" s="1"/>
  <c r="C4" i="5"/>
  <c r="C19" i="5" l="1"/>
  <c r="D7" i="5"/>
  <c r="D14" i="5" s="1"/>
  <c r="C23" i="5" l="1"/>
</calcChain>
</file>

<file path=xl/sharedStrings.xml><?xml version="1.0" encoding="utf-8"?>
<sst xmlns="http://schemas.openxmlformats.org/spreadsheetml/2006/main" count="35" uniqueCount="32">
  <si>
    <t>Parameter</t>
  </si>
  <si>
    <t>Unit</t>
  </si>
  <si>
    <t>1/h</t>
  </si>
  <si>
    <t>1/min</t>
  </si>
  <si>
    <t>10^6 cells/mL</t>
  </si>
  <si>
    <t>mL/h/10^6 cells</t>
  </si>
  <si>
    <t>mL/min/10^6 cells</t>
  </si>
  <si>
    <t>10^6 cells/g liver</t>
  </si>
  <si>
    <t>mL/h/g liver</t>
  </si>
  <si>
    <t>mL/min/g liver</t>
  </si>
  <si>
    <t>g</t>
  </si>
  <si>
    <t>L/h/g liver</t>
  </si>
  <si>
    <t>L/h/kg liver</t>
  </si>
  <si>
    <t>Source</t>
  </si>
  <si>
    <t>k (rate constant)</t>
  </si>
  <si>
    <t>Ccell (cell density)</t>
  </si>
  <si>
    <t>Passive influx diffusion rate</t>
  </si>
  <si>
    <t>Active uptake clearance</t>
  </si>
  <si>
    <t>Total (active + passive) uptake clearance</t>
  </si>
  <si>
    <t>CLact,in (CLtotal - PSdiff,in)</t>
  </si>
  <si>
    <t xml:space="preserve">CLtotal,in </t>
  </si>
  <si>
    <t xml:space="preserve">PSdiff,in </t>
  </si>
  <si>
    <t>Ring et al. (2011)</t>
  </si>
  <si>
    <t>Monoexponential decay model (mode)</t>
  </si>
  <si>
    <t>Experimental</t>
  </si>
  <si>
    <t>For more information please refer to the Pdf Supplementary Material section 'Medium Loss Assay'</t>
  </si>
  <si>
    <t>CLtotal in vitro (37°C) or Psdiff,in in vitro (4°C)</t>
  </si>
  <si>
    <t>HepaRG 37°C</t>
  </si>
  <si>
    <t>HepaRG 4°C</t>
  </si>
  <si>
    <t>SFliv human (Hepatocellularity)</t>
  </si>
  <si>
    <t xml:space="preserve">Liver weight human </t>
  </si>
  <si>
    <t>ICRP (2002)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</si>
</sst>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"/>
    <numFmt numFmtId="167" formatCode="0.0"/>
    <numFmt numFmtId="168" formatCode="0.000000"/>
  </numFmts>
  <fonts count="4" x14ac:knownFonts="1"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5" fontId="1" fillId="0" borderId="0" xfId="0" applyNumberFormat="1" applyFont="1"/>
    <xf numFmtId="2" fontId="1" fillId="0" borderId="0" xfId="0" applyNumberFormat="1" applyFont="1"/>
    <xf numFmtId="0" fontId="1" fillId="3" borderId="0" xfId="0" applyFont="1" applyFill="1"/>
    <xf numFmtId="0" fontId="1" fillId="2" borderId="0" xfId="0" applyFont="1" applyFill="1"/>
    <xf numFmtId="0" fontId="2" fillId="4" borderId="0" xfId="0" applyFont="1" applyFill="1" applyAlignment="1">
      <alignment vertical="center"/>
    </xf>
    <xf numFmtId="0" fontId="3" fillId="0" borderId="1" xfId="0" applyFont="1" applyBorder="1"/>
    <xf numFmtId="164" fontId="1" fillId="0" borderId="0" xfId="0" applyNumberFormat="1" applyFont="1"/>
    <xf numFmtId="166" fontId="1" fillId="0" borderId="0" xfId="0" applyNumberFormat="1" applyFont="1"/>
    <xf numFmtId="168" fontId="1" fillId="0" borderId="0" xfId="0" applyNumberFormat="1" applyFont="1"/>
    <xf numFmtId="0" fontId="1" fillId="5" borderId="0" xfId="0" applyFont="1" applyFill="1"/>
    <xf numFmtId="0" fontId="3" fillId="5" borderId="0" xfId="0" applyFont="1" applyFill="1"/>
    <xf numFmtId="0" fontId="1" fillId="0" borderId="0" xfId="0" applyFont="1" applyAlignment="1">
      <alignment horizontal="right"/>
    </xf>
    <xf numFmtId="167" fontId="1" fillId="0" borderId="0" xfId="0" applyNumberFormat="1" applyFont="1"/>
    <xf numFmtId="0" fontId="1" fillId="5" borderId="0" xfId="0" applyFont="1" applyFill="1" applyAlignment="1">
      <alignment horizontal="right"/>
    </xf>
    <xf numFmtId="165" fontId="1" fillId="5" borderId="0" xfId="0" applyNumberFormat="1" applyFont="1" applyFill="1"/>
    <xf numFmtId="2" fontId="1" fillId="5" borderId="0" xfId="0" applyNumberFormat="1" applyFont="1" applyFill="1"/>
    <xf numFmtId="0" fontId="3" fillId="0" borderId="0" xfId="0" applyFont="1"/>
    <xf numFmtId="164" fontId="3" fillId="0" borderId="0" xfId="0" applyNumberFormat="1" applyFont="1"/>
    <xf numFmtId="0" fontId="1" fillId="0" borderId="1" xfId="0" applyFont="1" applyBorder="1"/>
    <xf numFmtId="0" fontId="1" fillId="6" borderId="0" xfId="0" applyFont="1" applyFill="1"/>
    <xf numFmtId="2" fontId="1" fillId="6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34"/>
  <sheetViews>
    <sheetView tabSelected="1" zoomScale="114" zoomScaleNormal="100" workbookViewId="0">
      <selection activeCell="E11" sqref="E11"/>
    </sheetView>
  </sheetViews>
  <sheetFormatPr baseColWidth="10" defaultRowHeight="11.25" x14ac:dyDescent="0.2"/>
  <cols>
    <col min="1" max="1" width="35.28515625" style="1" customWidth="1"/>
    <col min="2" max="2" width="17.5703125" style="1" customWidth="1"/>
    <col min="3" max="3" width="24.85546875" style="1" customWidth="1"/>
    <col min="4" max="4" width="23.85546875" style="1" customWidth="1"/>
    <col min="5" max="5" width="29" style="1" customWidth="1"/>
    <col min="6" max="6" width="11.42578125" style="1"/>
    <col min="7" max="7" width="19.42578125" style="1" customWidth="1"/>
    <col min="8" max="16384" width="11.42578125" style="1"/>
  </cols>
  <sheetData>
    <row r="1" spans="1:68" s="20" customFormat="1" ht="12" thickBot="1" x14ac:dyDescent="0.25">
      <c r="A1" s="7" t="s">
        <v>0</v>
      </c>
      <c r="B1" s="7" t="s">
        <v>1</v>
      </c>
      <c r="C1" s="7" t="s">
        <v>27</v>
      </c>
      <c r="D1" s="7" t="s">
        <v>28</v>
      </c>
      <c r="E1" s="7" t="s">
        <v>13</v>
      </c>
    </row>
    <row r="3" spans="1:68" x14ac:dyDescent="0.2">
      <c r="A3" s="1" t="s">
        <v>14</v>
      </c>
      <c r="B3" s="1" t="s">
        <v>2</v>
      </c>
      <c r="C3" s="9">
        <v>6.9583270000000003E-2</v>
      </c>
      <c r="D3" s="9">
        <v>7.5360820000000004E-3</v>
      </c>
      <c r="E3" s="1" t="s">
        <v>23</v>
      </c>
    </row>
    <row r="4" spans="1:68" x14ac:dyDescent="0.2">
      <c r="B4" s="1" t="s">
        <v>3</v>
      </c>
      <c r="C4" s="2">
        <f t="shared" ref="C4" si="0">C3/60</f>
        <v>1.1597211666666666E-3</v>
      </c>
      <c r="D4" s="10">
        <f>D3/60</f>
        <v>1.2560136666666668E-4</v>
      </c>
    </row>
    <row r="5" spans="1:68" x14ac:dyDescent="0.2">
      <c r="A5" s="1" t="s">
        <v>15</v>
      </c>
      <c r="B5" s="1" t="s">
        <v>4</v>
      </c>
      <c r="C5" s="8">
        <v>0.1</v>
      </c>
      <c r="D5" s="8">
        <v>0.1</v>
      </c>
      <c r="E5" s="1" t="s">
        <v>24</v>
      </c>
    </row>
    <row r="6" spans="1:68" x14ac:dyDescent="0.2">
      <c r="A6" s="1" t="s">
        <v>26</v>
      </c>
      <c r="B6" s="1" t="s">
        <v>5</v>
      </c>
      <c r="C6" s="8">
        <f t="shared" ref="C6:D6" si="1">C3/C5</f>
        <v>0.69583269999999997</v>
      </c>
      <c r="D6" s="8">
        <f t="shared" si="1"/>
        <v>7.5360819999999995E-2</v>
      </c>
      <c r="E6" s="3"/>
    </row>
    <row r="7" spans="1:68" x14ac:dyDescent="0.2">
      <c r="B7" s="1" t="s">
        <v>6</v>
      </c>
      <c r="C7" s="2">
        <f t="shared" ref="C7:D7" si="2">C6/60</f>
        <v>1.1597211666666666E-2</v>
      </c>
      <c r="D7" s="2">
        <f t="shared" si="2"/>
        <v>1.2560136666666666E-3</v>
      </c>
      <c r="E7" s="3"/>
    </row>
    <row r="8" spans="1:68" x14ac:dyDescent="0.2">
      <c r="C8" s="3"/>
      <c r="D8" s="3"/>
    </row>
    <row r="9" spans="1:68" x14ac:dyDescent="0.2">
      <c r="A9" s="1" t="s">
        <v>29</v>
      </c>
      <c r="B9" s="1" t="s">
        <v>7</v>
      </c>
      <c r="C9" s="3">
        <v>99</v>
      </c>
      <c r="D9" s="3">
        <v>99</v>
      </c>
      <c r="E9" s="1" t="s">
        <v>22</v>
      </c>
    </row>
    <row r="10" spans="1:68" x14ac:dyDescent="0.2">
      <c r="A10" s="1" t="s">
        <v>30</v>
      </c>
      <c r="B10" s="1" t="s">
        <v>10</v>
      </c>
      <c r="C10" s="3">
        <v>1800</v>
      </c>
      <c r="D10" s="3">
        <v>1800</v>
      </c>
      <c r="E10" s="1" t="s">
        <v>31</v>
      </c>
    </row>
    <row r="11" spans="1:68" x14ac:dyDescent="0.2">
      <c r="C11" s="3"/>
      <c r="D11" s="3"/>
    </row>
    <row r="12" spans="1:68" x14ac:dyDescent="0.2">
      <c r="A12" s="12" t="s">
        <v>16</v>
      </c>
      <c r="B12" s="11"/>
      <c r="C12" s="11"/>
      <c r="D12" s="11"/>
      <c r="E12" s="11"/>
    </row>
    <row r="13" spans="1:68" s="4" customFormat="1" x14ac:dyDescent="0.2">
      <c r="A13" s="1" t="s">
        <v>21</v>
      </c>
      <c r="B13" s="1" t="s">
        <v>8</v>
      </c>
      <c r="C13" s="13"/>
      <c r="D13" s="3">
        <f>D6*D9</f>
        <v>7.4607211799999993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pans="1:68" s="4" customFormat="1" x14ac:dyDescent="0.2">
      <c r="A14" s="1"/>
      <c r="B14" s="18" t="s">
        <v>9</v>
      </c>
      <c r="C14" s="13"/>
      <c r="D14" s="19">
        <f>D7*D9</f>
        <v>0.12434535299999999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pans="1:68" s="4" customFormat="1" x14ac:dyDescent="0.2">
      <c r="A15" s="1"/>
      <c r="B15" s="1" t="s">
        <v>11</v>
      </c>
      <c r="C15" s="13"/>
      <c r="D15" s="2">
        <f>D13/1000</f>
        <v>7.4607211799999993E-3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pans="1:68" s="4" customFormat="1" x14ac:dyDescent="0.2">
      <c r="A16" s="1"/>
      <c r="B16" s="1" t="s">
        <v>12</v>
      </c>
      <c r="C16" s="13"/>
      <c r="D16" s="14">
        <f>D15*1000</f>
        <v>7.4607211799999993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pans="1:68" s="5" customFormat="1" x14ac:dyDescent="0.2">
      <c r="A17" s="1"/>
      <c r="B17" s="1"/>
      <c r="C17" s="13"/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pans="1:68" x14ac:dyDescent="0.2">
      <c r="A18" s="12" t="s">
        <v>18</v>
      </c>
      <c r="B18" s="11"/>
      <c r="C18" s="15"/>
      <c r="D18" s="16"/>
      <c r="E18" s="11"/>
    </row>
    <row r="19" spans="1:68" x14ac:dyDescent="0.2">
      <c r="A19" s="1" t="s">
        <v>20</v>
      </c>
      <c r="B19" s="1" t="s">
        <v>8</v>
      </c>
      <c r="C19" s="3">
        <f>C6*C9</f>
        <v>68.887437300000002</v>
      </c>
      <c r="D19" s="13"/>
    </row>
    <row r="20" spans="1:68" x14ac:dyDescent="0.2">
      <c r="B20" s="1" t="s">
        <v>9</v>
      </c>
      <c r="C20" s="3">
        <f>C7*C9</f>
        <v>1.148123955</v>
      </c>
      <c r="D20" s="13"/>
    </row>
    <row r="21" spans="1:68" x14ac:dyDescent="0.2">
      <c r="C21" s="3"/>
      <c r="D21" s="13"/>
    </row>
    <row r="22" spans="1:68" x14ac:dyDescent="0.2">
      <c r="A22" s="12" t="s">
        <v>17</v>
      </c>
      <c r="B22" s="11"/>
      <c r="C22" s="17"/>
      <c r="D22" s="15"/>
      <c r="E22" s="11"/>
    </row>
    <row r="23" spans="1:68" x14ac:dyDescent="0.2">
      <c r="A23" s="1" t="s">
        <v>19</v>
      </c>
      <c r="B23" s="18" t="s">
        <v>9</v>
      </c>
      <c r="C23" s="19">
        <f>C20-D14</f>
        <v>1.0237786019999999</v>
      </c>
      <c r="D23" s="13"/>
    </row>
    <row r="24" spans="1:68" x14ac:dyDescent="0.2">
      <c r="C24" s="8"/>
      <c r="D24" s="13"/>
    </row>
    <row r="25" spans="1:68" x14ac:dyDescent="0.2">
      <c r="C25" s="14"/>
      <c r="D25" s="13"/>
    </row>
    <row r="26" spans="1:68" x14ac:dyDescent="0.2">
      <c r="A26" s="21" t="s">
        <v>25</v>
      </c>
      <c r="B26" s="21"/>
      <c r="C26" s="22"/>
      <c r="D26" s="13"/>
    </row>
    <row r="27" spans="1:68" x14ac:dyDescent="0.2">
      <c r="C27" s="8"/>
      <c r="D27" s="13"/>
    </row>
    <row r="34" spans="4:4" x14ac:dyDescent="0.2">
      <c r="D34" s="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Medium Loss Assay</vt:lpstr>
    </vt:vector>
  </TitlesOfParts>
  <Company>Bundesinstitut fuer Risikobewertung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Lehmann</dc:creator>
  <cp:lastModifiedBy>Anja Lehmann</cp:lastModifiedBy>
  <dcterms:created xsi:type="dcterms:W3CDTF">2021-04-08T08:25:55Z</dcterms:created>
  <dcterms:modified xsi:type="dcterms:W3CDTF">2024-01-22T12:49:09Z</dcterms:modified>
</cp:coreProperties>
</file>