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K\"/>
    </mc:Choice>
  </mc:AlternateContent>
  <xr:revisionPtr revIDLastSave="0" documentId="8_{112F7EEF-E7FC-4D2C-AB65-331640D3E2FC}" xr6:coauthVersionLast="47" xr6:coauthVersionMax="47" xr10:uidLastSave="{00000000-0000-0000-0000-000000000000}"/>
  <bookViews>
    <workbookView xWindow="-120" yWindow="-120" windowWidth="20730" windowHeight="11160" xr2:uid="{431E1099-E3D2-450F-B697-5EEF4EB38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C47" i="1"/>
  <c r="C46" i="1"/>
  <c r="C45" i="1"/>
  <c r="C74" i="1" l="1"/>
  <c r="C73" i="1"/>
  <c r="C72" i="1"/>
  <c r="C71" i="1"/>
  <c r="C70" i="1"/>
  <c r="C69" i="1"/>
  <c r="C68" i="1"/>
  <c r="C67" i="1"/>
  <c r="C66" i="1"/>
  <c r="F66" i="1"/>
  <c r="F67" i="1"/>
  <c r="F68" i="1"/>
  <c r="F69" i="1"/>
  <c r="F70" i="1"/>
  <c r="F71" i="1"/>
  <c r="F72" i="1"/>
  <c r="F73" i="1"/>
  <c r="F74" i="1"/>
</calcChain>
</file>

<file path=xl/sharedStrings.xml><?xml version="1.0" encoding="utf-8"?>
<sst xmlns="http://schemas.openxmlformats.org/spreadsheetml/2006/main" count="164" uniqueCount="112">
  <si>
    <t>Nama Mobil</t>
  </si>
  <si>
    <t>Harga</t>
  </si>
  <si>
    <t>Warna</t>
  </si>
  <si>
    <t>Merk</t>
  </si>
  <si>
    <t>Tahun Rilis</t>
  </si>
  <si>
    <t>Garansi</t>
  </si>
  <si>
    <t>BMW</t>
  </si>
  <si>
    <t>ALPHARD</t>
  </si>
  <si>
    <t>AVANZA</t>
  </si>
  <si>
    <t>ASTON MARTIN</t>
  </si>
  <si>
    <t>DAIHATSYU ROCKY</t>
  </si>
  <si>
    <t>BMW X5</t>
  </si>
  <si>
    <t xml:space="preserve"> LAMBORGHINI AVENTADOR</t>
  </si>
  <si>
    <t>PAJERO SPORT GLX(4X4)MT</t>
  </si>
  <si>
    <t>FERARI SF90</t>
  </si>
  <si>
    <t>Merah</t>
  </si>
  <si>
    <t>Putih</t>
  </si>
  <si>
    <t>Hitam</t>
  </si>
  <si>
    <t>Biru</t>
  </si>
  <si>
    <t>Daihatsyu</t>
  </si>
  <si>
    <t>Toyota</t>
  </si>
  <si>
    <t>Mitsubishi</t>
  </si>
  <si>
    <t>Ferari</t>
  </si>
  <si>
    <t>Ford Motor Company</t>
  </si>
  <si>
    <t>Lamborghini</t>
  </si>
  <si>
    <t>C1</t>
  </si>
  <si>
    <t>Nilai</t>
  </si>
  <si>
    <t>207.000.000 -  235.000.000</t>
  </si>
  <si>
    <t>CIVIC</t>
  </si>
  <si>
    <t>Honda</t>
  </si>
  <si>
    <t>HONDA BR-V</t>
  </si>
  <si>
    <t>288000000 - 577.600.000</t>
  </si>
  <si>
    <t>609.000.000 - 1.350.000.000</t>
  </si>
  <si>
    <t>1.420.000.000 - 1.945.000.000</t>
  </si>
  <si>
    <t>5.000.000.000 - 6.000.000.000</t>
  </si>
  <si>
    <t>HARGA(C1)</t>
  </si>
  <si>
    <t>WARNA(C2)</t>
  </si>
  <si>
    <t>C2</t>
  </si>
  <si>
    <t>Hijau</t>
  </si>
  <si>
    <t>Merk(c3)</t>
  </si>
  <si>
    <t>C3</t>
  </si>
  <si>
    <t>Tahun  Rilis(C4)</t>
  </si>
  <si>
    <t>C4</t>
  </si>
  <si>
    <t>Garansi(C5)</t>
  </si>
  <si>
    <t>C5</t>
  </si>
  <si>
    <t>Kriteria</t>
  </si>
  <si>
    <t>Benefit/Cost</t>
  </si>
  <si>
    <t>Thun Rilis</t>
  </si>
  <si>
    <t>Cost</t>
  </si>
  <si>
    <t>Benefit</t>
  </si>
  <si>
    <t>Tingkat Kepuasan</t>
  </si>
  <si>
    <t>Bobot</t>
  </si>
  <si>
    <t>Baik</t>
  </si>
  <si>
    <t>Cukup</t>
  </si>
  <si>
    <t>Buruk</t>
  </si>
  <si>
    <t>Sangat Buruk</t>
  </si>
  <si>
    <t>Sangat Baik</t>
  </si>
  <si>
    <t>Tingkat Prioritas</t>
  </si>
  <si>
    <t>Mutlak Penting</t>
  </si>
  <si>
    <t>Sangat Penting</t>
  </si>
  <si>
    <t>Penting</t>
  </si>
  <si>
    <t>Cukup Penting</t>
  </si>
  <si>
    <t>Cukup Lebih Penting</t>
  </si>
  <si>
    <t>Tidak Cukup Penting</t>
  </si>
  <si>
    <t>Tidak Penting</t>
  </si>
  <si>
    <t>Sangat Tidak Penting</t>
  </si>
  <si>
    <t>Mutlak Tidak Sangat Penting</t>
  </si>
  <si>
    <t>Komponen</t>
  </si>
  <si>
    <t>Tahun rilis</t>
  </si>
  <si>
    <t>W1 =</t>
  </si>
  <si>
    <t>W2 =</t>
  </si>
  <si>
    <t>W3 =</t>
  </si>
  <si>
    <t>W4 =</t>
  </si>
  <si>
    <t>W5 =</t>
  </si>
  <si>
    <t>Alternatif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</si>
  <si>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</si>
  <si>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</si>
  <si>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</si>
  <si>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</si>
  <si>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</si>
  <si>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</si>
  <si>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</si>
  <si>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</si>
  <si>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</si>
  <si>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</si>
  <si>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</si>
  <si>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</si>
  <si>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</si>
  <si>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</si>
  <si>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</si>
  <si>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</si>
  <si>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</si>
  <si>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</si>
  <si>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</si>
  <si>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</si>
  <si>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</si>
  <si>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</si>
  <si>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</si>
  <si>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</si>
  <si>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</si>
  <si>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</si>
  <si>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</si>
  <si>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</si>
  <si>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</si>
  <si>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S10</t>
  </si>
  <si>
    <t>Column1</t>
  </si>
  <si>
    <t>Column2</t>
  </si>
  <si>
    <t>0,230769231</t>
  </si>
  <si>
    <t>Column3</t>
  </si>
  <si>
    <t>Column4</t>
  </si>
  <si>
    <t>0,066658472</t>
  </si>
  <si>
    <t>2,618033071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</si>
</sst>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40" fontId="0" fillId="0" borderId="0" xfId="0" applyNumberFormat="1"/>
    <xf numFmtId="40" fontId="0" fillId="2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18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93436-0FDD-43A8-817F-E19A4359DBE5}" name="Table1" displayName="Table1" ref="A1:F11" totalsRowShown="0" headerRowDxfId="16">
  <autoFilter ref="A1:F11" xr:uid="{74593436-0FDD-43A8-817F-E19A4359DBE5}"/>
  <tableColumns count="6">
    <tableColumn id="1" xr3:uid="{929F9442-85C9-434F-8B00-C613A322544C}" name="Nama Mobil"/>
    <tableColumn id="2" xr3:uid="{10DCD7D7-1F05-40CE-B8B5-AD2F47CF8009}" name="Harga" dataDxfId="17"/>
    <tableColumn id="3" xr3:uid="{8F547F5C-D3C9-4A84-B062-490FD4FA9E1E}" name="Warna"/>
    <tableColumn id="4" xr3:uid="{5CE7A61D-67EB-4C90-B07B-DE4103C2C18D}" name="Merk"/>
    <tableColumn id="5" xr3:uid="{9E2DC872-5CA4-4296-A4C3-AA0BD79CCA9D}" name="Tahun Rilis"/>
    <tableColumn id="6" xr3:uid="{27694508-7459-4158-8762-9F7BF13858BA}" name="Garansi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F70A1C-FA77-4145-B567-FE4CC7C06E85}" name="Table2" displayName="Table2" ref="B13:C18" totalsRowShown="0" headerRowDxfId="15">
  <autoFilter ref="B13:C18" xr:uid="{D7F70A1C-FA77-4145-B567-FE4CC7C06E85}"/>
  <tableColumns count="2">
    <tableColumn id="1" xr3:uid="{AB77DA13-8053-42D2-9C58-D0065711AC37}" name="C1"/>
    <tableColumn id="2" xr3:uid="{6194DE47-DE38-46CF-BC82-1F0ABDA16E02}" name="Nilai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63EE17-8EE8-4927-9C30-08122353365F}" name="Table3" displayName="Table3" ref="E13:F18" totalsRowShown="0" headerRowDxfId="14">
  <autoFilter ref="E13:F18" xr:uid="{1C63EE17-8EE8-4927-9C30-08122353365F}"/>
  <tableColumns count="2">
    <tableColumn id="1" xr3:uid="{3278DECD-1AE0-448C-AA58-E648CB8478E3}" name="C2"/>
    <tableColumn id="2" xr3:uid="{6E2AF79A-103F-4E8C-998C-9EB4D25BD4A2}" name="Nilai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E061D0-8C8C-495C-B2A0-96F947FD7103}" name="Table4" displayName="Table4" ref="H2:J7" totalsRowShown="0" headerRowDxfId="13">
  <autoFilter ref="H2:J7" xr:uid="{55E061D0-8C8C-495C-B2A0-96F947FD7103}"/>
  <tableColumns count="3">
    <tableColumn id="1" xr3:uid="{9247F5B7-39A2-425A-9874-815E27D1F8D4}" name="Column1"/>
    <tableColumn id="2" xr3:uid="{03C3A097-1612-4E3E-8CC0-0E723D2E029A}" name="Kriteria"/>
    <tableColumn id="3" xr3:uid="{9ED6D9D7-DEF1-432A-A4E7-324B64611F51}" name="Benefit/Cost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01EEC0-AE44-462B-BB89-822372E4F557}" name="Table5" displayName="Table5" ref="I9:J14" totalsRowShown="0" headerRowDxfId="12">
  <autoFilter ref="I9:J14" xr:uid="{5001EEC0-AE44-462B-BB89-822372E4F557}"/>
  <tableColumns count="2">
    <tableColumn id="1" xr3:uid="{9A9E92C8-E7F0-42DF-BCCD-124BD4AAE6A0}" name="Tingkat Kepuasan"/>
    <tableColumn id="2" xr3:uid="{5EFDF537-78D9-4C7C-BE71-00C7910E2236}" name="Bobot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F2D80A-AD93-4C44-8DD0-7BA4F7452E42}" name="Table6" displayName="Table6" ref="B21:C26" totalsRowShown="0" headerRowDxfId="11">
  <autoFilter ref="B21:C26" xr:uid="{0EF2D80A-AD93-4C44-8DD0-7BA4F7452E42}"/>
  <tableColumns count="2">
    <tableColumn id="1" xr3:uid="{7C257102-A606-475B-A67D-3E534D5E1475}" name="C3"/>
    <tableColumn id="2" xr3:uid="{B8DA4D0B-93F5-4EE0-930F-6929ACB5C232}" name="Nilai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1877F00-892E-4539-B95F-92BEAAD55555}" name="Table7" displayName="Table7" ref="E21:F26" totalsRowShown="0" headerRowDxfId="10">
  <autoFilter ref="E21:F26" xr:uid="{F1877F00-892E-4539-B95F-92BEAAD55555}"/>
  <tableColumns count="2">
    <tableColumn id="1" xr3:uid="{27A059E7-0421-482B-ADD4-3C55BE5229BD}" name="C4"/>
    <tableColumn id="2" xr3:uid="{E72E7291-B917-4D42-B215-8CF9CEEBA49E}" name="Nilai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60BC2BD-18F5-4F1F-B362-603A52FEA3F2}" name="Table8" displayName="Table8" ref="I21:J30" totalsRowShown="0" headerRowDxfId="9">
  <autoFilter ref="I21:J30" xr:uid="{A60BC2BD-18F5-4F1F-B362-603A52FEA3F2}"/>
  <tableColumns count="2">
    <tableColumn id="1" xr3:uid="{C4C791AF-2326-41EF-8A46-7BE3B55DCF21}" name="Tingkat Prioritas"/>
    <tableColumn id="2" xr3:uid="{3DB7C065-B50B-4A36-8296-DBBBC2C858AA}" name="Bobot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760E12-1E4F-47E1-9B58-0D5BB86755CD}" name="Table9" displayName="Table9" ref="D29:E34" totalsRowShown="0" headerRowDxfId="8">
  <autoFilter ref="D29:E34" xr:uid="{99760E12-1E4F-47E1-9B58-0D5BB86755CD}"/>
  <tableColumns count="2">
    <tableColumn id="1" xr3:uid="{7DE68FE4-6A06-4CC4-BF86-89D840FE4CD6}" name="C5"/>
    <tableColumn id="2" xr3:uid="{F0608A25-679B-4F1B-84DC-BA73E480B9CC}" name="Nilai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2C1A193-075A-483C-900F-16BAF514F23B}" name="Table10" displayName="Table10" ref="B37:D42" totalsRowShown="0" headerRowDxfId="7">
  <autoFilter ref="B37:D42" xr:uid="{D2C1A193-075A-483C-900F-16BAF514F23B}"/>
  <tableColumns count="3">
    <tableColumn id="1" xr3:uid="{551CBA4C-08C0-4407-B85C-82D3F8BDB963}" name="Komponen"/>
    <tableColumn id="2" xr3:uid="{1B25F532-03EF-490D-9D21-0A7DDB58E982}" name="Tingkat Prioritas"/>
    <tableColumn id="3" xr3:uid="{C59656CE-188F-4EB6-867B-9108F62599BD}" name="Bobot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2F4BAF9-AB4F-4235-A60F-16AD51C73BFA}" name="Table13" displayName="Table13" ref="B44:C48" totalsRowShown="0">
  <autoFilter ref="B44:C48" xr:uid="{12F4BAF9-AB4F-4235-A60F-16AD51C73BFA}"/>
  <tableColumns count="2">
    <tableColumn id="1" xr3:uid="{E50D497F-8CCF-4C75-A636-F9C2F9C1E803}" name="W1 =" dataDxfId="6"/>
    <tableColumn id="2" xr3:uid="{2DA69F7A-A890-41BF-89F7-770FCFFE90DE}" name="0,230769231" dataDxfId="5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95E55FB-DF10-4CCD-8DF7-C6C04CD1C0DA}" name="Table14" displayName="Table14" ref="B51:G62" totalsRowShown="0" headerRowDxfId="4">
  <autoFilter ref="B51:G62" xr:uid="{195E55FB-DF10-4CCD-8DF7-C6C04CD1C0DA}"/>
  <tableColumns count="6">
    <tableColumn id="1" xr3:uid="{221217A7-1FCA-49FA-9975-23C924C94238}" name="Alternatif"/>
    <tableColumn id="2" xr3:uid="{B4BC9BDA-8700-4E65-A434-C07A0D1F75B0}" name="Column1"/>
    <tableColumn id="3" xr3:uid="{70BA87BA-49BD-40E4-8F00-BB9970FDB647}" name="Kriteria"/>
    <tableColumn id="4" xr3:uid="{A39FF835-EB46-499D-B2D4-547AC0B37DA7}" name="Column2"/>
    <tableColumn id="5" xr3:uid="{72C23AB2-F8D0-483E-91DD-307BA975F0F4}" name="Column3"/>
    <tableColumn id="6" xr3:uid="{D181ED2E-9242-4805-A0D5-52A4E39CEB26}" name="Column4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88D9365-98DD-4B63-A5E4-7B291FF2A3F8}" name="Table17" displayName="Table17" ref="B65:C74" totalsRowShown="0">
  <autoFilter ref="B65:C74" xr:uid="{B88D9365-98DD-4B63-A5E4-7B291FF2A3F8}"/>
  <tableColumns count="2">
    <tableColumn id="1" xr3:uid="{7E88C1AC-550B-43A0-A534-6C52500E25EC}" name="S1" dataDxfId="3"/>
    <tableColumn id="2" xr3:uid="{1A282CA8-02C4-4C3C-8070-DF7DB2BFF45F}" name="2,618033071" dataDxfId="2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AF00097-0440-48A9-BB0E-9F44DA06591C}" name="Table18" displayName="Table18" ref="E65:F74" totalsRowShown="0">
  <autoFilter ref="E65:F74" xr:uid="{BAF00097-0440-48A9-BB0E-9F44DA06591C}"/>
  <tableColumns count="2">
    <tableColumn id="1" xr3:uid="{0FB158E0-6760-4E66-9940-5D28564DC17E}" name="V1" dataDxfId="1"/>
    <tableColumn id="2" xr3:uid="{CC3AF388-2F80-4262-A2E5-55DFFA379F43}" name="0,066658472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A373-0B39-4D3D-873D-A655B7BF46E3}">
  <dimension ref="A1:J74"/>
  <sheetViews>
    <sheetView tabSelected="1" zoomScale="80" zoomScaleNormal="80" workbookViewId="0">
      <selection activeCell="G67" sqref="G67"/>
    </sheetView>
  </sheetViews>
  <sheetFormatPr defaultRowHeight="15" x14ac:dyDescent="0.25"/>
  <cols>
    <col min="1" max="2" width="25.7109375" customWidth="1"/>
    <col min="3" max="4" width="20.7109375" customWidth="1"/>
    <col min="5" max="5" width="15.7109375" customWidth="1"/>
    <col min="6" max="6" width="14.42578125" customWidth="1"/>
    <col min="7" max="8" width="11.5703125" customWidth="1"/>
    <col min="9" max="9" width="27.7109375" customWidth="1"/>
    <col min="10" max="10" width="16.7109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0" x14ac:dyDescent="0.25">
      <c r="A2" t="s">
        <v>11</v>
      </c>
      <c r="B2" s="1">
        <v>1945000000</v>
      </c>
      <c r="C2" t="s">
        <v>15</v>
      </c>
      <c r="D2" t="s">
        <v>6</v>
      </c>
      <c r="E2">
        <v>2020</v>
      </c>
      <c r="F2">
        <v>2</v>
      </c>
      <c r="H2" s="2" t="s">
        <v>105</v>
      </c>
      <c r="I2" s="2" t="s">
        <v>45</v>
      </c>
      <c r="J2" s="2" t="s">
        <v>46</v>
      </c>
    </row>
    <row r="3" spans="1:10" x14ac:dyDescent="0.25">
      <c r="A3" t="s">
        <v>12</v>
      </c>
      <c r="B3" s="1">
        <v>6000000000</v>
      </c>
      <c r="C3" t="s">
        <v>16</v>
      </c>
      <c r="D3" t="s">
        <v>24</v>
      </c>
      <c r="E3">
        <v>2021</v>
      </c>
      <c r="F3">
        <v>3</v>
      </c>
      <c r="H3" t="s">
        <v>25</v>
      </c>
      <c r="I3" t="s">
        <v>1</v>
      </c>
      <c r="J3" t="s">
        <v>48</v>
      </c>
    </row>
    <row r="4" spans="1:10" x14ac:dyDescent="0.25">
      <c r="A4" t="s">
        <v>13</v>
      </c>
      <c r="B4" s="1">
        <v>577600000</v>
      </c>
      <c r="C4" t="s">
        <v>17</v>
      </c>
      <c r="D4" t="s">
        <v>21</v>
      </c>
      <c r="E4">
        <v>2019</v>
      </c>
      <c r="F4">
        <v>3</v>
      </c>
      <c r="H4" t="s">
        <v>37</v>
      </c>
      <c r="I4" t="s">
        <v>2</v>
      </c>
      <c r="J4" t="s">
        <v>49</v>
      </c>
    </row>
    <row r="5" spans="1:10" x14ac:dyDescent="0.25">
      <c r="A5" t="s">
        <v>7</v>
      </c>
      <c r="B5" s="1">
        <v>1350000000</v>
      </c>
      <c r="C5" t="s">
        <v>15</v>
      </c>
      <c r="D5" t="s">
        <v>20</v>
      </c>
      <c r="E5">
        <v>2019</v>
      </c>
      <c r="F5">
        <v>4</v>
      </c>
      <c r="H5" t="s">
        <v>40</v>
      </c>
      <c r="I5" t="s">
        <v>3</v>
      </c>
      <c r="J5" t="s">
        <v>49</v>
      </c>
    </row>
    <row r="6" spans="1:10" x14ac:dyDescent="0.25">
      <c r="A6" t="s">
        <v>8</v>
      </c>
      <c r="B6" s="1">
        <v>235100000</v>
      </c>
      <c r="C6" t="s">
        <v>16</v>
      </c>
      <c r="D6" t="s">
        <v>20</v>
      </c>
      <c r="E6">
        <v>2022</v>
      </c>
      <c r="F6">
        <v>3</v>
      </c>
      <c r="H6" t="s">
        <v>42</v>
      </c>
      <c r="I6" t="s">
        <v>47</v>
      </c>
      <c r="J6" t="s">
        <v>49</v>
      </c>
    </row>
    <row r="7" spans="1:10" x14ac:dyDescent="0.25">
      <c r="A7" t="s">
        <v>14</v>
      </c>
      <c r="B7" s="1">
        <v>1420000000</v>
      </c>
      <c r="C7" t="s">
        <v>18</v>
      </c>
      <c r="D7" t="s">
        <v>22</v>
      </c>
      <c r="E7">
        <v>2020</v>
      </c>
      <c r="F7">
        <v>5</v>
      </c>
      <c r="H7" t="s">
        <v>44</v>
      </c>
      <c r="I7" t="s">
        <v>5</v>
      </c>
      <c r="J7" t="s">
        <v>49</v>
      </c>
    </row>
    <row r="8" spans="1:10" x14ac:dyDescent="0.25">
      <c r="A8" t="s">
        <v>9</v>
      </c>
      <c r="B8" s="1">
        <v>5000000000</v>
      </c>
      <c r="C8" t="s">
        <v>15</v>
      </c>
      <c r="D8" t="s">
        <v>23</v>
      </c>
      <c r="E8">
        <v>2019</v>
      </c>
      <c r="F8">
        <v>1</v>
      </c>
    </row>
    <row r="9" spans="1:10" x14ac:dyDescent="0.25">
      <c r="A9" t="s">
        <v>10</v>
      </c>
      <c r="B9" s="1">
        <v>207000000</v>
      </c>
      <c r="C9" t="s">
        <v>17</v>
      </c>
      <c r="D9" t="s">
        <v>19</v>
      </c>
      <c r="E9">
        <v>2021</v>
      </c>
      <c r="F9">
        <v>1</v>
      </c>
      <c r="I9" s="2" t="s">
        <v>50</v>
      </c>
      <c r="J9" s="2" t="s">
        <v>51</v>
      </c>
    </row>
    <row r="10" spans="1:10" x14ac:dyDescent="0.25">
      <c r="A10" t="s">
        <v>28</v>
      </c>
      <c r="B10" s="1">
        <v>609000000</v>
      </c>
      <c r="C10" t="s">
        <v>15</v>
      </c>
      <c r="D10" t="s">
        <v>29</v>
      </c>
      <c r="E10">
        <v>2023</v>
      </c>
      <c r="F10">
        <v>3</v>
      </c>
      <c r="I10" t="s">
        <v>56</v>
      </c>
      <c r="J10">
        <v>5</v>
      </c>
    </row>
    <row r="11" spans="1:10" x14ac:dyDescent="0.25">
      <c r="A11" t="s">
        <v>30</v>
      </c>
      <c r="B11" s="1">
        <v>288000000</v>
      </c>
      <c r="C11" t="s">
        <v>38</v>
      </c>
      <c r="D11" t="s">
        <v>29</v>
      </c>
      <c r="E11">
        <v>2023</v>
      </c>
      <c r="F11">
        <v>2</v>
      </c>
      <c r="I11" t="s">
        <v>52</v>
      </c>
      <c r="J11">
        <v>4</v>
      </c>
    </row>
    <row r="12" spans="1:10" x14ac:dyDescent="0.25">
      <c r="B12" t="s">
        <v>35</v>
      </c>
      <c r="E12" t="s">
        <v>36</v>
      </c>
      <c r="I12" t="s">
        <v>53</v>
      </c>
      <c r="J12">
        <v>3</v>
      </c>
    </row>
    <row r="13" spans="1:10" x14ac:dyDescent="0.25">
      <c r="B13" s="6" t="s">
        <v>25</v>
      </c>
      <c r="C13" s="6" t="s">
        <v>26</v>
      </c>
      <c r="E13" s="6" t="s">
        <v>37</v>
      </c>
      <c r="F13" s="6" t="s">
        <v>26</v>
      </c>
      <c r="I13" t="s">
        <v>54</v>
      </c>
      <c r="J13">
        <v>2</v>
      </c>
    </row>
    <row r="14" spans="1:10" x14ac:dyDescent="0.25">
      <c r="B14" t="s">
        <v>34</v>
      </c>
      <c r="C14">
        <v>1</v>
      </c>
      <c r="E14" t="s">
        <v>17</v>
      </c>
      <c r="F14">
        <v>5</v>
      </c>
      <c r="I14" t="s">
        <v>55</v>
      </c>
      <c r="J14">
        <v>1</v>
      </c>
    </row>
    <row r="15" spans="1:10" x14ac:dyDescent="0.25">
      <c r="B15" t="s">
        <v>33</v>
      </c>
      <c r="C15">
        <v>2</v>
      </c>
      <c r="E15" t="s">
        <v>16</v>
      </c>
      <c r="F15">
        <v>4</v>
      </c>
    </row>
    <row r="16" spans="1:10" x14ac:dyDescent="0.25">
      <c r="B16" t="s">
        <v>32</v>
      </c>
      <c r="C16">
        <v>3</v>
      </c>
      <c r="E16" t="s">
        <v>15</v>
      </c>
      <c r="F16">
        <v>3</v>
      </c>
    </row>
    <row r="17" spans="2:10" x14ac:dyDescent="0.25">
      <c r="B17" s="1" t="s">
        <v>31</v>
      </c>
      <c r="C17">
        <v>4</v>
      </c>
      <c r="E17" t="s">
        <v>18</v>
      </c>
      <c r="F17">
        <v>2</v>
      </c>
    </row>
    <row r="18" spans="2:10" x14ac:dyDescent="0.25">
      <c r="B18" t="s">
        <v>27</v>
      </c>
      <c r="C18">
        <v>5</v>
      </c>
      <c r="E18" t="s">
        <v>38</v>
      </c>
      <c r="F18">
        <v>1</v>
      </c>
    </row>
    <row r="20" spans="2:10" x14ac:dyDescent="0.25">
      <c r="B20" t="s">
        <v>39</v>
      </c>
      <c r="E20" t="s">
        <v>41</v>
      </c>
    </row>
    <row r="21" spans="2:10" x14ac:dyDescent="0.25">
      <c r="B21" s="2" t="s">
        <v>40</v>
      </c>
      <c r="C21" s="2" t="s">
        <v>26</v>
      </c>
      <c r="E21" s="2" t="s">
        <v>42</v>
      </c>
      <c r="F21" s="2" t="s">
        <v>26</v>
      </c>
      <c r="I21" s="2" t="s">
        <v>57</v>
      </c>
      <c r="J21" s="2" t="s">
        <v>51</v>
      </c>
    </row>
    <row r="22" spans="2:10" x14ac:dyDescent="0.25">
      <c r="B22" t="s">
        <v>6</v>
      </c>
      <c r="C22">
        <v>5</v>
      </c>
      <c r="E22">
        <v>2023</v>
      </c>
      <c r="F22">
        <v>5</v>
      </c>
      <c r="I22" t="s">
        <v>58</v>
      </c>
      <c r="J22">
        <v>9</v>
      </c>
    </row>
    <row r="23" spans="2:10" x14ac:dyDescent="0.25">
      <c r="B23" t="s">
        <v>19</v>
      </c>
      <c r="C23">
        <v>4</v>
      </c>
      <c r="E23">
        <v>2022</v>
      </c>
      <c r="F23">
        <v>4</v>
      </c>
      <c r="I23" t="s">
        <v>59</v>
      </c>
      <c r="J23">
        <v>8</v>
      </c>
    </row>
    <row r="24" spans="2:10" x14ac:dyDescent="0.25">
      <c r="B24" t="s">
        <v>21</v>
      </c>
      <c r="C24">
        <v>3</v>
      </c>
      <c r="E24">
        <v>2021</v>
      </c>
      <c r="F24">
        <v>3</v>
      </c>
      <c r="I24" t="s">
        <v>60</v>
      </c>
      <c r="J24">
        <v>7</v>
      </c>
    </row>
    <row r="25" spans="2:10" x14ac:dyDescent="0.25">
      <c r="B25" t="s">
        <v>20</v>
      </c>
      <c r="C25">
        <v>2</v>
      </c>
      <c r="E25">
        <v>2020</v>
      </c>
      <c r="F25">
        <v>2</v>
      </c>
      <c r="I25" t="s">
        <v>62</v>
      </c>
      <c r="J25">
        <v>6</v>
      </c>
    </row>
    <row r="26" spans="2:10" x14ac:dyDescent="0.25">
      <c r="B26" t="s">
        <v>29</v>
      </c>
      <c r="C26">
        <v>1</v>
      </c>
      <c r="E26">
        <v>2019</v>
      </c>
      <c r="F26">
        <v>1</v>
      </c>
      <c r="I26" t="s">
        <v>61</v>
      </c>
      <c r="J26">
        <v>5</v>
      </c>
    </row>
    <row r="27" spans="2:10" x14ac:dyDescent="0.25">
      <c r="I27" t="s">
        <v>63</v>
      </c>
      <c r="J27">
        <v>4</v>
      </c>
    </row>
    <row r="28" spans="2:10" x14ac:dyDescent="0.25">
      <c r="D28" t="s">
        <v>43</v>
      </c>
      <c r="I28" t="s">
        <v>64</v>
      </c>
      <c r="J28">
        <v>3</v>
      </c>
    </row>
    <row r="29" spans="2:10" x14ac:dyDescent="0.25">
      <c r="D29" s="2" t="s">
        <v>44</v>
      </c>
      <c r="E29" s="2" t="s">
        <v>26</v>
      </c>
      <c r="I29" t="s">
        <v>65</v>
      </c>
      <c r="J29">
        <v>2</v>
      </c>
    </row>
    <row r="30" spans="2:10" x14ac:dyDescent="0.25">
      <c r="D30">
        <v>5</v>
      </c>
      <c r="E30">
        <v>5</v>
      </c>
      <c r="I30" t="s">
        <v>66</v>
      </c>
      <c r="J30">
        <v>1</v>
      </c>
    </row>
    <row r="31" spans="2:10" x14ac:dyDescent="0.25">
      <c r="D31">
        <v>4</v>
      </c>
      <c r="E31">
        <v>4</v>
      </c>
    </row>
    <row r="32" spans="2:10" x14ac:dyDescent="0.25">
      <c r="D32">
        <v>3</v>
      </c>
      <c r="E32">
        <v>3</v>
      </c>
    </row>
    <row r="33" spans="2:5" x14ac:dyDescent="0.25">
      <c r="D33">
        <v>2</v>
      </c>
      <c r="E33">
        <v>2</v>
      </c>
    </row>
    <row r="34" spans="2:5" x14ac:dyDescent="0.25">
      <c r="D34">
        <v>1</v>
      </c>
      <c r="E34">
        <v>1</v>
      </c>
    </row>
    <row r="37" spans="2:5" x14ac:dyDescent="0.25">
      <c r="B37" s="2" t="s">
        <v>67</v>
      </c>
      <c r="C37" s="2" t="s">
        <v>57</v>
      </c>
      <c r="D37" s="2" t="s">
        <v>51</v>
      </c>
    </row>
    <row r="38" spans="2:5" x14ac:dyDescent="0.25">
      <c r="B38" t="s">
        <v>1</v>
      </c>
      <c r="C38" t="s">
        <v>58</v>
      </c>
      <c r="D38">
        <v>9</v>
      </c>
    </row>
    <row r="39" spans="2:5" x14ac:dyDescent="0.25">
      <c r="B39" t="s">
        <v>2</v>
      </c>
      <c r="C39" t="s">
        <v>58</v>
      </c>
      <c r="D39">
        <v>9</v>
      </c>
    </row>
    <row r="40" spans="2:5" x14ac:dyDescent="0.25">
      <c r="B40" t="s">
        <v>3</v>
      </c>
      <c r="C40" t="s">
        <v>59</v>
      </c>
      <c r="D40">
        <v>8</v>
      </c>
    </row>
    <row r="41" spans="2:5" x14ac:dyDescent="0.25">
      <c r="B41" t="s">
        <v>68</v>
      </c>
      <c r="C41" t="s">
        <v>62</v>
      </c>
      <c r="D41">
        <v>7</v>
      </c>
    </row>
    <row r="42" spans="2:5" x14ac:dyDescent="0.25">
      <c r="B42" t="s">
        <v>5</v>
      </c>
      <c r="C42" t="s">
        <v>60</v>
      </c>
      <c r="D42">
        <v>6</v>
      </c>
    </row>
    <row r="44" spans="2:5" x14ac:dyDescent="0.25">
      <c r="B44" s="3" t="s">
        <v>69</v>
      </c>
      <c r="C44" s="2" t="s">
        <v>107</v>
      </c>
    </row>
    <row r="45" spans="2:5" x14ac:dyDescent="0.25">
      <c r="B45" s="3" t="s">
        <v>70</v>
      </c>
      <c r="C45" s="2">
        <f xml:space="preserve"> D39/(D38+D39+D40+D41+D42)</f>
        <v>0.23076923076923078</v>
      </c>
    </row>
    <row r="46" spans="2:5" x14ac:dyDescent="0.25">
      <c r="B46" s="3" t="s">
        <v>71</v>
      </c>
      <c r="C46" s="2">
        <f xml:space="preserve"> D40/(D38+D39+D40+D41+D42)</f>
        <v>0.20512820512820512</v>
      </c>
    </row>
    <row r="47" spans="2:5" x14ac:dyDescent="0.25">
      <c r="B47" s="3" t="s">
        <v>72</v>
      </c>
      <c r="C47" s="2">
        <f>D41/(D38+D39+D40+D41+D42)</f>
        <v>0.17948717948717949</v>
      </c>
    </row>
    <row r="48" spans="2:5" x14ac:dyDescent="0.25">
      <c r="B48" s="3" t="s">
        <v>73</v>
      </c>
      <c r="C48" s="2">
        <f>D42/(D38+D39+D40+D41+D42)</f>
        <v>0.15384615384615385</v>
      </c>
    </row>
    <row r="51" spans="2:10" x14ac:dyDescent="0.25">
      <c r="B51" s="2" t="s">
        <v>74</v>
      </c>
      <c r="C51" s="2" t="s">
        <v>105</v>
      </c>
      <c r="D51" s="2" t="s">
        <v>45</v>
      </c>
      <c r="E51" s="2" t="s">
        <v>106</v>
      </c>
      <c r="F51" s="2" t="s">
        <v>108</v>
      </c>
      <c r="G51" s="5" t="s">
        <v>109</v>
      </c>
      <c r="H51" s="4"/>
      <c r="I51" s="4"/>
      <c r="J51" s="4"/>
    </row>
    <row r="52" spans="2:10" x14ac:dyDescent="0.25">
      <c r="B52" s="2"/>
      <c r="C52" t="s">
        <v>25</v>
      </c>
      <c r="D52" t="s">
        <v>37</v>
      </c>
      <c r="E52" t="s">
        <v>40</v>
      </c>
      <c r="F52" t="s">
        <v>42</v>
      </c>
      <c r="G52" t="s">
        <v>44</v>
      </c>
    </row>
    <row r="53" spans="2:10" x14ac:dyDescent="0.25">
      <c r="B53" t="s">
        <v>75</v>
      </c>
      <c r="C53">
        <v>5</v>
      </c>
      <c r="D53">
        <v>2</v>
      </c>
      <c r="E53">
        <v>2</v>
      </c>
      <c r="F53">
        <v>5</v>
      </c>
      <c r="G53">
        <v>1</v>
      </c>
    </row>
    <row r="54" spans="2:10" x14ac:dyDescent="0.25">
      <c r="B54" t="s">
        <v>76</v>
      </c>
      <c r="C54">
        <v>5</v>
      </c>
      <c r="D54">
        <v>2</v>
      </c>
      <c r="E54">
        <v>5</v>
      </c>
      <c r="F54">
        <v>5</v>
      </c>
      <c r="G54">
        <v>1</v>
      </c>
    </row>
    <row r="55" spans="2:10" x14ac:dyDescent="0.25">
      <c r="B55" t="s">
        <v>77</v>
      </c>
      <c r="C55">
        <v>4</v>
      </c>
      <c r="D55">
        <v>5</v>
      </c>
      <c r="E55">
        <v>2</v>
      </c>
      <c r="F55">
        <v>4</v>
      </c>
      <c r="G55">
        <v>4</v>
      </c>
    </row>
    <row r="56" spans="2:10" x14ac:dyDescent="0.25">
      <c r="B56" t="s">
        <v>78</v>
      </c>
      <c r="C56">
        <v>5</v>
      </c>
      <c r="D56">
        <v>4</v>
      </c>
      <c r="E56">
        <v>2</v>
      </c>
      <c r="F56">
        <v>5</v>
      </c>
      <c r="G56">
        <v>2</v>
      </c>
    </row>
    <row r="57" spans="2:10" x14ac:dyDescent="0.25">
      <c r="B57" t="s">
        <v>79</v>
      </c>
      <c r="C57">
        <v>4</v>
      </c>
      <c r="D57">
        <v>5</v>
      </c>
      <c r="E57">
        <v>5</v>
      </c>
      <c r="F57">
        <v>4</v>
      </c>
      <c r="G57">
        <v>5</v>
      </c>
    </row>
    <row r="58" spans="2:10" x14ac:dyDescent="0.25">
      <c r="B58" t="s">
        <v>80</v>
      </c>
      <c r="C58">
        <v>2</v>
      </c>
      <c r="D58">
        <v>4</v>
      </c>
      <c r="E58">
        <v>5</v>
      </c>
      <c r="F58">
        <v>5</v>
      </c>
      <c r="G58">
        <v>2</v>
      </c>
    </row>
    <row r="59" spans="2:10" x14ac:dyDescent="0.25">
      <c r="B59" t="s">
        <v>81</v>
      </c>
      <c r="C59">
        <v>2</v>
      </c>
      <c r="D59">
        <v>3</v>
      </c>
      <c r="E59">
        <v>5</v>
      </c>
      <c r="F59">
        <v>5</v>
      </c>
      <c r="G59">
        <v>3</v>
      </c>
    </row>
    <row r="60" spans="2:10" x14ac:dyDescent="0.25">
      <c r="B60" t="s">
        <v>82</v>
      </c>
      <c r="C60">
        <v>1</v>
      </c>
      <c r="D60">
        <v>3</v>
      </c>
      <c r="E60">
        <v>5</v>
      </c>
      <c r="F60">
        <v>5</v>
      </c>
      <c r="G60">
        <v>2</v>
      </c>
    </row>
    <row r="61" spans="2:10" x14ac:dyDescent="0.25">
      <c r="B61" t="s">
        <v>83</v>
      </c>
      <c r="C61">
        <v>1</v>
      </c>
      <c r="D61">
        <v>3</v>
      </c>
      <c r="E61">
        <v>2</v>
      </c>
      <c r="F61">
        <v>5</v>
      </c>
      <c r="G61">
        <v>2</v>
      </c>
    </row>
    <row r="62" spans="2:10" x14ac:dyDescent="0.25">
      <c r="B62" t="s">
        <v>84</v>
      </c>
      <c r="C62">
        <v>2</v>
      </c>
      <c r="D62">
        <v>1</v>
      </c>
      <c r="E62">
        <v>5</v>
      </c>
      <c r="F62">
        <v>5</v>
      </c>
      <c r="G62">
        <v>1</v>
      </c>
    </row>
    <row r="65" spans="2:6" x14ac:dyDescent="0.25">
      <c r="B65" s="3" t="s">
        <v>85</v>
      </c>
      <c r="C65" s="2" t="s">
        <v>111</v>
      </c>
      <c r="E65" s="3" t="s">
        <v>94</v>
      </c>
      <c r="F65" s="2" t="s">
        <v>110</v>
      </c>
    </row>
    <row r="66" spans="2:6" x14ac:dyDescent="0.25">
      <c r="B66" s="3" t="s">
        <v>86</v>
      </c>
      <c r="C66" s="2">
        <f>C54 ^ C44 * D54 ^C45 *E54 ^ C46 * F54^C47*G54^C48</f>
        <v>3.1593944287660456</v>
      </c>
      <c r="E66" s="3" t="s">
        <v>95</v>
      </c>
      <c r="F66" s="2">
        <f>C66/(C65+C66+C67+C68+C69+C70+C71+C72+C73+C74)</f>
        <v>8.0442225069004253E-2</v>
      </c>
    </row>
    <row r="67" spans="2:6" x14ac:dyDescent="0.25">
      <c r="B67" s="3" t="s">
        <v>87</v>
      </c>
      <c r="C67" s="2">
        <f>C55 ^ C44 * D55 ^C45 *E55 ^ C46 * F55^C47*G55</f>
        <v>11.806182036160525</v>
      </c>
      <c r="E67" s="3" t="s">
        <v>96</v>
      </c>
      <c r="F67" s="2">
        <f>C67/(C65+C66+C67+C68+C69+C70+C71+C72+C73+C74)</f>
        <v>0.30060050239734937</v>
      </c>
    </row>
    <row r="68" spans="2:6" x14ac:dyDescent="0.25">
      <c r="B68" s="3" t="s">
        <v>88</v>
      </c>
      <c r="C68" s="2">
        <f>C56 ^ C44 * D56 ^C45 *E56 ^ C46 * F56^C47*G56^C48</f>
        <v>3.4178727991574784</v>
      </c>
      <c r="E68" s="3" t="s">
        <v>97</v>
      </c>
      <c r="F68" s="2">
        <f>C68/(C65+C66+C67+C68+C69+C70+C71+C72+C73+C74)</f>
        <v>8.7023415140488294E-2</v>
      </c>
    </row>
    <row r="69" spans="2:6" x14ac:dyDescent="0.25">
      <c r="B69" s="3" t="s">
        <v>89</v>
      </c>
      <c r="C69" s="2">
        <f>C57 ^ C44 * D57 ^C45 *E57 ^ C46 * F57^C47*G57^C48</f>
        <v>4.5625963679133381</v>
      </c>
      <c r="E69" s="3" t="s">
        <v>98</v>
      </c>
      <c r="F69" s="2">
        <f>C69/(C65+C66+C67+C68+C69+C70+C71+C72+C73+C74)</f>
        <v>0.11616954204418661</v>
      </c>
    </row>
    <row r="70" spans="2:6" x14ac:dyDescent="0.25">
      <c r="B70" s="3" t="s">
        <v>90</v>
      </c>
      <c r="C70" s="2">
        <f>C58 ^ C44 * D58 ^C45 *E58 ^ C46 * F58^C47*G58^C48</f>
        <v>3.3385071121179064</v>
      </c>
      <c r="E70" s="3" t="s">
        <v>99</v>
      </c>
      <c r="F70" s="2">
        <f>C70/(C65+C66+C67+C68+C69+C70+C71+C72+C73+C74)</f>
        <v>8.5002663188321656E-2</v>
      </c>
    </row>
    <row r="71" spans="2:6" x14ac:dyDescent="0.25">
      <c r="B71" s="3" t="s">
        <v>91</v>
      </c>
      <c r="C71" s="2">
        <f>C59 ^ C44 * D59 ^C45 *E59 ^ C46 * F59^C47*G59^C48</f>
        <v>3.325150085157464</v>
      </c>
      <c r="E71" s="3" t="s">
        <v>100</v>
      </c>
      <c r="F71" s="2">
        <f>C71/(C65+C66+C67+C68+C69+C70+C71+C72+C73+C74)</f>
        <v>8.4662576189616548E-2</v>
      </c>
    </row>
    <row r="72" spans="2:6" x14ac:dyDescent="0.25">
      <c r="B72" s="3" t="s">
        <v>92</v>
      </c>
      <c r="C72" s="2">
        <f>C60 ^ C44 * D60 ^C45 *E60 ^ C46 * F60^C47*G60^C48</f>
        <v>2.6622683491956232</v>
      </c>
      <c r="E72" s="3" t="s">
        <v>101</v>
      </c>
      <c r="F72" s="2">
        <f>C72/(C65+C66+C67+C68+C69+C70+C71+C72+C73+C74)</f>
        <v>6.7784758936770051E-2</v>
      </c>
    </row>
    <row r="73" spans="2:6" x14ac:dyDescent="0.25">
      <c r="B73" s="3" t="s">
        <v>93</v>
      </c>
      <c r="C73" s="2">
        <f>C61 ^ C44 * D61 ^C45 *E61 ^ C46 * F61^C47*G61^C48</f>
        <v>2.2060894070588288</v>
      </c>
      <c r="E73" s="3" t="s">
        <v>102</v>
      </c>
      <c r="F73" s="2">
        <f>C73/(C65+C66+C67+C68+C69+C70+C71+C72+C73+C74)</f>
        <v>5.6169859321516719E-2</v>
      </c>
    </row>
    <row r="74" spans="2:6" x14ac:dyDescent="0.25">
      <c r="B74" s="3" t="s">
        <v>104</v>
      </c>
      <c r="C74" s="2">
        <f>C62 ^ C44 * D62 ^C45 *E62 ^ C46 * F62^C47*G62^C48</f>
        <v>2.1792300438786603</v>
      </c>
      <c r="E74" s="3" t="s">
        <v>103</v>
      </c>
      <c r="F74" s="2">
        <f>C74/(C65+C66+C67+C68+C69+C70+C71+C72+C73+C74)</f>
        <v>5.5485985564420456E-2</v>
      </c>
    </row>
  </sheetData>
  <pageMargins left="0.7" right="0.7" top="0.75" bottom="0.75" header="0.3" footer="0.3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AG-070123</dc:creator>
  <cp:lastModifiedBy>AG-070123</cp:lastModifiedBy>
  <dcterms:created xsi:type="dcterms:W3CDTF">2023-10-31T07:01:58Z</dcterms:created>
  <dcterms:modified xsi:type="dcterms:W3CDTF">2023-10-31T12:45:27Z</dcterms:modified>
</cp:coreProperties>
</file>