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_000\Downloads\"/>
    </mc:Choice>
  </mc:AlternateContent>
  <bookViews>
    <workbookView xWindow="0" yWindow="0" windowWidth="17970" windowHeight="5430" tabRatio="16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7" i="1" l="1"/>
  <c r="N3" i="1"/>
  <c r="O3" i="1" s="1"/>
  <c r="Q3" i="1" s="1"/>
  <c r="P3" i="1"/>
  <c r="N4" i="1"/>
  <c r="O4" i="1" s="1"/>
  <c r="Q4" i="1" s="1"/>
  <c r="P4" i="1"/>
  <c r="N5" i="1"/>
  <c r="O5" i="1" s="1"/>
  <c r="P5" i="1"/>
  <c r="N6" i="1"/>
  <c r="O6" i="1" s="1"/>
  <c r="Q6" i="1" s="1"/>
  <c r="P6" i="1"/>
  <c r="N7" i="1"/>
  <c r="O7" i="1" s="1"/>
  <c r="N8" i="1"/>
  <c r="O8" i="1" s="1"/>
  <c r="Q8" i="1" s="1"/>
  <c r="N9" i="1"/>
  <c r="O9" i="1" s="1"/>
  <c r="Q9" i="1" s="1"/>
  <c r="N10" i="1"/>
  <c r="O10" i="1" s="1"/>
  <c r="Q10" i="1" s="1"/>
  <c r="N11" i="1"/>
  <c r="O11" i="1" s="1"/>
  <c r="Q11" i="1" s="1"/>
  <c r="N12" i="1"/>
  <c r="O12" i="1" s="1"/>
  <c r="Q12" i="1" s="1"/>
  <c r="N13" i="1"/>
  <c r="O13" i="1" s="1"/>
  <c r="A5" i="1"/>
  <c r="A6" i="1"/>
  <c r="A7" i="1" s="1"/>
  <c r="A8" i="1" s="1"/>
  <c r="A9" i="1" s="1"/>
  <c r="A10" i="1" s="1"/>
  <c r="A11" i="1" s="1"/>
  <c r="A12" i="1" s="1"/>
  <c r="A13" i="1" s="1"/>
  <c r="A4" i="1"/>
  <c r="P2" i="1"/>
  <c r="N2" i="1"/>
  <c r="O2" i="1" s="1"/>
  <c r="Q2" i="1" s="1"/>
  <c r="Q13" i="1" l="1"/>
  <c r="Q7" i="1"/>
  <c r="Q5" i="1"/>
</calcChain>
</file>

<file path=xl/sharedStrings.xml><?xml version="1.0" encoding="utf-8"?>
<sst xmlns="http://schemas.openxmlformats.org/spreadsheetml/2006/main" count="17" uniqueCount="17">
  <si>
    <t>Date</t>
  </si>
  <si>
    <t>Billing Start</t>
  </si>
  <si>
    <t>Billing End</t>
  </si>
  <si>
    <t>kWh</t>
  </si>
  <si>
    <t>Min Demand kW</t>
  </si>
  <si>
    <t>Demand kW</t>
  </si>
  <si>
    <t>Customer Charge</t>
  </si>
  <si>
    <t>Distribution Charge per kw</t>
  </si>
  <si>
    <t>Market Transition Tax per kwh</t>
  </si>
  <si>
    <t>Transition Bond Charge per kwh</t>
  </si>
  <si>
    <t>Non Utility Generation Charge per kwh</t>
  </si>
  <si>
    <t>Societal Benefit Charge per kwh</t>
  </si>
  <si>
    <t>RGGI Energy Efficiency per kwh</t>
  </si>
  <si>
    <t>Delivery per kwh</t>
  </si>
  <si>
    <t>Total Delivery Charges</t>
  </si>
  <si>
    <t>Supply Charges</t>
  </si>
  <si>
    <t>Total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</si>
</sst>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6" formatCode="mm/dd/yy;@"/>
    <numFmt numFmtId="167" formatCode="0.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1" xfId="0" applyBorder="1"/>
    <xf numFmtId="167" fontId="0" fillId="0" borderId="0" xfId="0" applyNumberFormat="1"/>
    <xf numFmtId="166" fontId="0" fillId="0" borderId="0" xfId="0" applyNumberFormat="1" applyFill="1"/>
    <xf numFmtId="0" fontId="0" fillId="0" borderId="0" xfId="0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M1" zoomScaleNormal="100" workbookViewId="0">
      <selection activeCell="Q15" sqref="Q15"/>
    </sheetView>
  </sheetViews>
  <sheetFormatPr defaultRowHeight="12.75" x14ac:dyDescent="0.2"/>
  <cols>
    <col min="1" max="1" width="8.140625" bestFit="1" customWidth="1"/>
    <col min="2" max="2" width="10.5703125" bestFit="1" customWidth="1"/>
    <col min="3" max="3" width="9.85546875" bestFit="1" customWidth="1"/>
    <col min="4" max="4" width="7.140625" bestFit="1" customWidth="1"/>
    <col min="5" max="5" width="15" bestFit="1" customWidth="1"/>
    <col min="6" max="6" width="11.28515625" bestFit="1" customWidth="1"/>
    <col min="7" max="7" width="15.5703125" bestFit="1" customWidth="1"/>
    <col min="8" max="8" width="23.140625" bestFit="1" customWidth="1"/>
    <col min="9" max="9" width="26.42578125" bestFit="1" customWidth="1"/>
    <col min="10" max="10" width="28" bestFit="1" customWidth="1"/>
    <col min="11" max="11" width="33.28515625" bestFit="1" customWidth="1"/>
    <col min="12" max="12" width="28" bestFit="1" customWidth="1"/>
    <col min="13" max="13" width="28.140625" bestFit="1" customWidth="1"/>
    <col min="14" max="14" width="15.140625"/>
    <col min="15" max="15" width="19.85546875" bestFit="1" customWidth="1"/>
    <col min="16" max="16" width="14.28515625" bestFit="1" customWidth="1"/>
    <col min="17" max="17" width="11.42578125" bestFit="1" customWidth="1"/>
    <col min="18" max="1025" width="11.570312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42005</v>
      </c>
      <c r="B2" s="3">
        <v>41993</v>
      </c>
      <c r="C2" s="3">
        <v>42032</v>
      </c>
      <c r="D2">
        <v>66460</v>
      </c>
      <c r="E2">
        <v>140.47999999999999</v>
      </c>
      <c r="F2" s="5">
        <v>130.19999999999999</v>
      </c>
      <c r="G2" s="5">
        <v>175.15</v>
      </c>
      <c r="H2">
        <v>10.213340000000001</v>
      </c>
      <c r="I2">
        <v>4.3540999999999996E-3</v>
      </c>
      <c r="J2">
        <v>6.7019000000000002E-3</v>
      </c>
      <c r="K2">
        <v>1.2234E-2</v>
      </c>
      <c r="L2">
        <v>8.2850000000000007E-3</v>
      </c>
      <c r="M2">
        <v>6.1990000000000005E-4</v>
      </c>
      <c r="N2">
        <f>SUM(I2:M2)</f>
        <v>3.2194899999999999E-2</v>
      </c>
      <c r="O2" s="2">
        <f>D2*N2 + MAX(E2,F2) * H2 +G2</f>
        <v>3749.5930572000002</v>
      </c>
      <c r="P2" s="2">
        <f>0.0924 *D2</f>
        <v>6140.9039999999995</v>
      </c>
      <c r="Q2" s="2">
        <f>O2+P2</f>
        <v>9890.4970572000002</v>
      </c>
    </row>
    <row r="3" spans="1:17" x14ac:dyDescent="0.2">
      <c r="A3" s="3">
        <v>42036</v>
      </c>
      <c r="B3" s="3">
        <v>42033</v>
      </c>
      <c r="C3" s="3">
        <v>42061</v>
      </c>
      <c r="D3">
        <v>41180</v>
      </c>
      <c r="E3">
        <v>140.47999999999999</v>
      </c>
      <c r="F3" s="5">
        <v>107.6</v>
      </c>
      <c r="G3" s="5">
        <v>126.98</v>
      </c>
      <c r="H3">
        <v>7.4047839</v>
      </c>
      <c r="I3">
        <v>4.3540999999999996E-3</v>
      </c>
      <c r="J3">
        <v>6.7019000000000002E-3</v>
      </c>
      <c r="K3">
        <v>1.2234E-2</v>
      </c>
      <c r="L3">
        <v>8.2850000000000007E-3</v>
      </c>
      <c r="M3">
        <v>6.1990000000000005E-4</v>
      </c>
      <c r="N3">
        <f t="shared" ref="N3:N13" si="0">SUM(I3:M3)</f>
        <v>3.2194899999999999E-2</v>
      </c>
      <c r="O3" s="2">
        <f t="shared" ref="O3:O13" si="1">D3*N3 + MAX(E3,F3) * H3 +G3</f>
        <v>2492.990024272</v>
      </c>
      <c r="P3" s="2">
        <f t="shared" ref="P3:P13" si="2">0.0924 *D3</f>
        <v>3805.0319999999997</v>
      </c>
      <c r="Q3" s="2">
        <f t="shared" ref="Q3:Q13" si="3">O3+P3</f>
        <v>6298.0220242719997</v>
      </c>
    </row>
    <row r="4" spans="1:17" x14ac:dyDescent="0.2">
      <c r="A4" s="3">
        <f>EDATE(A3,1)</f>
        <v>42064</v>
      </c>
      <c r="B4" s="3">
        <v>42062</v>
      </c>
      <c r="C4" s="3">
        <v>42090</v>
      </c>
      <c r="D4">
        <v>48860</v>
      </c>
      <c r="E4">
        <v>140.47999999999999</v>
      </c>
      <c r="F4" s="5">
        <v>139.4</v>
      </c>
      <c r="G4" s="5">
        <v>126.98</v>
      </c>
      <c r="H4">
        <v>7.4046839000000002</v>
      </c>
      <c r="I4">
        <v>4.3540999999999996E-3</v>
      </c>
      <c r="J4">
        <v>6.7019000000000002E-3</v>
      </c>
      <c r="K4">
        <v>1.2234E-2</v>
      </c>
      <c r="L4">
        <v>8.2850000000000007E-3</v>
      </c>
      <c r="M4">
        <v>6.1990000000000005E-4</v>
      </c>
      <c r="N4">
        <f t="shared" si="0"/>
        <v>3.2194899999999999E-2</v>
      </c>
      <c r="O4" s="2">
        <f t="shared" si="1"/>
        <v>2740.2328082720001</v>
      </c>
      <c r="P4" s="2">
        <f t="shared" si="2"/>
        <v>4514.6639999999998</v>
      </c>
      <c r="Q4" s="2">
        <f t="shared" si="3"/>
        <v>7254.8968082720003</v>
      </c>
    </row>
    <row r="5" spans="1:17" x14ac:dyDescent="0.2">
      <c r="A5" s="3">
        <f t="shared" ref="A5:A13" si="4">EDATE(A4,1)</f>
        <v>42095</v>
      </c>
      <c r="B5" s="3">
        <v>42091</v>
      </c>
      <c r="C5" s="3">
        <v>42122</v>
      </c>
      <c r="D5">
        <v>65360</v>
      </c>
      <c r="E5">
        <v>140.47999999999999</v>
      </c>
      <c r="F5" s="5">
        <v>96</v>
      </c>
      <c r="G5" s="5">
        <v>140.12</v>
      </c>
      <c r="H5">
        <v>8.1707005000000006</v>
      </c>
      <c r="I5">
        <v>4.3540999999999996E-3</v>
      </c>
      <c r="J5">
        <v>6.7019000000000002E-3</v>
      </c>
      <c r="K5">
        <v>1.2234E-2</v>
      </c>
      <c r="L5">
        <v>8.2850000000000007E-3</v>
      </c>
      <c r="M5">
        <v>6.1990000000000005E-4</v>
      </c>
      <c r="N5">
        <f t="shared" si="0"/>
        <v>3.2194899999999999E-2</v>
      </c>
      <c r="O5" s="2">
        <f t="shared" si="1"/>
        <v>3392.19867024</v>
      </c>
      <c r="P5" s="2">
        <f t="shared" si="2"/>
        <v>6039.2640000000001</v>
      </c>
      <c r="Q5" s="2">
        <f t="shared" si="3"/>
        <v>9431.4626702400001</v>
      </c>
    </row>
    <row r="6" spans="1:17" x14ac:dyDescent="0.2">
      <c r="A6" s="3">
        <f t="shared" si="4"/>
        <v>42125</v>
      </c>
      <c r="B6" s="3">
        <v>42123</v>
      </c>
      <c r="C6" s="3">
        <v>42151</v>
      </c>
      <c r="D6">
        <v>70020</v>
      </c>
      <c r="E6">
        <v>140.47999999999999</v>
      </c>
      <c r="F6" s="5">
        <v>24.4</v>
      </c>
      <c r="G6" s="5">
        <v>126.98</v>
      </c>
      <c r="H6">
        <v>7.4046839000000002</v>
      </c>
      <c r="I6">
        <v>4.3540999999999996E-3</v>
      </c>
      <c r="J6">
        <v>6.7019000000000002E-3</v>
      </c>
      <c r="K6">
        <v>1.2234E-2</v>
      </c>
      <c r="L6">
        <v>8.2850000000000007E-3</v>
      </c>
      <c r="M6">
        <v>6.1990000000000005E-4</v>
      </c>
      <c r="N6">
        <f t="shared" si="0"/>
        <v>3.2194899999999999E-2</v>
      </c>
      <c r="O6" s="2">
        <f t="shared" si="1"/>
        <v>3421.476892272</v>
      </c>
      <c r="P6" s="2">
        <f t="shared" si="2"/>
        <v>6469.848</v>
      </c>
      <c r="Q6" s="2">
        <f t="shared" si="3"/>
        <v>9891.3248922719995</v>
      </c>
    </row>
    <row r="7" spans="1:17" x14ac:dyDescent="0.2">
      <c r="A7" s="3">
        <f t="shared" si="4"/>
        <v>42156</v>
      </c>
      <c r="B7" s="3">
        <v>42152</v>
      </c>
      <c r="C7" s="3">
        <v>42181</v>
      </c>
      <c r="D7">
        <v>86500</v>
      </c>
      <c r="E7">
        <v>140.47999999999999</v>
      </c>
      <c r="F7" s="5">
        <v>172.4</v>
      </c>
      <c r="G7" s="5">
        <v>131.36000000000001</v>
      </c>
      <c r="H7">
        <v>7.6599767999999999</v>
      </c>
      <c r="I7">
        <v>4.3540999999999996E-3</v>
      </c>
      <c r="J7">
        <v>6.7019000000000002E-3</v>
      </c>
      <c r="K7">
        <v>1.5615499999999999E-2</v>
      </c>
      <c r="L7">
        <v>8.1775000000000007E-3</v>
      </c>
      <c r="M7">
        <v>6.1990000000000005E-4</v>
      </c>
      <c r="N7">
        <f t="shared" si="0"/>
        <v>3.5468900000000005E-2</v>
      </c>
      <c r="O7" s="2">
        <f t="shared" si="1"/>
        <v>4519.9998503200004</v>
      </c>
      <c r="P7" s="2">
        <f>0.0916 *D7</f>
        <v>7923.4</v>
      </c>
      <c r="Q7" s="2">
        <f t="shared" si="3"/>
        <v>12443.39985032</v>
      </c>
    </row>
    <row r="8" spans="1:17" x14ac:dyDescent="0.2">
      <c r="A8" s="3">
        <f t="shared" si="4"/>
        <v>42186</v>
      </c>
      <c r="B8" s="3">
        <v>42182</v>
      </c>
      <c r="C8" s="3">
        <v>42215</v>
      </c>
      <c r="D8">
        <v>88500</v>
      </c>
      <c r="E8">
        <v>140.47999999999999</v>
      </c>
      <c r="F8" s="5">
        <v>159.19999999999999</v>
      </c>
      <c r="G8" s="5">
        <v>148.87</v>
      </c>
      <c r="H8">
        <v>8.6813441999999998</v>
      </c>
      <c r="I8">
        <v>4.3540999999999996E-3</v>
      </c>
      <c r="J8">
        <v>6.7019000000000002E-3</v>
      </c>
      <c r="K8">
        <v>1.6135E-2</v>
      </c>
      <c r="L8">
        <v>8.1609999999999999E-3</v>
      </c>
      <c r="M8">
        <v>6.1010000000000003E-4</v>
      </c>
      <c r="N8">
        <f t="shared" si="0"/>
        <v>3.5962100000000004E-2</v>
      </c>
      <c r="O8" s="2">
        <f t="shared" si="1"/>
        <v>4713.5858466399995</v>
      </c>
      <c r="P8" s="2">
        <v>6893.8</v>
      </c>
      <c r="Q8" s="2">
        <f t="shared" si="3"/>
        <v>11607.38584664</v>
      </c>
    </row>
    <row r="9" spans="1:17" s="7" customFormat="1" x14ac:dyDescent="0.2">
      <c r="A9" s="6">
        <f t="shared" si="4"/>
        <v>42217</v>
      </c>
      <c r="B9" s="6">
        <v>42216</v>
      </c>
      <c r="C9" s="6">
        <v>42244</v>
      </c>
      <c r="D9" s="7">
        <v>80240</v>
      </c>
      <c r="E9" s="7">
        <v>137.91999999999999</v>
      </c>
      <c r="F9" s="8">
        <v>171</v>
      </c>
      <c r="G9" s="8">
        <v>126.98</v>
      </c>
      <c r="H9" s="7">
        <v>7.4047799999999997</v>
      </c>
      <c r="I9" s="7">
        <v>4.3540999999999996E-3</v>
      </c>
      <c r="J9" s="7">
        <v>6.7019000000000002E-3</v>
      </c>
      <c r="K9" s="7">
        <v>1.6135E-2</v>
      </c>
      <c r="L9" s="7">
        <v>8.1609999999999999E-3</v>
      </c>
      <c r="M9" s="7">
        <v>6.1990000000000005E-4</v>
      </c>
      <c r="N9" s="7">
        <f t="shared" si="0"/>
        <v>3.5971900000000001E-2</v>
      </c>
      <c r="O9" s="9">
        <f t="shared" si="1"/>
        <v>4279.5826359999992</v>
      </c>
      <c r="P9" s="9">
        <v>6250.37</v>
      </c>
      <c r="Q9" s="9">
        <f t="shared" si="3"/>
        <v>10529.952635999998</v>
      </c>
    </row>
    <row r="10" spans="1:17" x14ac:dyDescent="0.2">
      <c r="A10" s="3">
        <f t="shared" si="4"/>
        <v>42248</v>
      </c>
      <c r="B10" s="3">
        <v>42245</v>
      </c>
      <c r="C10" s="3">
        <v>42275</v>
      </c>
      <c r="D10" s="7">
        <v>81160</v>
      </c>
      <c r="E10">
        <v>137.91999999999999</v>
      </c>
      <c r="F10" s="5">
        <v>168</v>
      </c>
      <c r="G10" s="5">
        <v>135.74</v>
      </c>
      <c r="H10" s="7">
        <v>7.9153570999999996</v>
      </c>
      <c r="I10">
        <v>4.3540999999999996E-3</v>
      </c>
      <c r="J10">
        <v>6.7019000000000002E-3</v>
      </c>
      <c r="K10" s="7">
        <v>1.6135E-2</v>
      </c>
      <c r="L10" s="7">
        <v>8.1609999999999999E-3</v>
      </c>
      <c r="M10">
        <v>6.1990000000000005E-4</v>
      </c>
      <c r="N10">
        <f t="shared" si="0"/>
        <v>3.5971900000000001E-2</v>
      </c>
      <c r="O10" s="2">
        <f t="shared" si="1"/>
        <v>4384.9993967999999</v>
      </c>
      <c r="P10" s="2">
        <v>6322.04</v>
      </c>
      <c r="Q10" s="2">
        <f t="shared" si="3"/>
        <v>10707.039396799999</v>
      </c>
    </row>
    <row r="11" spans="1:17" x14ac:dyDescent="0.2">
      <c r="A11" s="3">
        <f t="shared" si="4"/>
        <v>42278</v>
      </c>
      <c r="B11" s="3">
        <v>42276</v>
      </c>
      <c r="C11" s="3">
        <v>42305</v>
      </c>
      <c r="D11" s="7">
        <v>73760</v>
      </c>
      <c r="E11">
        <v>137.91999999999999</v>
      </c>
      <c r="F11" s="5">
        <v>163</v>
      </c>
      <c r="G11" s="5">
        <v>131.36000000000001</v>
      </c>
      <c r="H11" s="7">
        <v>7.66</v>
      </c>
      <c r="I11">
        <v>3.1841E-3</v>
      </c>
      <c r="J11">
        <v>6.7897000000000001E-3</v>
      </c>
      <c r="K11" s="7">
        <v>1.6135E-2</v>
      </c>
      <c r="L11">
        <v>8.3712000000000005E-3</v>
      </c>
      <c r="M11">
        <v>6.0999999999999997E-4</v>
      </c>
      <c r="N11">
        <f t="shared" si="0"/>
        <v>3.5090000000000003E-2</v>
      </c>
      <c r="O11" s="2">
        <f t="shared" si="1"/>
        <v>3968.1784000000002</v>
      </c>
      <c r="P11" s="2">
        <v>5745.61</v>
      </c>
      <c r="Q11" s="2">
        <f t="shared" si="3"/>
        <v>9713.7883999999995</v>
      </c>
    </row>
    <row r="12" spans="1:17" x14ac:dyDescent="0.2">
      <c r="A12" s="3">
        <f t="shared" si="4"/>
        <v>42309</v>
      </c>
      <c r="B12" s="3">
        <v>42306</v>
      </c>
      <c r="C12" s="3">
        <v>42333</v>
      </c>
      <c r="D12" s="7">
        <v>65740</v>
      </c>
      <c r="E12">
        <v>137.91999999999999</v>
      </c>
      <c r="F12" s="5">
        <v>160.80000000000001</v>
      </c>
      <c r="G12" s="5">
        <v>122.6</v>
      </c>
      <c r="H12" s="7">
        <v>7.1493159000000004</v>
      </c>
      <c r="I12">
        <v>3.101E-3</v>
      </c>
      <c r="J12">
        <v>6.796E-3</v>
      </c>
      <c r="K12">
        <v>1.6134900000000001E-2</v>
      </c>
      <c r="L12">
        <v>8.3859E-3</v>
      </c>
      <c r="M12">
        <v>6.0999999999999997E-4</v>
      </c>
      <c r="N12">
        <f t="shared" si="0"/>
        <v>3.5027799999999998E-2</v>
      </c>
      <c r="O12" s="2">
        <f t="shared" si="1"/>
        <v>3574.9375687199999</v>
      </c>
      <c r="P12" s="2">
        <v>5120.88</v>
      </c>
      <c r="Q12" s="2">
        <f t="shared" si="3"/>
        <v>8695.8175687200001</v>
      </c>
    </row>
    <row r="13" spans="1:17" x14ac:dyDescent="0.2">
      <c r="A13" s="3">
        <f t="shared" si="4"/>
        <v>42339</v>
      </c>
      <c r="B13" s="3">
        <v>42334</v>
      </c>
      <c r="C13" s="3">
        <v>42367</v>
      </c>
      <c r="D13" s="7">
        <v>64160</v>
      </c>
      <c r="E13">
        <v>137.91999999999999</v>
      </c>
      <c r="F13" s="5">
        <v>136.6</v>
      </c>
      <c r="G13" s="5">
        <v>148.87</v>
      </c>
      <c r="H13" s="7">
        <v>8.6813369999999992</v>
      </c>
      <c r="I13">
        <v>3.101E-3</v>
      </c>
      <c r="J13">
        <v>6.796E-3</v>
      </c>
      <c r="K13">
        <v>1.6134900000000001E-2</v>
      </c>
      <c r="L13">
        <v>8.3861000000000005E-3</v>
      </c>
      <c r="M13">
        <v>7.9270000000000002E-4</v>
      </c>
      <c r="N13">
        <f t="shared" si="0"/>
        <v>3.5210700000000004E-2</v>
      </c>
      <c r="O13" s="2">
        <f t="shared" si="1"/>
        <v>3605.31851104</v>
      </c>
      <c r="P13" s="2">
        <v>4997.8100000000004</v>
      </c>
      <c r="Q13" s="2">
        <f t="shared" si="3"/>
        <v>8603.1285110400004</v>
      </c>
    </row>
    <row r="14" spans="1:17" s="4" customFormat="1" x14ac:dyDescent="0.2"/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kumar_neel@yahoo.com</cp:lastModifiedBy>
  <cp:revision>4</cp:revision>
  <dcterms:created xsi:type="dcterms:W3CDTF">2016-01-17T06:25:55Z</dcterms:created>
  <dcterms:modified xsi:type="dcterms:W3CDTF">2016-01-17T23:51:56Z</dcterms:modified>
  <dc:language>en-US</dc:language>
</cp:coreProperties>
</file>