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mrmu\Downloads\"/>
    </mc:Choice>
  </mc:AlternateContent>
  <bookViews>
    <workbookView xWindow="0" yWindow="0" windowWidth="19200" windowHeight="11745" activeTab="1"/>
  </bookViews>
  <sheets>
    <sheet name="Data" sheetId="1" r:id="rId1"/>
    <sheet name="Matrix" sheetId="2" r:id="rId2"/>
  </sheets>
  <calcPr calcId="152511"/>
</workbook>
</file>

<file path=xl/calcChain.xml><?xml version="1.0" encoding="utf-8"?>
<calcChain xmlns="http://schemas.openxmlformats.org/spreadsheetml/2006/main">
  <c r="N13" i="2" l="1"/>
  <c r="N12" i="2"/>
  <c r="J11" i="2"/>
  <c r="J12" i="2" s="1"/>
  <c r="J13" i="2" s="1"/>
  <c r="J14" i="2" s="1"/>
  <c r="J15" i="2" s="1"/>
  <c r="J16" i="2" s="1"/>
  <c r="J17" i="2" s="1"/>
  <c r="J18" i="2" s="1"/>
  <c r="J19" i="2" s="1"/>
  <c r="J20" i="2" s="1"/>
  <c r="J21" i="2" s="1"/>
  <c r="J22" i="2" s="1"/>
  <c r="J23" i="2" s="1"/>
  <c r="J24" i="2" s="1"/>
  <c r="J25" i="2" s="1"/>
  <c r="J26" i="2" s="1"/>
  <c r="J27" i="2" s="1"/>
  <c r="J28" i="2" s="1"/>
  <c r="J29" i="2" s="1"/>
  <c r="J30" i="2" s="1"/>
  <c r="J31" i="2" s="1"/>
  <c r="J32" i="2" s="1"/>
  <c r="J33" i="2" s="1"/>
  <c r="J34" i="2" s="1"/>
  <c r="J35" i="2" s="1"/>
  <c r="J36" i="2" s="1"/>
  <c r="J37" i="2" s="1"/>
  <c r="J38" i="2" s="1"/>
  <c r="J39" i="2" s="1"/>
  <c r="J40" i="2" s="1"/>
  <c r="J41" i="2" s="1"/>
  <c r="J42" i="2" s="1"/>
  <c r="J43" i="2" s="1"/>
  <c r="J44" i="2" s="1"/>
  <c r="J45" i="2" s="1"/>
  <c r="J46" i="2" s="1"/>
  <c r="J47" i="2" s="1"/>
  <c r="J48" i="2" s="1"/>
  <c r="J49" i="2" s="1"/>
  <c r="J50" i="2" s="1"/>
  <c r="J51" i="2" s="1"/>
  <c r="J52" i="2" s="1"/>
  <c r="J53" i="2" s="1"/>
  <c r="J54" i="2" s="1"/>
  <c r="J55" i="2" s="1"/>
  <c r="J56" i="2" s="1"/>
  <c r="J57" i="2" s="1"/>
  <c r="J58" i="2" s="1"/>
  <c r="J59" i="2" s="1"/>
  <c r="J60" i="2" s="1"/>
  <c r="J61" i="2" s="1"/>
  <c r="J62" i="2" s="1"/>
  <c r="J63" i="2" s="1"/>
  <c r="J64" i="2" s="1"/>
  <c r="J65" i="2" s="1"/>
  <c r="J66" i="2" s="1"/>
  <c r="J67" i="2" s="1"/>
  <c r="J68" i="2" s="1"/>
  <c r="J69" i="2" s="1"/>
  <c r="J70" i="2" s="1"/>
  <c r="J71" i="2" s="1"/>
  <c r="J72" i="2" s="1"/>
  <c r="J73" i="2" s="1"/>
  <c r="J74" i="2" s="1"/>
  <c r="J75" i="2" s="1"/>
  <c r="J76" i="2" s="1"/>
  <c r="J77" i="2" s="1"/>
  <c r="J78" i="2" s="1"/>
  <c r="J79" i="2" s="1"/>
  <c r="J80" i="2" s="1"/>
  <c r="J81" i="2" s="1"/>
  <c r="J82" i="2" s="1"/>
  <c r="J83" i="2" s="1"/>
  <c r="J84" i="2" s="1"/>
  <c r="J85" i="2" s="1"/>
  <c r="J86" i="2" s="1"/>
  <c r="J87" i="2" s="1"/>
  <c r="J88" i="2" s="1"/>
  <c r="J89" i="2" s="1"/>
  <c r="J90" i="2" s="1"/>
  <c r="J91" i="2" s="1"/>
  <c r="J92" i="2" s="1"/>
  <c r="J93" i="2" s="1"/>
  <c r="J94" i="2" s="1"/>
  <c r="J95" i="2" s="1"/>
  <c r="J96" i="2" s="1"/>
  <c r="J97" i="2" s="1"/>
  <c r="J98" i="2" s="1"/>
  <c r="J99" i="2" s="1"/>
  <c r="J100" i="2" s="1"/>
  <c r="J101" i="2" s="1"/>
  <c r="J102" i="2" s="1"/>
  <c r="J103" i="2" s="1"/>
  <c r="J104" i="2" s="1"/>
  <c r="J105" i="2" s="1"/>
  <c r="J106" i="2" s="1"/>
  <c r="J107" i="2" s="1"/>
  <c r="J108" i="2" s="1"/>
  <c r="J109" i="2" s="1"/>
  <c r="J110" i="2" s="1"/>
  <c r="J111" i="2" s="1"/>
  <c r="J112" i="2" s="1"/>
  <c r="J113" i="2" s="1"/>
  <c r="J114" i="2" s="1"/>
  <c r="J115" i="2" s="1"/>
  <c r="J116" i="2" s="1"/>
  <c r="J117" i="2" s="1"/>
  <c r="J118" i="2" s="1"/>
  <c r="J119" i="2" s="1"/>
  <c r="J120" i="2" s="1"/>
  <c r="J121" i="2" s="1"/>
  <c r="J122" i="2" s="1"/>
  <c r="J123" i="2" s="1"/>
  <c r="J124" i="2" s="1"/>
  <c r="J125" i="2" s="1"/>
  <c r="J126" i="2" s="1"/>
  <c r="J127" i="2" s="1"/>
  <c r="J128" i="2" s="1"/>
  <c r="J129" i="2" s="1"/>
  <c r="J130" i="2" s="1"/>
  <c r="J131" i="2" s="1"/>
  <c r="J132" i="2" s="1"/>
  <c r="J133" i="2" s="1"/>
  <c r="J134" i="2" s="1"/>
  <c r="J135" i="2" s="1"/>
  <c r="J136" i="2" s="1"/>
  <c r="J137" i="2" s="1"/>
  <c r="J138" i="2" s="1"/>
  <c r="J139" i="2" s="1"/>
  <c r="J140" i="2" s="1"/>
  <c r="J141" i="2" s="1"/>
  <c r="J142" i="2" s="1"/>
  <c r="J143" i="2" s="1"/>
  <c r="J144" i="2" s="1"/>
  <c r="J145" i="2" s="1"/>
  <c r="J146" i="2" s="1"/>
  <c r="J147" i="2" s="1"/>
  <c r="J148" i="2" s="1"/>
  <c r="J149" i="2" s="1"/>
  <c r="J150" i="2" s="1"/>
  <c r="J151" i="2" s="1"/>
  <c r="J152" i="2" s="1"/>
  <c r="J153" i="2" s="1"/>
  <c r="J154" i="2" s="1"/>
  <c r="J155" i="2" s="1"/>
  <c r="J156" i="2" s="1"/>
  <c r="J157" i="2" s="1"/>
  <c r="J158" i="2" s="1"/>
  <c r="J159" i="2" s="1"/>
  <c r="J160" i="2" s="1"/>
  <c r="J161" i="2" s="1"/>
  <c r="J162" i="2" s="1"/>
  <c r="J163" i="2" s="1"/>
  <c r="J164" i="2" s="1"/>
  <c r="J165" i="2" s="1"/>
  <c r="J166" i="2" s="1"/>
  <c r="J167" i="2" s="1"/>
  <c r="J168" i="2" s="1"/>
  <c r="J169" i="2" s="1"/>
  <c r="J170" i="2" s="1"/>
  <c r="J171" i="2" s="1"/>
  <c r="J172" i="2" s="1"/>
  <c r="J173" i="2" s="1"/>
  <c r="J174" i="2" s="1"/>
  <c r="J175" i="2" s="1"/>
  <c r="J176" i="2" s="1"/>
  <c r="J177" i="2" s="1"/>
  <c r="J178" i="2" s="1"/>
  <c r="J179" i="2" s="1"/>
  <c r="J180" i="2" s="1"/>
  <c r="J181" i="2" s="1"/>
  <c r="J182" i="2" s="1"/>
  <c r="J183" i="2" s="1"/>
  <c r="J184" i="2" s="1"/>
  <c r="J185" i="2" s="1"/>
  <c r="J186" i="2" s="1"/>
  <c r="J187" i="2" s="1"/>
  <c r="J188" i="2" s="1"/>
  <c r="J189" i="2" s="1"/>
  <c r="J190" i="2" s="1"/>
  <c r="J191" i="2" s="1"/>
  <c r="J192" i="2" s="1"/>
  <c r="J193" i="2" s="1"/>
  <c r="J194" i="2" s="1"/>
  <c r="J195" i="2" s="1"/>
  <c r="J196" i="2" s="1"/>
  <c r="J197" i="2" s="1"/>
  <c r="J198" i="2" s="1"/>
  <c r="J199" i="2" s="1"/>
  <c r="J200" i="2" s="1"/>
  <c r="J201" i="2" s="1"/>
  <c r="J202" i="2" s="1"/>
  <c r="J203" i="2" s="1"/>
  <c r="J204" i="2" s="1"/>
  <c r="J205" i="2" s="1"/>
  <c r="J206" i="2" s="1"/>
  <c r="J207" i="2" s="1"/>
  <c r="J208" i="2" s="1"/>
  <c r="J209" i="2" s="1"/>
  <c r="J210" i="2" s="1"/>
  <c r="J211" i="2" s="1"/>
  <c r="J212" i="2" s="1"/>
  <c r="J213" i="2" s="1"/>
  <c r="J214" i="2" s="1"/>
  <c r="J215" i="2" s="1"/>
  <c r="J216" i="2" s="1"/>
  <c r="J217" i="2" s="1"/>
  <c r="J218" i="2" s="1"/>
  <c r="J219" i="2" s="1"/>
  <c r="J220" i="2" s="1"/>
  <c r="J221" i="2" s="1"/>
  <c r="J222" i="2" s="1"/>
  <c r="J223" i="2" s="1"/>
  <c r="J224" i="2" s="1"/>
  <c r="J225" i="2" s="1"/>
  <c r="J226" i="2" s="1"/>
  <c r="J227" i="2" s="1"/>
  <c r="J228" i="2" s="1"/>
  <c r="J229" i="2" s="1"/>
  <c r="J230" i="2" s="1"/>
  <c r="J231" i="2" s="1"/>
  <c r="J232" i="2" s="1"/>
  <c r="J233" i="2" s="1"/>
  <c r="J234" i="2" s="1"/>
  <c r="J235" i="2" s="1"/>
  <c r="J236" i="2" s="1"/>
  <c r="J237" i="2" s="1"/>
  <c r="J238" i="2" s="1"/>
  <c r="J239" i="2" s="1"/>
  <c r="J240" i="2" s="1"/>
  <c r="J241" i="2" s="1"/>
  <c r="J242" i="2" s="1"/>
  <c r="J243" i="2" s="1"/>
  <c r="J244" i="2" s="1"/>
  <c r="J245" i="2" s="1"/>
  <c r="J246" i="2" s="1"/>
  <c r="J247" i="2" s="1"/>
  <c r="J248" i="2" s="1"/>
  <c r="J249" i="2" s="1"/>
  <c r="J250" i="2" s="1"/>
  <c r="J251" i="2" s="1"/>
  <c r="J252" i="2" s="1"/>
  <c r="J253" i="2" s="1"/>
  <c r="J254" i="2" s="1"/>
  <c r="J255" i="2" s="1"/>
  <c r="J256" i="2" s="1"/>
  <c r="J257" i="2" s="1"/>
  <c r="J258" i="2" s="1"/>
  <c r="J259" i="2" s="1"/>
  <c r="J260" i="2" s="1"/>
  <c r="J261" i="2" s="1"/>
  <c r="J262" i="2" s="1"/>
  <c r="J263" i="2" s="1"/>
  <c r="J264" i="2" s="1"/>
  <c r="J265" i="2" s="1"/>
  <c r="J266" i="2" s="1"/>
  <c r="J267" i="2" s="1"/>
  <c r="J268" i="2" s="1"/>
  <c r="J269" i="2" s="1"/>
  <c r="J270" i="2" s="1"/>
  <c r="J271" i="2" s="1"/>
  <c r="J272" i="2" s="1"/>
  <c r="J273" i="2" s="1"/>
  <c r="J274" i="2" s="1"/>
  <c r="J275" i="2" s="1"/>
  <c r="J276" i="2" s="1"/>
  <c r="J277" i="2" s="1"/>
  <c r="J278" i="2" s="1"/>
  <c r="J279" i="2" s="1"/>
  <c r="J280" i="2" s="1"/>
  <c r="J281" i="2" s="1"/>
  <c r="J282" i="2" s="1"/>
  <c r="J283" i="2" s="1"/>
  <c r="J284" i="2" s="1"/>
  <c r="J285" i="2" s="1"/>
  <c r="J286" i="2" s="1"/>
  <c r="J287" i="2" s="1"/>
  <c r="J288" i="2" s="1"/>
  <c r="J289" i="2" s="1"/>
  <c r="J290" i="2" s="1"/>
  <c r="J291" i="2" s="1"/>
  <c r="J292" i="2" s="1"/>
  <c r="J293" i="2" s="1"/>
  <c r="J294" i="2" s="1"/>
  <c r="J295" i="2" s="1"/>
  <c r="J296" i="2" s="1"/>
  <c r="J297" i="2" s="1"/>
  <c r="J298" i="2" s="1"/>
  <c r="J299" i="2" s="1"/>
  <c r="J300" i="2" s="1"/>
  <c r="J301" i="2" s="1"/>
  <c r="J302" i="2" s="1"/>
  <c r="J303" i="2" s="1"/>
  <c r="J304" i="2" s="1"/>
  <c r="J305" i="2" s="1"/>
  <c r="J306" i="2" s="1"/>
  <c r="J307" i="2" s="1"/>
  <c r="J308" i="2" s="1"/>
  <c r="J309" i="2" s="1"/>
  <c r="J310" i="2" s="1"/>
  <c r="J311" i="2" s="1"/>
  <c r="J312" i="2" s="1"/>
  <c r="J313" i="2" s="1"/>
  <c r="J314" i="2" s="1"/>
  <c r="J315" i="2" s="1"/>
  <c r="J316" i="2" s="1"/>
  <c r="J317" i="2" s="1"/>
  <c r="J318" i="2" s="1"/>
  <c r="J319" i="2" s="1"/>
  <c r="J320" i="2" s="1"/>
  <c r="J321" i="2" s="1"/>
  <c r="J322" i="2" s="1"/>
  <c r="J323" i="2" s="1"/>
  <c r="J324" i="2" s="1"/>
  <c r="J325" i="2" s="1"/>
  <c r="J326" i="2" s="1"/>
  <c r="J327" i="2" s="1"/>
  <c r="J328" i="2" s="1"/>
  <c r="J329" i="2" s="1"/>
  <c r="J330" i="2" s="1"/>
  <c r="J331" i="2" s="1"/>
  <c r="J332" i="2" s="1"/>
  <c r="J333" i="2" s="1"/>
  <c r="J334" i="2" s="1"/>
  <c r="J335" i="2" s="1"/>
  <c r="J336" i="2" s="1"/>
  <c r="J337" i="2" s="1"/>
  <c r="J338" i="2" s="1"/>
  <c r="J339" i="2" s="1"/>
  <c r="J340" i="2" s="1"/>
  <c r="J341" i="2" s="1"/>
  <c r="J342" i="2" s="1"/>
  <c r="J343" i="2" s="1"/>
  <c r="J344" i="2" s="1"/>
  <c r="J345" i="2" s="1"/>
  <c r="J346" i="2" s="1"/>
  <c r="J347" i="2" s="1"/>
  <c r="J348" i="2" s="1"/>
  <c r="J349" i="2" s="1"/>
  <c r="J350" i="2" s="1"/>
  <c r="J351" i="2" s="1"/>
  <c r="J352" i="2" s="1"/>
  <c r="J353" i="2" s="1"/>
  <c r="J354" i="2" s="1"/>
  <c r="J355" i="2" s="1"/>
  <c r="J356" i="2" s="1"/>
  <c r="J357" i="2" s="1"/>
  <c r="J358" i="2" s="1"/>
  <c r="J359" i="2" s="1"/>
  <c r="J360" i="2" s="1"/>
  <c r="J361" i="2" s="1"/>
  <c r="J362" i="2" s="1"/>
  <c r="J363" i="2" s="1"/>
  <c r="J364" i="2" s="1"/>
  <c r="J365" i="2" s="1"/>
  <c r="J366" i="2" s="1"/>
  <c r="G5" i="2"/>
  <c r="G6" i="2" s="1"/>
  <c r="G7" i="2" s="1"/>
  <c r="G8" i="2" s="1"/>
  <c r="G9" i="2" s="1"/>
  <c r="G10" i="2" s="1"/>
  <c r="G11" i="2" s="1"/>
  <c r="G12" i="2" s="1"/>
  <c r="G13" i="2" s="1"/>
  <c r="G14" i="2" s="1"/>
  <c r="G15" i="2" s="1"/>
  <c r="G16" i="2" s="1"/>
  <c r="G17" i="2" s="1"/>
  <c r="G18" i="2" s="1"/>
  <c r="G19" i="2" s="1"/>
  <c r="G20" i="2" s="1"/>
  <c r="G21" i="2" s="1"/>
  <c r="G22" i="2" s="1"/>
  <c r="G23" i="2" s="1"/>
  <c r="G24" i="2" s="1"/>
  <c r="G25" i="2" s="1"/>
  <c r="G26" i="2" s="1"/>
  <c r="G27" i="2" s="1"/>
  <c r="G28" i="2" s="1"/>
  <c r="G29" i="2" s="1"/>
  <c r="G30" i="2" s="1"/>
  <c r="G31" i="2" s="1"/>
  <c r="G32" i="2" s="1"/>
  <c r="G33" i="2" s="1"/>
  <c r="G34" i="2" s="1"/>
  <c r="G35" i="2" s="1"/>
  <c r="G36" i="2" s="1"/>
  <c r="G37" i="2" s="1"/>
  <c r="G38" i="2" s="1"/>
  <c r="G39" i="2" s="1"/>
  <c r="G40" i="2" s="1"/>
  <c r="G41" i="2" s="1"/>
  <c r="G42" i="2" s="1"/>
  <c r="G43" i="2" s="1"/>
  <c r="G44" i="2" s="1"/>
  <c r="G45" i="2" s="1"/>
  <c r="G46" i="2" s="1"/>
  <c r="G47" i="2" s="1"/>
  <c r="G48" i="2" s="1"/>
  <c r="G49" i="2" s="1"/>
  <c r="G50" i="2" s="1"/>
  <c r="G51" i="2" s="1"/>
  <c r="G52" i="2" s="1"/>
  <c r="G53" i="2" s="1"/>
  <c r="G4" i="2"/>
  <c r="D4" i="2"/>
  <c r="D5" i="2" s="1"/>
  <c r="D6" i="2" s="1"/>
  <c r="D7" i="2" s="1"/>
  <c r="D8" i="2" s="1"/>
  <c r="D9" i="2" s="1"/>
  <c r="D10" i="2" s="1"/>
  <c r="D11" i="2" s="1"/>
  <c r="D12" i="2" s="1"/>
  <c r="D13" i="2" s="1"/>
  <c r="J3" i="2"/>
  <c r="J4" i="2" s="1"/>
  <c r="J5" i="2" s="1"/>
  <c r="J6" i="2" s="1"/>
  <c r="J7" i="2" s="1"/>
  <c r="J8" i="2" s="1"/>
  <c r="J9" i="2" s="1"/>
  <c r="J10" i="2" s="1"/>
  <c r="G3" i="2"/>
  <c r="D3" i="2"/>
  <c r="K366" i="2"/>
  <c r="K364" i="2"/>
  <c r="K362" i="2"/>
  <c r="K360" i="2"/>
  <c r="K358" i="2"/>
  <c r="K356" i="2"/>
  <c r="K354" i="2"/>
  <c r="K352" i="2"/>
  <c r="K350" i="2"/>
  <c r="K348" i="2"/>
  <c r="K346" i="2"/>
  <c r="K344" i="2"/>
  <c r="K342" i="2"/>
  <c r="K340" i="2"/>
  <c r="K338" i="2"/>
  <c r="K336" i="2"/>
  <c r="K334" i="2"/>
  <c r="K332" i="2"/>
  <c r="K330" i="2"/>
  <c r="K328" i="2"/>
  <c r="K326" i="2"/>
  <c r="K324" i="2"/>
  <c r="K322" i="2"/>
  <c r="K320" i="2"/>
  <c r="K318" i="2"/>
  <c r="K316" i="2"/>
  <c r="K314" i="2"/>
  <c r="K312" i="2"/>
  <c r="K310" i="2"/>
  <c r="K308" i="2"/>
  <c r="K306" i="2"/>
  <c r="K304" i="2"/>
  <c r="K302" i="2"/>
  <c r="K300" i="2"/>
  <c r="K298" i="2"/>
  <c r="K296" i="2"/>
  <c r="K365" i="2"/>
  <c r="K363" i="2"/>
  <c r="K361" i="2"/>
  <c r="K359" i="2"/>
  <c r="K357" i="2"/>
  <c r="K355" i="2"/>
  <c r="K353" i="2"/>
  <c r="K351" i="2"/>
  <c r="K349" i="2"/>
  <c r="K347" i="2"/>
  <c r="K345" i="2"/>
  <c r="K343" i="2"/>
  <c r="K341" i="2"/>
  <c r="K339" i="2"/>
  <c r="K337" i="2"/>
  <c r="K335" i="2"/>
  <c r="K333" i="2"/>
  <c r="K331" i="2"/>
  <c r="K329" i="2"/>
  <c r="K327" i="2"/>
  <c r="K325" i="2"/>
  <c r="K323" i="2"/>
  <c r="K321" i="2"/>
  <c r="K319" i="2"/>
  <c r="K317" i="2"/>
  <c r="K315" i="2"/>
  <c r="K313" i="2"/>
  <c r="K311" i="2"/>
  <c r="K309" i="2"/>
  <c r="K307" i="2"/>
  <c r="K305" i="2"/>
  <c r="K303" i="2"/>
  <c r="K301" i="2"/>
  <c r="K299" i="2"/>
  <c r="K297" i="2"/>
  <c r="H52" i="2"/>
  <c r="H48" i="2"/>
  <c r="H44" i="2"/>
  <c r="H49" i="2"/>
  <c r="H45" i="2"/>
  <c r="H47" i="2"/>
  <c r="B6" i="2"/>
  <c r="H46" i="2"/>
  <c r="H51" i="2"/>
  <c r="B8" i="2"/>
  <c r="H53" i="2"/>
  <c r="H50" i="2"/>
  <c r="B9" i="2"/>
  <c r="B5" i="2" l="1"/>
  <c r="G1018" i="1"/>
  <c r="G1019" i="1"/>
  <c r="G1017" i="1"/>
  <c r="B7" i="2"/>
  <c r="G1016" i="1" l="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L12" i="1"/>
  <c r="G12" i="1"/>
  <c r="G11" i="1"/>
  <c r="G10" i="1"/>
  <c r="L9" i="1"/>
  <c r="G9" i="1"/>
  <c r="L8" i="1"/>
  <c r="G8" i="1"/>
  <c r="P7" i="1"/>
  <c r="R10" i="1" s="1"/>
  <c r="L7" i="1"/>
  <c r="G7" i="1"/>
  <c r="L6" i="1"/>
  <c r="P9" i="1" s="1"/>
  <c r="G6" i="1"/>
  <c r="G5" i="1"/>
  <c r="L4" i="1"/>
  <c r="G4" i="1"/>
  <c r="L3" i="1"/>
  <c r="G3" i="1"/>
  <c r="G2" i="1"/>
  <c r="L11" i="1"/>
</calcChain>
</file>

<file path=xl/comments1.xml><?xml version="1.0" encoding="utf-8"?>
<comments xmlns="http://schemas.openxmlformats.org/spreadsheetml/2006/main">
  <authors>
    <author>None</author>
  </authors>
  <commentList>
    <comment ref="A1" authorId="0" shapeId="0">
      <text>
        <r>
          <rPr>
            <sz val="10"/>
            <color rgb="FF000000"/>
            <rFont val="Arial"/>
            <scheme val="minor"/>
          </rPr>
          <t>Non-zero indexing
	-amr muhamed</t>
        </r>
      </text>
    </comment>
    <comment ref="B1" authorId="0" shapeId="0">
      <text>
        <r>
          <rPr>
            <sz val="10"/>
            <color rgb="FF000000"/>
            <rFont val="Arial"/>
            <scheme val="minor"/>
          </rPr>
          <t>Started Working date, when it started
	-amr muhamed</t>
        </r>
      </text>
    </comment>
    <comment ref="C1" authorId="0" shapeId="0">
      <text>
        <r>
          <rPr>
            <sz val="10"/>
            <color rgb="FF000000"/>
            <rFont val="Arial"/>
            <scheme val="minor"/>
          </rPr>
          <t>Starts from each Saturday, only add it when the task is `Completed`
	-amr muhamed</t>
        </r>
      </text>
    </comment>
    <comment ref="F1" authorId="0" shapeId="0">
      <text>
        <r>
          <rPr>
            <sz val="10"/>
            <color rgb="FF000000"/>
            <rFont val="Arial"/>
            <scheme val="minor"/>
          </rPr>
          <t>The number indicates the id in the table [first column]
	-amr muhamed</t>
        </r>
      </text>
    </comment>
    <comment ref="Q10" authorId="0" shapeId="0">
      <text>
        <r>
          <rPr>
            <sz val="10"/>
            <color rgb="FF000000"/>
            <rFont val="Arial"/>
            <scheme val="minor"/>
          </rPr>
          <t>amount of improvement
	-amr muhamed</t>
        </r>
      </text>
    </comment>
  </commentList>
</comments>
</file>

<file path=xl/sharedStrings.xml><?xml version="1.0" encoding="utf-8"?>
<sst xmlns="http://schemas.openxmlformats.org/spreadsheetml/2006/main" count="3541" uniqueCount="1528">
  <si>
    <t>Task</t>
  </si>
  <si>
    <t>Status</t>
  </si>
  <si>
    <t>Blocked By</t>
  </si>
  <si>
    <t>Duration Taken</t>
  </si>
  <si>
    <t>Expected Duration</t>
  </si>
  <si>
    <t>Notes</t>
  </si>
  <si>
    <t>Read Expert Python Programming  book</t>
  </si>
  <si>
    <t>Completed</t>
  </si>
  <si>
    <t>-</t>
  </si>
  <si>
    <t>Months</t>
  </si>
  <si>
    <t>Learn ROS Basics</t>
  </si>
  <si>
    <t>Completed tasks today</t>
  </si>
  <si>
    <t>Happy project refactor</t>
  </si>
  <si>
    <t>Working on it</t>
  </si>
  <si>
    <t>Learn Sphinx</t>
  </si>
  <si>
    <t>2024 Total completed tasks until now</t>
  </si>
  <si>
    <t>year 2024</t>
  </si>
  <si>
    <t>Mark Basic Configuration</t>
  </si>
  <si>
    <t>2025 Total completed tasks until now</t>
  </si>
  <si>
    <t>10th</t>
  </si>
  <si>
    <t>Private Decorator in Happy Project</t>
  </si>
  <si>
    <t>It removes the prefixed __ class members and methods from dict and dir and so</t>
  </si>
  <si>
    <t>Completed tasks this week</t>
  </si>
  <si>
    <t>11th</t>
  </si>
  <si>
    <t>Protect Decorator in Happy Project</t>
  </si>
  <si>
    <t>Same goes</t>
  </si>
  <si>
    <t>Completed tasks this month</t>
  </si>
  <si>
    <t>12th</t>
  </si>
  <si>
    <t>Implement the unimplemented code in happy</t>
  </si>
  <si>
    <t>Completed tasks this year</t>
  </si>
  <si>
    <t>year 2025</t>
  </si>
  <si>
    <t>Create Complex Number Enum</t>
  </si>
  <si>
    <t>Days with unfulfilled objectives</t>
  </si>
  <si>
    <t>1st</t>
  </si>
  <si>
    <t>AoI</t>
  </si>
  <si>
    <t>Find a pattern to make you write async and sync functionallity together</t>
  </si>
  <si>
    <t>Completeness Percentage</t>
  </si>
  <si>
    <t>Checksum and Api checksums algorithms in Happy</t>
  </si>
  <si>
    <t>Uncompleted tasks until now</t>
  </si>
  <si>
    <t>Breaker decorator in happy</t>
  </si>
  <si>
    <t>Read Effective Python book</t>
  </si>
  <si>
    <t>Decompose Happy project to several projects</t>
  </si>
  <si>
    <t>Implement monorepo_t project</t>
  </si>
  <si>
    <t>We Want to</t>
  </si>
  <si>
    <t>PrivateClassMeta and ProtectClassMeta classes in happy</t>
  </si>
  <si>
    <t>same as private and protect decorator</t>
  </si>
  <si>
    <t>Add logging format styles and fix log.py in happy</t>
  </si>
  <si>
    <t>Try monorepo_t with `poetry`</t>
  </si>
  <si>
    <t>Make Serilization mixins</t>
  </si>
  <si>
    <t>Make json,yaml, toml mixins to provide to_json and from_json and so functionalities</t>
  </si>
  <si>
    <t>See how can you do simulations</t>
  </si>
  <si>
    <t>Understand the difference between BaseException and Exception</t>
  </si>
  <si>
    <t>the only major difference is that BaseException would be used internally or you can explicitly use it if you intend to capture internal error</t>
  </si>
  <si>
    <t>Implement LazyMetaClass and lazy_method decorator</t>
  </si>
  <si>
    <t>Learn how to do Digitalization</t>
  </si>
  <si>
    <t>Implement fuzzywazzy languages comparison</t>
  </si>
  <si>
    <t>to identify if one of them can handle other languages rather than english</t>
  </si>
  <si>
    <t>Complete Sklearn videos</t>
  </si>
  <si>
    <t>Prepare happy core for testing</t>
  </si>
  <si>
    <t>Complete docs_t project</t>
  </si>
  <si>
    <t>At least provide three solutions</t>
  </si>
  <si>
    <t>Create Medium Pdfs</t>
  </si>
  <si>
    <t>Note the highlights in Api Desgin Pattern book</t>
  </si>
  <si>
    <t>Pending</t>
  </si>
  <si>
    <t>Update Tealim Notion</t>
  </si>
  <si>
    <t>Read Architecture Patterns with Python Book</t>
  </si>
  <si>
    <t>Read Python tricks book</t>
  </si>
  <si>
    <t>Read Python Fluent book</t>
  </si>
  <si>
    <t>Learn python built-in modules code</t>
  </si>
  <si>
    <t>Learn how our projects concepts has been built such as Happy Project</t>
  </si>
  <si>
    <t>Revise Algorithms</t>
  </si>
  <si>
    <t>Study College Content</t>
  </si>
  <si>
    <t>Revise datatypes and python basics</t>
  </si>
  <si>
    <t>Tealim Thread class</t>
  </si>
  <si>
    <t>It should include stoppable and closable mixins</t>
  </si>
  <si>
    <t>Migration scripts with thresholds are reached in Tealim</t>
  </si>
  <si>
    <t>Full testing happy</t>
  </si>
  <si>
    <t>Practice problem solving</t>
  </si>
  <si>
    <t>Create desgin pattern recap txt file</t>
  </si>
  <si>
    <t>Study Concurrency Desgin Patterns</t>
  </si>
  <si>
    <t>Find the secret of typing module and total_ordering function</t>
  </si>
  <si>
    <t>Typing module did something telling the ide this is a type and should not be used as object and same goes to total_ordering decorator he did something to tell it he has overload the operators</t>
  </si>
  <si>
    <t>Fix PrivateClassMeta</t>
  </si>
  <si>
    <t>Understand how claude thinking and think like him or better</t>
  </si>
  <si>
    <t>Understand alias function in typing</t>
  </si>
  <si>
    <t>Identify how to build a code to change the behaviour of ide</t>
  </si>
  <si>
    <t>Implement LengthedReturn</t>
  </si>
  <si>
    <t>45</t>
  </si>
  <si>
    <t>Understand how `Callable` works</t>
  </si>
  <si>
    <t>Understand the Domain questions you should ask</t>
  </si>
  <si>
    <t>Like when you asked different questions about logging</t>
  </si>
  <si>
    <t>Study more python threaded libraries</t>
  </si>
  <si>
    <t>alongside concurrency and parallelism and multiprocessing</t>
  </si>
  <si>
    <t>Implement OrderedSet</t>
  </si>
  <si>
    <t>Understand copy methods of list and dict</t>
  </si>
  <si>
    <t>Also you need to understand the difference they do and when to use built-in methods or when to use copy.copy or copy.deepcopy</t>
  </si>
  <si>
    <t>Learn how can i know if there is blocking IO</t>
  </si>
  <si>
    <t>Revise python child process and subprocess module</t>
  </si>
  <si>
    <t>also the os module can run child processes so figure out the differences</t>
  </si>
  <si>
    <t>Identify when memory leaks events happen and how it happens</t>
  </si>
  <si>
    <t xml:space="preserve"> you read about in effective python book page 216</t>
  </si>
  <si>
    <t>Fix LengthedReturn</t>
  </si>
  <si>
    <t>this function or type that i would like to use it with UUID where it ensure it returns a type and this type with right length</t>
  </si>
  <si>
    <t>Understand what you need to implement in Api Checksum class and implement it</t>
  </si>
  <si>
    <t>Understand Fuzzywazzy</t>
  </si>
  <si>
    <t>Implement arabic fuzzywazzy</t>
  </si>
  <si>
    <t>we discovered we don't need because the existing fuzzywuzzy libraries can handle arabic about 70%</t>
  </si>
  <si>
    <t>Understand how to interpolate the plots</t>
  </si>
  <si>
    <t>Understand python types from the pdf file</t>
  </si>
  <si>
    <t>Remember you have created a pdf file containing all python types from the typing module, so now revise this file</t>
  </si>
  <si>
    <t>Complete half of college content</t>
  </si>
  <si>
    <t>Learn how to use numpy, matlpotlib, seaborn, pandas, plotly, dash</t>
  </si>
  <si>
    <t>Understand `roboto.txt` file</t>
  </si>
  <si>
    <t>for search engines</t>
  </si>
  <si>
    <t>Complete half of project Tealim legal docs</t>
  </si>
  <si>
    <t>Complete some python projects</t>
  </si>
  <si>
    <t xml:space="preserve"> e.g. alg_visualizations</t>
  </si>
  <si>
    <t>Continue contributing in code review.txt file</t>
  </si>
  <si>
    <t>Continue contributing in code arch.txt file</t>
  </si>
  <si>
    <t>Complete design pattern file summary</t>
  </si>
  <si>
    <t>Contribute in the project code</t>
  </si>
  <si>
    <t>Contribute in code refactor repos on Github</t>
  </si>
  <si>
    <t>Understand Ruff `select` and `extend_select` in ruff.toml</t>
  </si>
  <si>
    <t>Complete the pre-computer vision content</t>
  </si>
  <si>
    <t>Implement memory to AutoGenerate class in happy_monorepo</t>
  </si>
  <si>
    <t>memory to remember what it has generated</t>
  </si>
  <si>
    <t>Extend autogenerate class to support different types</t>
  </si>
  <si>
    <t>refactor it and extend it to support async, and different ids creation and custom creation and different types of generations</t>
  </si>
  <si>
    <t>Prepare documentation in happy</t>
  </si>
  <si>
    <t>also choose which tool you are going to use</t>
  </si>
  <si>
    <t>Complete ar_bad_words project</t>
  </si>
  <si>
    <t>this is not the name of the project</t>
  </si>
  <si>
    <t>Finish `assignment.md` file</t>
  </si>
  <si>
    <t>the old file that has assignments usually about js, and expo</t>
  </si>
  <si>
    <t>Modify `revenue.txt` in tealim directory project</t>
  </si>
  <si>
    <t>modify this file to calculate the threshold that after it we gain and before it we lose or make omar mokhtar do this</t>
  </si>
  <si>
    <t>Learn Cython</t>
  </si>
  <si>
    <t>or at least its basics</t>
  </si>
  <si>
    <t>Collect ar bad words for ar_bad_words project</t>
  </si>
  <si>
    <t>Contribute in better-profanity project on github</t>
  </si>
  <si>
    <t>Study the written notes of books</t>
  </si>
  <si>
    <t>Those notes that we have written in books</t>
  </si>
  <si>
    <t>Understand how built in functionalities in python work</t>
  </si>
  <si>
    <t>Something like "sdsdsd".strip()
understand this</t>
  </si>
  <si>
    <t>Do Amazon purchase</t>
  </si>
  <si>
    <t>Fix and Enhance happy_query</t>
  </si>
  <si>
    <t>Find Course on Telegram</t>
  </si>
  <si>
    <t>Repeatedly</t>
  </si>
  <si>
    <t>Write Down the books notes</t>
  </si>
  <si>
    <t>This includes any book you have opened</t>
  </si>
  <si>
    <t>Complete python Patterns videos</t>
  </si>
  <si>
    <t>Learn unittest python module</t>
  </si>
  <si>
    <t>Study backend roadmap</t>
  </si>
  <si>
    <t>from roadmap.sh site</t>
  </si>
  <si>
    <t>Refator happy monorepo packages code</t>
  </si>
  <si>
    <t>this time to enhance readability</t>
  </si>
  <si>
    <t>Study exceptions file</t>
  </si>
  <si>
    <t>this exceptions file you have made about all python exceptions</t>
  </si>
  <si>
    <t>Study all python dunder methods</t>
  </si>
  <si>
    <t>you have made a file about all python dunder methods</t>
  </si>
  <si>
    <t>Study python `super`</t>
  </si>
  <si>
    <t>as it has more use case than you think, as it doesnt need to be tied to a class, it can take paramters, it can special method of a class even without inheritance</t>
  </si>
  <si>
    <t>Have a peak of python `types` built-in module</t>
  </si>
  <si>
    <t>Write down the packages name from the file</t>
  </si>
  <si>
    <t>from time to time write top packages names , this file thats its name is `top_packages.json`</t>
  </si>
  <si>
    <t>Writing down Effective python book</t>
  </si>
  <si>
    <t>Study __future__ library and understand how it works</t>
  </si>
  <si>
    <t>List all good methods of __future__ library</t>
  </si>
  <si>
    <t>remember to use ```import __future__
print(dir(__future__))```
because __future__ library is different from each version</t>
  </si>
  <si>
    <t>Remember to learn docstring styles</t>
  </si>
  <si>
    <t>like the one support by Pycharm which is sphinx style</t>
  </si>
  <si>
    <t>Remember to learn `timedelta` and `time`</t>
  </si>
  <si>
    <t>those special function in datetime also any additional one</t>
  </si>
  <si>
    <t>Learn more about urlib and how web is parsed</t>
  </si>
  <si>
    <t>Understand `Config` class</t>
  </si>
  <si>
    <t>understand how inner class which its name is parsed by pedantic</t>
  </si>
  <si>
    <t>Clean the hair brush</t>
  </si>
  <si>
    <t>More understanding of meta classes in python</t>
  </si>
  <si>
    <t>Study unittest file</t>
  </si>
  <si>
    <t>this file that has unittest functionalities you have created</t>
  </si>
  <si>
    <t>Evalulate the `New Folder` in Downloads directory</t>
  </si>
  <si>
    <t>Understand SEO optimization</t>
  </si>
  <si>
    <t>Understand how to decople parent process from child processes</t>
  </si>
  <si>
    <t>How to question</t>
  </si>
  <si>
    <t>it is about how to ask good questions to get more valuable results, and i have noticed each topic could have hidden questions opens a lot of doors</t>
  </si>
  <si>
    <t>Write NN notes</t>
  </si>
  <si>
    <t>what you have understand from the six videos of NN</t>
  </si>
  <si>
    <t>Implement happy_color</t>
  </si>
  <si>
    <t>Start computer vision</t>
  </si>
  <si>
    <t>Understand how claude made a chaniable functions in happy_generate</t>
  </si>
  <si>
    <t>Do robotics tasks</t>
  </si>
  <si>
    <t>Enhance happy_color</t>
  </si>
  <si>
    <t>Revise `filter`, `map`, `reduce` functions</t>
  </si>
  <si>
    <t>or practice them</t>
  </si>
  <si>
    <t>Create the health routine</t>
  </si>
  <si>
    <t>Make the daily routine</t>
  </si>
  <si>
    <t>This include the schedule and the alarms</t>
  </si>
  <si>
    <t>Do the daily health care</t>
  </si>
  <si>
    <t>Study keras</t>
  </si>
  <si>
    <t>Understand computer vision, DL, ML, ...etc. concepts</t>
  </si>
  <si>
    <t>YOLO Hello world project</t>
  </si>
  <si>
    <t>Study `opencv-python` library syntax</t>
  </si>
  <si>
    <t>Study matplot application syntax</t>
  </si>
  <si>
    <t>Find what is dbt in python</t>
  </si>
  <si>
    <t>Understand Vagrant service with python</t>
  </si>
  <si>
    <t>Put month's plan</t>
  </si>
  <si>
    <t>Do `enhanced_total_ordering` testing</t>
  </si>
  <si>
    <t>46 , 82</t>
  </si>
  <si>
    <t>Do computer vision task</t>
  </si>
  <si>
    <t>this task relate to YOLO and roboflow</t>
  </si>
  <si>
    <t>Learn more about pytest fixtures</t>
  </si>
  <si>
    <t>e.g capsys, caplog, ...etc.</t>
  </si>
  <si>
    <t>Use Yolo with roboflow</t>
  </si>
  <si>
    <t>Make custom file .cp</t>
  </si>
  <si>
    <t>a custom file for checkpoints, also check if the extension is taken</t>
  </si>
  <si>
    <t>Learn one of python implementations</t>
  </si>
  <si>
    <t>Know How to Recognize When Concurrency Is Necessary</t>
  </si>
  <si>
    <t>Implement happy_profanity</t>
  </si>
  <si>
    <t>Enhance `DynamicEnum` class in enums file</t>
  </si>
  <si>
    <t>i mean make it compatible with ide because it does not give any type annotations</t>
  </si>
  <si>
    <t>Make developer code stages</t>
  </si>
  <si>
    <t>we have noticed that for every project you have to adjust your mind to make a better code, there is no single rule or architecture will serve the code size or scale, we have noticed this from yolo where it has a file called args.yaml to define the argument of the function, this function takes about 107 argument so writing this by your own for a function will make it worst readable function so they make the arguments in a file to create a clean separated code. this is what i mean by stages every project scale should have different methodology of thinking</t>
  </si>
  <si>
    <t>Check cerberus working even without a license</t>
  </si>
  <si>
    <t>Learn launch file in ROS</t>
  </si>
  <si>
    <t>Know about games algorithms</t>
  </si>
  <si>
    <t>such as skkudo, Conway, chess, ...etc.</t>
  </si>
  <si>
    <t>Know when you need to use thread-safe</t>
  </si>
  <si>
    <t>because you can't use thread-safe [Lock] with every function</t>
  </si>
  <si>
    <t>When do we use three functions inside a decorator and when two and why</t>
  </si>
  <si>
    <t>Practice context management</t>
  </si>
  <si>
    <t>practice how to build a good context management and how always to handle entering and exiting both sync and async, and lean more about contextlib library</t>
  </si>
  <si>
    <t>Know How to Port Threaded I/O to asyncio</t>
  </si>
  <si>
    <t>learn how to update your code to support async [coroutines]</t>
  </si>
  <si>
    <t>Know when async Event Loop is blocked</t>
  </si>
  <si>
    <t xml:space="preserve"> to Maximize Responsiveness</t>
  </si>
  <si>
    <t>Think of Zero-copy interactions</t>
  </si>
  <si>
    <t>this thing that we learnt in Effective python book, which is a way to complete your operations without needing of buffer internally or externally, also it looks it is related to C lang and bytes objects in python such as memoryview</t>
  </si>
  <si>
    <t>Know when latency happens</t>
  </si>
  <si>
    <t>Enhannce and fix EnumRegistry class</t>
  </si>
  <si>
    <t>Fix happy_profanity and make it ready</t>
  </si>
  <si>
    <t>Create the owning file</t>
  </si>
  <si>
    <t>Make the Copier file copies weekly</t>
  </si>
  <si>
    <t>161</t>
  </si>
  <si>
    <t>this file that copies the content from the two partitions we have to make a way that is scheduled with the os</t>
  </si>
  <si>
    <t>Learn how to do windows service</t>
  </si>
  <si>
    <t>and how can you bypass this known error</t>
  </si>
  <si>
    <t>Service-Oriented Architecture (SOA)</t>
  </si>
  <si>
    <t>This is because we are likely to use SOA in our application tealim</t>
  </si>
  <si>
    <t>Understand more about filesystems and TempleOS</t>
  </si>
  <si>
    <t>Think about how debuggers are made</t>
  </si>
  <si>
    <t>we have seen a snippet code of Debugit and we got an idea we can likely to debug files [ie. with Debugit.open() as d]</t>
  </si>
  <si>
    <t>Do EnumEegistry testing</t>
  </si>
  <si>
    <t>Get filesystem resource algorithms</t>
  </si>
  <si>
    <t>Study filesystem algorithms</t>
  </si>
  <si>
    <t>Read Api Desgin Pattern book</t>
  </si>
  <si>
    <t>Consider using memoryview, bytes, bytearray</t>
  </si>
  <si>
    <t>and learn when to use them</t>
  </si>
  <si>
    <t>Make happy core docstrings and Metadata</t>
  </si>
  <si>
    <t>Publish happy core</t>
  </si>
  <si>
    <t>Make Query class optimization</t>
  </si>
  <si>
    <t>Implement arithmatic total ordering</t>
  </si>
  <si>
    <t>Progress in Mark project</t>
  </si>
  <si>
    <t>Complete happy_profanity</t>
  </si>
  <si>
    <t>Learn types of docstring and how to write them</t>
  </si>
  <si>
    <t>Understand the different styles in docstring and their keywords to effectively write them</t>
  </si>
  <si>
    <t>Write full public functions/classes/methods docstrings in happy core</t>
  </si>
  <si>
    <t>Fix happy core version 0.1.0 bugs and go to version 0.1.1</t>
  </si>
  <si>
    <t>Go to happy core version 0.2.x</t>
  </si>
  <si>
    <t>Implement Deffered Class</t>
  </si>
  <si>
    <t>Do computer vision second task</t>
  </si>
  <si>
    <t>Understand computer visions code</t>
  </si>
  <si>
    <t>this code in the college directory made be instructor</t>
  </si>
  <si>
    <t>Learn when to know you are needing of a math function</t>
  </si>
  <si>
    <t>Like today 9/11/2024, we have discovered that in the computer vision second task we need to know about calculate angle function which we studied in thanwya, also we need to have general knowledge about common math functions and when to use each of them</t>
  </si>
  <si>
    <t>Assemble the car</t>
  </si>
  <si>
    <t>Make happy_docstyle project</t>
  </si>
  <si>
    <t>187</t>
  </si>
  <si>
    <t>Study `ast` library and other ast libraries</t>
  </si>
  <si>
    <t>Study Gazebo</t>
  </si>
  <si>
    <t>Learn how to achieve parallelism or concurrency with queries</t>
  </si>
  <si>
    <t>learn how can you write queries `e.g. select statement` to be executed in parallel, when we asked GPT he only shows that you can execute multi queries in parallel not a single query</t>
  </si>
  <si>
    <t>Think about ingess stratgies</t>
  </si>
  <si>
    <t>if you don't know what is it, just search</t>
  </si>
  <si>
    <t>Learn more about IDs and they standards and non standards</t>
  </si>
  <si>
    <t>you need to learn this to enhance happy_generate project to generate different ids in different shapes</t>
  </si>
  <si>
    <t>Learn how to think better to create new desgin pattern</t>
  </si>
  <si>
    <t>you still did not manage to create a design pattern but you can still advance in thinking</t>
  </si>
  <si>
    <t>Learn how to think better to create new algorithm</t>
  </si>
  <si>
    <t>Remember every algorithm concept has similar approaches but you still at the beginning</t>
  </si>
  <si>
    <t>Learn more about Lockup systems</t>
  </si>
  <si>
    <t>Lockup not just a keyword, it has different meaning in different scenarios, it could mean something in database, storage, system ...etc.</t>
  </si>
  <si>
    <t>Remember to add block functionality to transaction class</t>
  </si>
  <si>
    <t>or just create a class Block where it runs its code as transaction and can decompose the full transaction process into blocks</t>
  </si>
  <si>
    <t>Implement other logging strategies</t>
  </si>
  <si>
    <t>Understand how alexjs uses words</t>
  </si>
  <si>
    <t>Implement similar functionality of alexjs</t>
  </si>
  <si>
    <t>in happy_profanity project</t>
  </si>
  <si>
    <t>Decompose Happy [pyhappy] project into publishee project</t>
  </si>
  <si>
    <t>Think of another name for `happy`  because it is token</t>
  </si>
  <si>
    <t>Do this thing about locking and preventing uninstalling</t>
  </si>
  <si>
    <t>Learn scripts in google docs</t>
  </si>
  <si>
    <t>Config locking thing</t>
  </si>
  <si>
    <t>Study all Image processing materials</t>
  </si>
  <si>
    <t>Be Prepare for Task 2 computer vision</t>
  </si>
  <si>
    <t>Do image processing Personal Tasks</t>
  </si>
  <si>
    <t>Enhance your translation project</t>
  </si>
  <si>
    <t>this project that translates the code from different languages using python, also this covers making happy_translator</t>
  </si>
  <si>
    <t>Think about installing AI models</t>
  </si>
  <si>
    <t>such as Olama</t>
  </si>
  <si>
    <t>Learn how to use pydantic effectively</t>
  </si>
  <si>
    <t>Think about making simple yet useful online apps</t>
  </si>
  <si>
    <t>we have got this idea from sqlite online viewer where it just provide basic functionality is to view a sqlite file but it is useful</t>
  </si>
  <si>
    <t>Learn more about heuristics</t>
  </si>
  <si>
    <t>Learn more about weight matching</t>
  </si>
  <si>
    <t>heuristics and weights related to each other</t>
  </si>
  <si>
    <t>More understanding of the concept token</t>
  </si>
  <si>
    <t>Learn when to use db objects</t>
  </si>
  <si>
    <t>such as tables, views , materialized, unlogged, ...etc</t>
  </si>
  <si>
    <t>Make a function "are_you_safe_to_alternate"</t>
  </si>
  <si>
    <t>and make another function to help clean data before alternating to avoid any error, the purpose from them to alternate a value safely, and clean code mean converting values [e.g. text to int], also it would appreciated if you made another function to estimate the risk and time complexity</t>
  </si>
  <si>
    <t>Remake the ERD, ...etc. of tealim</t>
  </si>
  <si>
    <t>952</t>
  </si>
  <si>
    <t>because it is a disaster</t>
  </si>
  <si>
    <t>Decompose tealim to milestone</t>
  </si>
  <si>
    <t>Make a case function of how hard is to alternate an attribute in a table</t>
  </si>
  <si>
    <t>this function related to making safe alternating.</t>
  </si>
  <si>
    <t>Learn database constraints' types</t>
  </si>
  <si>
    <t>Learn to know where to search about dataset</t>
  </si>
  <si>
    <t xml:space="preserve"> like iso639 website where you can find their datasets</t>
  </si>
  <si>
    <t>Think about creating enhanced zip function</t>
  </si>
  <si>
    <t>like to return namedtuples instead of a tuple</t>
  </si>
  <si>
    <t>Understand database design process</t>
  </si>
  <si>
    <t>you heard about it in the lecture</t>
  </si>
  <si>
    <t>Understand what is Gaussian</t>
  </si>
  <si>
    <t>Understand how fuzzy algorithms work</t>
  </si>
  <si>
    <t>Learn more about computer science field</t>
  </si>
  <si>
    <t>Learn Arduino basics</t>
  </si>
  <si>
    <t xml:space="preserve">Scrape Udemy courses </t>
  </si>
  <si>
    <t>for better insights about courses you have, FAILED because of no data is returned</t>
  </si>
  <si>
    <t>Fix Gazebo</t>
  </si>
  <si>
    <t>Learn more about pycharm features</t>
  </si>
  <si>
    <t>Watch Arduion full course</t>
  </si>
  <si>
    <t>Prepare Ununtu 20 and ROS env</t>
  </si>
  <si>
    <t>Revise statistics</t>
  </si>
  <si>
    <t>and understand when do you need them in your life or in code</t>
  </si>
  <si>
    <t>Make happy_logging</t>
  </si>
  <si>
    <t>refactor log file into different package</t>
  </si>
  <si>
    <t>More understanding about bit-plane</t>
  </si>
  <si>
    <t>like why LSB is negligible and why pixels are 8-bits only, and can you access these planes with python [numpy &amp; pillow]</t>
  </si>
  <si>
    <t>Think about tealim scenarios</t>
  </si>
  <si>
    <t>Defeat your "Overflow of Emotion"</t>
  </si>
  <si>
    <t>Fix App.scripts</t>
  </si>
  <si>
    <t>google sheets scripts</t>
  </si>
  <si>
    <t>Understand DNS prefetching</t>
  </si>
  <si>
    <t>Learn how to backup database</t>
  </si>
  <si>
    <t>Learm more about EERD</t>
  </si>
  <si>
    <t>also it would be good if you find an application doing this and you did it for tealim</t>
  </si>
  <si>
    <t>Implement happy_logging</t>
  </si>
  <si>
    <t>Studty DB college content</t>
  </si>
  <si>
    <t>What is Linear Transformation</t>
  </si>
  <si>
    <t>More interseting in Discord</t>
  </si>
  <si>
    <t>Understand what is order statistic</t>
  </si>
  <si>
    <t>Revise Calclus</t>
  </si>
  <si>
    <t>Diff and Int</t>
  </si>
  <si>
    <t>Learn to search and study prerequisites before college content</t>
  </si>
  <si>
    <t>Practice Interviewing</t>
  </si>
  <si>
    <t>Complete Manara courses</t>
  </si>
  <si>
    <t>Implement Destoryit project</t>
  </si>
  <si>
    <t>Read books about Refactoring</t>
  </si>
  <si>
    <t>Learn how to make online game with python</t>
  </si>
  <si>
    <t>Study python Reverse Engineering</t>
  </si>
  <si>
    <t>Learn about Postman and similar tools</t>
  </si>
  <si>
    <t>for APIs</t>
  </si>
  <si>
    <t>Learn how to write good and proper migration script</t>
  </si>
  <si>
    <t>for databases</t>
  </si>
  <si>
    <t>Learn python ethical hacking</t>
  </si>
  <si>
    <t>Be Better Prayer</t>
  </si>
  <si>
    <t>Make Military plan</t>
  </si>
  <si>
    <t>Make python_notes.txt</t>
  </si>
  <si>
    <t>Learn more about devops and related terms</t>
  </si>
  <si>
    <t>such as SecOps, FinOps, ...etc.</t>
  </si>
  <si>
    <t>Get Raspberry Pi course</t>
  </si>
  <si>
    <t>Self study other departments' content in the college</t>
  </si>
  <si>
    <t>Learn how to manage multi-sqlite files together</t>
  </si>
  <si>
    <t xml:space="preserve">More understanding about MQRabbit </t>
  </si>
  <si>
    <t>and their communications systems</t>
  </si>
  <si>
    <t>Learn more about search engine</t>
  </si>
  <si>
    <t>More understanding of Blob</t>
  </si>
  <si>
    <t>Specially it is likely to be used with files, i have seen google sheets use it to create a new file, and i have seen it in Azure Blob Storage</t>
  </si>
  <si>
    <t>Study Computer vision lectures</t>
  </si>
  <si>
    <t>More understanding of sys hooks</t>
  </si>
  <si>
    <t>those hooks like the one can capture the error</t>
  </si>
  <si>
    <t>Learn more about crashing and anomalies and stack tracing</t>
  </si>
  <si>
    <t>Learn optimized async library</t>
  </si>
  <si>
    <t>such as uvloop or celery, ...etc.</t>
  </si>
  <si>
    <t>Make "Deep" Class</t>
  </si>
  <si>
    <t>Learn how to use curl</t>
  </si>
  <si>
    <t>Make self confiedent perecentage</t>
  </si>
  <si>
    <t>Make self proud perecentage</t>
  </si>
  <si>
    <t>More understanding of blockchain and Dapps</t>
  </si>
  <si>
    <t>More understanding of Docker and Kubernets</t>
  </si>
  <si>
    <t>Have basic understanding of network through Python</t>
  </si>
  <si>
    <t>Understand all the usages of decorator</t>
  </si>
  <si>
    <t>Study Software Engneering</t>
  </si>
  <si>
    <t>Understand what Gradient mean in image processing</t>
  </si>
  <si>
    <t>understand what they mean and what is the algorithm and why algorithm like Sobel use it and why, also understand the concept of oriented gradient, and X-Pro II concept</t>
  </si>
  <si>
    <t>Revise wavelength</t>
  </si>
  <si>
    <t>and sun wavelength</t>
  </si>
  <si>
    <t>Learn more about colors</t>
  </si>
  <si>
    <t>i mean RGB, CMYK, ...etc.</t>
  </si>
  <si>
    <t>Revise all data types operators</t>
  </si>
  <si>
    <t>even `slice` datatype</t>
  </si>
  <si>
    <t>Remember to revise the `recap` directory</t>
  </si>
  <si>
    <t>Remember about tealim plans</t>
  </si>
  <si>
    <t>Check expo sdk 52</t>
  </si>
  <si>
    <t>More Studying of dataclasses</t>
  </si>
  <si>
    <t>Outline the `Tealim` new development plan</t>
  </si>
  <si>
    <t>Think more about MVP for tealim</t>
  </si>
  <si>
    <t>you should put a plan what tools you are going to use and how you are going to build it and is it worth and where are the audience</t>
  </si>
  <si>
    <t>Create stakeholders mvp document</t>
  </si>
  <si>
    <t>if needed, also think how to get the audience and who are they and their {attributes}</t>
  </si>
  <si>
    <t>Create Waitlist page for tealim</t>
  </si>
  <si>
    <t>Create about, help, ...etc. pages for tealim</t>
  </si>
  <si>
    <t>Retry Udemy api</t>
  </si>
  <si>
    <t>you have failed once, but maybe there is another solution we don't know yet</t>
  </si>
  <si>
    <t>Learn how to log</t>
  </si>
  <si>
    <t>you need to learn how to log data, in development, testing, production, ...etc. also you need to build a specialised class for logging so you can manage the logging around the system to simplify the process</t>
  </si>
  <si>
    <t>Learn more about OLTP</t>
  </si>
  <si>
    <t>(Online Transaction Processing)</t>
  </si>
  <si>
    <t>Deeper Discovering mysql workbench for db related concepts</t>
  </si>
  <si>
    <t>or similar tools like dbeaver, just to discover related things to db and create ERD, and EERD</t>
  </si>
  <si>
    <t>Make Backup Class</t>
  </si>
  <si>
    <t>Know better about code dejavu occulsion</t>
  </si>
  <si>
    <t>i mean by that, that `A` framework could work good, and `B` framework could work good, but together these frameworks can make the code a mess, because of how the behave, while if `A` integrated with `C`, it may make the code better, so this task but identifying which makes the code better or worse of the frameworks and other tools</t>
  </si>
  <si>
    <t>Learn more about Data Migration and Synchronization</t>
  </si>
  <si>
    <t>Make `all_sql` file</t>
  </si>
  <si>
    <t>and you look you have to do it manually</t>
  </si>
  <si>
    <t>Search for similar websites to "4download.net"</t>
  </si>
  <si>
    <t>Study `sqlmodel` library</t>
  </si>
  <si>
    <t>library specialist for fastapi to be alternative to sqlalchemy</t>
  </si>
  <si>
    <t>Learn more about database independence</t>
  </si>
  <si>
    <t>or data independence</t>
  </si>
  <si>
    <t>Study pyinstaller common commands</t>
  </si>
  <si>
    <t>such as -F flag and --hiddenimports flag</t>
  </si>
  <si>
    <t>More understanding of data lake and data warehouse</t>
  </si>
  <si>
    <t>and other things about database</t>
  </si>
  <si>
    <t>Consider thinking of data lake for tealim</t>
  </si>
  <si>
    <t>Learn to create a decision txt file</t>
  </si>
  <si>
    <t>for why you have take this decision specifically for tealim, like why you have choose supabase over just normal database</t>
  </si>
  <si>
    <t>Learn to identify which of your data is raw and unraw</t>
  </si>
  <si>
    <t>or (structured, semi-structured, and unstructured) in tealim</t>
  </si>
  <si>
    <t>Learn how to write a good resume</t>
  </si>
  <si>
    <t>Understand the meaning of linux dirs</t>
  </si>
  <si>
    <t>such as devel, opt, "etc", ...etc.</t>
  </si>
  <si>
    <t>Understand the malicious thinking</t>
  </si>
  <si>
    <t>like the one that used zip for creating the zip bomb</t>
  </si>
  <si>
    <t>Try gmail automation with imap</t>
  </si>
  <si>
    <t>Failed, we could not do it because it looks the service has been revoked</t>
  </si>
  <si>
    <t>Implement Copia project</t>
  </si>
  <si>
    <t>Fix Copia</t>
  </si>
  <si>
    <t>Complete Copia full functionalities</t>
  </si>
  <si>
    <t>Learn more about `Analytical`</t>
  </si>
  <si>
    <t>like as gpt said tools (e.g., Amazon Redshift, Google BigQuery) do provide analytics, learn how to provide analytics from your own code</t>
  </si>
  <si>
    <t>Learn what is needed to make a server</t>
  </si>
  <si>
    <t>Make a server</t>
  </si>
  <si>
    <t>also employe what you have learnt in networks</t>
  </si>
  <si>
    <t>Make server grocery list</t>
  </si>
  <si>
    <t>i mean by this what you need to do and to buy and config and the plan</t>
  </si>
  <si>
    <t>More understanding of MPP</t>
  </si>
  <si>
    <t>(Massive Parallel Processing )</t>
  </si>
  <si>
    <t>Make General analytics class</t>
  </si>
  <si>
    <t>More understanding of big data</t>
  </si>
  <si>
    <t>More understanding of SQLEngine</t>
  </si>
  <si>
    <t>also remember you have made a simple sql project [alsql]</t>
  </si>
  <si>
    <t>Think about Three-Schema Architecture for tealim</t>
  </si>
  <si>
    <t>this Three-Schema Architecture is about creating three illustrative schemas, each schema represents different thing (internal, conceptual, external), but also you can create one corporate the three of them</t>
  </si>
  <si>
    <t>Learn more about HPC</t>
  </si>
  <si>
    <t>(high-performance computing )</t>
  </si>
  <si>
    <t>Learn how to desgin something for large scale</t>
  </si>
  <si>
    <t>and i mean here like [.avro] file, this file is designed to work with high load [big data] so think like it or about it</t>
  </si>
  <si>
    <t>Study Kafka</t>
  </si>
  <si>
    <t>Study Spark</t>
  </si>
  <si>
    <t>pyspark, apache spark, ...etc.</t>
  </si>
  <si>
    <t>Learn more about IDEFX</t>
  </si>
  <si>
    <t>related to database</t>
  </si>
  <si>
    <t>Make expectations and VS reality plans</t>
  </si>
  <si>
    <t>for tealim, describe each of them for tealim</t>
  </si>
  <si>
    <t>Define tealims's company policies</t>
  </si>
  <si>
    <t>Define tealim metrics</t>
  </si>
  <si>
    <t>as a project and as an organisation to measure system overall</t>
  </si>
  <si>
    <t>Study the 13 UML types</t>
  </si>
  <si>
    <t>Apply the needed UML types on tealim</t>
  </si>
  <si>
    <t>or just store their examples and resources</t>
  </si>
  <si>
    <t>Think about BRS for tealim</t>
  </si>
  <si>
    <t>Business Requirement Specification</t>
  </si>
  <si>
    <t>Make a list of common Apache softwares</t>
  </si>
  <si>
    <t>Learn about fault-tolerance</t>
  </si>
  <si>
    <t>Think of fault-tolerlance for tealim</t>
  </si>
  <si>
    <t>and how to design tealim for this and auto fixing functions</t>
  </si>
  <si>
    <t>More studying of multiprocessing module</t>
  </si>
  <si>
    <t>Learn the difference between queue.Queue and mlp.Queue</t>
  </si>
  <si>
    <t>mlp for multiprocessing module</t>
  </si>
  <si>
    <t>Organise Downloads dir</t>
  </si>
  <si>
    <t>Study Robotics college content</t>
  </si>
  <si>
    <t>Study AI college content</t>
  </si>
  <si>
    <t>Create a basic zib bomb</t>
  </si>
  <si>
    <t>we have did it using 1 billion of 'A' which led to 1 gb file compressed into 90 kb and consumed 2gb ram</t>
  </si>
  <si>
    <t>Implement destroyit project</t>
  </si>
  <si>
    <t>Learn more about caching</t>
  </si>
  <si>
    <t>and how to implement it in different strategies, and what are the cache types</t>
  </si>
  <si>
    <t xml:space="preserve">Think about performance tuning </t>
  </si>
  <si>
    <t>because it looks like Postgresql needs performance tuning  when over 10TB</t>
  </si>
  <si>
    <t>Learn more about access control</t>
  </si>
  <si>
    <t>such as Role-Based Access Control (RBAC), Attribute-Based Access Control (ABAC): ...etc.</t>
  </si>
  <si>
    <t>Find if your account still working at Hitham Ahmed</t>
  </si>
  <si>
    <t>Learn how to assess things</t>
  </si>
  <si>
    <t>Make Self levels assessment</t>
  </si>
  <si>
    <t>this levels tell you what are your level and when you level up, do it for you and for your project and for your org. Also be detailed and comprehensive such as many levels not just 3</t>
  </si>
  <si>
    <t>Learn more about metaclasses</t>
  </si>
  <si>
    <t>specially that we have knew today 19/11/2024 that you can make anything with metaclass like making the class behaves totally like a function</t>
  </si>
  <si>
    <t>Learn about alembic</t>
  </si>
  <si>
    <t>Learn more about SQLAlchemy</t>
  </si>
  <si>
    <t>Learn about storage engine in db</t>
  </si>
  <si>
    <t>Postgresql does not having a options for storage engines, but can have a custom one</t>
  </si>
  <si>
    <t>Remember the difference between hash map and hash set</t>
  </si>
  <si>
    <t>you can store it in recape if you have forgot again</t>
  </si>
  <si>
    <t>Learn How to do Supabase migration scripts</t>
  </si>
  <si>
    <t>Up-to-date tealim frontend project</t>
  </si>
  <si>
    <t>Learn how to do security keys on a USB Flash</t>
  </si>
  <si>
    <t>Learn about `defaultdict` from collections</t>
  </si>
  <si>
    <t>Learn about `Bucketing duplicates` strategy</t>
  </si>
  <si>
    <t>Learn more about RAG system</t>
  </si>
  <si>
    <t>Retrieval-Augmented Generation</t>
  </si>
  <si>
    <t>Revise vector space</t>
  </si>
  <si>
    <t>More understanding of vector database</t>
  </si>
  <si>
    <t>Understand knowledge representation</t>
  </si>
  <si>
    <t>KRR</t>
  </si>
  <si>
    <t>Get fuzzy algorithms resources</t>
  </si>
  <si>
    <t>Learn about ffmpeg</t>
  </si>
  <si>
    <t>like know its commands for clit for now</t>
  </si>
  <si>
    <t>Learn about common simple games and how to appy them</t>
  </si>
  <si>
    <t>e.g. tic tac toe, 2048, 8, ...etc</t>
  </si>
  <si>
    <t>Learn about data oriented programming paragim</t>
  </si>
  <si>
    <t>Learn B vs H</t>
  </si>
  <si>
    <t>Blind (or Un-Informed / Exhaustive / Brute-Force) strategies VS Heuristic (or Informed) strategies</t>
  </si>
  <si>
    <t>Learn how to desgin robust and scalable api</t>
  </si>
  <si>
    <t>Understand SSDLC</t>
  </si>
  <si>
    <t>Safe software development life cycle</t>
  </si>
  <si>
    <t>Learn how to build strategies for business roles</t>
  </si>
  <si>
    <t>like the video you have watched where using if-else statment for business role is not a good idea but enabusulating them and provide roles ("Admin:Create") in same way provide clearer and better code</t>
  </si>
  <si>
    <t xml:space="preserve">Learn how to communicate between two PCs </t>
  </si>
  <si>
    <t>on local LAN and non local</t>
  </si>
  <si>
    <t>Revise open built-in function parameters</t>
  </si>
  <si>
    <t>Understand all possible parameters for built in functions</t>
  </si>
  <si>
    <t>e.g. print(*objects, sep=' ', end='\n', file=sys.stdout, flush=False), at this website https://www.programiz.com/python-programming/methods/built-in/print</t>
  </si>
  <si>
    <t>Understand different open functions in python</t>
  </si>
  <si>
    <t>os.open, open built-in, path.open, io.open, file (python 2)</t>
  </si>
  <si>
    <t>Understand the difference between structure types in python</t>
  </si>
  <si>
    <t>such as dataclass vs TypedDict vs SimpleNamespace</t>
  </si>
  <si>
    <t>Solve projects' out drafting problem</t>
  </si>
  <si>
    <t>we have find out you have a problem where you progress in a project then u are drafted out into something else which led to forgot what you progressed at and what you have learnt and overpassed it, so in order to solve that we have basic idea to write a progress.txt file, but this task is about thinking seriously about this thing</t>
  </si>
  <si>
    <t>Study audio processing</t>
  </si>
  <si>
    <t>383</t>
  </si>
  <si>
    <t>low level, similar to image processing</t>
  </si>
  <si>
    <t>Study audio intellgence</t>
  </si>
  <si>
    <t>high level, similar to computer vision</t>
  </si>
  <si>
    <t>Get audio processing materials</t>
  </si>
  <si>
    <t>maybe a book</t>
  </si>
  <si>
    <t>Learn about following the threads</t>
  </si>
  <si>
    <t>there is no concept like that but we have created it based on our imagination, we have heard about something in heuristic search that every state gives you a hint so you can reach what you are searching for in the end, this is why i call it following threads</t>
  </si>
  <si>
    <t>Revise priority queue</t>
  </si>
  <si>
    <t>specially because there is different implementations for it</t>
  </si>
  <si>
    <t>Remember to revise traversing order</t>
  </si>
  <si>
    <t>pre-order, in-order, post-order</t>
  </si>
  <si>
    <t>Find a solution for the massive learning content</t>
  </si>
  <si>
    <t>as you see now we have did a lot and studied a lot but if we didnt noted the studying we will forget, we need a strategy, an inspiration of how can we handle this massive studying without forgetting or even if we forget we can refresh our memory</t>
  </si>
  <si>
    <t>Understand different dfs, bfs implementations</t>
  </si>
  <si>
    <t>we have find out that dfs and bfs can be applied with different way by pre-order and post-order which is called "tree space", and this is unsual because when we studied them we studied in general case [white, gray, black] which is called "state space"</t>
  </si>
  <si>
    <t>Think about this space thing</t>
  </si>
  <si>
    <t>look the row above here</t>
  </si>
  <si>
    <t>More understanding of how objects are allocated in memory</t>
  </si>
  <si>
    <t>Learn more about binary trees</t>
  </si>
  <si>
    <t>Check tealim frontend project health</t>
  </si>
  <si>
    <t>Complete your custom data strucuture project</t>
  </si>
  <si>
    <t>394</t>
  </si>
  <si>
    <t>Revise how to apply BST in python</t>
  </si>
  <si>
    <t>and linked list</t>
  </si>
  <si>
    <t>understand the pros and cons of these -&gt;</t>
  </si>
  <si>
    <t>Asynchronous Programming VS Concurrency VS Multiprocessing VS Multithreading</t>
  </si>
  <si>
    <t>Think deeply about business mindset</t>
  </si>
  <si>
    <t>Think deeply about business relationships</t>
  </si>
  <si>
    <t>Seek for relationships for opportunity</t>
  </si>
  <si>
    <t>but where to search?</t>
  </si>
  <si>
    <t>Learn how to make a business relationships</t>
  </si>
  <si>
    <t>Learn how to use redis</t>
  </si>
  <si>
    <t>with postgresql , sqlite3, mySQL</t>
  </si>
  <si>
    <t>Learn how redis works</t>
  </si>
  <si>
    <t>because it can change the storage of hard disk into ram which increases the performance 100 times</t>
  </si>
  <si>
    <t>Learn about extended events  in database</t>
  </si>
  <si>
    <t>for debugging the query</t>
  </si>
  <si>
    <t>Think about TABLE-DRIVEN-ARCHITETURE</t>
  </si>
  <si>
    <t>this is custom archtiteture you have thought about</t>
  </si>
  <si>
    <t>Learn how to secure your api</t>
  </si>
  <si>
    <t>Learn how to apply bitwise operators on arithmatic operations</t>
  </si>
  <si>
    <t>this is for increasing the performance</t>
  </si>
  <si>
    <t>Learn how to implement feature flag in simple way</t>
  </si>
  <si>
    <t>Learn about events in database</t>
  </si>
  <si>
    <t>Learn about background worker in database</t>
  </si>
  <si>
    <t>Learn how to create events in postgresql</t>
  </si>
  <si>
    <t>Learn how to debug queries</t>
  </si>
  <si>
    <t>in general of any database</t>
  </si>
  <si>
    <t>Learn more about Maintenance</t>
  </si>
  <si>
    <t>seek for methods, strategies, approaches for providing better Maintenance, and what are the kind of Maintenance</t>
  </si>
  <si>
    <t>Learn to create debugging tools as a middleware</t>
  </si>
  <si>
    <t>413</t>
  </si>
  <si>
    <t>Learn how to create a middleware</t>
  </si>
  <si>
    <t>Learn about SQLMap</t>
  </si>
  <si>
    <t>Learn to expand your mind</t>
  </si>
  <si>
    <t>Learn to give a good analysis of anything you see in your today's world</t>
  </si>
  <si>
    <t>Lean to convince people</t>
  </si>
  <si>
    <t>Learn to convince people to use slack</t>
  </si>
  <si>
    <t>Learn how to use cloud systems in general</t>
  </si>
  <si>
    <t>Learn common cloud services</t>
  </si>
  <si>
    <t>Learn to use slack as professional</t>
  </si>
  <si>
    <t>Learn to learn from experience and experiments</t>
  </si>
  <si>
    <t>Find a way to stay up to date without medium</t>
  </si>
  <si>
    <t>because we have found out sometimes you dont need it because you are busy</t>
  </si>
  <si>
    <t>From convincing recap file.txt educe convinving strategies tailored for your</t>
  </si>
  <si>
    <t>create a file like convincing.txt</t>
  </si>
  <si>
    <t>Educe from convincing.txt better insights into marketing strategies</t>
  </si>
  <si>
    <t>Enhance And Refactor `copia` project</t>
  </si>
  <si>
    <t>Be more professional at `git`</t>
  </si>
  <si>
    <t>practice how can you use different commands effectively</t>
  </si>
  <si>
    <t>Learn about edge computing</t>
  </si>
  <si>
    <t>we have also learnt about fog computing, where edge computing considered a subset from it</t>
  </si>
  <si>
    <t>Create GCP account when its time</t>
  </si>
  <si>
    <t>like in mid semester or in vaction, but before creating the account outline a cloud system plans</t>
  </si>
  <si>
    <t>Outline cloud systems studying plan</t>
  </si>
  <si>
    <t>for better utilizing the cloud systems</t>
  </si>
  <si>
    <t>Learn about cache eviction strategies</t>
  </si>
  <si>
    <t xml:space="preserve">remember to merge this content with learn caching content, Time To Live, cache purging </t>
  </si>
  <si>
    <t>Complete the rest of college content</t>
  </si>
  <si>
    <t>Revise your `t` project</t>
  </si>
  <si>
    <t>those python projects that have suffix `_t` like cython_t</t>
  </si>
  <si>
    <t>Learn more about supply chain</t>
  </si>
  <si>
    <t>Try to apply supply chain on tealim project</t>
  </si>
  <si>
    <t>Learn about SigStore</t>
  </si>
  <si>
    <t>and its relation with supply chain</t>
  </si>
  <si>
    <t>Download python topics resources</t>
  </si>
  <si>
    <t>Download python topics resources part 2</t>
  </si>
  <si>
    <t>Create a mindmap of how to develop any software in general</t>
  </si>
  <si>
    <t>the idea of mindmap is to imagine every step you are going to deal with it, and to imagine what you need and what you dont, this should be organised or you will miss, mind map can help your mind think that this function needs to be threaded because it can make the application holds [appear to be crashing].
you can use the file about cloud programming steps you have created
Remember to make the plan determined and i mean by that something like "This plan for the upcoming 3years from now"</t>
  </si>
  <si>
    <t>Learn more about CRM</t>
  </si>
  <si>
    <t>Validate if tealim needs CRM</t>
  </si>
  <si>
    <t>Validate if tealim needs any other tool or concept or relation</t>
  </si>
  <si>
    <t>such as CRM</t>
  </si>
  <si>
    <t>Learn about COM objects</t>
  </si>
  <si>
    <t>Study NLP in python</t>
  </si>
  <si>
    <t>Study ML in python</t>
  </si>
  <si>
    <t>Study DL in python</t>
  </si>
  <si>
    <t>Study DNN in python</t>
  </si>
  <si>
    <t>Deep nueral network</t>
  </si>
  <si>
    <t>Study Time series in python</t>
  </si>
  <si>
    <t>with statiscis modeling or make it a separated task</t>
  </si>
  <si>
    <t>Study Quantum Computing in python</t>
  </si>
  <si>
    <t>Study Time series Database in python</t>
  </si>
  <si>
    <t>if needed</t>
  </si>
  <si>
    <t>Study Geosptial in python</t>
  </si>
  <si>
    <t>Learn how to make Online games</t>
  </si>
  <si>
    <t>Study IoT in python</t>
  </si>
  <si>
    <t>Study FinTech in python</t>
  </si>
  <si>
    <t>financial technology</t>
  </si>
  <si>
    <t>Learn about Bioinformatics</t>
  </si>
  <si>
    <t>Study Bioinformatics in python</t>
  </si>
  <si>
    <t>Learn more about blockchain</t>
  </si>
  <si>
    <t>Study Block chain in python</t>
  </si>
  <si>
    <t>Study Cloud services in python</t>
  </si>
  <si>
    <t>Study Cypersecurity in python</t>
  </si>
  <si>
    <t>Learn about data engineering</t>
  </si>
  <si>
    <t>Study Data engineering in python</t>
  </si>
  <si>
    <t>Study Data analysis in python</t>
  </si>
  <si>
    <t>Study Computer vision in python</t>
  </si>
  <si>
    <t>Learn about SLA</t>
  </si>
  <si>
    <t>Service Level Agreement, remember to ask the types of SLA if they exist</t>
  </si>
  <si>
    <t>See if SLA needed in tealim</t>
  </si>
  <si>
    <t xml:space="preserve">Organise the resources in recap for only one PURPOSE, to SERVER "Tealim" project </t>
  </si>
  <si>
    <t>in all faces and in all paths, and in every aspects.
You to put a plan where/somehow it can serve only tealim</t>
  </si>
  <si>
    <t>Try to fix Brown Stereo Radio</t>
  </si>
  <si>
    <t>Learn more about SPAM</t>
  </si>
  <si>
    <t>System Performance and Availability Metrics, note that we have document them in recap 271 but it would good if you understand them more</t>
  </si>
  <si>
    <t>Learn more about FastApi middleware</t>
  </si>
  <si>
    <t>it looks like fastapi depends on function overload to represent middleware functionalities</t>
  </si>
  <si>
    <t>Learn about CCC</t>
  </si>
  <si>
    <t>cross-cutting concerns</t>
  </si>
  <si>
    <t>Create a MiddlewareChain class</t>
  </si>
  <si>
    <t>this class chains middlewares</t>
  </si>
  <si>
    <t>Enhance tealim all.sql file</t>
  </si>
  <si>
    <t>Imagine the full image of tealim backend</t>
  </si>
  <si>
    <t>and this covering how you are going to build the backend with fastapi, how would you apply the clean principles you have learnt so far, how are you going to assemble the project, how are you goint to cache and optimize it and how are you going to work after MVP prototype</t>
  </si>
  <si>
    <t>Imagine the full image of tealim MVP</t>
  </si>
  <si>
    <t>Make use-case diagram template for tealim</t>
  </si>
  <si>
    <t>Better Studying for numpy</t>
  </si>
  <si>
    <t>Practice doing some common operations with pandas</t>
  </si>
  <si>
    <t>477</t>
  </si>
  <si>
    <t>Make happy-core doc</t>
  </si>
  <si>
    <t>Test OSUtils in happy-core</t>
  </si>
  <si>
    <t>Implement the revised algorithms in python</t>
  </si>
  <si>
    <t>Learn more about image processing</t>
  </si>
  <si>
    <t>Learn more about matrics</t>
  </si>
  <si>
    <t>and i dont mean mathmatical concept, but i mean in coding, i mean how can you make a matrics of any object or class you are working with</t>
  </si>
  <si>
    <t>Deploy happy-core</t>
  </si>
  <si>
    <t>Make software engineering use-case template</t>
  </si>
  <si>
    <t>for the project</t>
  </si>
  <si>
    <t>Knit the sock</t>
  </si>
  <si>
    <t>Enhance happy_core documentation</t>
  </si>
  <si>
    <t>Think about using clockify instead of this excel file</t>
  </si>
  <si>
    <t>More understanding of Descriptors</t>
  </si>
  <si>
    <t>with the methods __get__, __set__, __delete__. and why we should not use method like __getattr__ or __getatribute__</t>
  </si>
  <si>
    <t>Think about comparison optimization</t>
  </si>
  <si>
    <t>like for long strings instead of comparing char by char you can has it or identity it and compare</t>
  </si>
  <si>
    <t>Learn about Interning in python</t>
  </si>
  <si>
    <t>Also learn how to use sys.intern</t>
  </si>
  <si>
    <t>Learn more about python __prepare__ method</t>
  </si>
  <si>
    <t>Fix happy_core documentation errors/warnings</t>
  </si>
  <si>
    <t>Learn how to use SQuabar analysis tool</t>
  </si>
  <si>
    <t>Get thanwya groups</t>
  </si>
  <si>
    <t>Telegram and whatsapp, use your second phone SIM</t>
  </si>
  <si>
    <t>Get thanwya Moasser books</t>
  </si>
  <si>
    <t>493</t>
  </si>
  <si>
    <t>Learn more about Knowledge Graphs</t>
  </si>
  <si>
    <t>and i think as i remember, Bing uses it for search engine</t>
  </si>
  <si>
    <t>Complete Software engineering task part 2</t>
  </si>
  <si>
    <t>Review what you gain through the whole year of effort</t>
  </si>
  <si>
    <t>Today</t>
  </si>
  <si>
    <t>like in a whole year you can read 15 books with average 500 page which equals 7500 pages total</t>
  </si>
  <si>
    <t>Learn about randomized algorithms</t>
  </si>
  <si>
    <t>Learn about Heuristic algorithms</t>
  </si>
  <si>
    <t>Learn how to evaluate thoughts</t>
  </si>
  <si>
    <t>Learn invert binary tree</t>
  </si>
  <si>
    <t>Learn about tree shaking in python</t>
  </si>
  <si>
    <t>Fix notification file</t>
  </si>
  <si>
    <t>for copia</t>
  </si>
  <si>
    <t>Make Schedule class in copia</t>
  </si>
  <si>
    <t>Evaluate linkedin "watch later"</t>
  </si>
  <si>
    <t>Test Servo with Arduino</t>
  </si>
  <si>
    <t>Revise MakeFile</t>
  </si>
  <si>
    <t>Learn how to issue on github</t>
  </si>
  <si>
    <t>Initialize tealim MVP</t>
  </si>
  <si>
    <t>Publish happy-core documentation</t>
  </si>
  <si>
    <t>More understanding in pyproject.toml file</t>
  </si>
  <si>
    <t>specially grouping part</t>
  </si>
  <si>
    <t>Learn about MANIFEST.in in python</t>
  </si>
  <si>
    <t>If you need to include non-Python files.</t>
  </si>
  <si>
    <t>Prepare windsurf</t>
  </si>
  <si>
    <t>like install extensions and set settings</t>
  </si>
  <si>
    <t>Make a script to set .pypirc for each project</t>
  </si>
  <si>
    <t>or see what is needed, because we may not need that</t>
  </si>
  <si>
    <t>Learn different ways to deploy a documentation</t>
  </si>
  <si>
    <t>so far we have only used readthedocs</t>
  </si>
  <si>
    <t>Create a script to clean git branches after work</t>
  </si>
  <si>
    <t>or a group of scripts</t>
  </si>
  <si>
    <t>Be more Discpline to git</t>
  </si>
  <si>
    <t>Learn more about CSRF</t>
  </si>
  <si>
    <t>Make a file of understandable git strategies</t>
  </si>
  <si>
    <t>Consider using Hashnode website more</t>
  </si>
  <si>
    <t>or Greek for greek</t>
  </si>
  <si>
    <t>Learn how to apply git strategies</t>
  </si>
  <si>
    <t>Lean how to use common images/icons in documentation</t>
  </si>
  <si>
    <t xml:space="preserve">like image shield file, it has images usually used in documentation like this green capsoule </t>
  </si>
  <si>
    <t>Make a metadata file in happy-core</t>
  </si>
  <si>
    <t>Fix happy_core documentation misleading info</t>
  </si>
  <si>
    <t>Fix happy-core name</t>
  </si>
  <si>
    <t>Learn the structure of offices in organization building</t>
  </si>
  <si>
    <t>i mean like by that an office for CEO, offcie CTO, ...etc.</t>
  </si>
  <si>
    <t>Tear budget based on user sizes for tealim</t>
  </si>
  <si>
    <t>e.g. tear 0 is 0 budget, tear 1 is 50$ budget and so</t>
  </si>
  <si>
    <t>Learn new things in React native</t>
  </si>
  <si>
    <t>Learn the new things in Expo sdk 52</t>
  </si>
  <si>
    <t>Learn the new things in tailwind and nativewind</t>
  </si>
  <si>
    <t>Learn more about tailwind</t>
  </si>
  <si>
    <t>Learn more about internal hardware chips</t>
  </si>
  <si>
    <t>specially silicon chips, and this includes making your eye sharp to know the components such as capacitor</t>
  </si>
  <si>
    <t>Learn how to organise tealim resources</t>
  </si>
  <si>
    <t>documentations, government, diagrams, ...etc. find a way to organised them, you could use AI</t>
  </si>
  <si>
    <t>Learn to adjust your style code based the project</t>
  </si>
  <si>
    <t>and maybe the architecture</t>
  </si>
  <si>
    <t>Learn about all types of relationships</t>
  </si>
  <si>
    <t xml:space="preserve"> like association, generalisation, dependancy,   ...etc</t>
  </si>
  <si>
    <t>Make a note for each diagram</t>
  </si>
  <si>
    <t>on how to create it and its side notes</t>
  </si>
  <si>
    <t>Learn to be adaptable</t>
  </si>
  <si>
    <t>and learn more about adabtability and scenarios and so on</t>
  </si>
  <si>
    <t>Outline what are all necessary things for MVP</t>
  </si>
  <si>
    <t>blocked by no audience or stakeholders exist</t>
  </si>
  <si>
    <t>Recap this spreadsheet file</t>
  </si>
  <si>
    <t>to understand how did you managed to finish each task and how you did it, and this include make a threshold when you should start a recap session</t>
  </si>
  <si>
    <t>Learn more about dict keys</t>
  </si>
  <si>
    <t>like using tuple as a key</t>
  </si>
  <si>
    <t>Recap Elzero video</t>
  </si>
  <si>
    <t>Learn about the types of business relationships</t>
  </si>
  <si>
    <t>i mean like i do to u a favour and you do the same or there are more types</t>
  </si>
  <si>
    <t>Get interviews resources</t>
  </si>
  <si>
    <t>Practice these interviews resources</t>
  </si>
  <si>
    <t>Learn to desgin program wisely</t>
  </si>
  <si>
    <t>look at jetbrains it could gain more money if only it made the purchase plans in a thread and running forever</t>
  </si>
  <si>
    <t>Try notification toast progressbar</t>
  </si>
  <si>
    <t>Learn about windows api</t>
  </si>
  <si>
    <t>Get tealim audience</t>
  </si>
  <si>
    <t>538</t>
  </si>
  <si>
    <t>Learn what is deprecated or not recommended or stale in database</t>
  </si>
  <si>
    <t>and the reverse</t>
  </si>
  <si>
    <t>Do database assignment</t>
  </si>
  <si>
    <t>More comprehensive marketing plan for tealim</t>
  </si>
  <si>
    <t>More practice of SQL queries</t>
  </si>
  <si>
    <t>Learn more about github bots</t>
  </si>
  <si>
    <t>ci/cd bots, such as stale bot as i remember</t>
  </si>
  <si>
    <t>Think about using kubernets or using simpler tools</t>
  </si>
  <si>
    <t>and this includes finding simpler tool</t>
  </si>
  <si>
    <t>More knowledge of technical internal hardware components and chips</t>
  </si>
  <si>
    <t>More understanding of how can you secure tokens on frontend</t>
  </si>
  <si>
    <t>Figure out how to use https://www.1point3acres.com</t>
  </si>
  <si>
    <t>this website is like a cheat website where it has leaked interview questions you can use it to practice interviewing</t>
  </si>
  <si>
    <t>Consider using different types of AI interviewers practices</t>
  </si>
  <si>
    <t>More knowledge of how to make CV</t>
  </si>
  <si>
    <t>and what you need to include and what you dont need to</t>
  </si>
  <si>
    <t>Find good tool or software for UML</t>
  </si>
  <si>
    <t>it should be premiant and stylish and has built in shapes free</t>
  </si>
  <si>
    <t>Do all ROS code</t>
  </si>
  <si>
    <t>for robotics</t>
  </si>
  <si>
    <t>Learn more about gammification</t>
  </si>
  <si>
    <t>like types, styles, competations</t>
  </si>
  <si>
    <t>Learn about interviews phases</t>
  </si>
  <si>
    <t>its likely there are 4 phases, tehnical phase, challenging phase, HR phase, and something else</t>
  </si>
  <si>
    <t>Learn to inspect the code</t>
  </si>
  <si>
    <t>to know every single mistake and its solution, this is a hard task</t>
  </si>
  <si>
    <t>Complete computer vision third task</t>
  </si>
  <si>
    <t>Complete Studing db college content</t>
  </si>
  <si>
    <t>Build copia project</t>
  </si>
  <si>
    <t>and make it a service</t>
  </si>
  <si>
    <t>Learn LLM</t>
  </si>
  <si>
    <t>Learn to be more boldnees and intrepidity</t>
  </si>
  <si>
    <t>Enhance happy_core documentation style</t>
  </si>
  <si>
    <t>Give happy projects new names</t>
  </si>
  <si>
    <t>becuase happy name is taken</t>
  </si>
  <si>
    <t>More understanding of cookies</t>
  </si>
  <si>
    <t>specially SameSite Cookies</t>
  </si>
  <si>
    <t>Learn about (MITM)</t>
  </si>
  <si>
    <t>man-in-the-middle</t>
  </si>
  <si>
    <t>Clean tealim backend project</t>
  </si>
  <si>
    <t>Learn how to create types project</t>
  </si>
  <si>
    <t>see coloroma and its types project</t>
  </si>
  <si>
    <t>More understanding of github secrets</t>
  </si>
  <si>
    <t>Learn how to create your workflow</t>
  </si>
  <si>
    <t>Learn more about prometheus</t>
  </si>
  <si>
    <t>Learn how to make your workflows passes</t>
  </si>
  <si>
    <t>Learn to separate business logic out of hot-scripts</t>
  </si>
  <si>
    <t>such as backup a database not a business logic but a hot-script even if both are linked to database, so business rules have to be clear</t>
  </si>
  <si>
    <t>Know more about Audit</t>
  </si>
  <si>
    <t>Have a good look at https://free-for.dev</t>
  </si>
  <si>
    <t>it website has all websites services with free trial or free plan</t>
  </si>
  <si>
    <t>Learn styles in talking</t>
  </si>
  <si>
    <t>its a better way to convince other by talking like EL-falah, strict, threatening, ...etc.</t>
  </si>
  <si>
    <t>Study computer vision college content</t>
  </si>
  <si>
    <t>Learn how to use sql-env files</t>
  </si>
  <si>
    <t>i mean like sql-dev, sql-test, sql-production, and how to generate it</t>
  </si>
  <si>
    <t>Fix tealim sql issue</t>
  </si>
  <si>
    <t>Enhance other tealim sql related departments files</t>
  </si>
  <si>
    <t>Try gazebo project</t>
  </si>
  <si>
    <t>Learn more isalmic</t>
  </si>
  <si>
    <t>Learn The Prophet prayer</t>
  </si>
  <si>
    <t>Try gazebo project part 2</t>
  </si>
  <si>
    <t>Learn to prove yourself</t>
  </si>
  <si>
    <t>Learn when your tealim application will take a step to be distributed</t>
  </si>
  <si>
    <t>Learn the complementary between advanced tools</t>
  </si>
  <si>
    <t>redis, rabbitmq, celery, kafka and maybe structlog</t>
  </si>
  <si>
    <t>Learn about suffix array</t>
  </si>
  <si>
    <t>Learn about suffix tree</t>
  </si>
  <si>
    <t>Learn about suffix automaton</t>
  </si>
  <si>
    <t>599</t>
  </si>
  <si>
    <t>Learn about BIT</t>
  </si>
  <si>
    <t>binary index tree</t>
  </si>
  <si>
    <t>Learn more about autmatons concept</t>
  </si>
  <si>
    <t>learn more about FLT</t>
  </si>
  <si>
    <t>formal language theory</t>
  </si>
  <si>
    <t>Learn about KMP</t>
  </si>
  <si>
    <t xml:space="preserve"> knuoth morith pratt</t>
  </si>
  <si>
    <t>Learn about different types of arrays</t>
  </si>
  <si>
    <t>learn about sparse array, associative array, bit array or bit set(i think wedid studied it before), heap array, prefix sum array, interval array, interval tree array, segment array, segment tree array, immutable arrays, union find array( i think we also studied this), suffix array, ...etc</t>
  </si>
  <si>
    <t>Learn about task queue management</t>
  </si>
  <si>
    <t>such as celery tool</t>
  </si>
  <si>
    <t>Recap Miscellaneous/Websites</t>
  </si>
  <si>
    <t>Learn about DDD</t>
  </si>
  <si>
    <t xml:space="preserve">Domain-Driven Design </t>
  </si>
  <si>
    <t>Build copia project part 2</t>
  </si>
  <si>
    <t>it wasnt working so we have to rebuild it</t>
  </si>
  <si>
    <t>Learn to use onefetch cli tool</t>
  </si>
  <si>
    <t xml:space="preserve">Photoshop task </t>
  </si>
  <si>
    <t>Kab</t>
  </si>
  <si>
    <t>Learn how to work with env variables in terminal</t>
  </si>
  <si>
    <t>in windows and Unix systems</t>
  </si>
  <si>
    <t>Optimize tealim frontend project</t>
  </si>
  <si>
    <t>Prepare true_logging project</t>
  </si>
  <si>
    <t>Fix true_logging project</t>
  </si>
  <si>
    <t>Test true_logging project</t>
  </si>
  <si>
    <t>Make docs in true_logging project</t>
  </si>
  <si>
    <t>Fix true_logging project rest of tests</t>
  </si>
  <si>
    <t>Fix true_logging documentation content and enhance it</t>
  </si>
  <si>
    <t>Publish true_logging project documentations</t>
  </si>
  <si>
    <t>Deploy true_logging project</t>
  </si>
  <si>
    <t>Create true project templates</t>
  </si>
  <si>
    <t>for the rest of true projects</t>
  </si>
  <si>
    <t>Learn how to write .RST better</t>
  </si>
  <si>
    <t>Learn how to write .MD better</t>
  </si>
  <si>
    <t>Learn how to write .LATEX better</t>
  </si>
  <si>
    <t>Learn to make a full plan for tealim based on only YOU</t>
  </si>
  <si>
    <t>no more fake helping</t>
  </si>
  <si>
    <t>Learn tailwind ui component library</t>
  </si>
  <si>
    <t>Check if tailwind ui components libraries work in react ntive now</t>
  </si>
  <si>
    <t>they should be able to work now</t>
  </si>
  <si>
    <t>Learn more about PTY</t>
  </si>
  <si>
    <t xml:space="preserve"> pseudo-terminal</t>
  </si>
  <si>
    <t>Solve classes and lessons db problem</t>
  </si>
  <si>
    <t>this problem because we are giving lessons table sequnce id and we mad it represents the page which cuases conflicts, so we need to make doesnt represents the page as query parameter or find alternative solution</t>
  </si>
  <si>
    <t>Collect tealim UI/UX grocerry keywords</t>
  </si>
  <si>
    <t>FIX DECIMAL in tealim sql</t>
  </si>
  <si>
    <t>Study db JOIN statements</t>
  </si>
  <si>
    <t>Think about Sheets in tealim</t>
  </si>
  <si>
    <t>think if you are going to keep them or merge them into the feed</t>
  </si>
  <si>
    <t>Think about how to be cost-effective in db</t>
  </si>
  <si>
    <t>also i think this is related with the problem that YOU SHOULD NOT REUSE DELETED DATA, and i mean by cost-effective in terms of storage</t>
  </si>
  <si>
    <t>Read and Study El-masry db book</t>
  </si>
  <si>
    <t>this book you study in college, i dont remember its name</t>
  </si>
  <si>
    <t>More understanding of EERD Mapping</t>
  </si>
  <si>
    <t>like if 1..N and parrtial partiticpation, or total participation, ...etc. all of these can lead to different mappings, alot of options</t>
  </si>
  <si>
    <t>Advanced understanding of UML</t>
  </si>
  <si>
    <t>Learn how to Secure your server environment:</t>
  </si>
  <si>
    <t>usually we will use CentOS so we are need to learn how to secure it</t>
  </si>
  <si>
    <t>Learn more about CX</t>
  </si>
  <si>
    <t>customer experiance, and it is not UX, but broader concept.
Focus: Customer satisfaction across all touchpoints, including:
Marketing and sales processes.
Customer service and support.
Product quality and delivery.</t>
  </si>
  <si>
    <t>Recap typescript</t>
  </si>
  <si>
    <t>and revise it</t>
  </si>
  <si>
    <t>Learn how to make an interview</t>
  </si>
  <si>
    <t>like to ask someone questions based on it you can say if he is real senior and so, as Elzero did</t>
  </si>
  <si>
    <t>Learn more about in-lining datebase</t>
  </si>
  <si>
    <t>or schema or ERD or EERD</t>
  </si>
  <si>
    <t>Do computer vision third task part 2</t>
  </si>
  <si>
    <t>Try bun js compiler</t>
  </si>
  <si>
    <t>try how to use bunjs instead of nodejs for compiling, also try it with typescript and try its modules [basic usages], Dont forget to update bun js, also it looks related to hono tool</t>
  </si>
  <si>
    <t>Try bun js with react native</t>
  </si>
  <si>
    <t>Learn about Biome</t>
  </si>
  <si>
    <t>Decide to use alternative PK for table user in tealim db</t>
  </si>
  <si>
    <t>think about it, because you are depending on the key from auth0, which is not a good choice, i think it is better to have two keys [pk, auth0_key]</t>
  </si>
  <si>
    <t>Think about solutions for serialization number issues</t>
  </si>
  <si>
    <t>we have read in Api desgin pattern book, an issue with numbers that when there are serialized they could change, lose their data, or provide incosistency, he only provided one solution to use strings, so explore other solutions to this problem</t>
  </si>
  <si>
    <t>Learn about string-related topics</t>
  </si>
  <si>
    <t>such as unicoding, char enconding, ...ec.</t>
  </si>
  <si>
    <t>Learn how to extend pc screen</t>
  </si>
  <si>
    <t>it was easy just use spacedesk application for Windows and Android</t>
  </si>
  <si>
    <t>Learn about project management tools</t>
  </si>
  <si>
    <t>and install one</t>
  </si>
  <si>
    <t>Write Api desgin book notes</t>
  </si>
  <si>
    <t>Learn how to make .sh scripts</t>
  </si>
  <si>
    <t>Learn Primavera P6 in future</t>
  </si>
  <si>
    <t>if you had your own organisation and company in the future, you will need this enterprise application to handle the organisation workflow and projects as a whole</t>
  </si>
  <si>
    <t>Learn about protofilo management</t>
  </si>
  <si>
    <t>it looks something related in project management i have seen it repeated many times there</t>
  </si>
  <si>
    <t>Learn more about project management diagrams and so</t>
  </si>
  <si>
    <t>Set up your mind with the needed tools for project management with tealim</t>
  </si>
  <si>
    <t>532</t>
  </si>
  <si>
    <t>think what we need and why and organise the project directory</t>
  </si>
  <si>
    <t>Learn Microsoft project software</t>
  </si>
  <si>
    <t>and i mean by that watch its content, we have downloaded it</t>
  </si>
  <si>
    <t>Watch UI/UX Videos</t>
  </si>
  <si>
    <t>Create tealim UI/UX desgin</t>
  </si>
  <si>
    <t>Create tealim use case discretion</t>
  </si>
  <si>
    <t>this something is like complenetery to DFD, becuase it describes the use-case in terms of [inputs, source, destination, outputs] and this things are related the flow in DFD</t>
  </si>
  <si>
    <t>Fix pycharm problem</t>
  </si>
  <si>
    <t>not running files</t>
  </si>
  <si>
    <t>Create true_core demo files</t>
  </si>
  <si>
    <t>demo files like examples</t>
  </si>
  <si>
    <t>Fix true_core demos files</t>
  </si>
  <si>
    <t>Fix related things to go to true_core v0.1.3</t>
  </si>
  <si>
    <t>like branching merging issue, enhancing documentation, fixing wrong urls, ...etc.</t>
  </si>
  <si>
    <t>Go to true_core v0.1.3</t>
  </si>
  <si>
    <t>Study image processing college content</t>
  </si>
  <si>
    <t>Go to true_core v0.1.4</t>
  </si>
  <si>
    <t>we will go to major version when we decide to separate the project into smaller projects</t>
  </si>
  <si>
    <t>Enhance `update_version` script</t>
  </si>
  <si>
    <t>to create changelogs and releases even in docs files</t>
  </si>
  <si>
    <t>Create push-feature.sh script again</t>
  </si>
  <si>
    <t>because we lost it</t>
  </si>
  <si>
    <t xml:space="preserve">Learn about IOS (Internetwork Operating System) </t>
  </si>
  <si>
    <t>First patch recaping for this file</t>
  </si>
  <si>
    <t>200 threshold</t>
  </si>
  <si>
    <t>Identify what are the layers of security inside tealim</t>
  </si>
  <si>
    <t>Identify what you should secure in tealim</t>
  </si>
  <si>
    <t>and i mean componens, endpoints, data, ...etc.</t>
  </si>
  <si>
    <t>Learn about STP</t>
  </si>
  <si>
    <t>Simple text processing</t>
  </si>
  <si>
    <t>Learn about ATP</t>
  </si>
  <si>
    <t>Advacned text processing</t>
  </si>
  <si>
    <t>Explore Hugging face</t>
  </si>
  <si>
    <t>Prepare for computer vision project</t>
  </si>
  <si>
    <t>Learn more about .inf files</t>
  </si>
  <si>
    <t>Learn about exploitation</t>
  </si>
  <si>
    <t>Learn about HID Attacks</t>
  </si>
  <si>
    <t>Human Interface Device</t>
  </si>
  <si>
    <t>Learn about MPI</t>
  </si>
  <si>
    <t>Learn how to create distributed system</t>
  </si>
  <si>
    <t>with your pc and the laptop</t>
  </si>
  <si>
    <t>Learn how to create a distributed communication</t>
  </si>
  <si>
    <t>archived at gpt</t>
  </si>
  <si>
    <t>Complete learning how to create a distribued communication</t>
  </si>
  <si>
    <t>find different thing to communicate, different approaches, and so</t>
  </si>
  <si>
    <t>Learn more about server provisioning</t>
  </si>
  <si>
    <t>specially how to manage it and how to do it, if it is something to do</t>
  </si>
  <si>
    <t>Learn how to manage servers</t>
  </si>
  <si>
    <t xml:space="preserve">Learn about Morphological techniques </t>
  </si>
  <si>
    <t>Do Morphological task in image processing</t>
  </si>
  <si>
    <t>Learn how to create a guide for users</t>
  </si>
  <si>
    <t>or a manual, if you remember with spacedesk we had problems with orientation so we search and found thier USEFUL manual</t>
  </si>
  <si>
    <t>Learn about serverless frameworks</t>
  </si>
  <si>
    <t>these frameworks that makes your pc not your server acts as a cloud provider</t>
  </si>
  <si>
    <t>Learn how to create a cloud system</t>
  </si>
  <si>
    <t>and understand do you need distributions computation to create a cloud or a cloud to create disribution computation</t>
  </si>
  <si>
    <t>Learn how to debug react native</t>
  </si>
  <si>
    <t>Learn how to make FaaS</t>
  </si>
  <si>
    <t>Learn how to make SaaS</t>
  </si>
  <si>
    <t>Learn how to make PaaS</t>
  </si>
  <si>
    <t>Learn how to make IaaS</t>
  </si>
  <si>
    <t>i dont know if they are gonna help in the future but i posted them all, we can ditch the unnecassry in the future</t>
  </si>
  <si>
    <t>Learn how to do double booting</t>
  </si>
  <si>
    <t>Learn different components' communications methods</t>
  </si>
  <si>
    <t>i mean how to communicate with two pcs and how to apply it</t>
  </si>
  <si>
    <t>Think about Infrastrucutre</t>
  </si>
  <si>
    <t>and its tools [ Terraform , Ansible ] in the future</t>
  </si>
  <si>
    <t>Learn Data acquisition</t>
  </si>
  <si>
    <t>and its tools like LabView</t>
  </si>
  <si>
    <t>Create true_storage project</t>
  </si>
  <si>
    <t>Enhance true_storage project</t>
  </si>
  <si>
    <t>Fix true_storage project</t>
  </si>
  <si>
    <t>Create demo files in true_storage</t>
  </si>
  <si>
    <t>Create documentation for true_storage</t>
  </si>
  <si>
    <t>Fix update_version.py script</t>
  </si>
  <si>
    <t>Do gazebo part 2</t>
  </si>
  <si>
    <t>fix model position in relative to the map</t>
  </si>
  <si>
    <t>Do gazebo part 3</t>
  </si>
  <si>
    <t>implement the motion and test it</t>
  </si>
  <si>
    <t>Do gazebo part 4</t>
  </si>
  <si>
    <t>implement the maze_solver.py script [ros code]</t>
  </si>
  <si>
    <t>fix true_storage docuemntation</t>
  </si>
  <si>
    <t>Create true_storage image icon</t>
  </si>
  <si>
    <t>Create true_generating image icon</t>
  </si>
  <si>
    <t>Enhance true_storage documentation</t>
  </si>
  <si>
    <t>finalize true_storage project</t>
  </si>
  <si>
    <t>Complete true_storage testing</t>
  </si>
  <si>
    <t>publish true_storage project</t>
  </si>
  <si>
    <t>documentation and pypi</t>
  </si>
  <si>
    <t>Do computer vision finial project</t>
  </si>
  <si>
    <t>Learn email testing</t>
  </si>
  <si>
    <t>with tools like Litmus and Email on Acid [EoA]</t>
  </si>
  <si>
    <t>Learn how to make your emails not marked as spam</t>
  </si>
  <si>
    <t>Think about intergating email templates generating in tealim</t>
  </si>
  <si>
    <t>such as .mjml files, also this covers what templates do you need</t>
  </si>
  <si>
    <t xml:space="preserve">Understand telegram secret </t>
  </si>
  <si>
    <t>why some peoples want to buy channels and why openning an app can be gaining to them and why do they want more members at their groups or channels</t>
  </si>
  <si>
    <t>learn how to make filesystem hierarchy</t>
  </si>
  <si>
    <t>like github where you access different content
you have to use treeview in react or similar thing</t>
  </si>
  <si>
    <t>Learn how to make project architecture for many functionality</t>
  </si>
  <si>
    <t>like Photoshop application where each option could provide many different algorithms underneath</t>
  </si>
  <si>
    <t>Learn about (DAU/MAU) metrics</t>
  </si>
  <si>
    <t>and other related metrics for the applications
CPC, CPI, CPA</t>
  </si>
  <si>
    <t>Fix true_storage breakchange</t>
  </si>
  <si>
    <t>breakchange with set function at env.py</t>
  </si>
  <si>
    <t>Create custom data storage for env.py</t>
  </si>
  <si>
    <t>in true_storage</t>
  </si>
  <si>
    <t>Enhance true_template colors palette</t>
  </si>
  <si>
    <t>Learn about user acquisition and retention techniques</t>
  </si>
  <si>
    <t>in marketing, advertising, sales and so</t>
  </si>
  <si>
    <t>Learn about growth hacking strategies</t>
  </si>
  <si>
    <t>and other related strategies</t>
  </si>
  <si>
    <t>Enhance cache class at true_storage</t>
  </si>
  <si>
    <t>at env.py</t>
  </si>
  <si>
    <t>Learn about GDPR</t>
  </si>
  <si>
    <t>Learn how to find parthenrships</t>
  </si>
  <si>
    <t>and create them!</t>
  </si>
  <si>
    <t>Learn about Afiliate network</t>
  </si>
  <si>
    <t>like CJ Affiliate, Rakuten, or Impact</t>
  </si>
  <si>
    <t>Learn about Third-Party aggregators</t>
  </si>
  <si>
    <t>There are companies or services that aggregate app monetization opportunities</t>
  </si>
  <si>
    <t>Learn how to understand big project codebase</t>
  </si>
  <si>
    <t>and i mean by this on understanding them you can code with them</t>
  </si>
  <si>
    <t>Think about risk management</t>
  </si>
  <si>
    <t>or have introduction about it and i dont mean it literaly</t>
  </si>
  <si>
    <t>Learn how to test concurrency code</t>
  </si>
  <si>
    <t>because of its different environment its hard to test like what has happened in session.py in true_storage project</t>
  </si>
  <si>
    <t>Learn how to do other hard tests</t>
  </si>
  <si>
    <t>like distrbuting the process on multi cores, or multi-nodes or whatever this is also looks special, we need to know how to do testing in different conditions and different environments, it doesnt mean we are going to make real tests but to understand</t>
  </si>
  <si>
    <t>Fix segment computer vision task</t>
  </si>
  <si>
    <t>Watch cv video</t>
  </si>
  <si>
    <t>one video of mohamed moshrif</t>
  </si>
  <si>
    <t>Watch cv videos</t>
  </si>
  <si>
    <t>those video about mohamed moshrif</t>
  </si>
  <si>
    <t>Learn about SAFe agile</t>
  </si>
  <si>
    <t>as it can enhanced version as EERD is enhanced version of ERD</t>
  </si>
  <si>
    <t>Learn about Strategic Partnerships and Collaborations</t>
  </si>
  <si>
    <t>i think this row is duplicated</t>
  </si>
  <si>
    <t>Learn more about Entrepreneurship</t>
  </si>
  <si>
    <t>Think about choas engineering in tealim</t>
  </si>
  <si>
    <t>we have talked about in a pdf [recap]</t>
  </si>
  <si>
    <t>Final enhance for true-core</t>
  </si>
  <si>
    <t>Final enhance for true-core part 2</t>
  </si>
  <si>
    <t>but this time after our big adjustments and styles</t>
  </si>
  <si>
    <t>prepare true_generating project</t>
  </si>
  <si>
    <t>Fix true_generating</t>
  </si>
  <si>
    <t>Enhance true_generating</t>
  </si>
  <si>
    <t>Enhance true_generating algorithms</t>
  </si>
  <si>
    <t>Create demo files for true_generating</t>
  </si>
  <si>
    <t>Fix true_generating algorithms issues</t>
  </si>
  <si>
    <t>the configuration are not applied on them</t>
  </si>
  <si>
    <t>Understand the hidden spot in true_generating</t>
  </si>
  <si>
    <t>issue</t>
  </si>
  <si>
    <t>Learn more about parallel systems</t>
  </si>
  <si>
    <t>Learn the difference between prototype and MVP</t>
  </si>
  <si>
    <t>Think about MVP for tealim</t>
  </si>
  <si>
    <t>Learn to make CV's based on mohamed moshraf advices</t>
  </si>
  <si>
    <t>Learn more about ATS</t>
  </si>
  <si>
    <t>for resumes</t>
  </si>
  <si>
    <t>Make basic CV</t>
  </si>
  <si>
    <t>Think about software career planning</t>
  </si>
  <si>
    <t>we have learnt valuable things like if you have offer to work at Europe with 3500 Euro per month, actually this could not be an oppurtonity this is becuase if you checked normal person life cost in addition to the taxes and activies you may find you will be debted</t>
  </si>
  <si>
    <t>Learn about skills' gaps in organisations</t>
  </si>
  <si>
    <t>and how fix them, have a boarder knowledge</t>
  </si>
  <si>
    <t>Learn how to make a thread to traceback the execution</t>
  </si>
  <si>
    <t>like Goggle Colab where it shows you the trace of the executions</t>
  </si>
  <si>
    <t>Learn about decision making</t>
  </si>
  <si>
    <t>like in one videos of Mohamed moshrif when he was talking about salary he calculated the living cost and taxes to see if it looks good offer even so it was looking so but after calculations it appears to be a bad decision so if he didn't do that he would suffer from bad decision</t>
  </si>
  <si>
    <t>Think about all designs you need for tealim</t>
  </si>
  <si>
    <t>like you need UI for phones, tablets,  PCs this includes auth screens,
you need templates of emails
you need branding guidelines 
you may need manual or guide
you will need legal papers designs like ToS, copyright ©️, ...etc.
and any other thing, ...etc</t>
  </si>
  <si>
    <t>Try to see of you can handle billions rows of data correctly</t>
  </si>
  <si>
    <t>you can use any dataset (e.g. from kaggle )</t>
  </si>
  <si>
    <t>Learn about OID for true generating</t>
  </si>
  <si>
    <t>Learn how to set permissions in api</t>
  </si>
  <si>
    <t>or in general</t>
  </si>
  <si>
    <t>Learn more about Auth0</t>
  </si>
  <si>
    <t>Learn about mimes in files</t>
  </si>
  <si>
    <t>Create rest of true packages</t>
  </si>
  <si>
    <t>Enhance true_translation</t>
  </si>
  <si>
    <t>Refactor true_pipelines</t>
  </si>
  <si>
    <t>Enhance true_piplines</t>
  </si>
  <si>
    <t>Enhance transcation.py</t>
  </si>
  <si>
    <t>in true_pipelines project</t>
  </si>
  <si>
    <t>Enhance transcation.py part 2</t>
  </si>
  <si>
    <t>Enhance pipeline.py</t>
  </si>
  <si>
    <t>Enhance tealim directory project</t>
  </si>
  <si>
    <t>Enhance tealim directory project part 2</t>
  </si>
  <si>
    <t>Enhance tealim directory project part 3</t>
  </si>
  <si>
    <t>Understand the new resources at tealim directory project</t>
  </si>
  <si>
    <t>Learn each department responsabilites and outputs</t>
  </si>
  <si>
    <t>through our new strucutre of tealim project</t>
  </si>
  <si>
    <t>Learn astah application</t>
  </si>
  <si>
    <t>on your device you have downloaded it, check it out and see if you need to use it or learn it</t>
  </si>
  <si>
    <t>Learn EAR application</t>
  </si>
  <si>
    <t>Enterprise architeture repostiory application, read the cell above</t>
  </si>
  <si>
    <t>Remove duplications from tealim project</t>
  </si>
  <si>
    <t>we have duplications because we refused anything till we got a copy, dont forget to commit it `duplications removed` and takes a copy</t>
  </si>
  <si>
    <t>test something about commiting</t>
  </si>
  <si>
    <t>like can you go forward and backward and so</t>
  </si>
  <si>
    <t>Add more collections to tealim logo desgin</t>
  </si>
  <si>
    <t>Learn about colorspaces</t>
  </si>
  <si>
    <t>Create true_pipelines logo</t>
  </si>
  <si>
    <t>Create true_session logo</t>
  </si>
  <si>
    <t>Create true_translation logo</t>
  </si>
  <si>
    <t>Create true blob project</t>
  </si>
  <si>
    <t>Learn more about Dimensional modeling</t>
  </si>
  <si>
    <t>and about fact tables and star schemas</t>
  </si>
  <si>
    <t>Learn about `What things i should put in`</t>
  </si>
  <si>
    <t>in tealim project ask yourself what things you should put in each department, like Training/Assessments
What you should put here!</t>
  </si>
  <si>
    <t>Learn to write better commits</t>
  </si>
  <si>
    <t xml:space="preserve">Have basic knowledge on each department in enterprise </t>
  </si>
  <si>
    <t>796</t>
  </si>
  <si>
    <t>in tealim project, have basic understanding of each department</t>
  </si>
  <si>
    <t>Outline what is `basic knowledge on each depratment`</t>
  </si>
  <si>
    <t>i mean by this determine for all departements how would you study them and how the basic knowledge looks and where is the threshold when you cross this basic knowledge, also determine how will you save the notes</t>
  </si>
  <si>
    <t>Upload tealim project documentations on Notion</t>
  </si>
  <si>
    <t>Create true_colorspaces project</t>
  </si>
  <si>
    <t xml:space="preserve">Enhance color.py </t>
  </si>
  <si>
    <t>in true_colorspaces</t>
  </si>
  <si>
    <t>Refactor true_colorspaces</t>
  </si>
  <si>
    <t>Enhance and refactor true_colorspaces</t>
  </si>
  <si>
    <t>Enhance and refactor true_colorspaces part 2</t>
  </si>
  <si>
    <t>Create demo files for true_colorspaces</t>
  </si>
  <si>
    <t>Create test files for true_colorspaces</t>
  </si>
  <si>
    <t>Fix true_colorspaces tests</t>
  </si>
  <si>
    <t>Enhance true_colorspaces tests</t>
  </si>
  <si>
    <t>Create true_colorspaces docs</t>
  </si>
  <si>
    <t>Learn how to use conftest.py better</t>
  </si>
  <si>
    <t>in pytest</t>
  </si>
  <si>
    <t>Enhance global git config file</t>
  </si>
  <si>
    <t>i think its name gitconfig, or gitrc or something but i know it is at the root at user</t>
  </si>
  <si>
    <t>Remake computer vision 3rd task</t>
  </si>
  <si>
    <t>Enhance `Remake` computer vision 3rd task</t>
  </si>
  <si>
    <t>Think about making true_core extensible</t>
  </si>
  <si>
    <t>like https://developers.raycast.com/
this website allow other to create plugins and then install it and then you can acess these extensions via their package, which would be greet for `true` to be extensible by other but for Python
we thought about it and decided to make `Snippet` project</t>
  </si>
  <si>
    <t>Understand how raycast works</t>
  </si>
  <si>
    <t>we found out raycast not as we thought</t>
  </si>
  <si>
    <t>Learn basic commands in powershell</t>
  </si>
  <si>
    <t>Test docusurous and windusrf abilities</t>
  </si>
  <si>
    <t>we figure out windusrf cant yet create similar styles 100% from image, we also know that docusuorus can include raw files as code snippet</t>
  </si>
  <si>
    <t>Search about templates for docusuraus</t>
  </si>
  <si>
    <t>we failed we didnt find reusable template</t>
  </si>
  <si>
    <t>Create fastapi-utilites project</t>
  </si>
  <si>
    <t>Learn about file uploading precautions</t>
  </si>
  <si>
    <t>Understand .nojekyll file</t>
  </si>
  <si>
    <t>Find good NSFW model</t>
  </si>
  <si>
    <t>Filter NSFW content dataset</t>
  </si>
  <si>
    <t>Fix NSFW filter</t>
  </si>
  <si>
    <t>Filter NSFW content dataset part 2</t>
  </si>
  <si>
    <t>Filter NSFW content dataset part 3</t>
  </si>
  <si>
    <t>Filter NSFW content dataset part 4</t>
  </si>
  <si>
    <t>we find out we dont need filters because even if the website redirects you when you open it you still can download the image even if you can not view it as normal user through browser</t>
  </si>
  <si>
    <t>Convert matlab filters into python filters</t>
  </si>
  <si>
    <t>Create natural image downlaoder</t>
  </si>
  <si>
    <t>Create NSFW image downlaoder</t>
  </si>
  <si>
    <t>Create NSFW image downlaoder part 2</t>
  </si>
  <si>
    <t>Learn about all data terms</t>
  </si>
  <si>
    <t>Like `Data Governance, Data Quality, Data Architecture, Data Modeling and Design
Metadata Management, Data stewads, i archived that chat</t>
  </si>
  <si>
    <t>Make image processing project</t>
  </si>
  <si>
    <t>Fix image processing project</t>
  </si>
  <si>
    <t>Learn how windsurf could build the colorspaces project</t>
  </si>
  <si>
    <t>like learn how it has used colorspaces and how it created them, i think this needs knowledge in image processing or computer vision</t>
  </si>
  <si>
    <t>Build and finalize improcess project</t>
  </si>
  <si>
    <t>Think abou applying web enumeration and other things on tealim</t>
  </si>
  <si>
    <t>we have recap about it, it is like a way with different approaches and techinques to identify vulnerabilities in your website, i have archived it</t>
  </si>
  <si>
    <t xml:space="preserve">Download one million rows+ database </t>
  </si>
  <si>
    <t>for trying to work with it</t>
  </si>
  <si>
    <t>Reorder and enhance dataset_filter notebook</t>
  </si>
  <si>
    <t>Prepare the dataset_filter_notebook classes</t>
  </si>
  <si>
    <t>Validate the dataset_filter_notebook classes work</t>
  </si>
  <si>
    <t>Basic first package in fastapi-utils</t>
  </si>
  <si>
    <t>Basic second package in fastapi-utils</t>
  </si>
  <si>
    <t>Basic third package in fastapi-utils</t>
  </si>
  <si>
    <t>Enhance first package in fastapi-utils</t>
  </si>
  <si>
    <t>Enhance second package in fastapi-utils</t>
  </si>
  <si>
    <t>Enhance third package in fastapi-utils</t>
  </si>
  <si>
    <t>Create Demos and tests in fastapi-utilities first package</t>
  </si>
  <si>
    <t>Create Demos and tests in fastapi-utilities second package</t>
  </si>
  <si>
    <t>Create Demos and tests in fastapi-utilities third package</t>
  </si>
  <si>
    <t>Fix fastapi-utilites src code</t>
  </si>
  <si>
    <t>Fix fastapi-utilites src code part2</t>
  </si>
  <si>
    <t>Fix fastapi-utilites test code</t>
  </si>
  <si>
    <t>Fix fastapi-utilites test code part 2</t>
  </si>
  <si>
    <t>Init fastapi-utilities docs</t>
  </si>
  <si>
    <t>Study arduino [robotics project] code</t>
  </si>
  <si>
    <t>Study improcess [image processing project] code</t>
  </si>
  <si>
    <t>Assess yourself for every project</t>
  </si>
  <si>
    <t>for every project you made assess yourself, have you followed best practice how hard was the project, the time taken, what is new have your learnt, ...etc.</t>
  </si>
  <si>
    <t>Learn what is new at supabase</t>
  </si>
  <si>
    <t>if the new features are free</t>
  </si>
  <si>
    <t>Learn about supabase cli</t>
  </si>
  <si>
    <t>i think it has migration commands</t>
  </si>
  <si>
    <t xml:space="preserve">Think about Strategic Succession Planning </t>
  </si>
  <si>
    <t>in the future</t>
  </si>
  <si>
    <t>Count your skills</t>
  </si>
  <si>
    <t>to have better understanding about yourself</t>
  </si>
  <si>
    <t>Learn common apache services and tools</t>
  </si>
  <si>
    <t xml:space="preserve">for some reasons i think all its tools are successful i dont know </t>
  </si>
  <si>
    <t>Learn about HAR</t>
  </si>
  <si>
    <t>(HTTP Archive) and its relation with cookies, also remember to sk if there is more archiving things</t>
  </si>
  <si>
    <t>Make assessment of year paper</t>
  </si>
  <si>
    <t xml:space="preserve">assess what you have done through the year, what you have learnt, what you have become, ...etc.
maybe you need to think deeply about it </t>
  </si>
  <si>
    <t>Complete plugins list</t>
  </si>
  <si>
    <t>plugin.txt at python folder</t>
  </si>
  <si>
    <t>Add additional features for improcess project</t>
  </si>
  <si>
    <t>Watch db videos of oracle</t>
  </si>
  <si>
    <t>Try to enhance `organization` directory</t>
  </si>
  <si>
    <t>with windsurf</t>
  </si>
  <si>
    <t>Think about using native ui components</t>
  </si>
  <si>
    <t>which they are paid, try find api key or have trial or something, ...etc.</t>
  </si>
  <si>
    <t>Learn about Anti-Corruption and Anti-Bribery</t>
  </si>
  <si>
    <t>if needed and this field if needed</t>
  </si>
  <si>
    <t>Learn proceedures to do when you have offer for work</t>
  </si>
  <si>
    <t>like to see the reviews for companies when you you are offered for position</t>
  </si>
  <si>
    <t>Learn more about companies</t>
  </si>
  <si>
    <t>like how they operate, common companies in egypt and why they are popular, and about their internal structure</t>
  </si>
  <si>
    <t>Learn about Image acquisition</t>
  </si>
  <si>
    <t>it looks similar field to image processing</t>
  </si>
  <si>
    <t>Learn about  Behavioral Finance</t>
  </si>
  <si>
    <t>Learn about ERC and ECS</t>
  </si>
  <si>
    <t>(Elastic Container Registry) and (Elastic Container Service)</t>
  </si>
  <si>
    <t>Learn more about Reentrant Nature</t>
  </si>
  <si>
    <t>Add Asyn class into true_core</t>
  </si>
  <si>
    <t>Implement and Enhance Asyn Class</t>
  </si>
  <si>
    <t>Create demos files for Asyn</t>
  </si>
  <si>
    <t>Learn aiofiles library</t>
  </si>
  <si>
    <t>Learn aiohttp library</t>
  </si>
  <si>
    <t>we found out aiohttp library is faster than httpx</t>
  </si>
  <si>
    <t>Enhance your github profile</t>
  </si>
  <si>
    <t>can you?</t>
  </si>
  <si>
    <t xml:space="preserve">Learn about github achievements </t>
  </si>
  <si>
    <t xml:space="preserve">Learn about the ECPC competition </t>
  </si>
  <si>
    <t>this competiton in egypt every year about coding [problem solving]
dont in Miscellaneous folder</t>
  </si>
  <si>
    <t xml:space="preserve">Learn about Semaphore </t>
  </si>
  <si>
    <t>Semaphores are classes in asyncio, multiprocessing, threading</t>
  </si>
  <si>
    <t>Learn about threading, multiprocessing, asyncio</t>
  </si>
  <si>
    <t>Learn about threading, multiprocessing, asyncio part 2</t>
  </si>
  <si>
    <t>Study Ai algorithms</t>
  </si>
  <si>
    <t>college content</t>
  </si>
  <si>
    <t>Create `Caching` class in true-core</t>
  </si>
  <si>
    <t>Create demos and performance files for `Caching`</t>
  </si>
  <si>
    <t>in true-core project</t>
  </si>
  <si>
    <t>Learn more about investments</t>
  </si>
  <si>
    <t>Learn more about stock market</t>
  </si>
  <si>
    <t>Learn about Designing a schema that does not suffer from the insertion, deletion and update anomalies</t>
  </si>
  <si>
    <t>Learn how paid tailwind components work</t>
  </si>
  <si>
    <t>i mean how you can purchase them and use them and they expire after a while and how to manage them to prevent thefty
Failed, we didnt get useful information on how you can do it</t>
  </si>
  <si>
    <t>Learn how to market your package on pypi or in python in general</t>
  </si>
  <si>
    <t>or how to market to a tool in general in dev community</t>
  </si>
  <si>
    <t xml:space="preserve">Learn how to make a sandbox and destroy it
</t>
  </si>
  <si>
    <t>i mean like in RTD they use your config file to upload and then build the docs
this building thing, it must happen at a sandbox or something
it was by using docker or serveless cloud</t>
  </si>
  <si>
    <t>Enhance tealim for better colors specifically dark mode</t>
  </si>
  <si>
    <t>Learn how many teacher and student you need in tealim for the startup</t>
  </si>
  <si>
    <t>Identify missing something in tealim</t>
  </si>
  <si>
    <t>in post and sheets section
make it like more for teachers than for students like
to utilise the posts for different templates as advertisements
we can add walk through to increase teacher popularity</t>
  </si>
  <si>
    <t>Learn how to identify the customer</t>
  </si>
  <si>
    <t>like he is a promising customer that will literally do its part(pay)</t>
  </si>
  <si>
    <t>Learn about memory caching</t>
  </si>
  <si>
    <t>it is like the data are kept in memory not until the application turned down but until the server or the machine itself</t>
  </si>
  <si>
    <t xml:space="preserve">Init Snippet project </t>
  </si>
  <si>
    <t>Find/Make react-auth0-paypal template</t>
  </si>
  <si>
    <t>Make tealim Industry Standards</t>
  </si>
  <si>
    <t>904</t>
  </si>
  <si>
    <t>Learn how to make industry standards</t>
  </si>
  <si>
    <t>Learn about lossless join, dependency preservation in db</t>
  </si>
  <si>
    <t>Learn more about normalization and nomal</t>
  </si>
  <si>
    <t>chatgpt was not clear with us unlike the db book in this semseter, it describes how to know if the relation is bad or how to know if you need to normal or not</t>
  </si>
  <si>
    <t>Learn about DRM</t>
  </si>
  <si>
    <t>digital rights management</t>
  </si>
  <si>
    <t>Learn about different Code Watermarking approaches</t>
  </si>
  <si>
    <t>Learn how to deploy docker projects</t>
  </si>
  <si>
    <t>or hosting them</t>
  </si>
  <si>
    <t>Fix copia one more time</t>
  </si>
  <si>
    <t>also enhance its logging</t>
  </si>
  <si>
    <t>Watch final db college content</t>
  </si>
  <si>
    <t>Create waitlist for `Snippet` application</t>
  </si>
  <si>
    <t>Publish `Snippet` waitlist page on Github-pages</t>
  </si>
  <si>
    <t>also create deploy and update script</t>
  </si>
  <si>
    <t>Update `Snippet` waitlist page to more expressive</t>
  </si>
  <si>
    <t>to show it is in intended for python first, and showing things that could enhance its look</t>
  </si>
  <si>
    <t>Update `Snippet` waitlist to protect admin page</t>
  </si>
  <si>
    <t>Learn docker imges best practices</t>
  </si>
  <si>
    <t>specially to make it simple and fastly spinned [created eventually]</t>
  </si>
  <si>
    <t>Create SmartPath class</t>
  </si>
  <si>
    <t>Enhance SmartPath class</t>
  </si>
  <si>
    <t>Reorganise true-core project</t>
  </si>
  <si>
    <t>Fix true-caching project</t>
  </si>
  <si>
    <t>Prepare true-enumeration project</t>
  </si>
  <si>
    <t>Prepare true-types project</t>
  </si>
  <si>
    <t>Complete all lectures studing of image processing</t>
  </si>
  <si>
    <t>Understand how aiopath over perform aiofile</t>
  </si>
  <si>
    <t>which is funny though! is aiopath is built on the top of aiofile yet it is faster than aiofile</t>
  </si>
  <si>
    <t>Learn how to create and publishes stub-types package</t>
  </si>
  <si>
    <t>we have found out that there is a repo called typeshed, this repo allows you to create types and upload it through and they look they are going to work</t>
  </si>
  <si>
    <t>Learn about Data Ingestion</t>
  </si>
  <si>
    <t>Learn how to think better when coding</t>
  </si>
  <si>
    <t>Learn about WebRTC</t>
  </si>
  <si>
    <t>and try to implement it, i dont know if this is gonna be beneficial</t>
  </si>
  <si>
    <t>Learn when and why and where you should use indexes in db</t>
  </si>
  <si>
    <t>Learn how to apply rate limiting</t>
  </si>
  <si>
    <t>Learn how to deploy CDN</t>
  </si>
  <si>
    <t>if possible and free</t>
  </si>
  <si>
    <t>Learn how to apply disaster recovery or SIRP</t>
  </si>
  <si>
    <t>security incident response</t>
  </si>
  <si>
    <t>Learn how to use massage queues and topics</t>
  </si>
  <si>
    <t>like with kafka</t>
  </si>
  <si>
    <t>Have a try of using jenkins</t>
  </si>
  <si>
    <t>and remember to write about it</t>
  </si>
  <si>
    <t>Learn about Database Agnosticism</t>
  </si>
  <si>
    <t>Learn about Polyglot Persistence</t>
  </si>
  <si>
    <t>and its relation with Multi-Database Architecture, and Database Sharding
where sharding doesnt mean to use multi-servers but to use multi-smaller databases in this context</t>
  </si>
  <si>
    <t>Small Things in Big Steps</t>
  </si>
  <si>
    <t>we have learnt this today, that even a small thing could takes a lot of effort and steps just to achieve the requirements
imagine we want to put an image, we can just use &lt;img&gt; tag and its done
BUT this is not enought for scalabale application, because you have to enhance the image for caching, aspect-ratio, LCP, CLS, ...etc.
See even small things took many steps just to satisfy requirements which lead to great thing over-engineering is not a good thing</t>
  </si>
  <si>
    <t>Remember to get specialised credit card for tealim</t>
  </si>
  <si>
    <t>Learn about Eventual Consistency</t>
  </si>
  <si>
    <t>Learn how to build better presentations</t>
  </si>
  <si>
    <t>i mean .pptx files</t>
  </si>
  <si>
    <t>Learn how o use hybrid architecture and how to evaluate it</t>
  </si>
  <si>
    <t>the idea of this task is to be able to evaluate the tradeoffs of the architecture and chooses a one or never choosing
just make what is best for the application dont think too far and dont be an idiot and strict to dummy standards</t>
  </si>
  <si>
    <t>Learn algorithms analysis and desgin</t>
  </si>
  <si>
    <t>like `Metwally Labs` video says</t>
  </si>
  <si>
    <t>Learn how to decompose your code into OPTIMIZED layers</t>
  </si>
  <si>
    <t>945</t>
  </si>
  <si>
    <t xml:space="preserve">we have learnt how long call stack [100+] can still work efficiently, this is by making each layer stack optimized
optimization can take places with different techniques </t>
  </si>
  <si>
    <t>Learn about all optimization techniques</t>
  </si>
  <si>
    <t>946</t>
  </si>
  <si>
    <t>Understand code layers</t>
  </si>
  <si>
    <t>like in repository pattern, you need to identify which is a layer and which is not, it doesnt mean that every class a layer, and also remember what uncle bob said about that</t>
  </si>
  <si>
    <t>Learn about "Three-Schema Architecture"</t>
  </si>
  <si>
    <t>maybe it is relate to database, i think we searched about it before but with different keywords</t>
  </si>
  <si>
    <t>Write a lis of all things you need to do in/for tealim</t>
  </si>
  <si>
    <t>Learn about SDL and VDL</t>
  </si>
  <si>
    <t xml:space="preserve">Learn more about backing up techniques </t>
  </si>
  <si>
    <t>like different approaches, different blood, something different</t>
  </si>
  <si>
    <t>Check these tools</t>
  </si>
  <si>
    <t>Examples: ERWin, S- Designer (Enterprise Application Suite), ER- Studio, etc</t>
  </si>
  <si>
    <t>Remember before creating the ERD create Specification</t>
  </si>
  <si>
    <t>refers to the language and vocabulary (data model concepts) used</t>
  </si>
  <si>
    <t>Find colors palette for snippet application</t>
  </si>
  <si>
    <t>maybe tends to python or code</t>
  </si>
  <si>
    <t>Find a way to get code snippets</t>
  </si>
  <si>
    <t>try asking gpt for stackoverflow api, we need a way to get codes, tell it to train a model or something or dont tell him</t>
  </si>
  <si>
    <t>Learn how tamagui keeps its code safe</t>
  </si>
  <si>
    <t>ask gpt and search in their help section</t>
  </si>
  <si>
    <t>Read all your database notes</t>
  </si>
  <si>
    <t>Create typefaces [fonts] index.html</t>
  </si>
  <si>
    <t>a simple website where we can see the fonts clearly to determine which is better</t>
  </si>
  <si>
    <t>Create codium_scraping script</t>
  </si>
  <si>
    <t>this script that creates account so we can use it</t>
  </si>
  <si>
    <t>Use it on cloud</t>
  </si>
  <si>
    <t>codium_scraping script</t>
  </si>
  <si>
    <t xml:space="preserve">Fix  codium_scraping script </t>
  </si>
  <si>
    <t>it cant find the button on cloud but it works locally</t>
  </si>
  <si>
    <t>Enhance codium_scraping_script</t>
  </si>
  <si>
    <t>We have dont it we know did the script to work and we have over 100 valid account</t>
  </si>
  <si>
    <t>Learn if it possible to document a database</t>
  </si>
  <si>
    <t>maybe this is why statements like COMMENT and DESCRIBE are created for</t>
  </si>
  <si>
    <t>Learn about SOP</t>
  </si>
  <si>
    <t>Standard operating procedures</t>
  </si>
  <si>
    <t>Learn more about data/info gathering</t>
  </si>
  <si>
    <t>Learn how to create a processes as engineer in orgs</t>
  </si>
  <si>
    <t>i mean processes/pipelines, the way the organization handles tasks, projects
In short i mean how it works inside the organization 
That is some kind of "Managementing"</t>
  </si>
  <si>
    <t>Learn how to create sucessful bussines</t>
  </si>
  <si>
    <t xml:space="preserve">Know the stages of the organization </t>
  </si>
  <si>
    <t>i mean like you start alone then having startup org then you want to be coperate org, ...etc.</t>
  </si>
  <si>
    <t xml:space="preserve">Learn org vocabulary </t>
  </si>
  <si>
    <t>966</t>
  </si>
  <si>
    <t>i mean like inner vocabulary between them, or when you would call a startup org a "startup org" and so</t>
  </si>
  <si>
    <t>Learn about funding</t>
  </si>
  <si>
    <t xml:space="preserve">and find different ways if possible </t>
  </si>
  <si>
    <t xml:space="preserve">Learn about hourglass organizations </t>
  </si>
  <si>
    <t>Learn about  Deployment Diagram (UML)</t>
  </si>
  <si>
    <t>Learn about Physical Data Model (PDM)</t>
  </si>
  <si>
    <t>Learn about  Infrastructure Diagram</t>
  </si>
  <si>
    <t>Learn some computer tricks or windows tricks</t>
  </si>
  <si>
    <t>Learn about these operations</t>
  </si>
  <si>
    <t>IN2 = 'in2'
OUT2 = 'out2'
ATOP2 = 'atop2'</t>
  </si>
  <si>
    <t>Create EasySVG Class</t>
  </si>
  <si>
    <t>Enhance EasySVG Class</t>
  </si>
  <si>
    <t>Try to create/enhance gigamon game</t>
  </si>
  <si>
    <t>godo version</t>
  </si>
  <si>
    <t>Get gigamon resouces</t>
  </si>
  <si>
    <t>Maybe you need crash course for linkedin profile</t>
  </si>
  <si>
    <t>Learn how to fully talk in English</t>
  </si>
  <si>
    <t>Revise your English</t>
  </si>
  <si>
    <t>Check the content on this website</t>
  </si>
  <si>
    <t>https://startupgraveyard.io/</t>
  </si>
  <si>
    <t>Try to enhance `Task List 2025` sheet</t>
  </si>
  <si>
    <t>like by adding scripts to automate the processes</t>
  </si>
  <si>
    <t>Get your first headshot image</t>
  </si>
  <si>
    <t>i wont lie to you we need to set a good time to get our headshot and this wont be an easy process specially for us</t>
  </si>
  <si>
    <t>Identify what is your first step in your life</t>
  </si>
  <si>
    <t>(when will you pass the zero)</t>
  </si>
  <si>
    <t>Make your first step in your life</t>
  </si>
  <si>
    <t>Make your first step in freelancing</t>
  </si>
  <si>
    <t>Do more effort for freelancing</t>
  </si>
  <si>
    <t>Hear from other freelancers</t>
  </si>
  <si>
    <t>988</t>
  </si>
  <si>
    <t>learn from their problem, to avoid the upcoming problems</t>
  </si>
  <si>
    <t>Learn some experience/experiments about freelancing</t>
  </si>
  <si>
    <t>Learn more about reports and how to create them</t>
  </si>
  <si>
    <t>Learn a bit about prompt engineering</t>
  </si>
  <si>
    <t>Store good prompts for different usecases</t>
  </si>
  <si>
    <t>like a prompt to summary a pdf, to create a styled docx, etc
this will take a time</t>
  </si>
  <si>
    <t>Orgainse EasySVG code into modules</t>
  </si>
  <si>
    <t>Orgainse google colab files</t>
  </si>
  <si>
    <t>Implement SimpleSVG class</t>
  </si>
  <si>
    <t>with EasySVG class to provide user for different options</t>
  </si>
  <si>
    <t>Organise College dir content before the next 30 days</t>
  </si>
  <si>
    <t>here is first day of the year [nearly]</t>
  </si>
  <si>
    <t>Create true_svg project</t>
  </si>
  <si>
    <t>Enhance true_svg project</t>
  </si>
  <si>
    <t>1000</t>
  </si>
  <si>
    <t>i mean EasySVG class and other classes</t>
  </si>
  <si>
    <t>Refactor EasySVG Class</t>
  </si>
  <si>
    <t>Enhance EasySVG Class part 2</t>
  </si>
  <si>
    <t>Learn about Pareto Principle</t>
  </si>
  <si>
    <t>and other principles if they are beneficial</t>
  </si>
  <si>
    <t>Learn `Shift from “finishing everything” to “making meaningful progress.”`</t>
  </si>
  <si>
    <t>Remember `Fulfillment doesn’t come from the number of tasks completed but from the meaning and impact of those tasks`</t>
  </si>
  <si>
    <t>Open your great next chapter ⭐</t>
  </si>
  <si>
    <t>I Belive in you</t>
  </si>
  <si>
    <t>Learn more about SEO Writing</t>
  </si>
  <si>
    <t>this looks like a way to write your content, blogs, paragraphs to be SEO-friendly</t>
  </si>
  <si>
    <t>find headshot ai website</t>
  </si>
  <si>
    <t>we failed to find a good one so our alternative to learn how to do it with photoshop
But it looks like photoshop doesnt show how to convert normal images into headshots
i think this is beacuase the operation is totally swapping faces, but swapping is not a good option for us
so i think we need to get a real badass image then enhance it with photoshop</t>
  </si>
  <si>
    <t>Understand what best outfits suits you</t>
  </si>
  <si>
    <t>you cant always be random</t>
  </si>
  <si>
    <t>Make headshot image plan</t>
  </si>
  <si>
    <t>plan everything for this headshot image and even when you are going to need it</t>
  </si>
  <si>
    <t>Download/Get SFX sounds for gigamon</t>
  </si>
  <si>
    <t>1014, 1015</t>
  </si>
  <si>
    <t>Downlod SFX sound package</t>
  </si>
  <si>
    <t>Set departments responsibilities</t>
  </si>
  <si>
    <t>After watching all the videos you have downloded about different departments you should be able to set the responsibilities for each department for each organization level [tear]</t>
  </si>
  <si>
    <t>Choose Gigamon decks</t>
  </si>
  <si>
    <t>i mean card decks</t>
  </si>
  <si>
    <t>Fix Gigamon cards</t>
  </si>
  <si>
    <t>we managed to remove the logo but not the gradient shade, so it is okay</t>
  </si>
  <si>
    <t>Have a mind of manager</t>
  </si>
  <si>
    <t>i mean by that decompose everything in your lift as steps and try to accomplish them, like here maybe 500 task could be a one step or could not be!</t>
  </si>
  <si>
    <t>Learn about anitpatterns</t>
  </si>
  <si>
    <t>if they are somthing to learn also and their relation with desgin patterns</t>
  </si>
  <si>
    <t>Search about best ot most useful GitHub repos</t>
  </si>
  <si>
    <t>Started</t>
  </si>
  <si>
    <t>Week</t>
  </si>
  <si>
    <t>Finished</t>
  </si>
  <si>
    <t>Matrix</t>
  </si>
  <si>
    <t>Score</t>
  </si>
  <si>
    <t>Month</t>
  </si>
  <si>
    <t>Day</t>
  </si>
  <si>
    <t>Added</t>
  </si>
  <si>
    <t>AoI n→m Score</t>
  </si>
  <si>
    <t>Total completed tasks this year</t>
  </si>
  <si>
    <t>Working on it tasks</t>
  </si>
  <si>
    <t>Total days</t>
  </si>
  <si>
    <t xml:space="preserve">Fulfillment </t>
  </si>
  <si>
    <t>OCP</t>
  </si>
  <si>
    <t>OAoI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</si>
</sst>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5">
    <font>
      <sz val="10"/>
      <color rgb="FF000000"/>
      <name val="Arial"/>
      <scheme val="minor"/>
    </font>
    <font>
      <sz val="10"/>
      <color theme="1"/>
      <name val="Arial"/>
      <scheme val="minor"/>
    </font>
    <font>
      <b/>
      <sz val="12"/>
      <color rgb="FF76A5AF"/>
      <name val="Comic Sans MS"/>
    </font>
    <font>
      <b/>
      <i/>
      <sz val="20"/>
      <color theme="1"/>
      <name val="Caveat"/>
    </font>
    <font>
      <sz val="15"/>
      <color theme="1"/>
      <name val="Caveat"/>
    </font>
    <font>
      <sz val="10"/>
      <name val="Arial"/>
    </font>
    <font>
      <sz val="10"/>
      <color rgb="FF006100"/>
      <name val="Arial"/>
    </font>
    <font>
      <sz val="10"/>
      <color rgb="FF9C6500"/>
      <name val="Arial"/>
    </font>
    <font>
      <sz val="10"/>
      <color rgb="FF9C0006"/>
      <name val="Arial"/>
    </font>
    <font>
      <b/>
      <sz val="11"/>
      <color rgb="FFFFFFFF"/>
      <name val="Andalus"/>
      <family val="1"/>
    </font>
    <font>
      <b/>
      <sz val="11"/>
      <color theme="1"/>
      <name val="Arial"/>
      <scheme val="minor"/>
    </font>
    <font>
      <b/>
      <sz val="15"/>
      <color theme="1"/>
      <name val="Caveat"/>
    </font>
    <font>
      <i/>
      <sz val="12"/>
      <color theme="1"/>
      <name val="Arial"/>
      <scheme val="minor"/>
    </font>
    <font>
      <sz val="10"/>
      <color theme="1"/>
      <name val="Georgia"/>
    </font>
    <font>
      <b/>
      <sz val="13"/>
      <color theme="1"/>
      <name val="Arial"/>
      <scheme val="minor"/>
    </font>
  </fonts>
  <fills count="8">
    <fill>
      <patternFill patternType="none"/>
    </fill>
    <fill>
      <patternFill patternType="gray125"/>
    </fill>
    <fill>
      <patternFill patternType="solid">
        <fgColor rgb="FF366092"/>
        <bgColor rgb="FF366092"/>
      </patternFill>
    </fill>
    <fill>
      <patternFill patternType="solid">
        <fgColor rgb="FFF2F2F2"/>
        <bgColor rgb="FFF2F2F2"/>
      </patternFill>
    </fill>
    <fill>
      <patternFill patternType="solid">
        <fgColor rgb="FFF8F9FA"/>
        <bgColor rgb="FFF8F9FA"/>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s>
  <borders count="24">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284E3F"/>
      </left>
      <right style="thin">
        <color rgb="FF284E3F"/>
      </right>
      <top style="thin">
        <color rgb="FFF6F8F9"/>
      </top>
      <bottom style="thin">
        <color rgb="FF284E3F"/>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60">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1" fillId="0" borderId="0" xfId="0" applyFont="1"/>
    <xf numFmtId="0" fontId="2" fillId="0" borderId="0" xfId="0" applyFont="1" applyAlignment="1">
      <alignment horizontal="left"/>
    </xf>
    <xf numFmtId="0" fontId="3" fillId="0" borderId="0" xfId="0" applyFont="1"/>
    <xf numFmtId="0" fontId="4" fillId="0" borderId="0" xfId="0" applyFont="1"/>
    <xf numFmtId="0" fontId="1" fillId="0" borderId="0" xfId="0" applyFont="1" applyAlignment="1">
      <alignment horizontal="right"/>
    </xf>
    <xf numFmtId="14" fontId="1" fillId="0" borderId="0" xfId="0" applyNumberFormat="1" applyFont="1"/>
    <xf numFmtId="49" fontId="5" fillId="3" borderId="3" xfId="0" applyNumberFormat="1" applyFont="1" applyFill="1" applyBorder="1" applyAlignment="1">
      <alignment horizontal="left" vertical="center" wrapText="1" indent="1"/>
    </xf>
    <xf numFmtId="164" fontId="5" fillId="3" borderId="2" xfId="0" applyNumberFormat="1" applyFont="1" applyFill="1" applyBorder="1" applyAlignment="1">
      <alignment horizontal="left" vertical="center" wrapText="1" indent="1"/>
    </xf>
    <xf numFmtId="0" fontId="6" fillId="5" borderId="2" xfId="0" applyFont="1" applyFill="1" applyBorder="1" applyAlignment="1">
      <alignment horizontal="left" vertical="center" wrapText="1" indent="1"/>
    </xf>
    <xf numFmtId="49" fontId="5" fillId="3" borderId="4" xfId="0" applyNumberFormat="1" applyFont="1" applyFill="1" applyBorder="1" applyAlignment="1">
      <alignment horizontal="left" vertical="center" wrapText="1" indent="1"/>
    </xf>
    <xf numFmtId="49" fontId="5" fillId="4" borderId="3" xfId="0" applyNumberFormat="1" applyFont="1" applyFill="1" applyBorder="1" applyAlignment="1">
      <alignment horizontal="left" vertical="center" wrapText="1" indent="1"/>
    </xf>
    <xf numFmtId="164" fontId="5" fillId="4" borderId="2" xfId="0" applyNumberFormat="1" applyFont="1" applyFill="1" applyBorder="1" applyAlignment="1">
      <alignment horizontal="left" vertical="center" wrapText="1" indent="1"/>
    </xf>
    <xf numFmtId="49" fontId="5" fillId="4" borderId="4" xfId="0" applyNumberFormat="1" applyFont="1" applyFill="1" applyBorder="1" applyAlignment="1">
      <alignment horizontal="left" vertical="center" wrapText="1" indent="1"/>
    </xf>
    <xf numFmtId="0" fontId="7" fillId="6" borderId="2" xfId="0" applyFont="1" applyFill="1" applyBorder="1" applyAlignment="1">
      <alignment horizontal="left" vertical="center" wrapText="1" indent="1"/>
    </xf>
    <xf numFmtId="0" fontId="8" fillId="7" borderId="2" xfId="0" applyFont="1" applyFill="1" applyBorder="1" applyAlignment="1">
      <alignment horizontal="left" vertical="center" wrapText="1" indent="1"/>
    </xf>
    <xf numFmtId="49" fontId="5" fillId="3" borderId="2" xfId="0" applyNumberFormat="1" applyFont="1" applyFill="1" applyBorder="1" applyAlignment="1">
      <alignment horizontal="center" vertical="center" wrapText="1"/>
    </xf>
    <xf numFmtId="49" fontId="5" fillId="4" borderId="2" xfId="0" applyNumberFormat="1" applyFont="1" applyFill="1" applyBorder="1" applyAlignment="1">
      <alignment horizontal="center" vertical="center" wrapText="1"/>
    </xf>
    <xf numFmtId="0" fontId="0" fillId="0" borderId="0" xfId="0" applyAlignment="1">
      <alignment horizontal="center"/>
    </xf>
    <xf numFmtId="0" fontId="5" fillId="3"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9" fillId="2" borderId="3" xfId="0" applyFont="1" applyFill="1" applyBorder="1" applyAlignment="1">
      <alignment horizontal="left" vertical="center" wrapText="1" indent="1"/>
    </xf>
    <xf numFmtId="0" fontId="9" fillId="2" borderId="1" xfId="0" applyFont="1" applyFill="1" applyBorder="1" applyAlignment="1">
      <alignment horizontal="center" vertical="center" wrapText="1"/>
    </xf>
    <xf numFmtId="0" fontId="9" fillId="2" borderId="4" xfId="0" applyFont="1" applyFill="1" applyBorder="1" applyAlignment="1">
      <alignment horizontal="left" vertical="center" wrapText="1" indent="1"/>
    </xf>
    <xf numFmtId="0" fontId="10" fillId="0" borderId="5" xfId="0" applyFont="1" applyBorder="1" applyAlignment="1">
      <alignment horizontal="lef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0" fillId="0" borderId="5" xfId="0" applyFont="1" applyBorder="1" applyAlignment="1">
      <alignment horizontal="center" vertical="center"/>
    </xf>
    <xf numFmtId="0" fontId="10" fillId="0" borderId="8" xfId="0" applyFont="1" applyBorder="1" applyAlignment="1">
      <alignment horizontal="center" vertical="center"/>
    </xf>
    <xf numFmtId="0" fontId="0" fillId="0" borderId="0" xfId="0" applyFont="1" applyAlignment="1"/>
    <xf numFmtId="0" fontId="11" fillId="0" borderId="9" xfId="0" applyFont="1" applyBorder="1" applyAlignment="1">
      <alignment vertical="center" wrapText="1"/>
    </xf>
    <xf numFmtId="0" fontId="12" fillId="0" borderId="10" xfId="0" applyFont="1" applyBorder="1" applyAlignment="1">
      <alignment horizontal="center" vertical="center"/>
    </xf>
    <xf numFmtId="0" fontId="13" fillId="0" borderId="11" xfId="0" applyFont="1" applyBorder="1" applyAlignment="1">
      <alignment vertical="center" wrapText="1"/>
    </xf>
    <xf numFmtId="0" fontId="14" fillId="0" borderId="9" xfId="0" applyFont="1" applyBorder="1" applyAlignment="1">
      <alignment horizontal="center" vertical="center"/>
    </xf>
    <xf numFmtId="0" fontId="1" fillId="0" borderId="10" xfId="0" applyFont="1" applyBorder="1" applyAlignment="1">
      <alignment vertical="center"/>
    </xf>
    <xf numFmtId="0" fontId="1" fillId="0" borderId="12" xfId="0" applyFont="1" applyBorder="1" applyAlignment="1">
      <alignment vertical="center"/>
    </xf>
    <xf numFmtId="0" fontId="11" fillId="0" borderId="13" xfId="0" applyFont="1" applyBorder="1" applyAlignment="1">
      <alignment vertical="center" wrapText="1"/>
    </xf>
    <xf numFmtId="0" fontId="12" fillId="0" borderId="14" xfId="0" applyFont="1" applyBorder="1" applyAlignment="1">
      <alignment horizontal="center" vertical="center"/>
    </xf>
    <xf numFmtId="0" fontId="13" fillId="0" borderId="15" xfId="0" applyFont="1" applyBorder="1" applyAlignment="1">
      <alignment vertical="center" wrapText="1"/>
    </xf>
    <xf numFmtId="0" fontId="14" fillId="0" borderId="13" xfId="0" applyFont="1" applyBorder="1" applyAlignment="1">
      <alignment horizontal="center" vertical="center"/>
    </xf>
    <xf numFmtId="0" fontId="1" fillId="0" borderId="1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1" xfId="0" applyFont="1" applyBorder="1" applyAlignment="1">
      <alignment vertical="center"/>
    </xf>
    <xf numFmtId="10" fontId="12" fillId="0" borderId="10" xfId="0" applyNumberFormat="1" applyFont="1" applyBorder="1" applyAlignment="1">
      <alignment horizontal="center" vertical="center"/>
    </xf>
    <xf numFmtId="0" fontId="11" fillId="0" borderId="17" xfId="0" applyFont="1" applyBorder="1" applyAlignment="1">
      <alignment vertical="center" wrapText="1"/>
    </xf>
    <xf numFmtId="0" fontId="12" fillId="0" borderId="18" xfId="0" applyFont="1" applyBorder="1" applyAlignment="1">
      <alignment horizontal="center" vertical="center"/>
    </xf>
    <xf numFmtId="0" fontId="1" fillId="0" borderId="19" xfId="0" applyFont="1" applyBorder="1" applyAlignment="1">
      <alignment vertical="center"/>
    </xf>
    <xf numFmtId="0" fontId="12" fillId="0" borderId="12" xfId="0" applyFont="1" applyBorder="1" applyAlignment="1">
      <alignment horizontal="center" vertical="center"/>
    </xf>
    <xf numFmtId="0" fontId="14" fillId="0" borderId="17" xfId="0" applyFont="1" applyBorder="1" applyAlignment="1">
      <alignment horizontal="center" vertical="center"/>
    </xf>
    <xf numFmtId="0" fontId="12" fillId="0" borderId="20" xfId="0" applyFont="1" applyBorder="1" applyAlignment="1">
      <alignment horizontal="center" vertical="center"/>
    </xf>
    <xf numFmtId="0" fontId="14" fillId="0" borderId="0" xfId="0" applyFont="1" applyAlignment="1">
      <alignment horizontal="center"/>
    </xf>
    <xf numFmtId="0" fontId="14" fillId="0" borderId="21" xfId="0" applyFont="1" applyBorder="1" applyAlignment="1">
      <alignment horizontal="center" vertical="center"/>
    </xf>
    <xf numFmtId="0" fontId="12" fillId="0" borderId="22" xfId="0" applyFont="1" applyBorder="1" applyAlignment="1">
      <alignment horizontal="center" vertical="center"/>
    </xf>
    <xf numFmtId="0" fontId="1" fillId="0" borderId="22" xfId="0" applyFont="1" applyBorder="1" applyAlignment="1">
      <alignment vertical="center"/>
    </xf>
    <xf numFmtId="0" fontId="1" fillId="0" borderId="23" xfId="0" applyFont="1" applyBorder="1" applyAlignment="1">
      <alignment vertical="center"/>
    </xf>
  </cellXfs>
  <cellStyles count="1">
    <cellStyle name="Normal" xfId="0" builtinId="0"/>
  </cellStyles>
  <dxfs count="25">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font>
        <strike val="0"/>
        <outline val="0"/>
        <shadow val="0"/>
        <u val="none"/>
        <vertAlign val="baseline"/>
        <sz val="11"/>
        <color rgb="FFFFFFFF"/>
        <name val="Andalus"/>
        <scheme val="none"/>
      </font>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6" defaultTableStyle="TableStyleMedium9" defaultPivotStyle="PivotStyleLight16">
    <tableStyle name="Matrix-style" pivot="0" count="3">
      <tableStyleElement type="headerRow" dxfId="14"/>
      <tableStyleElement type="firstRowStripe" dxfId="13"/>
      <tableStyleElement type="secondRowStripe" dxfId="12"/>
    </tableStyle>
    <tableStyle name="Matrix-style 2" pivot="0" count="3">
      <tableStyleElement type="headerRow" dxfId="11"/>
      <tableStyleElement type="firstRowStripe" dxfId="10"/>
      <tableStyleElement type="secondRowStripe" dxfId="9"/>
    </tableStyle>
    <tableStyle name="Matrix-style 3" pivot="0" count="3">
      <tableStyleElement type="headerRow" dxfId="8"/>
      <tableStyleElement type="firstRowStripe" dxfId="7"/>
      <tableStyleElement type="secondRowStripe" dxfId="6"/>
    </tableStyle>
    <tableStyle name="Matrix-style 4" pivot="0" count="3">
      <tableStyleElement type="headerRow" dxfId="5"/>
      <tableStyleElement type="firstRowStripe" dxfId="4"/>
      <tableStyleElement type="secondRowStripe" dxfId="3"/>
    </tableStyle>
    <tableStyle name="Matrix-style 5" pivot="0" count="3">
      <tableStyleElement type="headerRow" dxfId="2"/>
      <tableStyleElement type="firstRowStripe" dxfId="1"/>
      <tableStyleElement type="secondRowStripe" dxfId="0"/>
    </tableStyle>
    <tableStyle name="Sheet1-style" pivot="0" count="3">
      <tableStyleElement type="headerRow" dxfId="24"/>
      <tableStyleElement type="firstRowStripe"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sk_List_2025" displayName="Task_List_2025" ref="A1:I1019" headerRowDxfId="18">
  <autoFilter ref="A1:I1019"/>
  <tableColumns count="9">
    <tableColumn id="1" name="Task"/>
    <tableColumn id="2" name="Started"/>
    <tableColumn id="3" name="Week"/>
    <tableColumn id="4" name="Finished"/>
    <tableColumn id="5" name="Status"/>
    <tableColumn id="6" name="Blocked By" dataDxfId="17"/>
    <tableColumn id="7" name="Duration Taken" dataDxfId="16"/>
    <tableColumn id="8" name="Expected Duration" dataDxfId="15"/>
    <tableColumn id="9" name="Notes"/>
  </tableColumns>
  <tableStyleInfo name="TableStyleLight2" showFirstColumn="1" showLastColumn="1" showRowStripes="1" showColumnStripes="0"/>
</table>
</file>

<file path=xl/tables/table2.xml><?xml version="1.0" encoding="utf-8"?>
<table xmlns="http://schemas.openxmlformats.org/spreadsheetml/2006/main" id="2" name="Overall_Matrix_2024" displayName="Overall_Matrix_2024" ref="A1:C9">
  <tableColumns count="3">
    <tableColumn id="1" name="Matrix"/>
    <tableColumn id="2" name="Score"/>
    <tableColumn id="3" name="Notes"/>
  </tableColumns>
  <tableStyleInfo name="Matrix-style" showFirstColumn="1" showLastColumn="1" showRowStripes="1" showColumnStripes="0"/>
</table>
</file>

<file path=xl/tables/table3.xml><?xml version="1.0" encoding="utf-8"?>
<table xmlns="http://schemas.openxmlformats.org/spreadsheetml/2006/main" id="3" name="Months_Matix_2024" displayName="Months_Matix_2024" ref="D1:F13">
  <tableColumns count="3">
    <tableColumn id="1" name="Month"/>
    <tableColumn id="2" name="Score"/>
    <tableColumn id="3" name="Notes"/>
  </tableColumns>
  <tableStyleInfo name="Matrix-style 2" showFirstColumn="1" showLastColumn="1" showRowStripes="1" showColumnStripes="0"/>
</table>
</file>

<file path=xl/tables/table4.xml><?xml version="1.0" encoding="utf-8"?>
<table xmlns="http://schemas.openxmlformats.org/spreadsheetml/2006/main" id="4" name="Weeks_Matrix_2024" displayName="Weeks_Matrix_2024" ref="G1:I53">
  <tableColumns count="3">
    <tableColumn id="1" name="Week"/>
    <tableColumn id="2" name="Score"/>
    <tableColumn id="3" name="Notes"/>
  </tableColumns>
  <tableStyleInfo name="Matrix-style 3" showFirstColumn="1" showLastColumn="1" showRowStripes="1" showColumnStripes="0"/>
</table>
</file>

<file path=xl/tables/table5.xml><?xml version="1.0" encoding="utf-8"?>
<table xmlns="http://schemas.openxmlformats.org/spreadsheetml/2006/main" id="5" name="Days_Matrix_2024" displayName="Days_Matrix_2024" ref="J1:M366">
  <tableColumns count="4">
    <tableColumn id="1" name="Day"/>
    <tableColumn id="2" name="Completed"/>
    <tableColumn id="3" name="Added"/>
    <tableColumn id="4" name="Notes"/>
  </tableColumns>
  <tableStyleInfo name="Matrix-style 4" showFirstColumn="1" showLastColumn="1" showRowStripes="1" showColumnStripes="0"/>
</table>
</file>

<file path=xl/tables/table6.xml><?xml version="1.0" encoding="utf-8"?>
<table xmlns="http://schemas.openxmlformats.org/spreadsheetml/2006/main" id="6" name="Months_AoI_2024" displayName="Months_AoI_2024" ref="N1:N13">
  <tableColumns count="1">
    <tableColumn id="1" name="AoI n→m Score"/>
  </tableColumns>
  <tableStyleInfo name="Matrix-style 5"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ree-for.dev/" TargetMode="External"/><Relationship Id="rId13" Type="http://schemas.openxmlformats.org/officeDocument/2006/relationships/hyperlink" Target="http://env.py/" TargetMode="External"/><Relationship Id="rId18" Type="http://schemas.openxmlformats.org/officeDocument/2006/relationships/hyperlink" Target="http://pipeline.py/" TargetMode="External"/><Relationship Id="rId26" Type="http://schemas.openxmlformats.org/officeDocument/2006/relationships/comments" Target="../comments1.xml"/><Relationship Id="rId3" Type="http://schemas.openxmlformats.org/officeDocument/2006/relationships/hyperlink" Target="http://roadmap.sh/" TargetMode="External"/><Relationship Id="rId21" Type="http://schemas.openxmlformats.org/officeDocument/2006/relationships/hyperlink" Target="https://developers.raycast.com/" TargetMode="External"/><Relationship Id="rId7" Type="http://schemas.openxmlformats.org/officeDocument/2006/relationships/hyperlink" Target="https://www.1point3acres.com/" TargetMode="External"/><Relationship Id="rId12" Type="http://schemas.openxmlformats.org/officeDocument/2006/relationships/hyperlink" Target="http://env.py/" TargetMode="External"/><Relationship Id="rId17" Type="http://schemas.openxmlformats.org/officeDocument/2006/relationships/hyperlink" Target="http://transcation.py/" TargetMode="External"/><Relationship Id="rId25" Type="http://schemas.openxmlformats.org/officeDocument/2006/relationships/table" Target="../tables/table1.xml"/><Relationship Id="rId2" Type="http://schemas.openxmlformats.org/officeDocument/2006/relationships/hyperlink" Target="http://assignment.md/" TargetMode="External"/><Relationship Id="rId16" Type="http://schemas.openxmlformats.org/officeDocument/2006/relationships/hyperlink" Target="http://transcation.py/" TargetMode="External"/><Relationship Id="rId20" Type="http://schemas.openxmlformats.org/officeDocument/2006/relationships/hyperlink" Target="http://conftest.py/" TargetMode="External"/><Relationship Id="rId1" Type="http://schemas.openxmlformats.org/officeDocument/2006/relationships/hyperlink" Target="http://log.py/" TargetMode="External"/><Relationship Id="rId6" Type="http://schemas.openxmlformats.org/officeDocument/2006/relationships/hyperlink" Target="http://manifest.in/" TargetMode="External"/><Relationship Id="rId11" Type="http://schemas.openxmlformats.org/officeDocument/2006/relationships/hyperlink" Target="http://maze_solver.py/" TargetMode="External"/><Relationship Id="rId24" Type="http://schemas.openxmlformats.org/officeDocument/2006/relationships/vmlDrawing" Target="../drawings/vmlDrawing1.vml"/><Relationship Id="rId5" Type="http://schemas.openxmlformats.org/officeDocument/2006/relationships/hyperlink" Target="https://www.programiz.com/python-programming/methods/built-in/print" TargetMode="External"/><Relationship Id="rId15" Type="http://schemas.openxmlformats.org/officeDocument/2006/relationships/hyperlink" Target="http://session.py/" TargetMode="External"/><Relationship Id="rId23" Type="http://schemas.openxmlformats.org/officeDocument/2006/relationships/printerSettings" Target="../printerSettings/printerSettings1.bin"/><Relationship Id="rId10" Type="http://schemas.openxmlformats.org/officeDocument/2006/relationships/hyperlink" Target="http://update_version.py/" TargetMode="External"/><Relationship Id="rId19" Type="http://schemas.openxmlformats.org/officeDocument/2006/relationships/hyperlink" Target="http://color.py/" TargetMode="External"/><Relationship Id="rId4" Type="http://schemas.openxmlformats.org/officeDocument/2006/relationships/hyperlink" Target="http://4download.net/" TargetMode="External"/><Relationship Id="rId9" Type="http://schemas.openxmlformats.org/officeDocument/2006/relationships/hyperlink" Target="http://push-feature.sh/" TargetMode="External"/><Relationship Id="rId14" Type="http://schemas.openxmlformats.org/officeDocument/2006/relationships/hyperlink" Target="http://env.py/" TargetMode="External"/><Relationship Id="rId22" Type="http://schemas.openxmlformats.org/officeDocument/2006/relationships/hyperlink" Target="https://startupgraveyard.io/"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19"/>
  <sheetViews>
    <sheetView zoomScaleNormal="100" workbookViewId="0">
      <pane ySplit="1" topLeftCell="A1009" activePane="bottomLeft" state="frozen"/>
      <selection pane="bottomLeft" activeCell="A1018" sqref="A1018"/>
    </sheetView>
  </sheetViews>
  <sheetFormatPr defaultColWidth="12.5703125" defaultRowHeight="15.75" customHeight="1"/>
  <cols>
    <col min="1" max="1" width="37" customWidth="1"/>
    <col min="2" max="2" width="14.42578125" customWidth="1"/>
    <col min="3" max="4" width="13.5703125" customWidth="1"/>
    <col min="5" max="5" width="15.140625" customWidth="1"/>
    <col min="6" max="6" width="12.85546875" style="22" customWidth="1"/>
    <col min="7" max="7" width="14.85546875" style="22" customWidth="1"/>
    <col min="8" max="8" width="13.28515625" style="22" customWidth="1"/>
    <col min="9" max="9" width="49" customWidth="1"/>
    <col min="10" max="11" width="31.7109375" customWidth="1"/>
    <col min="12" max="12" width="35.140625" customWidth="1"/>
  </cols>
  <sheetData>
    <row r="1" spans="1:26" ht="48.75" customHeight="1">
      <c r="A1" s="25" t="s">
        <v>0</v>
      </c>
      <c r="B1" s="26" t="s">
        <v>1513</v>
      </c>
      <c r="C1" s="26" t="s">
        <v>1514</v>
      </c>
      <c r="D1" s="26" t="s">
        <v>1515</v>
      </c>
      <c r="E1" s="26" t="s">
        <v>1</v>
      </c>
      <c r="F1" s="26" t="s">
        <v>2</v>
      </c>
      <c r="G1" s="26" t="s">
        <v>3</v>
      </c>
      <c r="H1" s="26" t="s">
        <v>4</v>
      </c>
      <c r="I1" s="27" t="s">
        <v>5</v>
      </c>
      <c r="X1" s="5"/>
      <c r="Z1" s="5"/>
    </row>
    <row r="2" spans="1:26" ht="30" customHeight="1">
      <c r="A2" s="11" t="s">
        <v>6</v>
      </c>
      <c r="B2" s="12">
        <v>45589</v>
      </c>
      <c r="C2" s="12">
        <v>45591</v>
      </c>
      <c r="D2" s="12">
        <v>45594</v>
      </c>
      <c r="E2" s="13" t="s">
        <v>7</v>
      </c>
      <c r="F2" s="20" t="s">
        <v>8</v>
      </c>
      <c r="G2" s="23">
        <f t="shared" ref="G2:G65" si="0">IF(OR(ISBLANK(B2), ISBLANK(D2)), 0, IF(D2=B2, 1, D2-B2+1))</f>
        <v>6</v>
      </c>
      <c r="H2" s="23">
        <v>6</v>
      </c>
      <c r="I2" s="14"/>
      <c r="O2" s="5" t="s">
        <v>9</v>
      </c>
    </row>
    <row r="3" spans="1:26" ht="30" customHeight="1">
      <c r="A3" s="15" t="s">
        <v>10</v>
      </c>
      <c r="B3" s="16">
        <v>45588</v>
      </c>
      <c r="C3" s="16">
        <v>45591</v>
      </c>
      <c r="D3" s="16">
        <v>45588</v>
      </c>
      <c r="E3" s="13" t="s">
        <v>7</v>
      </c>
      <c r="F3" s="21" t="s">
        <v>8</v>
      </c>
      <c r="G3" s="24">
        <f t="shared" si="0"/>
        <v>1</v>
      </c>
      <c r="H3" s="24">
        <v>1</v>
      </c>
      <c r="I3" s="17"/>
      <c r="K3" s="1" t="s">
        <v>11</v>
      </c>
      <c r="L3" s="2">
        <f ca="1">COUNTIF(D:D, TODAY())</f>
        <v>0</v>
      </c>
    </row>
    <row r="4" spans="1:26" ht="39" customHeight="1">
      <c r="A4" s="11" t="s">
        <v>12</v>
      </c>
      <c r="B4" s="12">
        <v>45589</v>
      </c>
      <c r="C4" s="12">
        <v>45591</v>
      </c>
      <c r="D4" s="12">
        <v>45589</v>
      </c>
      <c r="E4" s="13" t="s">
        <v>7</v>
      </c>
      <c r="F4" s="20" t="s">
        <v>8</v>
      </c>
      <c r="G4" s="23">
        <f t="shared" si="0"/>
        <v>1</v>
      </c>
      <c r="H4" s="23">
        <v>1</v>
      </c>
      <c r="I4" s="14"/>
      <c r="K4" s="1" t="s">
        <v>13</v>
      </c>
      <c r="L4" s="2">
        <f>COUNTIF(E:E, "Working on it")</f>
        <v>8</v>
      </c>
    </row>
    <row r="5" spans="1:26" ht="40.5" customHeight="1">
      <c r="A5" s="15" t="s">
        <v>14</v>
      </c>
      <c r="B5" s="16">
        <v>45595</v>
      </c>
      <c r="C5" s="16">
        <v>45591</v>
      </c>
      <c r="D5" s="16">
        <v>45595</v>
      </c>
      <c r="E5" s="13" t="s">
        <v>7</v>
      </c>
      <c r="F5" s="21" t="s">
        <v>8</v>
      </c>
      <c r="G5" s="24">
        <f t="shared" si="0"/>
        <v>1</v>
      </c>
      <c r="H5" s="24">
        <v>1</v>
      </c>
      <c r="I5" s="17"/>
      <c r="K5" s="3" t="s">
        <v>15</v>
      </c>
      <c r="L5" s="2">
        <v>327</v>
      </c>
      <c r="O5" s="5" t="s">
        <v>16</v>
      </c>
      <c r="P5" s="5">
        <v>327</v>
      </c>
    </row>
    <row r="6" spans="1:26" ht="48" customHeight="1">
      <c r="A6" s="11" t="s">
        <v>17</v>
      </c>
      <c r="B6" s="12">
        <v>45588</v>
      </c>
      <c r="C6" s="12">
        <v>45591</v>
      </c>
      <c r="D6" s="12">
        <v>45588</v>
      </c>
      <c r="E6" s="13" t="s">
        <v>7</v>
      </c>
      <c r="F6" s="20" t="s">
        <v>8</v>
      </c>
      <c r="G6" s="23">
        <f t="shared" si="0"/>
        <v>1</v>
      </c>
      <c r="H6" s="23">
        <v>1</v>
      </c>
      <c r="I6" s="14"/>
      <c r="K6" s="3" t="s">
        <v>18</v>
      </c>
      <c r="L6" s="4">
        <f>COUNTIF(E:E, "Completed") -L5</f>
        <v>1</v>
      </c>
      <c r="O6" s="5" t="s">
        <v>19</v>
      </c>
      <c r="P6" s="5">
        <v>31</v>
      </c>
    </row>
    <row r="7" spans="1:26" ht="30" customHeight="1">
      <c r="A7" s="15" t="s">
        <v>20</v>
      </c>
      <c r="B7" s="16">
        <v>45586</v>
      </c>
      <c r="C7" s="16">
        <v>45591</v>
      </c>
      <c r="D7" s="16">
        <v>45587</v>
      </c>
      <c r="E7" s="13" t="s">
        <v>7</v>
      </c>
      <c r="F7" s="21" t="s">
        <v>8</v>
      </c>
      <c r="G7" s="24">
        <f t="shared" si="0"/>
        <v>2</v>
      </c>
      <c r="H7" s="24">
        <v>2</v>
      </c>
      <c r="I7" s="17" t="s">
        <v>21</v>
      </c>
      <c r="K7" s="1" t="s">
        <v>22</v>
      </c>
      <c r="L7" s="2">
        <f>COUNTIFS(C:C, "&gt;=" &amp; DATE(2024,1,1),C:C, "&lt;=" &amp; DATE(2024,1,8))</f>
        <v>0</v>
      </c>
      <c r="O7" s="5" t="s">
        <v>23</v>
      </c>
      <c r="P7" s="5">
        <f>146</f>
        <v>146</v>
      </c>
      <c r="Q7" s="5"/>
    </row>
    <row r="8" spans="1:26" ht="30" customHeight="1">
      <c r="A8" s="11" t="s">
        <v>24</v>
      </c>
      <c r="B8" s="12">
        <v>45587</v>
      </c>
      <c r="C8" s="12">
        <v>45591</v>
      </c>
      <c r="D8" s="12">
        <v>45588</v>
      </c>
      <c r="E8" s="13" t="s">
        <v>7</v>
      </c>
      <c r="F8" s="20" t="s">
        <v>8</v>
      </c>
      <c r="G8" s="23">
        <f t="shared" si="0"/>
        <v>2</v>
      </c>
      <c r="H8" s="23">
        <v>2</v>
      </c>
      <c r="I8" s="14" t="s">
        <v>25</v>
      </c>
      <c r="K8" s="1" t="s">
        <v>26</v>
      </c>
      <c r="L8" s="2">
        <f>COUNTIFS(C:C, "&gt;=" &amp; DATE(2025,1,1),C:C, "&lt;=" &amp; EOMONTH(DATE(2025,1,31), 0))</f>
        <v>1</v>
      </c>
      <c r="O8" s="5" t="s">
        <v>27</v>
      </c>
      <c r="P8" s="5">
        <v>157</v>
      </c>
    </row>
    <row r="9" spans="1:26" ht="30" customHeight="1">
      <c r="A9" s="15" t="s">
        <v>28</v>
      </c>
      <c r="B9" s="16">
        <v>45587</v>
      </c>
      <c r="C9" s="16">
        <v>45591</v>
      </c>
      <c r="D9" s="16">
        <v>45591</v>
      </c>
      <c r="E9" s="13" t="s">
        <v>7</v>
      </c>
      <c r="F9" s="21" t="s">
        <v>8</v>
      </c>
      <c r="G9" s="24">
        <f t="shared" si="0"/>
        <v>5</v>
      </c>
      <c r="H9" s="24">
        <v>5</v>
      </c>
      <c r="I9" s="17"/>
      <c r="K9" s="1" t="s">
        <v>29</v>
      </c>
      <c r="L9" s="2">
        <f>SUM(L5,0)</f>
        <v>327</v>
      </c>
      <c r="O9" s="5" t="s">
        <v>30</v>
      </c>
      <c r="P9" s="5">
        <f>L6</f>
        <v>1</v>
      </c>
    </row>
    <row r="10" spans="1:26" ht="30" customHeight="1">
      <c r="A10" s="11" t="s">
        <v>31</v>
      </c>
      <c r="B10" s="12">
        <v>45588</v>
      </c>
      <c r="C10" s="12">
        <v>45591</v>
      </c>
      <c r="D10" s="12">
        <v>45588</v>
      </c>
      <c r="E10" s="13" t="s">
        <v>7</v>
      </c>
      <c r="F10" s="20" t="s">
        <v>8</v>
      </c>
      <c r="G10" s="23">
        <f t="shared" si="0"/>
        <v>1</v>
      </c>
      <c r="H10" s="23">
        <v>1</v>
      </c>
      <c r="I10" s="14"/>
      <c r="K10" s="1" t="s">
        <v>32</v>
      </c>
      <c r="L10" s="2">
        <v>12</v>
      </c>
      <c r="O10" s="5" t="s">
        <v>33</v>
      </c>
      <c r="Q10" s="5" t="s">
        <v>34</v>
      </c>
      <c r="R10" s="5">
        <f>ROUND(P7/P6, 2)</f>
        <v>4.71</v>
      </c>
    </row>
    <row r="11" spans="1:26" ht="30" customHeight="1">
      <c r="A11" s="15" t="s">
        <v>35</v>
      </c>
      <c r="B11" s="16">
        <v>45589</v>
      </c>
      <c r="C11" s="16">
        <v>45591</v>
      </c>
      <c r="D11" s="16">
        <v>45592</v>
      </c>
      <c r="E11" s="13" t="s">
        <v>7</v>
      </c>
      <c r="F11" s="21" t="s">
        <v>8</v>
      </c>
      <c r="G11" s="24">
        <f t="shared" si="0"/>
        <v>4</v>
      </c>
      <c r="H11" s="24">
        <v>4</v>
      </c>
      <c r="I11" s="17"/>
      <c r="K11" s="6" t="s">
        <v>36</v>
      </c>
      <c r="L11" s="2" t="e">
        <f ca="1">CONCAT(ROUND((L5 / SUM(L5,L12)) * 100,2), "%")</f>
        <v>#NAME?</v>
      </c>
    </row>
    <row r="12" spans="1:26" ht="30" customHeight="1">
      <c r="A12" s="11" t="s">
        <v>37</v>
      </c>
      <c r="B12" s="12">
        <v>45588</v>
      </c>
      <c r="C12" s="12">
        <v>45591</v>
      </c>
      <c r="D12" s="12">
        <v>45588</v>
      </c>
      <c r="E12" s="13" t="s">
        <v>7</v>
      </c>
      <c r="F12" s="20" t="s">
        <v>8</v>
      </c>
      <c r="G12" s="23">
        <f t="shared" si="0"/>
        <v>1</v>
      </c>
      <c r="H12" s="23">
        <v>1</v>
      </c>
      <c r="I12" s="14"/>
      <c r="K12" s="1" t="s">
        <v>38</v>
      </c>
      <c r="L12" s="2">
        <f>COUNTIF(E:E, "&lt;&gt;Completed")</f>
        <v>1048248</v>
      </c>
    </row>
    <row r="13" spans="1:26" ht="30" customHeight="1">
      <c r="A13" s="15" t="s">
        <v>39</v>
      </c>
      <c r="B13" s="16">
        <v>45588</v>
      </c>
      <c r="C13" s="16">
        <v>45591</v>
      </c>
      <c r="D13" s="16">
        <v>45588</v>
      </c>
      <c r="E13" s="13" t="s">
        <v>7</v>
      </c>
      <c r="F13" s="21" t="s">
        <v>8</v>
      </c>
      <c r="G13" s="24">
        <f t="shared" si="0"/>
        <v>1</v>
      </c>
      <c r="H13" s="24">
        <v>1</v>
      </c>
      <c r="I13" s="17"/>
    </row>
    <row r="14" spans="1:26" ht="30" customHeight="1">
      <c r="A14" s="11" t="s">
        <v>40</v>
      </c>
      <c r="B14" s="12">
        <v>45579</v>
      </c>
      <c r="C14" s="12">
        <v>45591</v>
      </c>
      <c r="D14" s="12">
        <v>45593</v>
      </c>
      <c r="E14" s="13" t="s">
        <v>7</v>
      </c>
      <c r="F14" s="20" t="s">
        <v>8</v>
      </c>
      <c r="G14" s="23">
        <f t="shared" si="0"/>
        <v>15</v>
      </c>
      <c r="H14" s="23">
        <v>1</v>
      </c>
      <c r="I14" s="14"/>
    </row>
    <row r="15" spans="1:26" ht="30" customHeight="1">
      <c r="A15" s="15" t="s">
        <v>41</v>
      </c>
      <c r="B15" s="16">
        <v>45591</v>
      </c>
      <c r="C15" s="16">
        <v>45591</v>
      </c>
      <c r="D15" s="16">
        <v>45591</v>
      </c>
      <c r="E15" s="13" t="s">
        <v>7</v>
      </c>
      <c r="F15" s="21" t="s">
        <v>8</v>
      </c>
      <c r="G15" s="24">
        <f t="shared" si="0"/>
        <v>1</v>
      </c>
      <c r="H15" s="24">
        <v>1</v>
      </c>
      <c r="I15" s="17"/>
    </row>
    <row r="16" spans="1:26" ht="30" customHeight="1">
      <c r="A16" s="11" t="s">
        <v>42</v>
      </c>
      <c r="B16" s="12">
        <v>45591</v>
      </c>
      <c r="C16" s="12">
        <v>45591</v>
      </c>
      <c r="D16" s="12">
        <v>45591</v>
      </c>
      <c r="E16" s="13" t="s">
        <v>7</v>
      </c>
      <c r="F16" s="20" t="s">
        <v>8</v>
      </c>
      <c r="G16" s="23">
        <f t="shared" si="0"/>
        <v>1</v>
      </c>
      <c r="H16" s="23">
        <v>1</v>
      </c>
      <c r="I16" s="14"/>
      <c r="K16" s="7" t="s">
        <v>43</v>
      </c>
      <c r="L16" s="8"/>
    </row>
    <row r="17" spans="1:12" ht="30" customHeight="1">
      <c r="A17" s="15" t="s">
        <v>44</v>
      </c>
      <c r="B17" s="16">
        <v>45591</v>
      </c>
      <c r="C17" s="16">
        <v>45591</v>
      </c>
      <c r="D17" s="16">
        <v>45591</v>
      </c>
      <c r="E17" s="13" t="s">
        <v>7</v>
      </c>
      <c r="F17" s="21" t="s">
        <v>8</v>
      </c>
      <c r="G17" s="24">
        <f t="shared" si="0"/>
        <v>1</v>
      </c>
      <c r="H17" s="24">
        <v>1</v>
      </c>
      <c r="I17" s="17" t="s">
        <v>45</v>
      </c>
      <c r="L17" s="9"/>
    </row>
    <row r="18" spans="1:12" ht="30" customHeight="1">
      <c r="A18" s="11" t="s">
        <v>46</v>
      </c>
      <c r="B18" s="12">
        <v>45591</v>
      </c>
      <c r="C18" s="12">
        <v>45591</v>
      </c>
      <c r="D18" s="12">
        <v>45593</v>
      </c>
      <c r="E18" s="13" t="s">
        <v>7</v>
      </c>
      <c r="F18" s="20" t="s">
        <v>8</v>
      </c>
      <c r="G18" s="23">
        <f t="shared" si="0"/>
        <v>3</v>
      </c>
      <c r="H18" s="23">
        <v>3</v>
      </c>
      <c r="I18" s="14"/>
    </row>
    <row r="19" spans="1:12" ht="30" customHeight="1">
      <c r="A19" s="15" t="s">
        <v>47</v>
      </c>
      <c r="B19" s="16">
        <v>45591</v>
      </c>
      <c r="C19" s="16">
        <v>45591</v>
      </c>
      <c r="D19" s="16">
        <v>45591</v>
      </c>
      <c r="E19" s="13" t="s">
        <v>7</v>
      </c>
      <c r="F19" s="21" t="s">
        <v>8</v>
      </c>
      <c r="G19" s="24">
        <f t="shared" si="0"/>
        <v>1</v>
      </c>
      <c r="H19" s="24">
        <v>1</v>
      </c>
      <c r="I19" s="17"/>
    </row>
    <row r="20" spans="1:12" ht="30" customHeight="1">
      <c r="A20" s="11" t="s">
        <v>48</v>
      </c>
      <c r="B20" s="12">
        <v>45593</v>
      </c>
      <c r="C20" s="12">
        <v>45591</v>
      </c>
      <c r="D20" s="12">
        <v>45593</v>
      </c>
      <c r="E20" s="13" t="s">
        <v>7</v>
      </c>
      <c r="F20" s="20" t="s">
        <v>8</v>
      </c>
      <c r="G20" s="23">
        <f t="shared" si="0"/>
        <v>1</v>
      </c>
      <c r="H20" s="23">
        <v>1</v>
      </c>
      <c r="I20" s="14" t="s">
        <v>49</v>
      </c>
    </row>
    <row r="21" spans="1:12" ht="30" customHeight="1">
      <c r="A21" s="15" t="s">
        <v>50</v>
      </c>
      <c r="B21" s="16">
        <v>45594</v>
      </c>
      <c r="C21" s="16">
        <v>45591</v>
      </c>
      <c r="D21" s="16">
        <v>45594</v>
      </c>
      <c r="E21" s="13" t="s">
        <v>7</v>
      </c>
      <c r="F21" s="21" t="s">
        <v>8</v>
      </c>
      <c r="G21" s="24">
        <f t="shared" si="0"/>
        <v>1</v>
      </c>
      <c r="H21" s="24">
        <v>1</v>
      </c>
      <c r="I21" s="17"/>
    </row>
    <row r="22" spans="1:12" ht="30" customHeight="1">
      <c r="A22" s="11" t="s">
        <v>51</v>
      </c>
      <c r="B22" s="12">
        <v>45594</v>
      </c>
      <c r="C22" s="12">
        <v>45591</v>
      </c>
      <c r="D22" s="12">
        <v>45594</v>
      </c>
      <c r="E22" s="13" t="s">
        <v>7</v>
      </c>
      <c r="F22" s="20" t="s">
        <v>8</v>
      </c>
      <c r="G22" s="23">
        <f t="shared" si="0"/>
        <v>1</v>
      </c>
      <c r="H22" s="23">
        <v>1</v>
      </c>
      <c r="I22" s="14" t="s">
        <v>52</v>
      </c>
    </row>
    <row r="23" spans="1:12" ht="30" customHeight="1">
      <c r="A23" s="15" t="s">
        <v>53</v>
      </c>
      <c r="B23" s="16">
        <v>45594</v>
      </c>
      <c r="C23" s="16">
        <v>45591</v>
      </c>
      <c r="D23" s="16">
        <v>45594</v>
      </c>
      <c r="E23" s="13" t="s">
        <v>7</v>
      </c>
      <c r="F23" s="21" t="s">
        <v>8</v>
      </c>
      <c r="G23" s="24">
        <f t="shared" si="0"/>
        <v>1</v>
      </c>
      <c r="H23" s="24">
        <v>1</v>
      </c>
      <c r="I23" s="17"/>
    </row>
    <row r="24" spans="1:12" ht="30" customHeight="1">
      <c r="A24" s="11" t="s">
        <v>54</v>
      </c>
      <c r="B24" s="12">
        <v>45594</v>
      </c>
      <c r="C24" s="12">
        <v>45591</v>
      </c>
      <c r="D24" s="12">
        <v>45594</v>
      </c>
      <c r="E24" s="13" t="s">
        <v>7</v>
      </c>
      <c r="F24" s="20" t="s">
        <v>8</v>
      </c>
      <c r="G24" s="23">
        <f t="shared" si="0"/>
        <v>1</v>
      </c>
      <c r="H24" s="23">
        <v>1</v>
      </c>
      <c r="I24" s="14"/>
    </row>
    <row r="25" spans="1:12" ht="30" customHeight="1">
      <c r="A25" s="15" t="s">
        <v>55</v>
      </c>
      <c r="B25" s="16">
        <v>45594</v>
      </c>
      <c r="C25" s="16">
        <v>45591</v>
      </c>
      <c r="D25" s="16">
        <v>45594</v>
      </c>
      <c r="E25" s="13" t="s">
        <v>7</v>
      </c>
      <c r="F25" s="21" t="s">
        <v>8</v>
      </c>
      <c r="G25" s="24">
        <f t="shared" si="0"/>
        <v>1</v>
      </c>
      <c r="H25" s="24">
        <v>1</v>
      </c>
      <c r="I25" s="17" t="s">
        <v>56</v>
      </c>
    </row>
    <row r="26" spans="1:12" ht="30" customHeight="1">
      <c r="A26" s="11" t="s">
        <v>57</v>
      </c>
      <c r="B26" s="12">
        <v>45575</v>
      </c>
      <c r="C26" s="12">
        <v>45591</v>
      </c>
      <c r="D26" s="12">
        <v>45587</v>
      </c>
      <c r="E26" s="13" t="s">
        <v>7</v>
      </c>
      <c r="F26" s="20" t="s">
        <v>8</v>
      </c>
      <c r="G26" s="23">
        <f t="shared" si="0"/>
        <v>13</v>
      </c>
      <c r="H26" s="23">
        <v>13</v>
      </c>
      <c r="I26" s="14"/>
    </row>
    <row r="27" spans="1:12" ht="30" customHeight="1">
      <c r="A27" s="15" t="s">
        <v>58</v>
      </c>
      <c r="B27" s="16">
        <v>45595</v>
      </c>
      <c r="C27" s="16">
        <v>45591</v>
      </c>
      <c r="D27" s="16">
        <v>45595</v>
      </c>
      <c r="E27" s="13" t="s">
        <v>7</v>
      </c>
      <c r="F27" s="21" t="s">
        <v>8</v>
      </c>
      <c r="G27" s="24">
        <f t="shared" si="0"/>
        <v>1</v>
      </c>
      <c r="H27" s="24">
        <v>1</v>
      </c>
      <c r="I27" s="17"/>
    </row>
    <row r="28" spans="1:12" ht="30" customHeight="1">
      <c r="A28" s="11" t="s">
        <v>59</v>
      </c>
      <c r="B28" s="12">
        <v>45595</v>
      </c>
      <c r="C28" s="12">
        <v>45591</v>
      </c>
      <c r="D28" s="12">
        <v>45595</v>
      </c>
      <c r="E28" s="13" t="s">
        <v>7</v>
      </c>
      <c r="F28" s="20" t="s">
        <v>8</v>
      </c>
      <c r="G28" s="23">
        <f t="shared" si="0"/>
        <v>1</v>
      </c>
      <c r="H28" s="23"/>
      <c r="I28" s="14" t="s">
        <v>60</v>
      </c>
    </row>
    <row r="29" spans="1:12" ht="30" customHeight="1">
      <c r="A29" s="15" t="s">
        <v>61</v>
      </c>
      <c r="B29" s="16">
        <v>45619</v>
      </c>
      <c r="C29" s="16">
        <v>45619</v>
      </c>
      <c r="D29" s="16">
        <v>45619</v>
      </c>
      <c r="E29" s="13" t="s">
        <v>7</v>
      </c>
      <c r="F29" s="21" t="s">
        <v>8</v>
      </c>
      <c r="G29" s="24">
        <f t="shared" si="0"/>
        <v>1</v>
      </c>
      <c r="H29" s="24">
        <v>1</v>
      </c>
      <c r="I29" s="17"/>
    </row>
    <row r="30" spans="1:12" ht="30" customHeight="1">
      <c r="A30" s="11" t="s">
        <v>62</v>
      </c>
      <c r="B30" s="12"/>
      <c r="C30" s="12"/>
      <c r="D30" s="12"/>
      <c r="E30" s="18" t="s">
        <v>63</v>
      </c>
      <c r="F30" s="20" t="s">
        <v>8</v>
      </c>
      <c r="G30" s="23">
        <f t="shared" si="0"/>
        <v>0</v>
      </c>
      <c r="H30" s="23">
        <v>1</v>
      </c>
      <c r="I30" s="14"/>
    </row>
    <row r="31" spans="1:12" ht="30" customHeight="1">
      <c r="A31" s="15" t="s">
        <v>64</v>
      </c>
      <c r="B31" s="16"/>
      <c r="C31" s="16"/>
      <c r="D31" s="16"/>
      <c r="E31" s="18" t="s">
        <v>63</v>
      </c>
      <c r="F31" s="21" t="s">
        <v>8</v>
      </c>
      <c r="G31" s="24">
        <f t="shared" si="0"/>
        <v>0</v>
      </c>
      <c r="H31" s="24">
        <v>1</v>
      </c>
      <c r="I31" s="17"/>
    </row>
    <row r="32" spans="1:12" ht="30" customHeight="1">
      <c r="A32" s="11" t="s">
        <v>65</v>
      </c>
      <c r="B32" s="12"/>
      <c r="C32" s="12"/>
      <c r="D32" s="12"/>
      <c r="E32" s="18" t="s">
        <v>63</v>
      </c>
      <c r="F32" s="20" t="s">
        <v>8</v>
      </c>
      <c r="G32" s="23">
        <f t="shared" si="0"/>
        <v>0</v>
      </c>
      <c r="H32" s="23">
        <v>1</v>
      </c>
      <c r="I32" s="14"/>
    </row>
    <row r="33" spans="1:9" ht="30" customHeight="1">
      <c r="A33" s="15" t="s">
        <v>66</v>
      </c>
      <c r="B33" s="16"/>
      <c r="C33" s="16"/>
      <c r="D33" s="16"/>
      <c r="E33" s="18" t="s">
        <v>63</v>
      </c>
      <c r="F33" s="21" t="s">
        <v>8</v>
      </c>
      <c r="G33" s="24">
        <f t="shared" si="0"/>
        <v>0</v>
      </c>
      <c r="H33" s="24">
        <v>1</v>
      </c>
      <c r="I33" s="17"/>
    </row>
    <row r="34" spans="1:9" ht="30" customHeight="1">
      <c r="A34" s="11" t="s">
        <v>67</v>
      </c>
      <c r="B34" s="12"/>
      <c r="C34" s="12"/>
      <c r="D34" s="12"/>
      <c r="E34" s="18" t="s">
        <v>63</v>
      </c>
      <c r="F34" s="20" t="s">
        <v>8</v>
      </c>
      <c r="G34" s="23">
        <f t="shared" si="0"/>
        <v>0</v>
      </c>
      <c r="H34" s="23">
        <v>1</v>
      </c>
      <c r="I34" s="14"/>
    </row>
    <row r="35" spans="1:9" ht="30" customHeight="1">
      <c r="A35" s="15" t="s">
        <v>68</v>
      </c>
      <c r="B35" s="16"/>
      <c r="C35" s="16"/>
      <c r="D35" s="16"/>
      <c r="E35" s="18" t="s">
        <v>63</v>
      </c>
      <c r="F35" s="21" t="s">
        <v>8</v>
      </c>
      <c r="G35" s="24">
        <f t="shared" si="0"/>
        <v>0</v>
      </c>
      <c r="H35" s="24">
        <v>1</v>
      </c>
      <c r="I35" s="17"/>
    </row>
    <row r="36" spans="1:9" ht="30" customHeight="1">
      <c r="A36" s="11" t="s">
        <v>69</v>
      </c>
      <c r="B36" s="12"/>
      <c r="C36" s="12"/>
      <c r="D36" s="12"/>
      <c r="E36" s="18" t="s">
        <v>63</v>
      </c>
      <c r="F36" s="20" t="s">
        <v>8</v>
      </c>
      <c r="G36" s="23">
        <f t="shared" si="0"/>
        <v>0</v>
      </c>
      <c r="H36" s="23">
        <v>1</v>
      </c>
      <c r="I36" s="14"/>
    </row>
    <row r="37" spans="1:9" ht="30" customHeight="1">
      <c r="A37" s="15" t="s">
        <v>70</v>
      </c>
      <c r="B37" s="16"/>
      <c r="C37" s="16"/>
      <c r="D37" s="16"/>
      <c r="E37" s="18" t="s">
        <v>63</v>
      </c>
      <c r="F37" s="21" t="s">
        <v>8</v>
      </c>
      <c r="G37" s="24">
        <f t="shared" si="0"/>
        <v>0</v>
      </c>
      <c r="H37" s="24">
        <v>1</v>
      </c>
      <c r="I37" s="17"/>
    </row>
    <row r="38" spans="1:9" ht="30" customHeight="1">
      <c r="A38" s="11" t="s">
        <v>71</v>
      </c>
      <c r="B38" s="12">
        <v>45605</v>
      </c>
      <c r="C38" s="12">
        <v>45612</v>
      </c>
      <c r="D38" s="12">
        <v>45616</v>
      </c>
      <c r="E38" s="13" t="s">
        <v>7</v>
      </c>
      <c r="F38" s="20" t="s">
        <v>8</v>
      </c>
      <c r="G38" s="23">
        <f t="shared" si="0"/>
        <v>12</v>
      </c>
      <c r="H38" s="23">
        <v>1</v>
      </c>
      <c r="I38" s="14"/>
    </row>
    <row r="39" spans="1:9" ht="30" customHeight="1">
      <c r="A39" s="15" t="s">
        <v>72</v>
      </c>
      <c r="B39" s="16">
        <v>45625</v>
      </c>
      <c r="C39" s="16">
        <v>45619</v>
      </c>
      <c r="D39" s="16">
        <v>45625</v>
      </c>
      <c r="E39" s="13" t="s">
        <v>7</v>
      </c>
      <c r="F39" s="21" t="s">
        <v>8</v>
      </c>
      <c r="G39" s="24">
        <f t="shared" si="0"/>
        <v>1</v>
      </c>
      <c r="H39" s="24">
        <v>1</v>
      </c>
      <c r="I39" s="17"/>
    </row>
    <row r="40" spans="1:9" ht="30" customHeight="1">
      <c r="A40" s="11" t="s">
        <v>73</v>
      </c>
      <c r="B40" s="12"/>
      <c r="C40" s="12"/>
      <c r="D40" s="12"/>
      <c r="E40" s="18" t="s">
        <v>63</v>
      </c>
      <c r="F40" s="20" t="s">
        <v>8</v>
      </c>
      <c r="G40" s="23">
        <f t="shared" si="0"/>
        <v>0</v>
      </c>
      <c r="H40" s="23">
        <v>1</v>
      </c>
      <c r="I40" s="14" t="s">
        <v>74</v>
      </c>
    </row>
    <row r="41" spans="1:9" ht="30" customHeight="1">
      <c r="A41" s="15" t="s">
        <v>75</v>
      </c>
      <c r="B41" s="16"/>
      <c r="C41" s="16"/>
      <c r="D41" s="16"/>
      <c r="E41" s="18" t="s">
        <v>63</v>
      </c>
      <c r="F41" s="21" t="s">
        <v>8</v>
      </c>
      <c r="G41" s="24">
        <f t="shared" si="0"/>
        <v>0</v>
      </c>
      <c r="H41" s="24">
        <v>1</v>
      </c>
      <c r="I41" s="17"/>
    </row>
    <row r="42" spans="1:9" ht="30" customHeight="1">
      <c r="A42" s="11" t="s">
        <v>76</v>
      </c>
      <c r="B42" s="12">
        <v>45598</v>
      </c>
      <c r="C42" s="12">
        <v>45598</v>
      </c>
      <c r="D42" s="12">
        <v>45604</v>
      </c>
      <c r="E42" s="13" t="s">
        <v>7</v>
      </c>
      <c r="F42" s="20" t="s">
        <v>8</v>
      </c>
      <c r="G42" s="23">
        <f t="shared" si="0"/>
        <v>7</v>
      </c>
      <c r="H42" s="23">
        <v>1</v>
      </c>
      <c r="I42" s="14"/>
    </row>
    <row r="43" spans="1:9" ht="30" customHeight="1">
      <c r="A43" s="15" t="s">
        <v>77</v>
      </c>
      <c r="B43" s="16"/>
      <c r="C43" s="16"/>
      <c r="D43" s="16"/>
      <c r="E43" s="18" t="s">
        <v>63</v>
      </c>
      <c r="F43" s="21" t="s">
        <v>8</v>
      </c>
      <c r="G43" s="24">
        <f t="shared" si="0"/>
        <v>0</v>
      </c>
      <c r="H43" s="24">
        <v>1</v>
      </c>
      <c r="I43" s="17"/>
    </row>
    <row r="44" spans="1:9" ht="30" customHeight="1">
      <c r="A44" s="11" t="s">
        <v>78</v>
      </c>
      <c r="B44" s="12"/>
      <c r="C44" s="12"/>
      <c r="D44" s="12"/>
      <c r="E44" s="18" t="s">
        <v>63</v>
      </c>
      <c r="F44" s="20" t="s">
        <v>8</v>
      </c>
      <c r="G44" s="23">
        <f t="shared" si="0"/>
        <v>0</v>
      </c>
      <c r="H44" s="23">
        <v>1</v>
      </c>
      <c r="I44" s="14"/>
    </row>
    <row r="45" spans="1:9" ht="30" customHeight="1">
      <c r="A45" s="15" t="s">
        <v>79</v>
      </c>
      <c r="B45" s="16"/>
      <c r="C45" s="16"/>
      <c r="D45" s="16"/>
      <c r="E45" s="18" t="s">
        <v>63</v>
      </c>
      <c r="F45" s="21" t="s">
        <v>8</v>
      </c>
      <c r="G45" s="24">
        <f t="shared" si="0"/>
        <v>0</v>
      </c>
      <c r="H45" s="24">
        <v>1</v>
      </c>
      <c r="I45" s="17"/>
    </row>
    <row r="46" spans="1:9" ht="30" customHeight="1">
      <c r="A46" s="11" t="s">
        <v>80</v>
      </c>
      <c r="B46" s="12">
        <v>45603</v>
      </c>
      <c r="C46" s="12">
        <v>45598</v>
      </c>
      <c r="D46" s="12">
        <v>45604</v>
      </c>
      <c r="E46" s="13" t="s">
        <v>7</v>
      </c>
      <c r="F46" s="20" t="s">
        <v>8</v>
      </c>
      <c r="G46" s="23">
        <f t="shared" si="0"/>
        <v>2</v>
      </c>
      <c r="H46" s="23">
        <v>1</v>
      </c>
      <c r="I46" s="14" t="s">
        <v>81</v>
      </c>
    </row>
    <row r="47" spans="1:9" ht="30" customHeight="1">
      <c r="A47" s="15" t="s">
        <v>82</v>
      </c>
      <c r="B47" s="16"/>
      <c r="C47" s="16"/>
      <c r="D47" s="16"/>
      <c r="E47" s="18" t="s">
        <v>63</v>
      </c>
      <c r="F47" s="21" t="s">
        <v>8</v>
      </c>
      <c r="G47" s="24">
        <f t="shared" si="0"/>
        <v>0</v>
      </c>
      <c r="H47" s="24">
        <v>1</v>
      </c>
      <c r="I47" s="17"/>
    </row>
    <row r="48" spans="1:9" ht="30" customHeight="1">
      <c r="A48" s="11" t="s">
        <v>83</v>
      </c>
      <c r="B48" s="12">
        <v>45597</v>
      </c>
      <c r="C48" s="12">
        <v>45591</v>
      </c>
      <c r="D48" s="12">
        <v>45597</v>
      </c>
      <c r="E48" s="13" t="s">
        <v>7</v>
      </c>
      <c r="F48" s="20" t="s">
        <v>8</v>
      </c>
      <c r="G48" s="23">
        <f t="shared" si="0"/>
        <v>1</v>
      </c>
      <c r="H48" s="23">
        <v>1</v>
      </c>
      <c r="I48" s="14"/>
    </row>
    <row r="49" spans="1:9" ht="30" customHeight="1">
      <c r="A49" s="15" t="s">
        <v>84</v>
      </c>
      <c r="B49" s="16"/>
      <c r="C49" s="16"/>
      <c r="D49" s="16"/>
      <c r="E49" s="18" t="s">
        <v>63</v>
      </c>
      <c r="F49" s="21" t="s">
        <v>8</v>
      </c>
      <c r="G49" s="24">
        <f t="shared" si="0"/>
        <v>0</v>
      </c>
      <c r="H49" s="24">
        <v>1</v>
      </c>
      <c r="I49" s="17"/>
    </row>
    <row r="50" spans="1:9" ht="30" customHeight="1">
      <c r="A50" s="11" t="s">
        <v>85</v>
      </c>
      <c r="B50" s="12"/>
      <c r="C50" s="12"/>
      <c r="D50" s="12"/>
      <c r="E50" s="18" t="s">
        <v>63</v>
      </c>
      <c r="F50" s="20" t="s">
        <v>8</v>
      </c>
      <c r="G50" s="23">
        <f t="shared" si="0"/>
        <v>0</v>
      </c>
      <c r="H50" s="23">
        <v>1</v>
      </c>
      <c r="I50" s="14"/>
    </row>
    <row r="51" spans="1:9" ht="30" customHeight="1">
      <c r="A51" s="15" t="s">
        <v>86</v>
      </c>
      <c r="B51" s="16"/>
      <c r="C51" s="16"/>
      <c r="D51" s="16"/>
      <c r="E51" s="18" t="s">
        <v>63</v>
      </c>
      <c r="F51" s="21" t="s">
        <v>87</v>
      </c>
      <c r="G51" s="24">
        <f t="shared" si="0"/>
        <v>0</v>
      </c>
      <c r="H51" s="24">
        <v>1</v>
      </c>
      <c r="I51" s="17"/>
    </row>
    <row r="52" spans="1:9" ht="30" customHeight="1">
      <c r="A52" s="11" t="s">
        <v>88</v>
      </c>
      <c r="B52" s="12"/>
      <c r="C52" s="12"/>
      <c r="D52" s="12"/>
      <c r="E52" s="18" t="s">
        <v>63</v>
      </c>
      <c r="F52" s="20" t="s">
        <v>8</v>
      </c>
      <c r="G52" s="23">
        <f t="shared" si="0"/>
        <v>0</v>
      </c>
      <c r="H52" s="23">
        <v>1</v>
      </c>
      <c r="I52" s="14"/>
    </row>
    <row r="53" spans="1:9" ht="30" customHeight="1">
      <c r="A53" s="15" t="s">
        <v>89</v>
      </c>
      <c r="B53" s="16"/>
      <c r="C53" s="16"/>
      <c r="D53" s="16"/>
      <c r="E53" s="18" t="s">
        <v>63</v>
      </c>
      <c r="F53" s="21" t="s">
        <v>8</v>
      </c>
      <c r="G53" s="24">
        <f t="shared" si="0"/>
        <v>0</v>
      </c>
      <c r="H53" s="24">
        <v>1</v>
      </c>
      <c r="I53" s="17" t="s">
        <v>90</v>
      </c>
    </row>
    <row r="54" spans="1:9" ht="30" customHeight="1">
      <c r="A54" s="11" t="s">
        <v>91</v>
      </c>
      <c r="B54" s="12"/>
      <c r="C54" s="12"/>
      <c r="D54" s="12"/>
      <c r="E54" s="18" t="s">
        <v>63</v>
      </c>
      <c r="F54" s="20" t="s">
        <v>8</v>
      </c>
      <c r="G54" s="23">
        <f t="shared" si="0"/>
        <v>0</v>
      </c>
      <c r="H54" s="23">
        <v>1</v>
      </c>
      <c r="I54" s="14" t="s">
        <v>92</v>
      </c>
    </row>
    <row r="55" spans="1:9" ht="30" customHeight="1">
      <c r="A55" s="15" t="s">
        <v>93</v>
      </c>
      <c r="B55" s="16"/>
      <c r="C55" s="16"/>
      <c r="D55" s="16"/>
      <c r="E55" s="18" t="s">
        <v>63</v>
      </c>
      <c r="F55" s="21" t="s">
        <v>8</v>
      </c>
      <c r="G55" s="24">
        <f t="shared" si="0"/>
        <v>0</v>
      </c>
      <c r="H55" s="24">
        <v>1</v>
      </c>
      <c r="I55" s="17"/>
    </row>
    <row r="56" spans="1:9" ht="30" customHeight="1">
      <c r="A56" s="11" t="s">
        <v>94</v>
      </c>
      <c r="B56" s="12">
        <v>45621</v>
      </c>
      <c r="C56" s="12">
        <v>45619</v>
      </c>
      <c r="D56" s="12">
        <v>45621</v>
      </c>
      <c r="E56" s="13" t="s">
        <v>7</v>
      </c>
      <c r="F56" s="20" t="s">
        <v>8</v>
      </c>
      <c r="G56" s="23">
        <f t="shared" si="0"/>
        <v>1</v>
      </c>
      <c r="H56" s="23">
        <v>1</v>
      </c>
      <c r="I56" s="14" t="s">
        <v>95</v>
      </c>
    </row>
    <row r="57" spans="1:9" ht="30" customHeight="1">
      <c r="A57" s="15" t="s">
        <v>96</v>
      </c>
      <c r="B57" s="16"/>
      <c r="C57" s="16"/>
      <c r="D57" s="16"/>
      <c r="E57" s="18" t="s">
        <v>63</v>
      </c>
      <c r="F57" s="21" t="s">
        <v>8</v>
      </c>
      <c r="G57" s="24">
        <f t="shared" si="0"/>
        <v>0</v>
      </c>
      <c r="H57" s="24">
        <v>1</v>
      </c>
      <c r="I57" s="17"/>
    </row>
    <row r="58" spans="1:9" ht="30" customHeight="1">
      <c r="A58" s="11" t="s">
        <v>97</v>
      </c>
      <c r="B58" s="12"/>
      <c r="C58" s="12"/>
      <c r="D58" s="12"/>
      <c r="E58" s="18" t="s">
        <v>63</v>
      </c>
      <c r="F58" s="20" t="s">
        <v>8</v>
      </c>
      <c r="G58" s="23">
        <f t="shared" si="0"/>
        <v>0</v>
      </c>
      <c r="H58" s="23">
        <v>1</v>
      </c>
      <c r="I58" s="14" t="s">
        <v>98</v>
      </c>
    </row>
    <row r="59" spans="1:9" ht="30" customHeight="1">
      <c r="A59" s="15" t="s">
        <v>99</v>
      </c>
      <c r="B59" s="16">
        <v>45596</v>
      </c>
      <c r="C59" s="16">
        <v>45591</v>
      </c>
      <c r="D59" s="16">
        <v>45596</v>
      </c>
      <c r="E59" s="13" t="s">
        <v>7</v>
      </c>
      <c r="F59" s="21" t="s">
        <v>8</v>
      </c>
      <c r="G59" s="24">
        <f t="shared" si="0"/>
        <v>1</v>
      </c>
      <c r="H59" s="24">
        <v>1</v>
      </c>
      <c r="I59" s="17" t="s">
        <v>100</v>
      </c>
    </row>
    <row r="60" spans="1:9" ht="30" customHeight="1">
      <c r="A60" s="11" t="s">
        <v>101</v>
      </c>
      <c r="B60" s="12"/>
      <c r="C60" s="12"/>
      <c r="D60" s="12"/>
      <c r="E60" s="18" t="s">
        <v>63</v>
      </c>
      <c r="F60" s="20" t="s">
        <v>8</v>
      </c>
      <c r="G60" s="23">
        <f t="shared" si="0"/>
        <v>0</v>
      </c>
      <c r="H60" s="23">
        <v>1</v>
      </c>
      <c r="I60" s="14" t="s">
        <v>102</v>
      </c>
    </row>
    <row r="61" spans="1:9" ht="30" customHeight="1">
      <c r="A61" s="15" t="s">
        <v>103</v>
      </c>
      <c r="B61" s="16"/>
      <c r="C61" s="16"/>
      <c r="D61" s="16"/>
      <c r="E61" s="18" t="s">
        <v>63</v>
      </c>
      <c r="F61" s="21" t="s">
        <v>8</v>
      </c>
      <c r="G61" s="24">
        <f t="shared" si="0"/>
        <v>0</v>
      </c>
      <c r="H61" s="24">
        <v>1</v>
      </c>
      <c r="I61" s="17"/>
    </row>
    <row r="62" spans="1:9" ht="30" customHeight="1">
      <c r="A62" s="11" t="s">
        <v>104</v>
      </c>
      <c r="B62" s="12">
        <v>45613</v>
      </c>
      <c r="C62" s="12">
        <v>45612</v>
      </c>
      <c r="D62" s="12">
        <v>45613</v>
      </c>
      <c r="E62" s="13" t="s">
        <v>7</v>
      </c>
      <c r="F62" s="20" t="s">
        <v>8</v>
      </c>
      <c r="G62" s="23">
        <f t="shared" si="0"/>
        <v>1</v>
      </c>
      <c r="H62" s="23">
        <v>1</v>
      </c>
      <c r="I62" s="14"/>
    </row>
    <row r="63" spans="1:9" ht="30" customHeight="1">
      <c r="A63" s="15" t="s">
        <v>105</v>
      </c>
      <c r="B63" s="16">
        <v>45613</v>
      </c>
      <c r="C63" s="16">
        <v>45612</v>
      </c>
      <c r="D63" s="16">
        <v>45613</v>
      </c>
      <c r="E63" s="13" t="s">
        <v>7</v>
      </c>
      <c r="F63" s="21" t="s">
        <v>8</v>
      </c>
      <c r="G63" s="24">
        <f t="shared" si="0"/>
        <v>1</v>
      </c>
      <c r="H63" s="24">
        <v>1</v>
      </c>
      <c r="I63" s="17" t="s">
        <v>106</v>
      </c>
    </row>
    <row r="64" spans="1:9" ht="30" customHeight="1">
      <c r="A64" s="11" t="s">
        <v>107</v>
      </c>
      <c r="B64" s="12"/>
      <c r="C64" s="12"/>
      <c r="D64" s="12"/>
      <c r="E64" s="18" t="s">
        <v>63</v>
      </c>
      <c r="F64" s="20" t="s">
        <v>8</v>
      </c>
      <c r="G64" s="23">
        <f t="shared" si="0"/>
        <v>0</v>
      </c>
      <c r="H64" s="23">
        <v>1</v>
      </c>
      <c r="I64" s="14"/>
    </row>
    <row r="65" spans="1:9" ht="30" customHeight="1">
      <c r="A65" s="15" t="s">
        <v>108</v>
      </c>
      <c r="B65" s="16">
        <v>45621</v>
      </c>
      <c r="C65" s="16">
        <v>45619</v>
      </c>
      <c r="D65" s="16">
        <v>45621</v>
      </c>
      <c r="E65" s="13" t="s">
        <v>7</v>
      </c>
      <c r="F65" s="21" t="s">
        <v>8</v>
      </c>
      <c r="G65" s="24">
        <f t="shared" si="0"/>
        <v>1</v>
      </c>
      <c r="H65" s="24">
        <v>1</v>
      </c>
      <c r="I65" s="17" t="s">
        <v>109</v>
      </c>
    </row>
    <row r="66" spans="1:9" ht="30" customHeight="1">
      <c r="A66" s="11" t="s">
        <v>110</v>
      </c>
      <c r="B66" s="12">
        <v>45617</v>
      </c>
      <c r="C66" s="12">
        <v>45612</v>
      </c>
      <c r="D66" s="12">
        <v>45617</v>
      </c>
      <c r="E66" s="13" t="s">
        <v>7</v>
      </c>
      <c r="F66" s="20" t="s">
        <v>8</v>
      </c>
      <c r="G66" s="23">
        <f t="shared" ref="G66:G129" si="1">IF(OR(ISBLANK(B66), ISBLANK(D66)), 0, IF(D66=B66, 1, D66-B66+1))</f>
        <v>1</v>
      </c>
      <c r="H66" s="23">
        <v>1</v>
      </c>
      <c r="I66" s="14"/>
    </row>
    <row r="67" spans="1:9" ht="30" customHeight="1">
      <c r="A67" s="15" t="s">
        <v>111</v>
      </c>
      <c r="B67" s="16"/>
      <c r="C67" s="16"/>
      <c r="D67" s="16"/>
      <c r="E67" s="18" t="s">
        <v>63</v>
      </c>
      <c r="F67" s="21" t="s">
        <v>8</v>
      </c>
      <c r="G67" s="24">
        <f t="shared" si="1"/>
        <v>0</v>
      </c>
      <c r="H67" s="24">
        <v>1</v>
      </c>
      <c r="I67" s="17"/>
    </row>
    <row r="68" spans="1:9" ht="30" customHeight="1">
      <c r="A68" s="11" t="s">
        <v>112</v>
      </c>
      <c r="B68" s="12"/>
      <c r="C68" s="12"/>
      <c r="D68" s="12"/>
      <c r="E68" s="18" t="s">
        <v>63</v>
      </c>
      <c r="F68" s="20" t="s">
        <v>8</v>
      </c>
      <c r="G68" s="23">
        <f t="shared" si="1"/>
        <v>0</v>
      </c>
      <c r="H68" s="23">
        <v>1</v>
      </c>
      <c r="I68" s="14" t="s">
        <v>113</v>
      </c>
    </row>
    <row r="69" spans="1:9" ht="30" customHeight="1">
      <c r="A69" s="15" t="s">
        <v>114</v>
      </c>
      <c r="B69" s="16"/>
      <c r="C69" s="16"/>
      <c r="D69" s="16"/>
      <c r="E69" s="18" t="s">
        <v>63</v>
      </c>
      <c r="F69" s="21" t="s">
        <v>8</v>
      </c>
      <c r="G69" s="24">
        <f t="shared" si="1"/>
        <v>0</v>
      </c>
      <c r="H69" s="24">
        <v>1</v>
      </c>
      <c r="I69" s="17"/>
    </row>
    <row r="70" spans="1:9" ht="30" customHeight="1">
      <c r="A70" s="11" t="s">
        <v>115</v>
      </c>
      <c r="B70" s="12"/>
      <c r="C70" s="12"/>
      <c r="D70" s="12"/>
      <c r="E70" s="18" t="s">
        <v>63</v>
      </c>
      <c r="F70" s="20" t="s">
        <v>8</v>
      </c>
      <c r="G70" s="23">
        <f t="shared" si="1"/>
        <v>0</v>
      </c>
      <c r="H70" s="23">
        <v>1</v>
      </c>
      <c r="I70" s="14" t="s">
        <v>116</v>
      </c>
    </row>
    <row r="71" spans="1:9" ht="30" customHeight="1">
      <c r="A71" s="15" t="s">
        <v>117</v>
      </c>
      <c r="B71" s="16"/>
      <c r="C71" s="16"/>
      <c r="D71" s="16"/>
      <c r="E71" s="18" t="s">
        <v>63</v>
      </c>
      <c r="F71" s="21" t="s">
        <v>8</v>
      </c>
      <c r="G71" s="24">
        <f t="shared" si="1"/>
        <v>0</v>
      </c>
      <c r="H71" s="24">
        <v>1</v>
      </c>
      <c r="I71" s="17"/>
    </row>
    <row r="72" spans="1:9" ht="30" customHeight="1">
      <c r="A72" s="11" t="s">
        <v>118</v>
      </c>
      <c r="B72" s="12"/>
      <c r="C72" s="12"/>
      <c r="D72" s="12"/>
      <c r="E72" s="18" t="s">
        <v>63</v>
      </c>
      <c r="F72" s="20" t="s">
        <v>8</v>
      </c>
      <c r="G72" s="23">
        <f t="shared" si="1"/>
        <v>0</v>
      </c>
      <c r="H72" s="23">
        <v>1</v>
      </c>
      <c r="I72" s="14"/>
    </row>
    <row r="73" spans="1:9" ht="30" customHeight="1">
      <c r="A73" s="15" t="s">
        <v>119</v>
      </c>
      <c r="B73" s="16"/>
      <c r="C73" s="16"/>
      <c r="D73" s="16"/>
      <c r="E73" s="18" t="s">
        <v>63</v>
      </c>
      <c r="F73" s="21" t="s">
        <v>8</v>
      </c>
      <c r="G73" s="24">
        <f t="shared" si="1"/>
        <v>0</v>
      </c>
      <c r="H73" s="24">
        <v>1</v>
      </c>
      <c r="I73" s="17"/>
    </row>
    <row r="74" spans="1:9" ht="30" customHeight="1">
      <c r="A74" s="11" t="s">
        <v>120</v>
      </c>
      <c r="B74" s="12"/>
      <c r="C74" s="12"/>
      <c r="D74" s="12"/>
      <c r="E74" s="18" t="s">
        <v>63</v>
      </c>
      <c r="F74" s="20" t="s">
        <v>8</v>
      </c>
      <c r="G74" s="23">
        <f t="shared" si="1"/>
        <v>0</v>
      </c>
      <c r="H74" s="23">
        <v>1</v>
      </c>
      <c r="I74" s="14"/>
    </row>
    <row r="75" spans="1:9" ht="30" customHeight="1">
      <c r="A75" s="15" t="s">
        <v>121</v>
      </c>
      <c r="B75" s="16"/>
      <c r="C75" s="16"/>
      <c r="D75" s="16"/>
      <c r="E75" s="18" t="s">
        <v>63</v>
      </c>
      <c r="F75" s="21" t="s">
        <v>8</v>
      </c>
      <c r="G75" s="24">
        <f t="shared" si="1"/>
        <v>0</v>
      </c>
      <c r="H75" s="24">
        <v>1</v>
      </c>
      <c r="I75" s="17"/>
    </row>
    <row r="76" spans="1:9" ht="30" customHeight="1">
      <c r="A76" s="11" t="s">
        <v>122</v>
      </c>
      <c r="B76" s="12"/>
      <c r="C76" s="12"/>
      <c r="D76" s="12"/>
      <c r="E76" s="18" t="s">
        <v>63</v>
      </c>
      <c r="F76" s="20" t="s">
        <v>8</v>
      </c>
      <c r="G76" s="23">
        <f t="shared" si="1"/>
        <v>0</v>
      </c>
      <c r="H76" s="23">
        <v>1</v>
      </c>
      <c r="I76" s="14"/>
    </row>
    <row r="77" spans="1:9" ht="30" customHeight="1">
      <c r="A77" s="15" t="s">
        <v>123</v>
      </c>
      <c r="B77" s="16">
        <v>45595</v>
      </c>
      <c r="C77" s="16">
        <v>45591</v>
      </c>
      <c r="D77" s="16">
        <v>45596</v>
      </c>
      <c r="E77" s="13" t="s">
        <v>7</v>
      </c>
      <c r="F77" s="21" t="s">
        <v>8</v>
      </c>
      <c r="G77" s="24">
        <f t="shared" si="1"/>
        <v>2</v>
      </c>
      <c r="H77" s="24">
        <v>2</v>
      </c>
      <c r="I77" s="17"/>
    </row>
    <row r="78" spans="1:9" ht="30" customHeight="1">
      <c r="A78" s="11" t="s">
        <v>124</v>
      </c>
      <c r="B78" s="12"/>
      <c r="C78" s="12"/>
      <c r="D78" s="12"/>
      <c r="E78" s="18" t="s">
        <v>63</v>
      </c>
      <c r="F78" s="20" t="s">
        <v>8</v>
      </c>
      <c r="G78" s="23">
        <f t="shared" si="1"/>
        <v>0</v>
      </c>
      <c r="H78" s="23">
        <v>1</v>
      </c>
      <c r="I78" s="14" t="s">
        <v>125</v>
      </c>
    </row>
    <row r="79" spans="1:9" ht="30" customHeight="1">
      <c r="A79" s="15" t="s">
        <v>126</v>
      </c>
      <c r="B79" s="16"/>
      <c r="C79" s="16"/>
      <c r="D79" s="16"/>
      <c r="E79" s="18" t="s">
        <v>63</v>
      </c>
      <c r="F79" s="21" t="s">
        <v>8</v>
      </c>
      <c r="G79" s="24">
        <f t="shared" si="1"/>
        <v>0</v>
      </c>
      <c r="H79" s="24">
        <v>1</v>
      </c>
      <c r="I79" s="17" t="s">
        <v>127</v>
      </c>
    </row>
    <row r="80" spans="1:9" ht="30" customHeight="1">
      <c r="A80" s="11" t="s">
        <v>128</v>
      </c>
      <c r="B80" s="12">
        <v>45621</v>
      </c>
      <c r="C80" s="12">
        <v>45619</v>
      </c>
      <c r="D80" s="12">
        <v>45621</v>
      </c>
      <c r="E80" s="13" t="s">
        <v>7</v>
      </c>
      <c r="F80" s="20" t="s">
        <v>8</v>
      </c>
      <c r="G80" s="23">
        <f t="shared" si="1"/>
        <v>1</v>
      </c>
      <c r="H80" s="23">
        <v>1</v>
      </c>
      <c r="I80" s="14" t="s">
        <v>129</v>
      </c>
    </row>
    <row r="81" spans="1:9" ht="30" customHeight="1">
      <c r="A81" s="15" t="s">
        <v>130</v>
      </c>
      <c r="B81" s="16"/>
      <c r="C81" s="16"/>
      <c r="D81" s="16"/>
      <c r="E81" s="18" t="s">
        <v>63</v>
      </c>
      <c r="F81" s="21" t="s">
        <v>8</v>
      </c>
      <c r="G81" s="24">
        <f t="shared" si="1"/>
        <v>0</v>
      </c>
      <c r="H81" s="24">
        <v>1</v>
      </c>
      <c r="I81" s="17" t="s">
        <v>131</v>
      </c>
    </row>
    <row r="82" spans="1:9" ht="30" customHeight="1">
      <c r="A82" s="11" t="s">
        <v>132</v>
      </c>
      <c r="B82" s="12"/>
      <c r="C82" s="12"/>
      <c r="D82" s="12"/>
      <c r="E82" s="18" t="s">
        <v>63</v>
      </c>
      <c r="F82" s="20" t="s">
        <v>8</v>
      </c>
      <c r="G82" s="23">
        <f t="shared" si="1"/>
        <v>0</v>
      </c>
      <c r="H82" s="23">
        <v>1</v>
      </c>
      <c r="I82" s="14" t="s">
        <v>133</v>
      </c>
    </row>
    <row r="83" spans="1:9" ht="30" customHeight="1">
      <c r="A83" s="15" t="s">
        <v>134</v>
      </c>
      <c r="B83" s="16"/>
      <c r="C83" s="16"/>
      <c r="D83" s="16"/>
      <c r="E83" s="18" t="s">
        <v>63</v>
      </c>
      <c r="F83" s="21" t="s">
        <v>8</v>
      </c>
      <c r="G83" s="24">
        <f t="shared" si="1"/>
        <v>0</v>
      </c>
      <c r="H83" s="24">
        <v>1</v>
      </c>
      <c r="I83" s="17" t="s">
        <v>135</v>
      </c>
    </row>
    <row r="84" spans="1:9" ht="30" customHeight="1">
      <c r="A84" s="11" t="s">
        <v>136</v>
      </c>
      <c r="B84" s="12"/>
      <c r="C84" s="12"/>
      <c r="D84" s="12"/>
      <c r="E84" s="18" t="s">
        <v>63</v>
      </c>
      <c r="F84" s="20" t="s">
        <v>8</v>
      </c>
      <c r="G84" s="23">
        <f t="shared" si="1"/>
        <v>0</v>
      </c>
      <c r="H84" s="23">
        <v>1</v>
      </c>
      <c r="I84" s="14" t="s">
        <v>137</v>
      </c>
    </row>
    <row r="85" spans="1:9" ht="30" customHeight="1">
      <c r="A85" s="15" t="s">
        <v>138</v>
      </c>
      <c r="B85" s="16"/>
      <c r="C85" s="16"/>
      <c r="D85" s="16"/>
      <c r="E85" s="18" t="s">
        <v>63</v>
      </c>
      <c r="F85" s="21" t="s">
        <v>8</v>
      </c>
      <c r="G85" s="24">
        <f t="shared" si="1"/>
        <v>0</v>
      </c>
      <c r="H85" s="24">
        <v>1</v>
      </c>
      <c r="I85" s="17"/>
    </row>
    <row r="86" spans="1:9" ht="30" customHeight="1">
      <c r="A86" s="11" t="s">
        <v>139</v>
      </c>
      <c r="B86" s="12"/>
      <c r="C86" s="12"/>
      <c r="D86" s="12"/>
      <c r="E86" s="18" t="s">
        <v>63</v>
      </c>
      <c r="F86" s="20" t="s">
        <v>8</v>
      </c>
      <c r="G86" s="23">
        <f t="shared" si="1"/>
        <v>0</v>
      </c>
      <c r="H86" s="23">
        <v>1</v>
      </c>
      <c r="I86" s="14"/>
    </row>
    <row r="87" spans="1:9" ht="30" customHeight="1">
      <c r="A87" s="15" t="s">
        <v>140</v>
      </c>
      <c r="B87" s="16"/>
      <c r="C87" s="16"/>
      <c r="D87" s="16"/>
      <c r="E87" s="18" t="s">
        <v>63</v>
      </c>
      <c r="F87" s="21" t="s">
        <v>8</v>
      </c>
      <c r="G87" s="24">
        <f t="shared" si="1"/>
        <v>0</v>
      </c>
      <c r="H87" s="24">
        <v>1</v>
      </c>
      <c r="I87" s="17" t="s">
        <v>141</v>
      </c>
    </row>
    <row r="88" spans="1:9" ht="30" customHeight="1">
      <c r="A88" s="11" t="s">
        <v>142</v>
      </c>
      <c r="B88" s="12"/>
      <c r="C88" s="12"/>
      <c r="D88" s="12"/>
      <c r="E88" s="18" t="s">
        <v>63</v>
      </c>
      <c r="F88" s="20" t="s">
        <v>8</v>
      </c>
      <c r="G88" s="23">
        <f t="shared" si="1"/>
        <v>0</v>
      </c>
      <c r="H88" s="23">
        <v>1</v>
      </c>
      <c r="I88" s="14" t="s">
        <v>143</v>
      </c>
    </row>
    <row r="89" spans="1:9" ht="30" customHeight="1">
      <c r="A89" s="15" t="s">
        <v>144</v>
      </c>
      <c r="B89" s="16">
        <v>45596</v>
      </c>
      <c r="C89" s="16">
        <v>45591</v>
      </c>
      <c r="D89" s="16">
        <v>45596</v>
      </c>
      <c r="E89" s="13" t="s">
        <v>7</v>
      </c>
      <c r="F89" s="21" t="s">
        <v>8</v>
      </c>
      <c r="G89" s="24">
        <f t="shared" si="1"/>
        <v>1</v>
      </c>
      <c r="H89" s="24">
        <v>1</v>
      </c>
      <c r="I89" s="17"/>
    </row>
    <row r="90" spans="1:9" ht="30" customHeight="1">
      <c r="A90" s="11" t="s">
        <v>145</v>
      </c>
      <c r="B90" s="12"/>
      <c r="C90" s="12"/>
      <c r="D90" s="12"/>
      <c r="E90" s="18" t="s">
        <v>63</v>
      </c>
      <c r="F90" s="20" t="s">
        <v>8</v>
      </c>
      <c r="G90" s="23">
        <f t="shared" si="1"/>
        <v>0</v>
      </c>
      <c r="H90" s="23">
        <v>1</v>
      </c>
      <c r="I90" s="14"/>
    </row>
    <row r="91" spans="1:9" ht="30" customHeight="1">
      <c r="A91" s="15" t="s">
        <v>146</v>
      </c>
      <c r="B91" s="16"/>
      <c r="C91" s="16"/>
      <c r="D91" s="16"/>
      <c r="E91" s="19" t="s">
        <v>147</v>
      </c>
      <c r="F91" s="21" t="s">
        <v>8</v>
      </c>
      <c r="G91" s="24">
        <f t="shared" si="1"/>
        <v>0</v>
      </c>
      <c r="H91" s="24">
        <v>1</v>
      </c>
      <c r="I91" s="17"/>
    </row>
    <row r="92" spans="1:9" ht="30" customHeight="1">
      <c r="A92" s="11" t="s">
        <v>148</v>
      </c>
      <c r="B92" s="12"/>
      <c r="C92" s="12"/>
      <c r="D92" s="12"/>
      <c r="E92" s="19" t="s">
        <v>13</v>
      </c>
      <c r="F92" s="20" t="s">
        <v>8</v>
      </c>
      <c r="G92" s="23">
        <f t="shared" si="1"/>
        <v>0</v>
      </c>
      <c r="H92" s="23">
        <v>1</v>
      </c>
      <c r="I92" s="14" t="s">
        <v>149</v>
      </c>
    </row>
    <row r="93" spans="1:9" ht="30" customHeight="1">
      <c r="A93" s="15" t="s">
        <v>150</v>
      </c>
      <c r="B93" s="16"/>
      <c r="C93" s="16"/>
      <c r="D93" s="16"/>
      <c r="E93" s="19" t="s">
        <v>13</v>
      </c>
      <c r="F93" s="21" t="s">
        <v>8</v>
      </c>
      <c r="G93" s="24">
        <f t="shared" si="1"/>
        <v>0</v>
      </c>
      <c r="H93" s="24">
        <v>1</v>
      </c>
      <c r="I93" s="17"/>
    </row>
    <row r="94" spans="1:9" ht="30" customHeight="1">
      <c r="A94" s="11" t="s">
        <v>151</v>
      </c>
      <c r="B94" s="12">
        <v>45596</v>
      </c>
      <c r="C94" s="12">
        <v>45591</v>
      </c>
      <c r="D94" s="12">
        <v>45596</v>
      </c>
      <c r="E94" s="13" t="s">
        <v>7</v>
      </c>
      <c r="F94" s="20" t="s">
        <v>8</v>
      </c>
      <c r="G94" s="23">
        <f t="shared" si="1"/>
        <v>1</v>
      </c>
      <c r="H94" s="23">
        <v>1</v>
      </c>
      <c r="I94" s="14"/>
    </row>
    <row r="95" spans="1:9" ht="30" customHeight="1">
      <c r="A95" s="15" t="s">
        <v>152</v>
      </c>
      <c r="B95" s="16"/>
      <c r="C95" s="16"/>
      <c r="D95" s="16"/>
      <c r="E95" s="18" t="s">
        <v>63</v>
      </c>
      <c r="F95" s="21" t="s">
        <v>8</v>
      </c>
      <c r="G95" s="24">
        <f t="shared" si="1"/>
        <v>0</v>
      </c>
      <c r="H95" s="24">
        <v>1</v>
      </c>
      <c r="I95" s="17" t="s">
        <v>153</v>
      </c>
    </row>
    <row r="96" spans="1:9" ht="30" customHeight="1">
      <c r="A96" s="11" t="s">
        <v>154</v>
      </c>
      <c r="B96" s="12"/>
      <c r="C96" s="12"/>
      <c r="D96" s="12"/>
      <c r="E96" s="18" t="s">
        <v>63</v>
      </c>
      <c r="F96" s="20" t="s">
        <v>8</v>
      </c>
      <c r="G96" s="23">
        <f t="shared" si="1"/>
        <v>0</v>
      </c>
      <c r="H96" s="23">
        <v>1</v>
      </c>
      <c r="I96" s="14" t="s">
        <v>155</v>
      </c>
    </row>
    <row r="97" spans="1:9" ht="30" customHeight="1">
      <c r="A97" s="15" t="s">
        <v>156</v>
      </c>
      <c r="B97" s="16">
        <v>45621</v>
      </c>
      <c r="C97" s="16">
        <v>45619</v>
      </c>
      <c r="D97" s="16">
        <v>45621</v>
      </c>
      <c r="E97" s="13" t="s">
        <v>7</v>
      </c>
      <c r="F97" s="21" t="s">
        <v>8</v>
      </c>
      <c r="G97" s="24">
        <f t="shared" si="1"/>
        <v>1</v>
      </c>
      <c r="H97" s="24">
        <v>1</v>
      </c>
      <c r="I97" s="17" t="s">
        <v>157</v>
      </c>
    </row>
    <row r="98" spans="1:9" ht="30" customHeight="1">
      <c r="A98" s="11" t="s">
        <v>158</v>
      </c>
      <c r="B98" s="12">
        <v>45621</v>
      </c>
      <c r="C98" s="12">
        <v>45619</v>
      </c>
      <c r="D98" s="12"/>
      <c r="E98" s="19" t="s">
        <v>13</v>
      </c>
      <c r="F98" s="20" t="s">
        <v>8</v>
      </c>
      <c r="G98" s="23">
        <f t="shared" si="1"/>
        <v>0</v>
      </c>
      <c r="H98" s="23">
        <v>1</v>
      </c>
      <c r="I98" s="14" t="s">
        <v>159</v>
      </c>
    </row>
    <row r="99" spans="1:9" ht="30" customHeight="1">
      <c r="A99" s="15" t="s">
        <v>160</v>
      </c>
      <c r="B99" s="16"/>
      <c r="C99" s="16"/>
      <c r="D99" s="16"/>
      <c r="E99" s="18" t="s">
        <v>63</v>
      </c>
      <c r="F99" s="21" t="s">
        <v>8</v>
      </c>
      <c r="G99" s="24">
        <f t="shared" si="1"/>
        <v>0</v>
      </c>
      <c r="H99" s="24">
        <v>1</v>
      </c>
      <c r="I99" s="17" t="s">
        <v>161</v>
      </c>
    </row>
    <row r="100" spans="1:9" ht="30" customHeight="1">
      <c r="A100" s="11" t="s">
        <v>162</v>
      </c>
      <c r="B100" s="12"/>
      <c r="C100" s="12"/>
      <c r="D100" s="12"/>
      <c r="E100" s="18" t="s">
        <v>63</v>
      </c>
      <c r="F100" s="20" t="s">
        <v>8</v>
      </c>
      <c r="G100" s="23">
        <f t="shared" si="1"/>
        <v>0</v>
      </c>
      <c r="H100" s="23">
        <v>1</v>
      </c>
      <c r="I100" s="14"/>
    </row>
    <row r="101" spans="1:9" ht="30" customHeight="1">
      <c r="A101" s="15" t="s">
        <v>163</v>
      </c>
      <c r="B101" s="16"/>
      <c r="C101" s="16"/>
      <c r="D101" s="16"/>
      <c r="E101" s="18" t="s">
        <v>63</v>
      </c>
      <c r="F101" s="21" t="s">
        <v>8</v>
      </c>
      <c r="G101" s="24">
        <f t="shared" si="1"/>
        <v>0</v>
      </c>
      <c r="H101" s="24">
        <v>1</v>
      </c>
      <c r="I101" s="17" t="s">
        <v>164</v>
      </c>
    </row>
    <row r="102" spans="1:9" ht="30" customHeight="1">
      <c r="A102" s="11" t="s">
        <v>165</v>
      </c>
      <c r="B102" s="12">
        <v>45597</v>
      </c>
      <c r="C102" s="12">
        <v>45598</v>
      </c>
      <c r="D102" s="12">
        <v>45599</v>
      </c>
      <c r="E102" s="13" t="s">
        <v>7</v>
      </c>
      <c r="F102" s="20" t="s">
        <v>8</v>
      </c>
      <c r="G102" s="23">
        <f t="shared" si="1"/>
        <v>3</v>
      </c>
      <c r="H102" s="23">
        <v>1</v>
      </c>
      <c r="I102" s="14"/>
    </row>
    <row r="103" spans="1:9" ht="30" customHeight="1">
      <c r="A103" s="15" t="s">
        <v>166</v>
      </c>
      <c r="B103" s="16"/>
      <c r="C103" s="16"/>
      <c r="D103" s="16"/>
      <c r="E103" s="18" t="s">
        <v>63</v>
      </c>
      <c r="F103" s="21" t="s">
        <v>8</v>
      </c>
      <c r="G103" s="24">
        <f t="shared" si="1"/>
        <v>0</v>
      </c>
      <c r="H103" s="24">
        <v>1</v>
      </c>
      <c r="I103" s="17"/>
    </row>
    <row r="104" spans="1:9" ht="30" customHeight="1">
      <c r="A104" s="11" t="s">
        <v>167</v>
      </c>
      <c r="B104" s="12">
        <v>45621</v>
      </c>
      <c r="C104" s="12">
        <v>45619</v>
      </c>
      <c r="D104" s="12">
        <v>45621</v>
      </c>
      <c r="E104" s="13" t="s">
        <v>7</v>
      </c>
      <c r="F104" s="20" t="s">
        <v>8</v>
      </c>
      <c r="G104" s="23">
        <f t="shared" si="1"/>
        <v>1</v>
      </c>
      <c r="H104" s="23">
        <v>1</v>
      </c>
      <c r="I104" s="14" t="s">
        <v>168</v>
      </c>
    </row>
    <row r="105" spans="1:9" ht="30" customHeight="1">
      <c r="A105" s="15" t="s">
        <v>169</v>
      </c>
      <c r="B105" s="16"/>
      <c r="C105" s="16"/>
      <c r="D105" s="16"/>
      <c r="E105" s="18" t="s">
        <v>63</v>
      </c>
      <c r="F105" s="21" t="s">
        <v>8</v>
      </c>
      <c r="G105" s="24">
        <f t="shared" si="1"/>
        <v>0</v>
      </c>
      <c r="H105" s="24">
        <v>1</v>
      </c>
      <c r="I105" s="17" t="s">
        <v>170</v>
      </c>
    </row>
    <row r="106" spans="1:9" ht="30" customHeight="1">
      <c r="A106" s="11" t="s">
        <v>171</v>
      </c>
      <c r="B106" s="12"/>
      <c r="C106" s="12"/>
      <c r="D106" s="12"/>
      <c r="E106" s="18" t="s">
        <v>63</v>
      </c>
      <c r="F106" s="20" t="s">
        <v>8</v>
      </c>
      <c r="G106" s="23">
        <f t="shared" si="1"/>
        <v>0</v>
      </c>
      <c r="H106" s="23">
        <v>1</v>
      </c>
      <c r="I106" s="14" t="s">
        <v>172</v>
      </c>
    </row>
    <row r="107" spans="1:9" ht="30" customHeight="1">
      <c r="A107" s="15" t="s">
        <v>173</v>
      </c>
      <c r="B107" s="16"/>
      <c r="C107" s="16"/>
      <c r="D107" s="16"/>
      <c r="E107" s="18" t="s">
        <v>63</v>
      </c>
      <c r="F107" s="21" t="s">
        <v>8</v>
      </c>
      <c r="G107" s="24">
        <f t="shared" si="1"/>
        <v>0</v>
      </c>
      <c r="H107" s="24">
        <v>1</v>
      </c>
      <c r="I107" s="17"/>
    </row>
    <row r="108" spans="1:9" ht="30" customHeight="1">
      <c r="A108" s="11" t="s">
        <v>174</v>
      </c>
      <c r="B108" s="12">
        <v>45596</v>
      </c>
      <c r="C108" s="12">
        <v>45591</v>
      </c>
      <c r="D108" s="12">
        <v>45596</v>
      </c>
      <c r="E108" s="13" t="s">
        <v>7</v>
      </c>
      <c r="F108" s="20" t="s">
        <v>8</v>
      </c>
      <c r="G108" s="23">
        <f t="shared" si="1"/>
        <v>1</v>
      </c>
      <c r="H108" s="23">
        <v>1</v>
      </c>
      <c r="I108" s="14" t="s">
        <v>175</v>
      </c>
    </row>
    <row r="109" spans="1:9" ht="30" customHeight="1">
      <c r="A109" s="15" t="s">
        <v>176</v>
      </c>
      <c r="B109" s="16"/>
      <c r="C109" s="16"/>
      <c r="D109" s="16"/>
      <c r="E109" s="18" t="s">
        <v>63</v>
      </c>
      <c r="F109" s="21" t="s">
        <v>8</v>
      </c>
      <c r="G109" s="24">
        <f t="shared" si="1"/>
        <v>0</v>
      </c>
      <c r="H109" s="24">
        <v>1</v>
      </c>
      <c r="I109" s="17"/>
    </row>
    <row r="110" spans="1:9" ht="30" customHeight="1">
      <c r="A110" s="11" t="s">
        <v>177</v>
      </c>
      <c r="B110" s="12"/>
      <c r="C110" s="12"/>
      <c r="D110" s="12"/>
      <c r="E110" s="18" t="s">
        <v>63</v>
      </c>
      <c r="F110" s="20" t="s">
        <v>8</v>
      </c>
      <c r="G110" s="23">
        <f t="shared" si="1"/>
        <v>0</v>
      </c>
      <c r="H110" s="23">
        <v>1</v>
      </c>
      <c r="I110" s="14"/>
    </row>
    <row r="111" spans="1:9" ht="30" customHeight="1">
      <c r="A111" s="15" t="s">
        <v>178</v>
      </c>
      <c r="B111" s="16"/>
      <c r="C111" s="16"/>
      <c r="D111" s="16"/>
      <c r="E111" s="18" t="s">
        <v>63</v>
      </c>
      <c r="F111" s="21" t="s">
        <v>8</v>
      </c>
      <c r="G111" s="24">
        <f t="shared" si="1"/>
        <v>0</v>
      </c>
      <c r="H111" s="24">
        <v>1</v>
      </c>
      <c r="I111" s="17" t="s">
        <v>179</v>
      </c>
    </row>
    <row r="112" spans="1:9" ht="30" customHeight="1">
      <c r="A112" s="11" t="s">
        <v>180</v>
      </c>
      <c r="B112" s="12"/>
      <c r="C112" s="12"/>
      <c r="D112" s="12"/>
      <c r="E112" s="18" t="s">
        <v>63</v>
      </c>
      <c r="F112" s="20" t="s">
        <v>8</v>
      </c>
      <c r="G112" s="23">
        <f t="shared" si="1"/>
        <v>0</v>
      </c>
      <c r="H112" s="23">
        <v>1</v>
      </c>
      <c r="I112" s="14"/>
    </row>
    <row r="113" spans="1:9" ht="30" customHeight="1">
      <c r="A113" s="15" t="s">
        <v>181</v>
      </c>
      <c r="B113" s="16"/>
      <c r="C113" s="16"/>
      <c r="D113" s="16"/>
      <c r="E113" s="18" t="s">
        <v>63</v>
      </c>
      <c r="F113" s="21" t="s">
        <v>8</v>
      </c>
      <c r="G113" s="24">
        <f t="shared" si="1"/>
        <v>0</v>
      </c>
      <c r="H113" s="24">
        <v>1</v>
      </c>
      <c r="I113" s="17"/>
    </row>
    <row r="114" spans="1:9" ht="30" customHeight="1">
      <c r="A114" s="11" t="s">
        <v>182</v>
      </c>
      <c r="B114" s="12"/>
      <c r="C114" s="12"/>
      <c r="D114" s="12"/>
      <c r="E114" s="18" t="s">
        <v>63</v>
      </c>
      <c r="F114" s="20" t="s">
        <v>8</v>
      </c>
      <c r="G114" s="23">
        <f t="shared" si="1"/>
        <v>0</v>
      </c>
      <c r="H114" s="23">
        <v>1</v>
      </c>
      <c r="I114" s="14"/>
    </row>
    <row r="115" spans="1:9" ht="30" customHeight="1">
      <c r="A115" s="15" t="s">
        <v>183</v>
      </c>
      <c r="B115" s="16"/>
      <c r="C115" s="16"/>
      <c r="D115" s="16"/>
      <c r="E115" s="18" t="s">
        <v>63</v>
      </c>
      <c r="F115" s="21" t="s">
        <v>8</v>
      </c>
      <c r="G115" s="24">
        <f t="shared" si="1"/>
        <v>0</v>
      </c>
      <c r="H115" s="24">
        <v>1</v>
      </c>
      <c r="I115" s="17" t="s">
        <v>184</v>
      </c>
    </row>
    <row r="116" spans="1:9" ht="30" customHeight="1">
      <c r="A116" s="11" t="s">
        <v>185</v>
      </c>
      <c r="B116" s="12">
        <v>45597</v>
      </c>
      <c r="C116" s="12">
        <v>45622</v>
      </c>
      <c r="D116" s="12">
        <v>45597</v>
      </c>
      <c r="E116" s="13" t="s">
        <v>7</v>
      </c>
      <c r="F116" s="20" t="s">
        <v>8</v>
      </c>
      <c r="G116" s="23">
        <f t="shared" si="1"/>
        <v>1</v>
      </c>
      <c r="H116" s="23">
        <v>1</v>
      </c>
      <c r="I116" s="14" t="s">
        <v>186</v>
      </c>
    </row>
    <row r="117" spans="1:9" ht="30" customHeight="1">
      <c r="A117" s="15" t="s">
        <v>187</v>
      </c>
      <c r="B117" s="16">
        <v>45596</v>
      </c>
      <c r="C117" s="16">
        <v>45591</v>
      </c>
      <c r="D117" s="16">
        <v>45596</v>
      </c>
      <c r="E117" s="13" t="s">
        <v>7</v>
      </c>
      <c r="F117" s="21" t="s">
        <v>8</v>
      </c>
      <c r="G117" s="24">
        <f t="shared" si="1"/>
        <v>1</v>
      </c>
      <c r="H117" s="24">
        <v>1</v>
      </c>
      <c r="I117" s="17"/>
    </row>
    <row r="118" spans="1:9" ht="30" customHeight="1">
      <c r="A118" s="11" t="s">
        <v>188</v>
      </c>
      <c r="B118" s="12">
        <v>45596</v>
      </c>
      <c r="C118" s="12">
        <v>45591</v>
      </c>
      <c r="D118" s="12">
        <v>45597</v>
      </c>
      <c r="E118" s="13" t="s">
        <v>7</v>
      </c>
      <c r="F118" s="20" t="s">
        <v>8</v>
      </c>
      <c r="G118" s="23">
        <f t="shared" si="1"/>
        <v>2</v>
      </c>
      <c r="H118" s="23">
        <v>1</v>
      </c>
      <c r="I118" s="14"/>
    </row>
    <row r="119" spans="1:9" ht="30" customHeight="1">
      <c r="A119" s="15" t="s">
        <v>189</v>
      </c>
      <c r="B119" s="16"/>
      <c r="C119" s="16"/>
      <c r="D119" s="16"/>
      <c r="E119" s="18" t="s">
        <v>63</v>
      </c>
      <c r="F119" s="21" t="s">
        <v>8</v>
      </c>
      <c r="G119" s="24">
        <f t="shared" si="1"/>
        <v>0</v>
      </c>
      <c r="H119" s="24">
        <v>1</v>
      </c>
      <c r="I119" s="17"/>
    </row>
    <row r="120" spans="1:9" ht="30" customHeight="1">
      <c r="A120" s="11" t="s">
        <v>190</v>
      </c>
      <c r="B120" s="12">
        <v>45608</v>
      </c>
      <c r="C120" s="12">
        <v>45605</v>
      </c>
      <c r="D120" s="12">
        <v>45608</v>
      </c>
      <c r="E120" s="13" t="s">
        <v>7</v>
      </c>
      <c r="F120" s="20" t="s">
        <v>8</v>
      </c>
      <c r="G120" s="23">
        <f t="shared" si="1"/>
        <v>1</v>
      </c>
      <c r="H120" s="23">
        <v>1</v>
      </c>
      <c r="I120" s="14"/>
    </row>
    <row r="121" spans="1:9" ht="30" customHeight="1">
      <c r="A121" s="15" t="s">
        <v>191</v>
      </c>
      <c r="B121" s="16"/>
      <c r="C121" s="16"/>
      <c r="D121" s="16"/>
      <c r="E121" s="18" t="s">
        <v>63</v>
      </c>
      <c r="F121" s="21" t="s">
        <v>8</v>
      </c>
      <c r="G121" s="24">
        <f t="shared" si="1"/>
        <v>0</v>
      </c>
      <c r="H121" s="24">
        <v>1</v>
      </c>
      <c r="I121" s="17"/>
    </row>
    <row r="122" spans="1:9" ht="30" customHeight="1">
      <c r="A122" s="11" t="s">
        <v>192</v>
      </c>
      <c r="B122" s="12"/>
      <c r="C122" s="12"/>
      <c r="D122" s="12"/>
      <c r="E122" s="18" t="s">
        <v>63</v>
      </c>
      <c r="F122" s="20" t="s">
        <v>8</v>
      </c>
      <c r="G122" s="23">
        <f t="shared" si="1"/>
        <v>0</v>
      </c>
      <c r="H122" s="23">
        <v>1</v>
      </c>
      <c r="I122" s="14" t="s">
        <v>193</v>
      </c>
    </row>
    <row r="123" spans="1:9" ht="30" customHeight="1">
      <c r="A123" s="15" t="s">
        <v>194</v>
      </c>
      <c r="B123" s="16">
        <v>45597</v>
      </c>
      <c r="C123" s="16">
        <v>45591</v>
      </c>
      <c r="D123" s="16">
        <v>45597</v>
      </c>
      <c r="E123" s="13" t="s">
        <v>7</v>
      </c>
      <c r="F123" s="21" t="s">
        <v>8</v>
      </c>
      <c r="G123" s="24">
        <f t="shared" si="1"/>
        <v>1</v>
      </c>
      <c r="H123" s="24">
        <v>1</v>
      </c>
      <c r="I123" s="17"/>
    </row>
    <row r="124" spans="1:9" ht="30" customHeight="1">
      <c r="A124" s="11" t="s">
        <v>195</v>
      </c>
      <c r="B124" s="12"/>
      <c r="C124" s="12"/>
      <c r="D124" s="12"/>
      <c r="E124" s="18" t="s">
        <v>63</v>
      </c>
      <c r="F124" s="20" t="s">
        <v>8</v>
      </c>
      <c r="G124" s="23">
        <f t="shared" si="1"/>
        <v>0</v>
      </c>
      <c r="H124" s="23">
        <v>1</v>
      </c>
      <c r="I124" s="14" t="s">
        <v>196</v>
      </c>
    </row>
    <row r="125" spans="1:9" ht="30" customHeight="1">
      <c r="A125" s="15" t="s">
        <v>197</v>
      </c>
      <c r="B125" s="16"/>
      <c r="C125" s="16"/>
      <c r="D125" s="16"/>
      <c r="E125" s="19" t="s">
        <v>147</v>
      </c>
      <c r="F125" s="21" t="s">
        <v>8</v>
      </c>
      <c r="G125" s="24">
        <f t="shared" si="1"/>
        <v>0</v>
      </c>
      <c r="H125" s="24">
        <v>1</v>
      </c>
      <c r="I125" s="17"/>
    </row>
    <row r="126" spans="1:9" ht="30" customHeight="1">
      <c r="A126" s="11" t="s">
        <v>198</v>
      </c>
      <c r="B126" s="12"/>
      <c r="C126" s="12"/>
      <c r="D126" s="12"/>
      <c r="E126" s="18" t="s">
        <v>63</v>
      </c>
      <c r="F126" s="20" t="s">
        <v>8</v>
      </c>
      <c r="G126" s="23">
        <f t="shared" si="1"/>
        <v>0</v>
      </c>
      <c r="H126" s="23">
        <v>1</v>
      </c>
      <c r="I126" s="14"/>
    </row>
    <row r="127" spans="1:9" ht="30" customHeight="1">
      <c r="A127" s="15" t="s">
        <v>199</v>
      </c>
      <c r="B127" s="16">
        <v>45600</v>
      </c>
      <c r="C127" s="16">
        <v>45598</v>
      </c>
      <c r="D127" s="16">
        <v>45600</v>
      </c>
      <c r="E127" s="13" t="s">
        <v>7</v>
      </c>
      <c r="F127" s="21" t="s">
        <v>8</v>
      </c>
      <c r="G127" s="24">
        <f t="shared" si="1"/>
        <v>1</v>
      </c>
      <c r="H127" s="24">
        <v>1</v>
      </c>
      <c r="I127" s="17"/>
    </row>
    <row r="128" spans="1:9" ht="30" customHeight="1">
      <c r="A128" s="11" t="s">
        <v>200</v>
      </c>
      <c r="B128" s="12">
        <v>45597</v>
      </c>
      <c r="C128" s="12">
        <v>45591</v>
      </c>
      <c r="D128" s="12">
        <v>45597</v>
      </c>
      <c r="E128" s="13" t="s">
        <v>7</v>
      </c>
      <c r="F128" s="20" t="s">
        <v>8</v>
      </c>
      <c r="G128" s="23">
        <f t="shared" si="1"/>
        <v>1</v>
      </c>
      <c r="H128" s="23">
        <v>1</v>
      </c>
      <c r="I128" s="14"/>
    </row>
    <row r="129" spans="1:9" ht="30" customHeight="1">
      <c r="A129" s="15" t="s">
        <v>201</v>
      </c>
      <c r="B129" s="16"/>
      <c r="C129" s="16"/>
      <c r="D129" s="16"/>
      <c r="E129" s="18" t="s">
        <v>63</v>
      </c>
      <c r="F129" s="21" t="s">
        <v>8</v>
      </c>
      <c r="G129" s="24">
        <f t="shared" si="1"/>
        <v>0</v>
      </c>
      <c r="H129" s="24">
        <v>1</v>
      </c>
      <c r="I129" s="17"/>
    </row>
    <row r="130" spans="1:9" ht="30" customHeight="1">
      <c r="A130" s="11" t="s">
        <v>202</v>
      </c>
      <c r="B130" s="12"/>
      <c r="C130" s="12"/>
      <c r="D130" s="12"/>
      <c r="E130" s="18" t="s">
        <v>63</v>
      </c>
      <c r="F130" s="20" t="s">
        <v>8</v>
      </c>
      <c r="G130" s="23">
        <f t="shared" ref="G130:G193" si="2">IF(OR(ISBLANK(B130), ISBLANK(D130)), 0, IF(D130=B130, 1, D130-B130+1))</f>
        <v>0</v>
      </c>
      <c r="H130" s="23">
        <v>1</v>
      </c>
      <c r="I130" s="14"/>
    </row>
    <row r="131" spans="1:9" ht="30" customHeight="1">
      <c r="A131" s="15" t="s">
        <v>203</v>
      </c>
      <c r="B131" s="16">
        <v>45597</v>
      </c>
      <c r="C131" s="16">
        <v>45622</v>
      </c>
      <c r="D131" s="16">
        <v>45597</v>
      </c>
      <c r="E131" s="13" t="s">
        <v>7</v>
      </c>
      <c r="F131" s="21" t="s">
        <v>8</v>
      </c>
      <c r="G131" s="24">
        <f t="shared" si="2"/>
        <v>1</v>
      </c>
      <c r="H131" s="24">
        <v>1</v>
      </c>
      <c r="I131" s="17"/>
    </row>
    <row r="132" spans="1:9" ht="30" customHeight="1">
      <c r="A132" s="11" t="s">
        <v>204</v>
      </c>
      <c r="B132" s="12"/>
      <c r="C132" s="12"/>
      <c r="D132" s="12"/>
      <c r="E132" s="18" t="s">
        <v>63</v>
      </c>
      <c r="F132" s="20" t="s">
        <v>8</v>
      </c>
      <c r="G132" s="23">
        <f t="shared" si="2"/>
        <v>0</v>
      </c>
      <c r="H132" s="23">
        <v>1</v>
      </c>
      <c r="I132" s="14"/>
    </row>
    <row r="133" spans="1:9" ht="30" customHeight="1">
      <c r="A133" s="15" t="s">
        <v>205</v>
      </c>
      <c r="B133" s="16">
        <v>45601</v>
      </c>
      <c r="C133" s="16">
        <v>45598</v>
      </c>
      <c r="D133" s="16">
        <v>45604</v>
      </c>
      <c r="E133" s="13" t="s">
        <v>7</v>
      </c>
      <c r="F133" s="21" t="s">
        <v>8</v>
      </c>
      <c r="G133" s="24">
        <f t="shared" si="2"/>
        <v>4</v>
      </c>
      <c r="H133" s="24">
        <v>1</v>
      </c>
      <c r="I133" s="17"/>
    </row>
    <row r="134" spans="1:9" ht="30" customHeight="1">
      <c r="A134" s="11" t="s">
        <v>206</v>
      </c>
      <c r="B134" s="12"/>
      <c r="C134" s="12"/>
      <c r="D134" s="12"/>
      <c r="E134" s="18" t="s">
        <v>63</v>
      </c>
      <c r="F134" s="20" t="s">
        <v>207</v>
      </c>
      <c r="G134" s="23">
        <f t="shared" si="2"/>
        <v>0</v>
      </c>
      <c r="H134" s="23">
        <v>1</v>
      </c>
      <c r="I134" s="14"/>
    </row>
    <row r="135" spans="1:9" ht="30" customHeight="1">
      <c r="A135" s="15" t="s">
        <v>208</v>
      </c>
      <c r="B135" s="16">
        <v>45598</v>
      </c>
      <c r="C135" s="16">
        <v>45598</v>
      </c>
      <c r="D135" s="16">
        <v>45598</v>
      </c>
      <c r="E135" s="13" t="s">
        <v>7</v>
      </c>
      <c r="F135" s="21" t="s">
        <v>8</v>
      </c>
      <c r="G135" s="24">
        <f t="shared" si="2"/>
        <v>1</v>
      </c>
      <c r="H135" s="24">
        <v>1</v>
      </c>
      <c r="I135" s="17" t="s">
        <v>209</v>
      </c>
    </row>
    <row r="136" spans="1:9" ht="30" customHeight="1">
      <c r="A136" s="11" t="s">
        <v>210</v>
      </c>
      <c r="B136" s="12"/>
      <c r="C136" s="12"/>
      <c r="D136" s="12"/>
      <c r="E136" s="18" t="s">
        <v>63</v>
      </c>
      <c r="F136" s="20" t="s">
        <v>8</v>
      </c>
      <c r="G136" s="23">
        <f t="shared" si="2"/>
        <v>0</v>
      </c>
      <c r="H136" s="23">
        <v>1</v>
      </c>
      <c r="I136" s="14" t="s">
        <v>211</v>
      </c>
    </row>
    <row r="137" spans="1:9" ht="30" customHeight="1">
      <c r="A137" s="15" t="s">
        <v>212</v>
      </c>
      <c r="B137" s="16">
        <v>45598</v>
      </c>
      <c r="C137" s="16">
        <v>45598</v>
      </c>
      <c r="D137" s="16">
        <v>45598</v>
      </c>
      <c r="E137" s="13" t="s">
        <v>7</v>
      </c>
      <c r="F137" s="21" t="s">
        <v>8</v>
      </c>
      <c r="G137" s="24">
        <f t="shared" si="2"/>
        <v>1</v>
      </c>
      <c r="H137" s="24">
        <v>1</v>
      </c>
      <c r="I137" s="17"/>
    </row>
    <row r="138" spans="1:9" ht="30" customHeight="1">
      <c r="A138" s="11" t="s">
        <v>213</v>
      </c>
      <c r="B138" s="12"/>
      <c r="C138" s="12"/>
      <c r="D138" s="12"/>
      <c r="E138" s="18" t="s">
        <v>63</v>
      </c>
      <c r="F138" s="20" t="s">
        <v>8</v>
      </c>
      <c r="G138" s="23">
        <f t="shared" si="2"/>
        <v>0</v>
      </c>
      <c r="H138" s="23">
        <v>1</v>
      </c>
      <c r="I138" s="14" t="s">
        <v>214</v>
      </c>
    </row>
    <row r="139" spans="1:9" ht="30" customHeight="1">
      <c r="A139" s="15" t="s">
        <v>215</v>
      </c>
      <c r="B139" s="16"/>
      <c r="C139" s="16"/>
      <c r="D139" s="16"/>
      <c r="E139" s="18" t="s">
        <v>63</v>
      </c>
      <c r="F139" s="21" t="s">
        <v>8</v>
      </c>
      <c r="G139" s="24">
        <f t="shared" si="2"/>
        <v>0</v>
      </c>
      <c r="H139" s="24">
        <v>1</v>
      </c>
      <c r="I139" s="17"/>
    </row>
    <row r="140" spans="1:9" ht="30" customHeight="1">
      <c r="A140" s="11" t="s">
        <v>216</v>
      </c>
      <c r="B140" s="12"/>
      <c r="C140" s="12"/>
      <c r="D140" s="12"/>
      <c r="E140" s="18" t="s">
        <v>63</v>
      </c>
      <c r="F140" s="20" t="s">
        <v>8</v>
      </c>
      <c r="G140" s="23">
        <f t="shared" si="2"/>
        <v>0</v>
      </c>
      <c r="H140" s="23">
        <v>1</v>
      </c>
      <c r="I140" s="14"/>
    </row>
    <row r="141" spans="1:9" ht="30" customHeight="1">
      <c r="A141" s="15" t="s">
        <v>217</v>
      </c>
      <c r="B141" s="16">
        <v>45599</v>
      </c>
      <c r="C141" s="16">
        <v>45598</v>
      </c>
      <c r="D141" s="16">
        <v>45599</v>
      </c>
      <c r="E141" s="13" t="s">
        <v>7</v>
      </c>
      <c r="F141" s="21" t="s">
        <v>8</v>
      </c>
      <c r="G141" s="24">
        <f t="shared" si="2"/>
        <v>1</v>
      </c>
      <c r="H141" s="24">
        <v>1</v>
      </c>
      <c r="I141" s="17"/>
    </row>
    <row r="142" spans="1:9" ht="30" customHeight="1">
      <c r="A142" s="11" t="s">
        <v>218</v>
      </c>
      <c r="B142" s="12">
        <v>45598</v>
      </c>
      <c r="C142" s="12">
        <v>45598</v>
      </c>
      <c r="D142" s="12">
        <v>45598</v>
      </c>
      <c r="E142" s="13" t="s">
        <v>7</v>
      </c>
      <c r="F142" s="20" t="s">
        <v>8</v>
      </c>
      <c r="G142" s="23">
        <f t="shared" si="2"/>
        <v>1</v>
      </c>
      <c r="H142" s="23">
        <v>1</v>
      </c>
      <c r="I142" s="14" t="s">
        <v>219</v>
      </c>
    </row>
    <row r="143" spans="1:9" ht="30" customHeight="1">
      <c r="A143" s="15" t="s">
        <v>220</v>
      </c>
      <c r="B143" s="16"/>
      <c r="C143" s="16"/>
      <c r="D143" s="16"/>
      <c r="E143" s="18" t="s">
        <v>63</v>
      </c>
      <c r="F143" s="21" t="s">
        <v>8</v>
      </c>
      <c r="G143" s="24">
        <f t="shared" si="2"/>
        <v>0</v>
      </c>
      <c r="H143" s="24">
        <v>1</v>
      </c>
      <c r="I143" s="17" t="s">
        <v>221</v>
      </c>
    </row>
    <row r="144" spans="1:9" ht="30" customHeight="1">
      <c r="A144" s="11" t="s">
        <v>222</v>
      </c>
      <c r="B144" s="12">
        <v>45599</v>
      </c>
      <c r="C144" s="12">
        <v>45598</v>
      </c>
      <c r="D144" s="12">
        <v>45599</v>
      </c>
      <c r="E144" s="13" t="s">
        <v>7</v>
      </c>
      <c r="F144" s="20" t="s">
        <v>8</v>
      </c>
      <c r="G144" s="23">
        <f t="shared" si="2"/>
        <v>1</v>
      </c>
      <c r="H144" s="23">
        <v>1</v>
      </c>
      <c r="I144" s="14"/>
    </row>
    <row r="145" spans="1:9" ht="30" customHeight="1">
      <c r="A145" s="15" t="s">
        <v>223</v>
      </c>
      <c r="B145" s="16"/>
      <c r="C145" s="16"/>
      <c r="D145" s="16"/>
      <c r="E145" s="18" t="s">
        <v>63</v>
      </c>
      <c r="F145" s="21" t="s">
        <v>8</v>
      </c>
      <c r="G145" s="24">
        <f t="shared" si="2"/>
        <v>0</v>
      </c>
      <c r="H145" s="24">
        <v>1</v>
      </c>
      <c r="I145" s="17"/>
    </row>
    <row r="146" spans="1:9" ht="30" customHeight="1">
      <c r="A146" s="11" t="s">
        <v>224</v>
      </c>
      <c r="B146" s="12"/>
      <c r="C146" s="12"/>
      <c r="D146" s="12"/>
      <c r="E146" s="18" t="s">
        <v>63</v>
      </c>
      <c r="F146" s="20" t="s">
        <v>8</v>
      </c>
      <c r="G146" s="23">
        <f t="shared" si="2"/>
        <v>0</v>
      </c>
      <c r="H146" s="23">
        <v>1</v>
      </c>
      <c r="I146" s="14" t="s">
        <v>225</v>
      </c>
    </row>
    <row r="147" spans="1:9" ht="30" customHeight="1">
      <c r="A147" s="15" t="s">
        <v>226</v>
      </c>
      <c r="B147" s="16"/>
      <c r="C147" s="16"/>
      <c r="D147" s="16"/>
      <c r="E147" s="18" t="s">
        <v>63</v>
      </c>
      <c r="F147" s="21" t="s">
        <v>8</v>
      </c>
      <c r="G147" s="24">
        <f t="shared" si="2"/>
        <v>0</v>
      </c>
      <c r="H147" s="24">
        <v>1</v>
      </c>
      <c r="I147" s="17" t="s">
        <v>227</v>
      </c>
    </row>
    <row r="148" spans="1:9" ht="30" customHeight="1">
      <c r="A148" s="11" t="s">
        <v>228</v>
      </c>
      <c r="B148" s="12">
        <v>45599</v>
      </c>
      <c r="C148" s="12">
        <v>45598</v>
      </c>
      <c r="D148" s="12">
        <v>45599</v>
      </c>
      <c r="E148" s="13" t="s">
        <v>7</v>
      </c>
      <c r="F148" s="20" t="s">
        <v>8</v>
      </c>
      <c r="G148" s="23">
        <f t="shared" si="2"/>
        <v>1</v>
      </c>
      <c r="H148" s="23">
        <v>1</v>
      </c>
      <c r="I148" s="14"/>
    </row>
    <row r="149" spans="1:9" ht="30" customHeight="1">
      <c r="A149" s="15" t="s">
        <v>229</v>
      </c>
      <c r="B149" s="16"/>
      <c r="C149" s="16"/>
      <c r="D149" s="16"/>
      <c r="E149" s="18" t="s">
        <v>63</v>
      </c>
      <c r="F149" s="21" t="s">
        <v>8</v>
      </c>
      <c r="G149" s="24">
        <f t="shared" si="2"/>
        <v>0</v>
      </c>
      <c r="H149" s="24">
        <v>1</v>
      </c>
      <c r="I149" s="17" t="s">
        <v>230</v>
      </c>
    </row>
    <row r="150" spans="1:9" ht="30" customHeight="1">
      <c r="A150" s="11" t="s">
        <v>231</v>
      </c>
      <c r="B150" s="12"/>
      <c r="C150" s="12"/>
      <c r="D150" s="12"/>
      <c r="E150" s="18" t="s">
        <v>63</v>
      </c>
      <c r="F150" s="20" t="s">
        <v>8</v>
      </c>
      <c r="G150" s="23">
        <f t="shared" si="2"/>
        <v>0</v>
      </c>
      <c r="H150" s="23">
        <v>1</v>
      </c>
      <c r="I150" s="14"/>
    </row>
    <row r="151" spans="1:9" ht="30" customHeight="1">
      <c r="A151" s="15" t="s">
        <v>232</v>
      </c>
      <c r="B151" s="16"/>
      <c r="C151" s="16"/>
      <c r="D151" s="16"/>
      <c r="E151" s="18" t="s">
        <v>63</v>
      </c>
      <c r="F151" s="21" t="s">
        <v>8</v>
      </c>
      <c r="G151" s="24">
        <f t="shared" si="2"/>
        <v>0</v>
      </c>
      <c r="H151" s="24">
        <v>1</v>
      </c>
      <c r="I151" s="17"/>
    </row>
    <row r="152" spans="1:9" ht="30" customHeight="1">
      <c r="A152" s="11" t="s">
        <v>233</v>
      </c>
      <c r="B152" s="12"/>
      <c r="C152" s="12"/>
      <c r="D152" s="12"/>
      <c r="E152" s="18" t="s">
        <v>63</v>
      </c>
      <c r="F152" s="20" t="s">
        <v>8</v>
      </c>
      <c r="G152" s="23">
        <f t="shared" si="2"/>
        <v>0</v>
      </c>
      <c r="H152" s="23">
        <v>1</v>
      </c>
      <c r="I152" s="14" t="s">
        <v>234</v>
      </c>
    </row>
    <row r="153" spans="1:9" ht="30" customHeight="1">
      <c r="A153" s="15" t="s">
        <v>235</v>
      </c>
      <c r="B153" s="16"/>
      <c r="C153" s="16"/>
      <c r="D153" s="16"/>
      <c r="E153" s="18" t="s">
        <v>63</v>
      </c>
      <c r="F153" s="21" t="s">
        <v>8</v>
      </c>
      <c r="G153" s="24">
        <f t="shared" si="2"/>
        <v>0</v>
      </c>
      <c r="H153" s="24">
        <v>1</v>
      </c>
      <c r="I153" s="17" t="s">
        <v>236</v>
      </c>
    </row>
    <row r="154" spans="1:9" ht="30" customHeight="1">
      <c r="A154" s="11" t="s">
        <v>237</v>
      </c>
      <c r="B154" s="12"/>
      <c r="C154" s="12"/>
      <c r="D154" s="12"/>
      <c r="E154" s="18" t="s">
        <v>63</v>
      </c>
      <c r="F154" s="20" t="s">
        <v>8</v>
      </c>
      <c r="G154" s="23">
        <f t="shared" si="2"/>
        <v>0</v>
      </c>
      <c r="H154" s="23">
        <v>1</v>
      </c>
      <c r="I154" s="14"/>
    </row>
    <row r="155" spans="1:9" ht="30" customHeight="1">
      <c r="A155" s="15" t="s">
        <v>238</v>
      </c>
      <c r="B155" s="16">
        <v>45599</v>
      </c>
      <c r="C155" s="16">
        <v>45598</v>
      </c>
      <c r="D155" s="16">
        <v>45601</v>
      </c>
      <c r="E155" s="13" t="s">
        <v>7</v>
      </c>
      <c r="F155" s="21" t="s">
        <v>8</v>
      </c>
      <c r="G155" s="24">
        <f t="shared" si="2"/>
        <v>3</v>
      </c>
      <c r="H155" s="24">
        <v>1</v>
      </c>
      <c r="I155" s="17"/>
    </row>
    <row r="156" spans="1:9" ht="30" customHeight="1">
      <c r="A156" s="11" t="s">
        <v>239</v>
      </c>
      <c r="B156" s="12"/>
      <c r="C156" s="12"/>
      <c r="D156" s="12"/>
      <c r="E156" s="18" t="s">
        <v>63</v>
      </c>
      <c r="F156" s="20" t="s">
        <v>8</v>
      </c>
      <c r="G156" s="23">
        <f t="shared" si="2"/>
        <v>0</v>
      </c>
      <c r="H156" s="23">
        <v>1</v>
      </c>
      <c r="I156" s="14"/>
    </row>
    <row r="157" spans="1:9" ht="30" customHeight="1">
      <c r="A157" s="15" t="s">
        <v>240</v>
      </c>
      <c r="B157" s="16">
        <v>45599</v>
      </c>
      <c r="C157" s="16">
        <v>45598</v>
      </c>
      <c r="D157" s="16">
        <v>45599</v>
      </c>
      <c r="E157" s="13" t="s">
        <v>7</v>
      </c>
      <c r="F157" s="21" t="s">
        <v>8</v>
      </c>
      <c r="G157" s="24">
        <f t="shared" si="2"/>
        <v>1</v>
      </c>
      <c r="H157" s="24">
        <v>1</v>
      </c>
      <c r="I157" s="17"/>
    </row>
    <row r="158" spans="1:9" ht="30" customHeight="1">
      <c r="A158" s="11" t="s">
        <v>241</v>
      </c>
      <c r="B158" s="12"/>
      <c r="C158" s="12"/>
      <c r="D158" s="12"/>
      <c r="E158" s="18" t="s">
        <v>63</v>
      </c>
      <c r="F158" s="20" t="s">
        <v>242</v>
      </c>
      <c r="G158" s="23">
        <f t="shared" si="2"/>
        <v>0</v>
      </c>
      <c r="H158" s="23">
        <v>1</v>
      </c>
      <c r="I158" s="14" t="s">
        <v>243</v>
      </c>
    </row>
    <row r="159" spans="1:9" ht="30" customHeight="1">
      <c r="A159" s="15" t="s">
        <v>244</v>
      </c>
      <c r="B159" s="16">
        <v>45608</v>
      </c>
      <c r="C159" s="16">
        <v>45605</v>
      </c>
      <c r="D159" s="16">
        <v>45608</v>
      </c>
      <c r="E159" s="13" t="s">
        <v>7</v>
      </c>
      <c r="F159" s="21" t="s">
        <v>8</v>
      </c>
      <c r="G159" s="24">
        <f t="shared" si="2"/>
        <v>1</v>
      </c>
      <c r="H159" s="24">
        <v>1</v>
      </c>
      <c r="I159" s="17" t="s">
        <v>245</v>
      </c>
    </row>
    <row r="160" spans="1:9" ht="30" customHeight="1">
      <c r="A160" s="11" t="s">
        <v>246</v>
      </c>
      <c r="B160" s="12"/>
      <c r="C160" s="12"/>
      <c r="D160" s="12"/>
      <c r="E160" s="18" t="s">
        <v>63</v>
      </c>
      <c r="F160" s="20" t="s">
        <v>8</v>
      </c>
      <c r="G160" s="23">
        <f t="shared" si="2"/>
        <v>0</v>
      </c>
      <c r="H160" s="23">
        <v>1</v>
      </c>
      <c r="I160" s="14" t="s">
        <v>247</v>
      </c>
    </row>
    <row r="161" spans="1:9" ht="30" customHeight="1">
      <c r="A161" s="15" t="s">
        <v>248</v>
      </c>
      <c r="B161" s="16">
        <v>45600</v>
      </c>
      <c r="C161" s="16">
        <v>45598</v>
      </c>
      <c r="D161" s="16">
        <v>45600</v>
      </c>
      <c r="E161" s="13" t="s">
        <v>7</v>
      </c>
      <c r="F161" s="21" t="s">
        <v>8</v>
      </c>
      <c r="G161" s="24">
        <f t="shared" si="2"/>
        <v>1</v>
      </c>
      <c r="H161" s="24">
        <v>1</v>
      </c>
      <c r="I161" s="17"/>
    </row>
    <row r="162" spans="1:9" ht="30" customHeight="1">
      <c r="A162" s="11" t="s">
        <v>249</v>
      </c>
      <c r="B162" s="12"/>
      <c r="C162" s="12"/>
      <c r="D162" s="12"/>
      <c r="E162" s="18" t="s">
        <v>63</v>
      </c>
      <c r="F162" s="20" t="s">
        <v>8</v>
      </c>
      <c r="G162" s="23">
        <f t="shared" si="2"/>
        <v>0</v>
      </c>
      <c r="H162" s="23">
        <v>1</v>
      </c>
      <c r="I162" s="14" t="s">
        <v>250</v>
      </c>
    </row>
    <row r="163" spans="1:9" ht="30" customHeight="1">
      <c r="A163" s="15" t="s">
        <v>249</v>
      </c>
      <c r="B163" s="16"/>
      <c r="C163" s="16"/>
      <c r="D163" s="16"/>
      <c r="E163" s="18" t="s">
        <v>63</v>
      </c>
      <c r="F163" s="21" t="s">
        <v>8</v>
      </c>
      <c r="G163" s="24">
        <f t="shared" si="2"/>
        <v>0</v>
      </c>
      <c r="H163" s="24">
        <v>1</v>
      </c>
      <c r="I163" s="17"/>
    </row>
    <row r="164" spans="1:9" ht="30" customHeight="1">
      <c r="A164" s="11" t="s">
        <v>251</v>
      </c>
      <c r="B164" s="12"/>
      <c r="C164" s="12"/>
      <c r="D164" s="12"/>
      <c r="E164" s="18" t="s">
        <v>63</v>
      </c>
      <c r="F164" s="20" t="s">
        <v>8</v>
      </c>
      <c r="G164" s="23">
        <f t="shared" si="2"/>
        <v>0</v>
      </c>
      <c r="H164" s="23">
        <v>1</v>
      </c>
      <c r="I164" s="14"/>
    </row>
    <row r="165" spans="1:9" ht="30" customHeight="1">
      <c r="A165" s="15" t="s">
        <v>252</v>
      </c>
      <c r="B165" s="16">
        <v>45605</v>
      </c>
      <c r="C165" s="16">
        <v>45605</v>
      </c>
      <c r="D165" s="16">
        <v>45605</v>
      </c>
      <c r="E165" s="13" t="s">
        <v>7</v>
      </c>
      <c r="F165" s="21" t="s">
        <v>8</v>
      </c>
      <c r="G165" s="24">
        <f t="shared" si="2"/>
        <v>1</v>
      </c>
      <c r="H165" s="24">
        <v>1</v>
      </c>
      <c r="I165" s="17"/>
    </row>
    <row r="166" spans="1:9" ht="30" customHeight="1">
      <c r="A166" s="11" t="s">
        <v>253</v>
      </c>
      <c r="B166" s="12"/>
      <c r="C166" s="12"/>
      <c r="D166" s="12"/>
      <c r="E166" s="18" t="s">
        <v>63</v>
      </c>
      <c r="F166" s="20" t="s">
        <v>8</v>
      </c>
      <c r="G166" s="23">
        <f t="shared" si="2"/>
        <v>0</v>
      </c>
      <c r="H166" s="23">
        <v>1</v>
      </c>
      <c r="I166" s="14"/>
    </row>
    <row r="167" spans="1:9" ht="30" customHeight="1">
      <c r="A167" s="15" t="s">
        <v>254</v>
      </c>
      <c r="B167" s="16">
        <v>45602</v>
      </c>
      <c r="C167" s="16">
        <v>45598</v>
      </c>
      <c r="D167" s="16"/>
      <c r="E167" s="19" t="s">
        <v>13</v>
      </c>
      <c r="F167" s="21" t="s">
        <v>8</v>
      </c>
      <c r="G167" s="24">
        <f t="shared" si="2"/>
        <v>0</v>
      </c>
      <c r="H167" s="24">
        <v>1</v>
      </c>
      <c r="I167" s="17"/>
    </row>
    <row r="168" spans="1:9" ht="30" customHeight="1">
      <c r="A168" s="11" t="s">
        <v>255</v>
      </c>
      <c r="B168" s="12"/>
      <c r="C168" s="12"/>
      <c r="D168" s="12"/>
      <c r="E168" s="18" t="s">
        <v>63</v>
      </c>
      <c r="F168" s="20" t="s">
        <v>8</v>
      </c>
      <c r="G168" s="23">
        <f t="shared" si="2"/>
        <v>0</v>
      </c>
      <c r="H168" s="23">
        <v>1</v>
      </c>
      <c r="I168" s="14" t="s">
        <v>256</v>
      </c>
    </row>
    <row r="169" spans="1:9" ht="30" customHeight="1">
      <c r="A169" s="15" t="s">
        <v>257</v>
      </c>
      <c r="B169" s="16">
        <v>45604</v>
      </c>
      <c r="C169" s="16">
        <v>45598</v>
      </c>
      <c r="D169" s="16">
        <v>45604</v>
      </c>
      <c r="E169" s="13" t="s">
        <v>7</v>
      </c>
      <c r="F169" s="21" t="s">
        <v>8</v>
      </c>
      <c r="G169" s="24">
        <f t="shared" si="2"/>
        <v>1</v>
      </c>
      <c r="H169" s="24">
        <v>1</v>
      </c>
      <c r="I169" s="17"/>
    </row>
    <row r="170" spans="1:9" ht="30" customHeight="1">
      <c r="A170" s="11" t="s">
        <v>258</v>
      </c>
      <c r="B170" s="12">
        <v>45604</v>
      </c>
      <c r="C170" s="12">
        <v>45598</v>
      </c>
      <c r="D170" s="12">
        <v>45604</v>
      </c>
      <c r="E170" s="13" t="s">
        <v>7</v>
      </c>
      <c r="F170" s="20" t="s">
        <v>8</v>
      </c>
      <c r="G170" s="23">
        <f t="shared" si="2"/>
        <v>1</v>
      </c>
      <c r="H170" s="23">
        <v>1</v>
      </c>
      <c r="I170" s="14"/>
    </row>
    <row r="171" spans="1:9" ht="30" customHeight="1">
      <c r="A171" s="15" t="s">
        <v>259</v>
      </c>
      <c r="B171" s="16">
        <v>45604</v>
      </c>
      <c r="C171" s="16">
        <v>45598</v>
      </c>
      <c r="D171" s="16">
        <v>45604</v>
      </c>
      <c r="E171" s="13" t="s">
        <v>7</v>
      </c>
      <c r="F171" s="21" t="s">
        <v>8</v>
      </c>
      <c r="G171" s="24">
        <f t="shared" si="2"/>
        <v>1</v>
      </c>
      <c r="H171" s="24">
        <v>1</v>
      </c>
      <c r="I171" s="17"/>
    </row>
    <row r="172" spans="1:9" ht="30" customHeight="1">
      <c r="A172" s="11" t="s">
        <v>260</v>
      </c>
      <c r="B172" s="12">
        <v>45604</v>
      </c>
      <c r="C172" s="12">
        <v>45598</v>
      </c>
      <c r="D172" s="12">
        <v>45604</v>
      </c>
      <c r="E172" s="13" t="s">
        <v>7</v>
      </c>
      <c r="F172" s="20" t="s">
        <v>8</v>
      </c>
      <c r="G172" s="23">
        <f t="shared" si="2"/>
        <v>1</v>
      </c>
      <c r="H172" s="23">
        <v>1</v>
      </c>
      <c r="I172" s="14"/>
    </row>
    <row r="173" spans="1:9" ht="30" customHeight="1">
      <c r="A173" s="15" t="s">
        <v>261</v>
      </c>
      <c r="B173" s="16"/>
      <c r="C173" s="16"/>
      <c r="D173" s="16"/>
      <c r="E173" s="18" t="s">
        <v>63</v>
      </c>
      <c r="F173" s="21" t="s">
        <v>8</v>
      </c>
      <c r="G173" s="24">
        <f t="shared" si="2"/>
        <v>0</v>
      </c>
      <c r="H173" s="24">
        <v>1</v>
      </c>
      <c r="I173" s="17"/>
    </row>
    <row r="174" spans="1:9" ht="30" customHeight="1">
      <c r="A174" s="11" t="s">
        <v>262</v>
      </c>
      <c r="B174" s="12"/>
      <c r="C174" s="12"/>
      <c r="D174" s="12"/>
      <c r="E174" s="18" t="s">
        <v>63</v>
      </c>
      <c r="F174" s="20" t="s">
        <v>8</v>
      </c>
      <c r="G174" s="23">
        <f t="shared" si="2"/>
        <v>0</v>
      </c>
      <c r="H174" s="23">
        <v>1</v>
      </c>
      <c r="I174" s="14"/>
    </row>
    <row r="175" spans="1:9" ht="30" customHeight="1">
      <c r="A175" s="15" t="s">
        <v>263</v>
      </c>
      <c r="B175" s="16">
        <v>45605</v>
      </c>
      <c r="C175" s="16">
        <v>45605</v>
      </c>
      <c r="D175" s="16">
        <v>45605</v>
      </c>
      <c r="E175" s="13" t="s">
        <v>7</v>
      </c>
      <c r="F175" s="21" t="s">
        <v>8</v>
      </c>
      <c r="G175" s="24">
        <f t="shared" si="2"/>
        <v>1</v>
      </c>
      <c r="H175" s="24">
        <v>1</v>
      </c>
      <c r="I175" s="17" t="s">
        <v>264</v>
      </c>
    </row>
    <row r="176" spans="1:9" ht="30" customHeight="1">
      <c r="A176" s="11" t="s">
        <v>265</v>
      </c>
      <c r="B176" s="12">
        <v>45621</v>
      </c>
      <c r="C176" s="12">
        <v>45619</v>
      </c>
      <c r="D176" s="12">
        <v>45621</v>
      </c>
      <c r="E176" s="13" t="s">
        <v>7</v>
      </c>
      <c r="F176" s="20" t="s">
        <v>8</v>
      </c>
      <c r="G176" s="23">
        <f t="shared" si="2"/>
        <v>1</v>
      </c>
      <c r="H176" s="23">
        <v>1</v>
      </c>
      <c r="I176" s="14"/>
    </row>
    <row r="177" spans="1:9" ht="30" customHeight="1">
      <c r="A177" s="15" t="s">
        <v>266</v>
      </c>
      <c r="B177" s="16">
        <v>45629</v>
      </c>
      <c r="C177" s="16">
        <v>45626</v>
      </c>
      <c r="D177" s="16">
        <v>45629</v>
      </c>
      <c r="E177" s="13" t="s">
        <v>7</v>
      </c>
      <c r="F177" s="21" t="s">
        <v>8</v>
      </c>
      <c r="G177" s="24">
        <f t="shared" si="2"/>
        <v>1</v>
      </c>
      <c r="H177" s="24">
        <v>1</v>
      </c>
      <c r="I177" s="17"/>
    </row>
    <row r="178" spans="1:9" ht="30" customHeight="1">
      <c r="A178" s="11" t="s">
        <v>267</v>
      </c>
      <c r="B178" s="12"/>
      <c r="C178" s="12"/>
      <c r="D178" s="12"/>
      <c r="E178" s="18" t="s">
        <v>63</v>
      </c>
      <c r="F178" s="20" t="s">
        <v>8</v>
      </c>
      <c r="G178" s="23">
        <f t="shared" si="2"/>
        <v>0</v>
      </c>
      <c r="H178" s="23">
        <v>1</v>
      </c>
      <c r="I178" s="14"/>
    </row>
    <row r="179" spans="1:9" ht="30" customHeight="1">
      <c r="A179" s="15" t="s">
        <v>268</v>
      </c>
      <c r="B179" s="16">
        <v>45604</v>
      </c>
      <c r="C179" s="16">
        <v>45598</v>
      </c>
      <c r="D179" s="16">
        <v>45604</v>
      </c>
      <c r="E179" s="13" t="s">
        <v>7</v>
      </c>
      <c r="F179" s="21" t="s">
        <v>8</v>
      </c>
      <c r="G179" s="24">
        <f t="shared" si="2"/>
        <v>1</v>
      </c>
      <c r="H179" s="24">
        <v>1</v>
      </c>
      <c r="I179" s="17"/>
    </row>
    <row r="180" spans="1:9" ht="30" customHeight="1">
      <c r="A180" s="11" t="s">
        <v>269</v>
      </c>
      <c r="B180" s="12">
        <v>45605</v>
      </c>
      <c r="C180" s="12">
        <v>45605</v>
      </c>
      <c r="D180" s="12">
        <v>45605</v>
      </c>
      <c r="E180" s="13" t="s">
        <v>7</v>
      </c>
      <c r="F180" s="20" t="s">
        <v>8</v>
      </c>
      <c r="G180" s="23">
        <f t="shared" si="2"/>
        <v>1</v>
      </c>
      <c r="H180" s="23">
        <v>1</v>
      </c>
      <c r="I180" s="14"/>
    </row>
    <row r="181" spans="1:9" ht="30" customHeight="1">
      <c r="A181" s="15" t="s">
        <v>270</v>
      </c>
      <c r="B181" s="16">
        <v>45605</v>
      </c>
      <c r="C181" s="16">
        <v>45605</v>
      </c>
      <c r="D181" s="16">
        <v>45605</v>
      </c>
      <c r="E181" s="13" t="s">
        <v>7</v>
      </c>
      <c r="F181" s="21" t="s">
        <v>8</v>
      </c>
      <c r="G181" s="24">
        <f t="shared" si="2"/>
        <v>1</v>
      </c>
      <c r="H181" s="24">
        <v>1</v>
      </c>
      <c r="I181" s="17" t="s">
        <v>271</v>
      </c>
    </row>
    <row r="182" spans="1:9" ht="30" customHeight="1">
      <c r="A182" s="11" t="s">
        <v>272</v>
      </c>
      <c r="B182" s="12"/>
      <c r="C182" s="12"/>
      <c r="D182" s="12"/>
      <c r="E182" s="18" t="s">
        <v>63</v>
      </c>
      <c r="F182" s="20" t="s">
        <v>8</v>
      </c>
      <c r="G182" s="23">
        <f t="shared" si="2"/>
        <v>0</v>
      </c>
      <c r="H182" s="23">
        <v>1</v>
      </c>
      <c r="I182" s="14" t="s">
        <v>273</v>
      </c>
    </row>
    <row r="183" spans="1:9" ht="30" customHeight="1">
      <c r="A183" s="15" t="s">
        <v>274</v>
      </c>
      <c r="B183" s="16">
        <v>45605</v>
      </c>
      <c r="C183" s="16">
        <v>45605</v>
      </c>
      <c r="D183" s="16">
        <v>45605</v>
      </c>
      <c r="E183" s="13" t="s">
        <v>7</v>
      </c>
      <c r="F183" s="21" t="s">
        <v>8</v>
      </c>
      <c r="G183" s="24">
        <f t="shared" si="2"/>
        <v>1</v>
      </c>
      <c r="H183" s="24">
        <v>1</v>
      </c>
      <c r="I183" s="17"/>
    </row>
    <row r="184" spans="1:9" ht="30" customHeight="1">
      <c r="A184" s="11" t="s">
        <v>275</v>
      </c>
      <c r="B184" s="12"/>
      <c r="C184" s="12"/>
      <c r="D184" s="12"/>
      <c r="E184" s="18" t="s">
        <v>63</v>
      </c>
      <c r="F184" s="20" t="s">
        <v>276</v>
      </c>
      <c r="G184" s="23">
        <f t="shared" si="2"/>
        <v>0</v>
      </c>
      <c r="H184" s="23">
        <v>1</v>
      </c>
      <c r="I184" s="14"/>
    </row>
    <row r="185" spans="1:9" ht="30" customHeight="1">
      <c r="A185" s="15" t="s">
        <v>277</v>
      </c>
      <c r="B185" s="16"/>
      <c r="C185" s="16"/>
      <c r="D185" s="16"/>
      <c r="E185" s="18" t="s">
        <v>63</v>
      </c>
      <c r="F185" s="21" t="s">
        <v>8</v>
      </c>
      <c r="G185" s="24">
        <f t="shared" si="2"/>
        <v>0</v>
      </c>
      <c r="H185" s="24">
        <v>1</v>
      </c>
      <c r="I185" s="17"/>
    </row>
    <row r="186" spans="1:9" ht="30" customHeight="1">
      <c r="A186" s="11" t="s">
        <v>278</v>
      </c>
      <c r="B186" s="12">
        <v>45605</v>
      </c>
      <c r="C186" s="12">
        <v>45605</v>
      </c>
      <c r="D186" s="12">
        <v>45606</v>
      </c>
      <c r="E186" s="13" t="s">
        <v>7</v>
      </c>
      <c r="F186" s="20" t="s">
        <v>8</v>
      </c>
      <c r="G186" s="23">
        <f t="shared" si="2"/>
        <v>2</v>
      </c>
      <c r="H186" s="23">
        <v>1</v>
      </c>
      <c r="I186" s="14"/>
    </row>
    <row r="187" spans="1:9" ht="30" customHeight="1">
      <c r="A187" s="15" t="s">
        <v>279</v>
      </c>
      <c r="B187" s="16"/>
      <c r="C187" s="16"/>
      <c r="D187" s="16"/>
      <c r="E187" s="18" t="s">
        <v>63</v>
      </c>
      <c r="F187" s="21" t="s">
        <v>8</v>
      </c>
      <c r="G187" s="24">
        <f t="shared" si="2"/>
        <v>0</v>
      </c>
      <c r="H187" s="24">
        <v>1</v>
      </c>
      <c r="I187" s="17" t="s">
        <v>280</v>
      </c>
    </row>
    <row r="188" spans="1:9" ht="30" customHeight="1">
      <c r="A188" s="11" t="s">
        <v>281</v>
      </c>
      <c r="B188" s="12"/>
      <c r="C188" s="12"/>
      <c r="D188" s="12"/>
      <c r="E188" s="18" t="s">
        <v>63</v>
      </c>
      <c r="F188" s="20" t="s">
        <v>8</v>
      </c>
      <c r="G188" s="23">
        <f t="shared" si="2"/>
        <v>0</v>
      </c>
      <c r="H188" s="23">
        <v>1</v>
      </c>
      <c r="I188" s="14" t="s">
        <v>282</v>
      </c>
    </row>
    <row r="189" spans="1:9" ht="30" customHeight="1">
      <c r="A189" s="15" t="s">
        <v>283</v>
      </c>
      <c r="B189" s="16"/>
      <c r="C189" s="16"/>
      <c r="D189" s="16"/>
      <c r="E189" s="18" t="s">
        <v>63</v>
      </c>
      <c r="F189" s="21" t="s">
        <v>8</v>
      </c>
      <c r="G189" s="24">
        <f t="shared" si="2"/>
        <v>0</v>
      </c>
      <c r="H189" s="24">
        <v>1</v>
      </c>
      <c r="I189" s="17" t="s">
        <v>284</v>
      </c>
    </row>
    <row r="190" spans="1:9" ht="30" customHeight="1">
      <c r="A190" s="11" t="s">
        <v>285</v>
      </c>
      <c r="B190" s="12"/>
      <c r="C190" s="12"/>
      <c r="D190" s="12"/>
      <c r="E190" s="18" t="s">
        <v>63</v>
      </c>
      <c r="F190" s="20" t="s">
        <v>8</v>
      </c>
      <c r="G190" s="23">
        <f t="shared" si="2"/>
        <v>0</v>
      </c>
      <c r="H190" s="23">
        <v>1</v>
      </c>
      <c r="I190" s="14" t="s">
        <v>286</v>
      </c>
    </row>
    <row r="191" spans="1:9" ht="30" customHeight="1">
      <c r="A191" s="15" t="s">
        <v>287</v>
      </c>
      <c r="B191" s="16"/>
      <c r="C191" s="16"/>
      <c r="D191" s="16"/>
      <c r="E191" s="18" t="s">
        <v>63</v>
      </c>
      <c r="F191" s="21" t="s">
        <v>8</v>
      </c>
      <c r="G191" s="24">
        <f t="shared" si="2"/>
        <v>0</v>
      </c>
      <c r="H191" s="24">
        <v>1</v>
      </c>
      <c r="I191" s="17" t="s">
        <v>288</v>
      </c>
    </row>
    <row r="192" spans="1:9" ht="30" customHeight="1">
      <c r="A192" s="11" t="s">
        <v>289</v>
      </c>
      <c r="B192" s="12"/>
      <c r="C192" s="12"/>
      <c r="D192" s="12"/>
      <c r="E192" s="18" t="s">
        <v>63</v>
      </c>
      <c r="F192" s="20" t="s">
        <v>8</v>
      </c>
      <c r="G192" s="23">
        <f t="shared" si="2"/>
        <v>0</v>
      </c>
      <c r="H192" s="23">
        <v>1</v>
      </c>
      <c r="I192" s="14" t="s">
        <v>290</v>
      </c>
    </row>
    <row r="193" spans="1:26" ht="30" customHeight="1">
      <c r="A193" s="15" t="s">
        <v>291</v>
      </c>
      <c r="B193" s="16"/>
      <c r="C193" s="16"/>
      <c r="D193" s="16"/>
      <c r="E193" s="18" t="s">
        <v>63</v>
      </c>
      <c r="F193" s="21" t="s">
        <v>8</v>
      </c>
      <c r="G193" s="24">
        <f t="shared" si="2"/>
        <v>0</v>
      </c>
      <c r="H193" s="24">
        <v>1</v>
      </c>
      <c r="I193" s="17" t="s">
        <v>292</v>
      </c>
    </row>
    <row r="194" spans="1:26" ht="30" customHeight="1">
      <c r="A194" s="11" t="s">
        <v>293</v>
      </c>
      <c r="B194" s="12"/>
      <c r="C194" s="12"/>
      <c r="D194" s="12"/>
      <c r="E194" s="18" t="s">
        <v>63</v>
      </c>
      <c r="F194" s="20" t="s">
        <v>8</v>
      </c>
      <c r="G194" s="23">
        <f t="shared" ref="G194:G257" si="3">IF(OR(ISBLANK(B194), ISBLANK(D194)), 0, IF(D194=B194, 1, D194-B194+1))</f>
        <v>0</v>
      </c>
      <c r="H194" s="23">
        <v>1</v>
      </c>
      <c r="I194" s="14"/>
    </row>
    <row r="195" spans="1:26" ht="30" customHeight="1">
      <c r="A195" s="15" t="s">
        <v>294</v>
      </c>
      <c r="B195" s="16">
        <v>45606</v>
      </c>
      <c r="C195" s="16">
        <v>45605</v>
      </c>
      <c r="D195" s="16">
        <v>45606</v>
      </c>
      <c r="E195" s="13" t="s">
        <v>7</v>
      </c>
      <c r="F195" s="21" t="s">
        <v>8</v>
      </c>
      <c r="G195" s="24">
        <f t="shared" si="3"/>
        <v>1</v>
      </c>
      <c r="H195" s="24">
        <v>1</v>
      </c>
      <c r="I195" s="17"/>
    </row>
    <row r="196" spans="1:26" ht="30" customHeight="1">
      <c r="A196" s="11" t="s">
        <v>295</v>
      </c>
      <c r="B196" s="12"/>
      <c r="C196" s="12"/>
      <c r="D196" s="12"/>
      <c r="E196" s="18" t="s">
        <v>63</v>
      </c>
      <c r="F196" s="20" t="s">
        <v>8</v>
      </c>
      <c r="G196" s="23">
        <f t="shared" si="3"/>
        <v>0</v>
      </c>
      <c r="H196" s="23">
        <v>1</v>
      </c>
      <c r="I196" s="14" t="s">
        <v>296</v>
      </c>
    </row>
    <row r="197" spans="1:26" ht="30" customHeight="1">
      <c r="A197" s="15" t="s">
        <v>297</v>
      </c>
      <c r="B197" s="16">
        <v>45606</v>
      </c>
      <c r="C197" s="16">
        <v>45605</v>
      </c>
      <c r="D197" s="16">
        <v>45606</v>
      </c>
      <c r="E197" s="13" t="s">
        <v>7</v>
      </c>
      <c r="F197" s="21" t="s">
        <v>8</v>
      </c>
      <c r="G197" s="24">
        <f t="shared" si="3"/>
        <v>1</v>
      </c>
      <c r="H197" s="24">
        <v>1</v>
      </c>
      <c r="I197" s="17"/>
    </row>
    <row r="198" spans="1:26" ht="30" customHeight="1">
      <c r="A198" s="11" t="s">
        <v>298</v>
      </c>
      <c r="B198" s="12">
        <v>45606</v>
      </c>
      <c r="C198" s="12">
        <v>45605</v>
      </c>
      <c r="D198" s="12">
        <v>45606</v>
      </c>
      <c r="E198" s="13" t="s">
        <v>7</v>
      </c>
      <c r="F198" s="20" t="s">
        <v>8</v>
      </c>
      <c r="G198" s="23">
        <f t="shared" si="3"/>
        <v>1</v>
      </c>
      <c r="H198" s="23">
        <v>1</v>
      </c>
      <c r="I198" s="14"/>
    </row>
    <row r="199" spans="1:26" ht="30" customHeight="1">
      <c r="A199" s="15" t="s">
        <v>299</v>
      </c>
      <c r="B199" s="16">
        <v>45606</v>
      </c>
      <c r="C199" s="16">
        <v>45605</v>
      </c>
      <c r="D199" s="16">
        <v>45606</v>
      </c>
      <c r="E199" s="13" t="s">
        <v>7</v>
      </c>
      <c r="F199" s="21" t="s">
        <v>8</v>
      </c>
      <c r="G199" s="24">
        <f t="shared" si="3"/>
        <v>1</v>
      </c>
      <c r="H199" s="24">
        <v>1</v>
      </c>
      <c r="I199" s="17"/>
    </row>
    <row r="200" spans="1:26" ht="30" customHeight="1">
      <c r="A200" s="11" t="s">
        <v>300</v>
      </c>
      <c r="B200" s="12">
        <v>45606</v>
      </c>
      <c r="C200" s="12">
        <v>45605</v>
      </c>
      <c r="D200" s="12">
        <v>45606</v>
      </c>
      <c r="E200" s="13" t="s">
        <v>7</v>
      </c>
      <c r="F200" s="20" t="s">
        <v>8</v>
      </c>
      <c r="G200" s="23">
        <f t="shared" si="3"/>
        <v>1</v>
      </c>
      <c r="H200" s="23">
        <v>1</v>
      </c>
      <c r="I200" s="14"/>
    </row>
    <row r="201" spans="1:26" ht="30" customHeight="1">
      <c r="A201" s="15" t="s">
        <v>301</v>
      </c>
      <c r="B201" s="16">
        <v>45606</v>
      </c>
      <c r="C201" s="16">
        <v>45605</v>
      </c>
      <c r="D201" s="16">
        <v>45606</v>
      </c>
      <c r="E201" s="13" t="s">
        <v>7</v>
      </c>
      <c r="F201" s="21" t="s">
        <v>8</v>
      </c>
      <c r="G201" s="24">
        <f t="shared" si="3"/>
        <v>1</v>
      </c>
      <c r="H201" s="24">
        <v>1</v>
      </c>
      <c r="I201" s="17"/>
    </row>
    <row r="202" spans="1:26" ht="30" customHeight="1">
      <c r="A202" s="11" t="s">
        <v>302</v>
      </c>
      <c r="B202" s="12">
        <v>45606</v>
      </c>
      <c r="C202" s="12">
        <v>45605</v>
      </c>
      <c r="D202" s="12">
        <v>45609</v>
      </c>
      <c r="E202" s="13" t="s">
        <v>7</v>
      </c>
      <c r="F202" s="20" t="s">
        <v>8</v>
      </c>
      <c r="G202" s="23">
        <f t="shared" si="3"/>
        <v>4</v>
      </c>
      <c r="H202" s="23">
        <v>1</v>
      </c>
      <c r="I202" s="14"/>
    </row>
    <row r="203" spans="1:26" ht="30" customHeight="1">
      <c r="A203" s="15" t="s">
        <v>303</v>
      </c>
      <c r="B203" s="16">
        <v>45606</v>
      </c>
      <c r="C203" s="16">
        <v>45605</v>
      </c>
      <c r="D203" s="16">
        <v>45606</v>
      </c>
      <c r="E203" s="13" t="s">
        <v>7</v>
      </c>
      <c r="F203" s="21" t="s">
        <v>8</v>
      </c>
      <c r="G203" s="24">
        <f t="shared" si="3"/>
        <v>1</v>
      </c>
      <c r="H203" s="24">
        <v>1</v>
      </c>
      <c r="I203" s="17"/>
      <c r="Z203" s="10"/>
    </row>
    <row r="204" spans="1:26" ht="30" customHeight="1">
      <c r="A204" s="11" t="s">
        <v>304</v>
      </c>
      <c r="B204" s="12"/>
      <c r="C204" s="12"/>
      <c r="D204" s="12"/>
      <c r="E204" s="18" t="s">
        <v>63</v>
      </c>
      <c r="F204" s="20" t="s">
        <v>8</v>
      </c>
      <c r="G204" s="23">
        <f t="shared" si="3"/>
        <v>0</v>
      </c>
      <c r="H204" s="23">
        <v>1</v>
      </c>
      <c r="I204" s="14"/>
      <c r="Z204" s="10"/>
    </row>
    <row r="205" spans="1:26" ht="30" customHeight="1">
      <c r="A205" s="15" t="s">
        <v>305</v>
      </c>
      <c r="B205" s="16">
        <v>45607</v>
      </c>
      <c r="C205" s="16">
        <v>45605</v>
      </c>
      <c r="D205" s="16">
        <v>45607</v>
      </c>
      <c r="E205" s="13" t="s">
        <v>7</v>
      </c>
      <c r="F205" s="21" t="s">
        <v>8</v>
      </c>
      <c r="G205" s="24">
        <f t="shared" si="3"/>
        <v>1</v>
      </c>
      <c r="H205" s="24">
        <v>1</v>
      </c>
      <c r="I205" s="17" t="s">
        <v>306</v>
      </c>
      <c r="Z205" s="10"/>
    </row>
    <row r="206" spans="1:26" ht="30" customHeight="1">
      <c r="A206" s="11" t="s">
        <v>307</v>
      </c>
      <c r="B206" s="12"/>
      <c r="C206" s="12"/>
      <c r="D206" s="12"/>
      <c r="E206" s="18" t="s">
        <v>63</v>
      </c>
      <c r="F206" s="20" t="s">
        <v>8</v>
      </c>
      <c r="G206" s="23">
        <f t="shared" si="3"/>
        <v>0</v>
      </c>
      <c r="H206" s="23">
        <v>1</v>
      </c>
      <c r="I206" s="14" t="s">
        <v>308</v>
      </c>
      <c r="Z206" s="10"/>
    </row>
    <row r="207" spans="1:26" ht="30" customHeight="1">
      <c r="A207" s="15" t="s">
        <v>309</v>
      </c>
      <c r="B207" s="16"/>
      <c r="C207" s="16"/>
      <c r="D207" s="16"/>
      <c r="E207" s="18" t="s">
        <v>63</v>
      </c>
      <c r="F207" s="21" t="s">
        <v>8</v>
      </c>
      <c r="G207" s="24">
        <f t="shared" si="3"/>
        <v>0</v>
      </c>
      <c r="H207" s="24">
        <v>1</v>
      </c>
      <c r="I207" s="17"/>
      <c r="Z207" s="10"/>
    </row>
    <row r="208" spans="1:26" ht="30" customHeight="1">
      <c r="A208" s="11" t="s">
        <v>310</v>
      </c>
      <c r="B208" s="12"/>
      <c r="C208" s="12"/>
      <c r="D208" s="12"/>
      <c r="E208" s="18" t="s">
        <v>63</v>
      </c>
      <c r="F208" s="20" t="s">
        <v>8</v>
      </c>
      <c r="G208" s="23">
        <f t="shared" si="3"/>
        <v>0</v>
      </c>
      <c r="H208" s="23">
        <v>1</v>
      </c>
      <c r="I208" s="14" t="s">
        <v>311</v>
      </c>
      <c r="X208" s="5"/>
      <c r="Z208" s="10"/>
    </row>
    <row r="209" spans="1:26" ht="30" customHeight="1">
      <c r="A209" s="15" t="s">
        <v>312</v>
      </c>
      <c r="B209" s="16"/>
      <c r="C209" s="16"/>
      <c r="D209" s="16"/>
      <c r="E209" s="18" t="s">
        <v>63</v>
      </c>
      <c r="F209" s="21" t="s">
        <v>8</v>
      </c>
      <c r="G209" s="24">
        <f t="shared" si="3"/>
        <v>0</v>
      </c>
      <c r="H209" s="24">
        <v>1</v>
      </c>
      <c r="I209" s="17"/>
      <c r="X209" s="5"/>
      <c r="Z209" s="10"/>
    </row>
    <row r="210" spans="1:26" ht="30" customHeight="1">
      <c r="A210" s="11" t="s">
        <v>313</v>
      </c>
      <c r="B210" s="12"/>
      <c r="C210" s="12"/>
      <c r="D210" s="12"/>
      <c r="E210" s="18" t="s">
        <v>63</v>
      </c>
      <c r="F210" s="20" t="s">
        <v>8</v>
      </c>
      <c r="G210" s="23">
        <f t="shared" si="3"/>
        <v>0</v>
      </c>
      <c r="H210" s="23">
        <v>1</v>
      </c>
      <c r="I210" s="14" t="s">
        <v>314</v>
      </c>
      <c r="X210" s="5"/>
      <c r="Z210" s="10"/>
    </row>
    <row r="211" spans="1:26" ht="30" customHeight="1">
      <c r="A211" s="15" t="s">
        <v>315</v>
      </c>
      <c r="B211" s="16"/>
      <c r="C211" s="16"/>
      <c r="D211" s="16"/>
      <c r="E211" s="18" t="s">
        <v>63</v>
      </c>
      <c r="F211" s="21" t="s">
        <v>8</v>
      </c>
      <c r="G211" s="24">
        <f t="shared" si="3"/>
        <v>0</v>
      </c>
      <c r="H211" s="24">
        <v>1</v>
      </c>
      <c r="I211" s="17"/>
      <c r="X211" s="5"/>
      <c r="Z211" s="10"/>
    </row>
    <row r="212" spans="1:26" ht="30" customHeight="1">
      <c r="A212" s="11" t="s">
        <v>316</v>
      </c>
      <c r="B212" s="12"/>
      <c r="C212" s="12"/>
      <c r="D212" s="12"/>
      <c r="E212" s="18" t="s">
        <v>63</v>
      </c>
      <c r="F212" s="20" t="s">
        <v>8</v>
      </c>
      <c r="G212" s="23">
        <f t="shared" si="3"/>
        <v>0</v>
      </c>
      <c r="H212" s="23">
        <v>1</v>
      </c>
      <c r="I212" s="14" t="s">
        <v>317</v>
      </c>
      <c r="X212" s="5"/>
      <c r="Z212" s="10"/>
    </row>
    <row r="213" spans="1:26" ht="30" customHeight="1">
      <c r="A213" s="15" t="s">
        <v>318</v>
      </c>
      <c r="B213" s="16"/>
      <c r="C213" s="16"/>
      <c r="D213" s="16"/>
      <c r="E213" s="18" t="s">
        <v>63</v>
      </c>
      <c r="F213" s="21" t="s">
        <v>8</v>
      </c>
      <c r="G213" s="24">
        <f t="shared" si="3"/>
        <v>0</v>
      </c>
      <c r="H213" s="24">
        <v>1</v>
      </c>
      <c r="I213" s="17" t="s">
        <v>319</v>
      </c>
      <c r="X213" s="5"/>
      <c r="Z213" s="10"/>
    </row>
    <row r="214" spans="1:26" ht="30" customHeight="1">
      <c r="A214" s="11" t="s">
        <v>320</v>
      </c>
      <c r="B214" s="12"/>
      <c r="C214" s="12"/>
      <c r="D214" s="12"/>
      <c r="E214" s="18" t="s">
        <v>63</v>
      </c>
      <c r="F214" s="20" t="s">
        <v>321</v>
      </c>
      <c r="G214" s="23">
        <f t="shared" si="3"/>
        <v>0</v>
      </c>
      <c r="H214" s="23">
        <v>1</v>
      </c>
      <c r="I214" s="14" t="s">
        <v>322</v>
      </c>
      <c r="X214" s="5"/>
      <c r="Z214" s="10"/>
    </row>
    <row r="215" spans="1:26" ht="30" customHeight="1">
      <c r="A215" s="15" t="s">
        <v>323</v>
      </c>
      <c r="B215" s="16"/>
      <c r="C215" s="16"/>
      <c r="D215" s="16"/>
      <c r="E215" s="18" t="s">
        <v>63</v>
      </c>
      <c r="F215" s="21" t="s">
        <v>8</v>
      </c>
      <c r="G215" s="24">
        <f t="shared" si="3"/>
        <v>0</v>
      </c>
      <c r="H215" s="24">
        <v>1</v>
      </c>
      <c r="I215" s="17"/>
      <c r="X215" s="5"/>
      <c r="Z215" s="10"/>
    </row>
    <row r="216" spans="1:26" ht="30" customHeight="1">
      <c r="A216" s="11" t="s">
        <v>324</v>
      </c>
      <c r="B216" s="12"/>
      <c r="C216" s="12"/>
      <c r="D216" s="12"/>
      <c r="E216" s="18" t="s">
        <v>63</v>
      </c>
      <c r="F216" s="20" t="s">
        <v>8</v>
      </c>
      <c r="G216" s="23">
        <f t="shared" si="3"/>
        <v>0</v>
      </c>
      <c r="H216" s="23">
        <v>1</v>
      </c>
      <c r="I216" s="14" t="s">
        <v>325</v>
      </c>
      <c r="X216" s="5"/>
      <c r="Z216" s="10"/>
    </row>
    <row r="217" spans="1:26" ht="30" customHeight="1">
      <c r="A217" s="15" t="s">
        <v>326</v>
      </c>
      <c r="B217" s="16"/>
      <c r="C217" s="16"/>
      <c r="D217" s="16"/>
      <c r="E217" s="18" t="s">
        <v>63</v>
      </c>
      <c r="F217" s="21" t="s">
        <v>8</v>
      </c>
      <c r="G217" s="24">
        <f t="shared" si="3"/>
        <v>0</v>
      </c>
      <c r="H217" s="24">
        <v>1</v>
      </c>
      <c r="I217" s="17"/>
      <c r="X217" s="5"/>
      <c r="Z217" s="10"/>
    </row>
    <row r="218" spans="1:26" ht="30" customHeight="1">
      <c r="A218" s="11" t="s">
        <v>327</v>
      </c>
      <c r="B218" s="12"/>
      <c r="C218" s="12"/>
      <c r="D218" s="12"/>
      <c r="E218" s="18" t="s">
        <v>63</v>
      </c>
      <c r="F218" s="20" t="s">
        <v>8</v>
      </c>
      <c r="G218" s="23">
        <f t="shared" si="3"/>
        <v>0</v>
      </c>
      <c r="H218" s="23">
        <v>1</v>
      </c>
      <c r="I218" s="14" t="s">
        <v>328</v>
      </c>
      <c r="X218" s="5"/>
      <c r="Z218" s="10"/>
    </row>
    <row r="219" spans="1:26" ht="30" customHeight="1">
      <c r="A219" s="15" t="s">
        <v>329</v>
      </c>
      <c r="B219" s="16"/>
      <c r="C219" s="16"/>
      <c r="D219" s="16"/>
      <c r="E219" s="18" t="s">
        <v>63</v>
      </c>
      <c r="F219" s="21" t="s">
        <v>8</v>
      </c>
      <c r="G219" s="24">
        <f t="shared" si="3"/>
        <v>0</v>
      </c>
      <c r="H219" s="24">
        <v>1</v>
      </c>
      <c r="I219" s="17" t="s">
        <v>330</v>
      </c>
      <c r="X219" s="5"/>
      <c r="Z219" s="10"/>
    </row>
    <row r="220" spans="1:26" ht="30" customHeight="1">
      <c r="A220" s="11" t="s">
        <v>331</v>
      </c>
      <c r="B220" s="12"/>
      <c r="C220" s="12"/>
      <c r="D220" s="12"/>
      <c r="E220" s="18" t="s">
        <v>63</v>
      </c>
      <c r="F220" s="20" t="s">
        <v>8</v>
      </c>
      <c r="G220" s="23">
        <f t="shared" si="3"/>
        <v>0</v>
      </c>
      <c r="H220" s="23">
        <v>1</v>
      </c>
      <c r="I220" s="14" t="s">
        <v>332</v>
      </c>
      <c r="X220" s="5"/>
      <c r="Z220" s="10"/>
    </row>
    <row r="221" spans="1:26" ht="30" customHeight="1">
      <c r="A221" s="15" t="s">
        <v>333</v>
      </c>
      <c r="B221" s="16"/>
      <c r="C221" s="16"/>
      <c r="D221" s="16"/>
      <c r="E221" s="18" t="s">
        <v>63</v>
      </c>
      <c r="F221" s="21" t="s">
        <v>8</v>
      </c>
      <c r="G221" s="24">
        <f t="shared" si="3"/>
        <v>0</v>
      </c>
      <c r="H221" s="24">
        <v>1</v>
      </c>
      <c r="I221" s="17"/>
      <c r="X221" s="5"/>
      <c r="Z221" s="10"/>
    </row>
    <row r="222" spans="1:26" ht="30" customHeight="1">
      <c r="A222" s="11" t="s">
        <v>334</v>
      </c>
      <c r="B222" s="12"/>
      <c r="C222" s="12"/>
      <c r="D222" s="12"/>
      <c r="E222" s="18" t="s">
        <v>63</v>
      </c>
      <c r="F222" s="20" t="s">
        <v>8</v>
      </c>
      <c r="G222" s="23">
        <f t="shared" si="3"/>
        <v>0</v>
      </c>
      <c r="H222" s="23">
        <v>1</v>
      </c>
      <c r="I222" s="14"/>
      <c r="X222" s="5"/>
      <c r="Z222" s="10"/>
    </row>
    <row r="223" spans="1:26" ht="30" customHeight="1">
      <c r="A223" s="15" t="s">
        <v>335</v>
      </c>
      <c r="B223" s="16"/>
      <c r="C223" s="16"/>
      <c r="D223" s="16"/>
      <c r="E223" s="18" t="s">
        <v>63</v>
      </c>
      <c r="F223" s="21" t="s">
        <v>8</v>
      </c>
      <c r="G223" s="24">
        <f t="shared" si="3"/>
        <v>0</v>
      </c>
      <c r="H223" s="24">
        <v>1</v>
      </c>
      <c r="I223" s="17"/>
      <c r="X223" s="5"/>
      <c r="Z223" s="10"/>
    </row>
    <row r="224" spans="1:26" ht="30" customHeight="1">
      <c r="A224" s="11" t="s">
        <v>336</v>
      </c>
      <c r="B224" s="12">
        <v>45608</v>
      </c>
      <c r="C224" s="12">
        <v>45605</v>
      </c>
      <c r="D224" s="12">
        <v>45608</v>
      </c>
      <c r="E224" s="13" t="s">
        <v>7</v>
      </c>
      <c r="F224" s="20" t="s">
        <v>8</v>
      </c>
      <c r="G224" s="23">
        <f t="shared" si="3"/>
        <v>1</v>
      </c>
      <c r="H224" s="23">
        <v>1</v>
      </c>
      <c r="I224" s="14"/>
      <c r="X224" s="5"/>
      <c r="Z224" s="10"/>
    </row>
    <row r="225" spans="1:26" ht="30" customHeight="1">
      <c r="A225" s="15" t="s">
        <v>337</v>
      </c>
      <c r="B225" s="16">
        <v>45610</v>
      </c>
      <c r="C225" s="16">
        <v>45605</v>
      </c>
      <c r="D225" s="16">
        <v>45610</v>
      </c>
      <c r="E225" s="13" t="s">
        <v>7</v>
      </c>
      <c r="F225" s="21" t="s">
        <v>8</v>
      </c>
      <c r="G225" s="24">
        <f t="shared" si="3"/>
        <v>1</v>
      </c>
      <c r="H225" s="24">
        <v>1</v>
      </c>
      <c r="I225" s="17" t="s">
        <v>338</v>
      </c>
      <c r="X225" s="5"/>
      <c r="Z225" s="10"/>
    </row>
    <row r="226" spans="1:26" ht="30" customHeight="1">
      <c r="A226" s="11" t="s">
        <v>339</v>
      </c>
      <c r="B226" s="12">
        <v>45607</v>
      </c>
      <c r="C226" s="12">
        <v>45605</v>
      </c>
      <c r="D226" s="12">
        <v>45608</v>
      </c>
      <c r="E226" s="13" t="s">
        <v>7</v>
      </c>
      <c r="F226" s="20" t="s">
        <v>8</v>
      </c>
      <c r="G226" s="23">
        <f t="shared" si="3"/>
        <v>2</v>
      </c>
      <c r="H226" s="23">
        <v>1</v>
      </c>
      <c r="I226" s="14"/>
      <c r="X226" s="5"/>
      <c r="Z226" s="10"/>
    </row>
    <row r="227" spans="1:26" ht="30" customHeight="1">
      <c r="A227" s="15" t="s">
        <v>340</v>
      </c>
      <c r="B227" s="16"/>
      <c r="C227" s="16"/>
      <c r="D227" s="16"/>
      <c r="E227" s="18" t="s">
        <v>63</v>
      </c>
      <c r="F227" s="21" t="s">
        <v>8</v>
      </c>
      <c r="G227" s="24">
        <f t="shared" si="3"/>
        <v>0</v>
      </c>
      <c r="H227" s="24">
        <v>1</v>
      </c>
      <c r="I227" s="17"/>
      <c r="X227" s="5"/>
      <c r="Z227" s="10"/>
    </row>
    <row r="228" spans="1:26" ht="30" customHeight="1">
      <c r="A228" s="11" t="s">
        <v>341</v>
      </c>
      <c r="B228" s="12"/>
      <c r="C228" s="12"/>
      <c r="D228" s="12"/>
      <c r="E228" s="18" t="s">
        <v>63</v>
      </c>
      <c r="F228" s="20" t="s">
        <v>8</v>
      </c>
      <c r="G228" s="23">
        <f t="shared" si="3"/>
        <v>0</v>
      </c>
      <c r="H228" s="23">
        <v>1</v>
      </c>
      <c r="I228" s="14"/>
      <c r="Z228" s="10"/>
    </row>
    <row r="229" spans="1:26" ht="30" customHeight="1">
      <c r="A229" s="15" t="s">
        <v>342</v>
      </c>
      <c r="B229" s="16">
        <v>45608</v>
      </c>
      <c r="C229" s="16">
        <v>45605</v>
      </c>
      <c r="D229" s="16">
        <v>45608</v>
      </c>
      <c r="E229" s="13" t="s">
        <v>7</v>
      </c>
      <c r="F229" s="21" t="s">
        <v>8</v>
      </c>
      <c r="G229" s="24">
        <f t="shared" si="3"/>
        <v>1</v>
      </c>
      <c r="H229" s="24">
        <v>1</v>
      </c>
      <c r="I229" s="17"/>
      <c r="Z229" s="10"/>
    </row>
    <row r="230" spans="1:26" ht="30" customHeight="1">
      <c r="A230" s="11" t="s">
        <v>343</v>
      </c>
      <c r="B230" s="12"/>
      <c r="C230" s="12"/>
      <c r="D230" s="12"/>
      <c r="E230" s="18" t="s">
        <v>63</v>
      </c>
      <c r="F230" s="20" t="s">
        <v>8</v>
      </c>
      <c r="G230" s="23">
        <f t="shared" si="3"/>
        <v>0</v>
      </c>
      <c r="H230" s="23">
        <v>1</v>
      </c>
      <c r="I230" s="14" t="s">
        <v>344</v>
      </c>
      <c r="Z230" s="10"/>
    </row>
    <row r="231" spans="1:26" ht="30" customHeight="1">
      <c r="A231" s="15" t="s">
        <v>345</v>
      </c>
      <c r="B231" s="16">
        <v>45609</v>
      </c>
      <c r="C231" s="16">
        <v>45605</v>
      </c>
      <c r="D231" s="16">
        <v>45609</v>
      </c>
      <c r="E231" s="13" t="s">
        <v>7</v>
      </c>
      <c r="F231" s="21" t="s">
        <v>8</v>
      </c>
      <c r="G231" s="24">
        <f t="shared" si="3"/>
        <v>1</v>
      </c>
      <c r="H231" s="24">
        <v>1</v>
      </c>
      <c r="I231" s="17" t="s">
        <v>346</v>
      </c>
      <c r="Z231" s="10"/>
    </row>
    <row r="232" spans="1:26" ht="30" customHeight="1">
      <c r="A232" s="11" t="s">
        <v>347</v>
      </c>
      <c r="B232" s="12"/>
      <c r="C232" s="12"/>
      <c r="D232" s="12"/>
      <c r="E232" s="18" t="s">
        <v>63</v>
      </c>
      <c r="F232" s="20" t="s">
        <v>8</v>
      </c>
      <c r="G232" s="23">
        <f t="shared" si="3"/>
        <v>0</v>
      </c>
      <c r="H232" s="23">
        <v>1</v>
      </c>
      <c r="I232" s="14" t="s">
        <v>348</v>
      </c>
      <c r="Z232" s="10"/>
    </row>
    <row r="233" spans="1:26" ht="30" customHeight="1">
      <c r="A233" s="15" t="s">
        <v>349</v>
      </c>
      <c r="B233" s="16"/>
      <c r="C233" s="16"/>
      <c r="D233" s="16"/>
      <c r="E233" s="18" t="s">
        <v>63</v>
      </c>
      <c r="F233" s="21" t="s">
        <v>8</v>
      </c>
      <c r="G233" s="24">
        <f t="shared" si="3"/>
        <v>0</v>
      </c>
      <c r="H233" s="24">
        <v>1</v>
      </c>
      <c r="I233" s="17"/>
      <c r="Z233" s="10"/>
    </row>
    <row r="234" spans="1:26" ht="30" customHeight="1">
      <c r="A234" s="11" t="s">
        <v>350</v>
      </c>
      <c r="B234" s="12"/>
      <c r="C234" s="12"/>
      <c r="D234" s="12"/>
      <c r="E234" s="18" t="s">
        <v>63</v>
      </c>
      <c r="F234" s="20" t="s">
        <v>8</v>
      </c>
      <c r="G234" s="23">
        <f t="shared" si="3"/>
        <v>0</v>
      </c>
      <c r="H234" s="23">
        <v>1</v>
      </c>
      <c r="I234" s="14"/>
      <c r="Z234" s="10"/>
    </row>
    <row r="235" spans="1:26" ht="30" customHeight="1">
      <c r="A235" s="15" t="s">
        <v>351</v>
      </c>
      <c r="B235" s="16"/>
      <c r="C235" s="16"/>
      <c r="D235" s="16"/>
      <c r="E235" s="18" t="s">
        <v>63</v>
      </c>
      <c r="F235" s="21" t="s">
        <v>8</v>
      </c>
      <c r="G235" s="24">
        <f t="shared" si="3"/>
        <v>0</v>
      </c>
      <c r="H235" s="24">
        <v>1</v>
      </c>
      <c r="I235" s="17" t="s">
        <v>352</v>
      </c>
      <c r="Z235" s="10"/>
    </row>
    <row r="236" spans="1:26" ht="30" customHeight="1">
      <c r="A236" s="11" t="s">
        <v>353</v>
      </c>
      <c r="B236" s="12"/>
      <c r="C236" s="12"/>
      <c r="D236" s="12"/>
      <c r="E236" s="18" t="s">
        <v>63</v>
      </c>
      <c r="F236" s="20" t="s">
        <v>8</v>
      </c>
      <c r="G236" s="23">
        <f t="shared" si="3"/>
        <v>0</v>
      </c>
      <c r="H236" s="23">
        <v>1</v>
      </c>
      <c r="I236" s="14"/>
      <c r="Z236" s="10"/>
    </row>
    <row r="237" spans="1:26" ht="30" customHeight="1">
      <c r="A237" s="15" t="s">
        <v>354</v>
      </c>
      <c r="B237" s="16"/>
      <c r="C237" s="16"/>
      <c r="D237" s="16"/>
      <c r="E237" s="18" t="s">
        <v>63</v>
      </c>
      <c r="F237" s="21" t="s">
        <v>8</v>
      </c>
      <c r="G237" s="24">
        <f t="shared" si="3"/>
        <v>0</v>
      </c>
      <c r="H237" s="24">
        <v>1</v>
      </c>
      <c r="I237" s="17"/>
      <c r="Z237" s="10"/>
    </row>
    <row r="238" spans="1:26" ht="30" customHeight="1">
      <c r="A238" s="11" t="s">
        <v>355</v>
      </c>
      <c r="B238" s="12"/>
      <c r="C238" s="12"/>
      <c r="D238" s="12"/>
      <c r="E238" s="18" t="s">
        <v>63</v>
      </c>
      <c r="F238" s="20" t="s">
        <v>8</v>
      </c>
      <c r="G238" s="23">
        <f t="shared" si="3"/>
        <v>0</v>
      </c>
      <c r="H238" s="23">
        <v>1</v>
      </c>
      <c r="I238" s="14" t="s">
        <v>356</v>
      </c>
      <c r="Z238" s="10"/>
    </row>
    <row r="239" spans="1:26" ht="30" customHeight="1">
      <c r="A239" s="15" t="s">
        <v>357</v>
      </c>
      <c r="B239" s="16">
        <v>45609</v>
      </c>
      <c r="C239" s="16">
        <v>45605</v>
      </c>
      <c r="D239" s="16">
        <v>45608</v>
      </c>
      <c r="E239" s="13" t="s">
        <v>7</v>
      </c>
      <c r="F239" s="21" t="s">
        <v>8</v>
      </c>
      <c r="G239" s="24">
        <f t="shared" si="3"/>
        <v>0</v>
      </c>
      <c r="H239" s="24">
        <v>1</v>
      </c>
      <c r="I239" s="17"/>
      <c r="Z239" s="10"/>
    </row>
    <row r="240" spans="1:26" ht="30" customHeight="1">
      <c r="A240" s="11" t="s">
        <v>358</v>
      </c>
      <c r="B240" s="12">
        <v>45609</v>
      </c>
      <c r="C240" s="12">
        <v>45605</v>
      </c>
      <c r="D240" s="12">
        <v>45609</v>
      </c>
      <c r="E240" s="13" t="s">
        <v>7</v>
      </c>
      <c r="F240" s="20" t="s">
        <v>8</v>
      </c>
      <c r="G240" s="23">
        <f t="shared" si="3"/>
        <v>1</v>
      </c>
      <c r="H240" s="23">
        <v>1</v>
      </c>
      <c r="I240" s="14"/>
      <c r="Z240" s="10"/>
    </row>
    <row r="241" spans="1:26" ht="30" customHeight="1">
      <c r="A241" s="15" t="s">
        <v>359</v>
      </c>
      <c r="B241" s="16"/>
      <c r="C241" s="16"/>
      <c r="D241" s="16"/>
      <c r="E241" s="18" t="s">
        <v>63</v>
      </c>
      <c r="F241" s="21" t="s">
        <v>8</v>
      </c>
      <c r="G241" s="24">
        <f t="shared" si="3"/>
        <v>0</v>
      </c>
      <c r="H241" s="24">
        <v>1</v>
      </c>
      <c r="I241" s="17"/>
      <c r="Z241" s="10"/>
    </row>
    <row r="242" spans="1:26" ht="30" customHeight="1">
      <c r="A242" s="11" t="s">
        <v>360</v>
      </c>
      <c r="B242" s="12"/>
      <c r="C242" s="12"/>
      <c r="D242" s="12"/>
      <c r="E242" s="18" t="s">
        <v>63</v>
      </c>
      <c r="F242" s="20" t="s">
        <v>8</v>
      </c>
      <c r="G242" s="23">
        <f t="shared" si="3"/>
        <v>0</v>
      </c>
      <c r="H242" s="23">
        <v>1</v>
      </c>
      <c r="I242" s="14"/>
      <c r="Z242" s="10"/>
    </row>
    <row r="243" spans="1:26" ht="30" customHeight="1">
      <c r="A243" s="15" t="s">
        <v>361</v>
      </c>
      <c r="B243" s="16"/>
      <c r="C243" s="16"/>
      <c r="D243" s="16"/>
      <c r="E243" s="18" t="s">
        <v>63</v>
      </c>
      <c r="F243" s="21" t="s">
        <v>8</v>
      </c>
      <c r="G243" s="24">
        <f t="shared" si="3"/>
        <v>0</v>
      </c>
      <c r="H243" s="24">
        <v>1</v>
      </c>
      <c r="I243" s="17"/>
      <c r="Z243" s="10"/>
    </row>
    <row r="244" spans="1:26" ht="30" customHeight="1">
      <c r="A244" s="11" t="s">
        <v>362</v>
      </c>
      <c r="B244" s="12"/>
      <c r="C244" s="12"/>
      <c r="D244" s="12"/>
      <c r="E244" s="18" t="s">
        <v>63</v>
      </c>
      <c r="F244" s="20" t="s">
        <v>8</v>
      </c>
      <c r="G244" s="23">
        <f t="shared" si="3"/>
        <v>0</v>
      </c>
      <c r="H244" s="23">
        <v>1</v>
      </c>
      <c r="I244" s="14" t="s">
        <v>363</v>
      </c>
      <c r="Z244" s="10"/>
    </row>
    <row r="245" spans="1:26" ht="30" customHeight="1">
      <c r="A245" s="15" t="s">
        <v>364</v>
      </c>
      <c r="B245" s="16"/>
      <c r="C245" s="16"/>
      <c r="D245" s="16"/>
      <c r="E245" s="18" t="s">
        <v>63</v>
      </c>
      <c r="F245" s="21" t="s">
        <v>8</v>
      </c>
      <c r="G245" s="24">
        <f t="shared" si="3"/>
        <v>0</v>
      </c>
      <c r="H245" s="24">
        <v>1</v>
      </c>
      <c r="I245" s="17"/>
      <c r="Z245" s="10"/>
    </row>
    <row r="246" spans="1:26" ht="30" customHeight="1">
      <c r="A246" s="11" t="s">
        <v>365</v>
      </c>
      <c r="B246" s="12"/>
      <c r="C246" s="12"/>
      <c r="D246" s="12"/>
      <c r="E246" s="18" t="s">
        <v>63</v>
      </c>
      <c r="F246" s="20" t="s">
        <v>8</v>
      </c>
      <c r="G246" s="23">
        <f t="shared" si="3"/>
        <v>0</v>
      </c>
      <c r="H246" s="23">
        <v>1</v>
      </c>
      <c r="I246" s="14"/>
      <c r="Z246" s="10"/>
    </row>
    <row r="247" spans="1:26" ht="30" customHeight="1">
      <c r="A247" s="15" t="s">
        <v>366</v>
      </c>
      <c r="B247" s="16"/>
      <c r="C247" s="16"/>
      <c r="D247" s="16"/>
      <c r="E247" s="18" t="s">
        <v>63</v>
      </c>
      <c r="F247" s="21" t="s">
        <v>8</v>
      </c>
      <c r="G247" s="24">
        <f t="shared" si="3"/>
        <v>0</v>
      </c>
      <c r="H247" s="24">
        <v>1</v>
      </c>
      <c r="I247" s="17"/>
      <c r="Z247" s="10"/>
    </row>
    <row r="248" spans="1:26" ht="30" customHeight="1">
      <c r="A248" s="11" t="s">
        <v>367</v>
      </c>
      <c r="B248" s="12"/>
      <c r="C248" s="12"/>
      <c r="D248" s="12"/>
      <c r="E248" s="18" t="s">
        <v>63</v>
      </c>
      <c r="F248" s="20" t="s">
        <v>8</v>
      </c>
      <c r="G248" s="23">
        <f t="shared" si="3"/>
        <v>0</v>
      </c>
      <c r="H248" s="23">
        <v>1</v>
      </c>
      <c r="I248" s="14"/>
      <c r="X248" s="5"/>
      <c r="Z248" s="10"/>
    </row>
    <row r="249" spans="1:26" ht="30" customHeight="1">
      <c r="A249" s="15" t="s">
        <v>368</v>
      </c>
      <c r="B249" s="16"/>
      <c r="C249" s="16"/>
      <c r="D249" s="16"/>
      <c r="E249" s="18" t="s">
        <v>63</v>
      </c>
      <c r="F249" s="21" t="s">
        <v>8</v>
      </c>
      <c r="G249" s="24">
        <f t="shared" si="3"/>
        <v>0</v>
      </c>
      <c r="H249" s="24">
        <v>1</v>
      </c>
      <c r="I249" s="17"/>
      <c r="X249" s="5"/>
      <c r="Z249" s="10"/>
    </row>
    <row r="250" spans="1:26" ht="30" customHeight="1">
      <c r="A250" s="11" t="s">
        <v>369</v>
      </c>
      <c r="B250" s="12"/>
      <c r="C250" s="12"/>
      <c r="D250" s="12"/>
      <c r="E250" s="18" t="s">
        <v>63</v>
      </c>
      <c r="F250" s="20" t="s">
        <v>8</v>
      </c>
      <c r="G250" s="23">
        <f t="shared" si="3"/>
        <v>0</v>
      </c>
      <c r="H250" s="23">
        <v>1</v>
      </c>
      <c r="I250" s="14"/>
      <c r="X250" s="5"/>
      <c r="Z250" s="10"/>
    </row>
    <row r="251" spans="1:26" ht="30" customHeight="1">
      <c r="A251" s="15" t="s">
        <v>370</v>
      </c>
      <c r="B251" s="16"/>
      <c r="C251" s="16"/>
      <c r="D251" s="16"/>
      <c r="E251" s="18" t="s">
        <v>63</v>
      </c>
      <c r="F251" s="21" t="s">
        <v>8</v>
      </c>
      <c r="G251" s="24">
        <f t="shared" si="3"/>
        <v>0</v>
      </c>
      <c r="H251" s="24">
        <v>1</v>
      </c>
      <c r="I251" s="17"/>
      <c r="X251" s="5"/>
      <c r="Z251" s="10"/>
    </row>
    <row r="252" spans="1:26" ht="30" customHeight="1">
      <c r="A252" s="11" t="s">
        <v>371</v>
      </c>
      <c r="B252" s="12"/>
      <c r="C252" s="12"/>
      <c r="D252" s="12"/>
      <c r="E252" s="18" t="s">
        <v>63</v>
      </c>
      <c r="F252" s="20" t="s">
        <v>8</v>
      </c>
      <c r="G252" s="23">
        <f t="shared" si="3"/>
        <v>0</v>
      </c>
      <c r="H252" s="23">
        <v>1</v>
      </c>
      <c r="I252" s="14" t="s">
        <v>372</v>
      </c>
      <c r="X252" s="5"/>
      <c r="Z252" s="10"/>
    </row>
    <row r="253" spans="1:26" ht="30" customHeight="1">
      <c r="A253" s="15" t="s">
        <v>373</v>
      </c>
      <c r="B253" s="16"/>
      <c r="C253" s="16"/>
      <c r="D253" s="16"/>
      <c r="E253" s="18" t="s">
        <v>63</v>
      </c>
      <c r="F253" s="21" t="s">
        <v>8</v>
      </c>
      <c r="G253" s="24">
        <f t="shared" si="3"/>
        <v>0</v>
      </c>
      <c r="H253" s="24">
        <v>1</v>
      </c>
      <c r="I253" s="17" t="s">
        <v>374</v>
      </c>
      <c r="X253" s="5"/>
      <c r="Z253" s="10"/>
    </row>
    <row r="254" spans="1:26" ht="30" customHeight="1">
      <c r="A254" s="11" t="s">
        <v>375</v>
      </c>
      <c r="B254" s="12"/>
      <c r="C254" s="12"/>
      <c r="D254" s="12"/>
      <c r="E254" s="18" t="s">
        <v>63</v>
      </c>
      <c r="F254" s="20" t="s">
        <v>8</v>
      </c>
      <c r="G254" s="23">
        <f t="shared" si="3"/>
        <v>0</v>
      </c>
      <c r="H254" s="23">
        <v>1</v>
      </c>
      <c r="I254" s="14"/>
      <c r="X254" s="5"/>
      <c r="Z254" s="10"/>
    </row>
    <row r="255" spans="1:26" ht="30" customHeight="1">
      <c r="A255" s="15" t="s">
        <v>376</v>
      </c>
      <c r="B255" s="16"/>
      <c r="C255" s="16"/>
      <c r="D255" s="16"/>
      <c r="E255" s="18" t="s">
        <v>63</v>
      </c>
      <c r="F255" s="21" t="s">
        <v>8</v>
      </c>
      <c r="G255" s="24">
        <f t="shared" si="3"/>
        <v>0</v>
      </c>
      <c r="H255" s="24">
        <v>1</v>
      </c>
      <c r="I255" s="17"/>
      <c r="X255" s="5"/>
      <c r="Z255" s="10"/>
    </row>
    <row r="256" spans="1:26" ht="30" customHeight="1">
      <c r="A256" s="11" t="s">
        <v>377</v>
      </c>
      <c r="B256" s="12"/>
      <c r="C256" s="12"/>
      <c r="D256" s="12"/>
      <c r="E256" s="18" t="s">
        <v>63</v>
      </c>
      <c r="F256" s="20" t="s">
        <v>8</v>
      </c>
      <c r="G256" s="23">
        <f t="shared" si="3"/>
        <v>0</v>
      </c>
      <c r="H256" s="23">
        <v>1</v>
      </c>
      <c r="I256" s="14"/>
      <c r="X256" s="5"/>
      <c r="Z256" s="10"/>
    </row>
    <row r="257" spans="1:26" ht="30" customHeight="1">
      <c r="A257" s="15" t="s">
        <v>378</v>
      </c>
      <c r="B257" s="16"/>
      <c r="C257" s="16"/>
      <c r="D257" s="16"/>
      <c r="E257" s="18" t="s">
        <v>63</v>
      </c>
      <c r="F257" s="21" t="s">
        <v>8</v>
      </c>
      <c r="G257" s="24">
        <f t="shared" si="3"/>
        <v>0</v>
      </c>
      <c r="H257" s="24">
        <v>1</v>
      </c>
      <c r="I257" s="17"/>
      <c r="X257" s="5"/>
      <c r="Z257" s="10"/>
    </row>
    <row r="258" spans="1:26" ht="30" customHeight="1">
      <c r="A258" s="11" t="s">
        <v>379</v>
      </c>
      <c r="B258" s="12"/>
      <c r="C258" s="12"/>
      <c r="D258" s="12"/>
      <c r="E258" s="18" t="s">
        <v>63</v>
      </c>
      <c r="F258" s="20" t="s">
        <v>8</v>
      </c>
      <c r="G258" s="23">
        <f t="shared" ref="G258:G321" si="4">IF(OR(ISBLANK(B258), ISBLANK(D258)), 0, IF(D258=B258, 1, D258-B258+1))</f>
        <v>0</v>
      </c>
      <c r="H258" s="23">
        <v>1</v>
      </c>
      <c r="I258" s="14" t="s">
        <v>380</v>
      </c>
      <c r="X258" s="5"/>
      <c r="Z258" s="10"/>
    </row>
    <row r="259" spans="1:26" ht="30" customHeight="1">
      <c r="A259" s="15" t="s">
        <v>381</v>
      </c>
      <c r="B259" s="16">
        <v>45609</v>
      </c>
      <c r="C259" s="16">
        <v>45605</v>
      </c>
      <c r="D259" s="16">
        <v>45609</v>
      </c>
      <c r="E259" s="13" t="s">
        <v>7</v>
      </c>
      <c r="F259" s="21" t="s">
        <v>8</v>
      </c>
      <c r="G259" s="24">
        <f t="shared" si="4"/>
        <v>1</v>
      </c>
      <c r="H259" s="24">
        <v>1</v>
      </c>
      <c r="I259" s="17"/>
      <c r="X259" s="5"/>
      <c r="Z259" s="10"/>
    </row>
    <row r="260" spans="1:26" ht="30" customHeight="1">
      <c r="A260" s="11" t="s">
        <v>382</v>
      </c>
      <c r="B260" s="12"/>
      <c r="C260" s="12"/>
      <c r="D260" s="12"/>
      <c r="E260" s="18" t="s">
        <v>63</v>
      </c>
      <c r="F260" s="20" t="s">
        <v>8</v>
      </c>
      <c r="G260" s="23">
        <f t="shared" si="4"/>
        <v>0</v>
      </c>
      <c r="H260" s="23">
        <v>1</v>
      </c>
      <c r="I260" s="14"/>
      <c r="X260" s="5"/>
      <c r="Z260" s="10"/>
    </row>
    <row r="261" spans="1:26" ht="30" customHeight="1">
      <c r="A261" s="15" t="s">
        <v>383</v>
      </c>
      <c r="B261" s="16"/>
      <c r="C261" s="16"/>
      <c r="D261" s="16"/>
      <c r="E261" s="18" t="s">
        <v>63</v>
      </c>
      <c r="F261" s="21" t="s">
        <v>8</v>
      </c>
      <c r="G261" s="24">
        <f t="shared" si="4"/>
        <v>0</v>
      </c>
      <c r="H261" s="24">
        <v>1</v>
      </c>
      <c r="I261" s="17"/>
      <c r="X261" s="5"/>
      <c r="Z261" s="10"/>
    </row>
    <row r="262" spans="1:26" ht="30" customHeight="1">
      <c r="A262" s="11" t="s">
        <v>384</v>
      </c>
      <c r="B262" s="12"/>
      <c r="C262" s="12"/>
      <c r="D262" s="12"/>
      <c r="E262" s="18" t="s">
        <v>63</v>
      </c>
      <c r="F262" s="20" t="s">
        <v>8</v>
      </c>
      <c r="G262" s="23">
        <f t="shared" si="4"/>
        <v>0</v>
      </c>
      <c r="H262" s="23">
        <v>1</v>
      </c>
      <c r="I262" s="14" t="s">
        <v>385</v>
      </c>
      <c r="X262" s="5"/>
      <c r="Z262" s="10"/>
    </row>
    <row r="263" spans="1:26" ht="30" customHeight="1">
      <c r="A263" s="15" t="s">
        <v>386</v>
      </c>
      <c r="B263" s="16">
        <v>45610</v>
      </c>
      <c r="C263" s="16">
        <v>45605</v>
      </c>
      <c r="D263" s="16">
        <v>45610</v>
      </c>
      <c r="E263" s="13" t="s">
        <v>7</v>
      </c>
      <c r="F263" s="21" t="s">
        <v>8</v>
      </c>
      <c r="G263" s="24">
        <f t="shared" si="4"/>
        <v>1</v>
      </c>
      <c r="H263" s="24">
        <v>1</v>
      </c>
      <c r="I263" s="17"/>
      <c r="X263" s="5"/>
      <c r="Z263" s="10"/>
    </row>
    <row r="264" spans="1:26" ht="30" customHeight="1">
      <c r="A264" s="11" t="s">
        <v>387</v>
      </c>
      <c r="B264" s="12">
        <v>45637</v>
      </c>
      <c r="C264" s="12">
        <v>45633</v>
      </c>
      <c r="D264" s="12">
        <v>45637</v>
      </c>
      <c r="E264" s="13" t="s">
        <v>7</v>
      </c>
      <c r="F264" s="20" t="s">
        <v>8</v>
      </c>
      <c r="G264" s="23">
        <f t="shared" si="4"/>
        <v>1</v>
      </c>
      <c r="H264" s="23">
        <v>1</v>
      </c>
      <c r="I264" s="14" t="s">
        <v>388</v>
      </c>
      <c r="X264" s="5"/>
      <c r="Z264" s="10"/>
    </row>
    <row r="265" spans="1:26" ht="30" customHeight="1">
      <c r="A265" s="15" t="s">
        <v>389</v>
      </c>
      <c r="B265" s="16">
        <v>45611</v>
      </c>
      <c r="C265" s="16">
        <v>45605</v>
      </c>
      <c r="D265" s="16">
        <v>45611</v>
      </c>
      <c r="E265" s="13" t="s">
        <v>7</v>
      </c>
      <c r="F265" s="21" t="s">
        <v>8</v>
      </c>
      <c r="G265" s="24">
        <f t="shared" si="4"/>
        <v>1</v>
      </c>
      <c r="H265" s="24">
        <v>1</v>
      </c>
      <c r="I265" s="17"/>
      <c r="X265" s="5"/>
      <c r="Z265" s="10"/>
    </row>
    <row r="266" spans="1:26" ht="30" customHeight="1">
      <c r="A266" s="11" t="s">
        <v>390</v>
      </c>
      <c r="B266" s="12"/>
      <c r="C266" s="12"/>
      <c r="D266" s="12"/>
      <c r="E266" s="18" t="s">
        <v>63</v>
      </c>
      <c r="F266" s="20" t="s">
        <v>8</v>
      </c>
      <c r="G266" s="23">
        <f t="shared" si="4"/>
        <v>0</v>
      </c>
      <c r="H266" s="23">
        <v>1</v>
      </c>
      <c r="I266" s="14" t="s">
        <v>391</v>
      </c>
      <c r="X266" s="5"/>
      <c r="Z266" s="10"/>
    </row>
    <row r="267" spans="1:26" ht="30" customHeight="1">
      <c r="A267" s="15" t="s">
        <v>392</v>
      </c>
      <c r="B267" s="16"/>
      <c r="C267" s="16"/>
      <c r="D267" s="16"/>
      <c r="E267" s="18" t="s">
        <v>63</v>
      </c>
      <c r="F267" s="21" t="s">
        <v>8</v>
      </c>
      <c r="G267" s="24">
        <f t="shared" si="4"/>
        <v>0</v>
      </c>
      <c r="H267" s="24">
        <v>1</v>
      </c>
      <c r="I267" s="17"/>
      <c r="X267" s="5"/>
      <c r="Z267" s="10"/>
    </row>
    <row r="268" spans="1:26" ht="30" customHeight="1">
      <c r="A268" s="11" t="s">
        <v>393</v>
      </c>
      <c r="B268" s="12"/>
      <c r="C268" s="12"/>
      <c r="D268" s="12"/>
      <c r="E268" s="18" t="s">
        <v>63</v>
      </c>
      <c r="F268" s="20" t="s">
        <v>8</v>
      </c>
      <c r="G268" s="23">
        <f t="shared" si="4"/>
        <v>0</v>
      </c>
      <c r="H268" s="23">
        <v>1</v>
      </c>
      <c r="I268" s="14" t="s">
        <v>394</v>
      </c>
      <c r="X268" s="5"/>
      <c r="Z268" s="10"/>
    </row>
    <row r="269" spans="1:26" ht="30" customHeight="1">
      <c r="A269" s="15" t="s">
        <v>395</v>
      </c>
      <c r="B269" s="16">
        <v>45610</v>
      </c>
      <c r="C269" s="16">
        <v>45605</v>
      </c>
      <c r="D269" s="16">
        <v>45611</v>
      </c>
      <c r="E269" s="13" t="s">
        <v>7</v>
      </c>
      <c r="F269" s="21" t="s">
        <v>8</v>
      </c>
      <c r="G269" s="24">
        <f t="shared" si="4"/>
        <v>2</v>
      </c>
      <c r="H269" s="24">
        <v>1</v>
      </c>
      <c r="I269" s="17"/>
      <c r="X269" s="5"/>
      <c r="Z269" s="10"/>
    </row>
    <row r="270" spans="1:26" ht="30" customHeight="1">
      <c r="A270" s="11" t="s">
        <v>396</v>
      </c>
      <c r="B270" s="12">
        <v>45612</v>
      </c>
      <c r="C270" s="12">
        <v>45612</v>
      </c>
      <c r="D270" s="12">
        <v>45612</v>
      </c>
      <c r="E270" s="13" t="s">
        <v>7</v>
      </c>
      <c r="F270" s="20" t="s">
        <v>8</v>
      </c>
      <c r="G270" s="23">
        <f t="shared" si="4"/>
        <v>1</v>
      </c>
      <c r="H270" s="23">
        <v>1</v>
      </c>
      <c r="I270" s="14"/>
      <c r="X270" s="5"/>
      <c r="Z270" s="10"/>
    </row>
    <row r="271" spans="1:26" ht="30" customHeight="1">
      <c r="A271" s="15" t="s">
        <v>397</v>
      </c>
      <c r="B271" s="16"/>
      <c r="C271" s="16"/>
      <c r="D271" s="16"/>
      <c r="E271" s="18" t="s">
        <v>63</v>
      </c>
      <c r="F271" s="21" t="s">
        <v>8</v>
      </c>
      <c r="G271" s="24">
        <f t="shared" si="4"/>
        <v>0</v>
      </c>
      <c r="H271" s="24">
        <v>1</v>
      </c>
      <c r="I271" s="17"/>
      <c r="X271" s="5"/>
      <c r="Z271" s="10"/>
    </row>
    <row r="272" spans="1:26" ht="30" customHeight="1">
      <c r="A272" s="11" t="s">
        <v>398</v>
      </c>
      <c r="B272" s="12"/>
      <c r="C272" s="12"/>
      <c r="D272" s="12"/>
      <c r="E272" s="18" t="s">
        <v>63</v>
      </c>
      <c r="F272" s="20" t="s">
        <v>8</v>
      </c>
      <c r="G272" s="23">
        <f t="shared" si="4"/>
        <v>0</v>
      </c>
      <c r="H272" s="23">
        <v>1</v>
      </c>
      <c r="I272" s="14"/>
      <c r="X272" s="5"/>
      <c r="Z272" s="10"/>
    </row>
    <row r="273" spans="1:26" ht="30" customHeight="1">
      <c r="A273" s="15" t="s">
        <v>399</v>
      </c>
      <c r="B273" s="16"/>
      <c r="C273" s="16"/>
      <c r="D273" s="16"/>
      <c r="E273" s="18" t="s">
        <v>63</v>
      </c>
      <c r="F273" s="21" t="s">
        <v>8</v>
      </c>
      <c r="G273" s="24">
        <f t="shared" si="4"/>
        <v>0</v>
      </c>
      <c r="H273" s="24"/>
      <c r="I273" s="17"/>
      <c r="X273" s="5"/>
      <c r="Z273" s="10"/>
    </row>
    <row r="274" spans="1:26" ht="30" customHeight="1">
      <c r="A274" s="11" t="s">
        <v>400</v>
      </c>
      <c r="B274" s="12"/>
      <c r="C274" s="12"/>
      <c r="D274" s="12"/>
      <c r="E274" s="18" t="s">
        <v>63</v>
      </c>
      <c r="F274" s="20" t="s">
        <v>8</v>
      </c>
      <c r="G274" s="23">
        <f t="shared" si="4"/>
        <v>0</v>
      </c>
      <c r="H274" s="23"/>
      <c r="I274" s="14"/>
      <c r="X274" s="5"/>
      <c r="Z274" s="10"/>
    </row>
    <row r="275" spans="1:26" ht="30" customHeight="1">
      <c r="A275" s="15" t="s">
        <v>401</v>
      </c>
      <c r="B275" s="16"/>
      <c r="C275" s="16"/>
      <c r="D275" s="16"/>
      <c r="E275" s="18" t="s">
        <v>63</v>
      </c>
      <c r="F275" s="21" t="s">
        <v>8</v>
      </c>
      <c r="G275" s="24">
        <f t="shared" si="4"/>
        <v>0</v>
      </c>
      <c r="H275" s="24"/>
      <c r="I275" s="17"/>
      <c r="X275" s="5"/>
      <c r="Z275" s="10"/>
    </row>
    <row r="276" spans="1:26" ht="30" customHeight="1">
      <c r="A276" s="11" t="s">
        <v>402</v>
      </c>
      <c r="B276" s="12"/>
      <c r="C276" s="12"/>
      <c r="D276" s="12"/>
      <c r="E276" s="18" t="s">
        <v>63</v>
      </c>
      <c r="F276" s="20" t="s">
        <v>8</v>
      </c>
      <c r="G276" s="23">
        <f t="shared" si="4"/>
        <v>0</v>
      </c>
      <c r="H276" s="23"/>
      <c r="I276" s="14"/>
      <c r="X276" s="5"/>
      <c r="Z276" s="10"/>
    </row>
    <row r="277" spans="1:26" ht="30" customHeight="1">
      <c r="A277" s="15" t="s">
        <v>403</v>
      </c>
      <c r="B277" s="16">
        <v>45611</v>
      </c>
      <c r="C277" s="16">
        <v>45605</v>
      </c>
      <c r="D277" s="16">
        <v>45611</v>
      </c>
      <c r="E277" s="13" t="s">
        <v>7</v>
      </c>
      <c r="F277" s="21" t="s">
        <v>8</v>
      </c>
      <c r="G277" s="24">
        <f t="shared" si="4"/>
        <v>1</v>
      </c>
      <c r="H277" s="24"/>
      <c r="I277" s="17"/>
      <c r="X277" s="5"/>
      <c r="Z277" s="10"/>
    </row>
    <row r="278" spans="1:26" ht="30" customHeight="1">
      <c r="A278" s="11" t="s">
        <v>404</v>
      </c>
      <c r="B278" s="12"/>
      <c r="C278" s="12"/>
      <c r="D278" s="12"/>
      <c r="E278" s="18" t="s">
        <v>63</v>
      </c>
      <c r="F278" s="20" t="s">
        <v>8</v>
      </c>
      <c r="G278" s="23">
        <f t="shared" si="4"/>
        <v>0</v>
      </c>
      <c r="H278" s="23"/>
      <c r="I278" s="14" t="s">
        <v>405</v>
      </c>
      <c r="X278" s="5"/>
      <c r="Z278" s="10"/>
    </row>
    <row r="279" spans="1:26" ht="30" customHeight="1">
      <c r="A279" s="15" t="s">
        <v>406</v>
      </c>
      <c r="B279" s="16"/>
      <c r="C279" s="16"/>
      <c r="D279" s="16"/>
      <c r="E279" s="18" t="s">
        <v>63</v>
      </c>
      <c r="F279" s="21" t="s">
        <v>8</v>
      </c>
      <c r="G279" s="24">
        <f t="shared" si="4"/>
        <v>0</v>
      </c>
      <c r="H279" s="24"/>
      <c r="I279" s="17" t="s">
        <v>407</v>
      </c>
      <c r="X279" s="5"/>
      <c r="Z279" s="10"/>
    </row>
    <row r="280" spans="1:26" ht="30" customHeight="1">
      <c r="A280" s="11" t="s">
        <v>408</v>
      </c>
      <c r="B280" s="12"/>
      <c r="C280" s="12"/>
      <c r="D280" s="12"/>
      <c r="E280" s="18" t="s">
        <v>63</v>
      </c>
      <c r="F280" s="20" t="s">
        <v>8</v>
      </c>
      <c r="G280" s="23">
        <f t="shared" si="4"/>
        <v>0</v>
      </c>
      <c r="H280" s="23"/>
      <c r="I280" s="14" t="s">
        <v>409</v>
      </c>
      <c r="X280" s="5"/>
      <c r="Z280" s="10"/>
    </row>
    <row r="281" spans="1:26" ht="30" customHeight="1">
      <c r="A281" s="15" t="s">
        <v>410</v>
      </c>
      <c r="B281" s="16"/>
      <c r="C281" s="16"/>
      <c r="D281" s="16"/>
      <c r="E281" s="18" t="s">
        <v>63</v>
      </c>
      <c r="F281" s="21" t="s">
        <v>8</v>
      </c>
      <c r="G281" s="24">
        <f t="shared" si="4"/>
        <v>0</v>
      </c>
      <c r="H281" s="24"/>
      <c r="I281" s="17" t="s">
        <v>411</v>
      </c>
      <c r="X281" s="5"/>
      <c r="Z281" s="10"/>
    </row>
    <row r="282" spans="1:26" ht="30" customHeight="1">
      <c r="A282" s="11" t="s">
        <v>412</v>
      </c>
      <c r="B282" s="12"/>
      <c r="C282" s="12"/>
      <c r="D282" s="12"/>
      <c r="E282" s="18" t="s">
        <v>63</v>
      </c>
      <c r="F282" s="20" t="s">
        <v>8</v>
      </c>
      <c r="G282" s="23">
        <f t="shared" si="4"/>
        <v>0</v>
      </c>
      <c r="H282" s="23"/>
      <c r="I282" s="14"/>
      <c r="X282" s="5"/>
      <c r="Z282" s="10"/>
    </row>
    <row r="283" spans="1:26" ht="30" customHeight="1">
      <c r="A283" s="15" t="s">
        <v>413</v>
      </c>
      <c r="B283" s="16"/>
      <c r="C283" s="16"/>
      <c r="D283" s="16"/>
      <c r="E283" s="18" t="s">
        <v>63</v>
      </c>
      <c r="F283" s="21" t="s">
        <v>8</v>
      </c>
      <c r="G283" s="24">
        <f t="shared" si="4"/>
        <v>0</v>
      </c>
      <c r="H283" s="24"/>
      <c r="I283" s="17"/>
      <c r="X283" s="5"/>
      <c r="Z283" s="10"/>
    </row>
    <row r="284" spans="1:26" ht="30" customHeight="1">
      <c r="A284" s="11" t="s">
        <v>414</v>
      </c>
      <c r="B284" s="12"/>
      <c r="C284" s="12"/>
      <c r="D284" s="12"/>
      <c r="E284" s="18" t="s">
        <v>63</v>
      </c>
      <c r="F284" s="20" t="s">
        <v>8</v>
      </c>
      <c r="G284" s="23">
        <f t="shared" si="4"/>
        <v>0</v>
      </c>
      <c r="H284" s="23"/>
      <c r="I284" s="14"/>
      <c r="X284" s="5"/>
      <c r="Z284" s="10"/>
    </row>
    <row r="285" spans="1:26" ht="30" customHeight="1">
      <c r="A285" s="15" t="s">
        <v>415</v>
      </c>
      <c r="B285" s="16">
        <v>45611</v>
      </c>
      <c r="C285" s="16">
        <v>45605</v>
      </c>
      <c r="D285" s="16">
        <v>45611</v>
      </c>
      <c r="E285" s="13" t="s">
        <v>7</v>
      </c>
      <c r="F285" s="21" t="s">
        <v>8</v>
      </c>
      <c r="G285" s="24">
        <f t="shared" si="4"/>
        <v>1</v>
      </c>
      <c r="H285" s="24"/>
      <c r="I285" s="17"/>
      <c r="X285" s="5"/>
      <c r="Z285" s="10"/>
    </row>
    <row r="286" spans="1:26" ht="30" customHeight="1">
      <c r="A286" s="11" t="s">
        <v>416</v>
      </c>
      <c r="B286" s="12"/>
      <c r="C286" s="12"/>
      <c r="D286" s="12"/>
      <c r="E286" s="18" t="s">
        <v>63</v>
      </c>
      <c r="F286" s="20" t="s">
        <v>8</v>
      </c>
      <c r="G286" s="23">
        <f t="shared" si="4"/>
        <v>0</v>
      </c>
      <c r="H286" s="23"/>
      <c r="I286" s="14"/>
      <c r="X286" s="5"/>
      <c r="Z286" s="10"/>
    </row>
    <row r="287" spans="1:26" ht="30" customHeight="1">
      <c r="A287" s="15" t="s">
        <v>417</v>
      </c>
      <c r="B287" s="16"/>
      <c r="C287" s="16"/>
      <c r="D287" s="16"/>
      <c r="E287" s="18" t="s">
        <v>63</v>
      </c>
      <c r="F287" s="21" t="s">
        <v>8</v>
      </c>
      <c r="G287" s="24">
        <f t="shared" si="4"/>
        <v>0</v>
      </c>
      <c r="H287" s="24"/>
      <c r="I287" s="17" t="s">
        <v>418</v>
      </c>
      <c r="X287" s="5"/>
      <c r="Z287" s="10"/>
    </row>
    <row r="288" spans="1:26" ht="30" customHeight="1">
      <c r="A288" s="11" t="s">
        <v>419</v>
      </c>
      <c r="B288" s="12"/>
      <c r="C288" s="12"/>
      <c r="D288" s="12"/>
      <c r="E288" s="18" t="s">
        <v>63</v>
      </c>
      <c r="F288" s="20" t="s">
        <v>8</v>
      </c>
      <c r="G288" s="23">
        <f t="shared" si="4"/>
        <v>0</v>
      </c>
      <c r="H288" s="23"/>
      <c r="I288" s="14" t="s">
        <v>420</v>
      </c>
      <c r="X288" s="5"/>
      <c r="Z288" s="10"/>
    </row>
    <row r="289" spans="1:26" ht="30" customHeight="1">
      <c r="A289" s="15" t="s">
        <v>421</v>
      </c>
      <c r="B289" s="16"/>
      <c r="C289" s="16"/>
      <c r="D289" s="16"/>
      <c r="E289" s="18" t="s">
        <v>63</v>
      </c>
      <c r="F289" s="21" t="s">
        <v>8</v>
      </c>
      <c r="G289" s="24">
        <f t="shared" si="4"/>
        <v>0</v>
      </c>
      <c r="H289" s="24"/>
      <c r="I289" s="17"/>
      <c r="X289" s="5"/>
      <c r="Z289" s="10"/>
    </row>
    <row r="290" spans="1:26" ht="30" customHeight="1">
      <c r="A290" s="11" t="s">
        <v>422</v>
      </c>
      <c r="B290" s="12"/>
      <c r="C290" s="12"/>
      <c r="D290" s="12"/>
      <c r="E290" s="18" t="s">
        <v>63</v>
      </c>
      <c r="F290" s="20" t="s">
        <v>8</v>
      </c>
      <c r="G290" s="23">
        <f t="shared" si="4"/>
        <v>0</v>
      </c>
      <c r="H290" s="23"/>
      <c r="I290" s="14"/>
      <c r="X290" s="5"/>
      <c r="Z290" s="10"/>
    </row>
    <row r="291" spans="1:26" ht="30" customHeight="1">
      <c r="A291" s="15" t="s">
        <v>423</v>
      </c>
      <c r="B291" s="16"/>
      <c r="C291" s="16"/>
      <c r="D291" s="16"/>
      <c r="E291" s="18" t="s">
        <v>63</v>
      </c>
      <c r="F291" s="21" t="s">
        <v>8</v>
      </c>
      <c r="G291" s="24">
        <f t="shared" si="4"/>
        <v>0</v>
      </c>
      <c r="H291" s="24"/>
      <c r="I291" s="17" t="s">
        <v>424</v>
      </c>
      <c r="X291" s="5"/>
      <c r="Z291" s="10"/>
    </row>
    <row r="292" spans="1:26" ht="30" customHeight="1">
      <c r="A292" s="11" t="s">
        <v>425</v>
      </c>
      <c r="B292" s="12"/>
      <c r="C292" s="12"/>
      <c r="D292" s="12"/>
      <c r="E292" s="18" t="s">
        <v>63</v>
      </c>
      <c r="F292" s="20" t="s">
        <v>8</v>
      </c>
      <c r="G292" s="23">
        <f t="shared" si="4"/>
        <v>0</v>
      </c>
      <c r="H292" s="23"/>
      <c r="I292" s="14" t="s">
        <v>426</v>
      </c>
      <c r="X292" s="5"/>
      <c r="Z292" s="10"/>
    </row>
    <row r="293" spans="1:26" ht="30" customHeight="1">
      <c r="A293" s="15" t="s">
        <v>427</v>
      </c>
      <c r="B293" s="16">
        <v>45612</v>
      </c>
      <c r="C293" s="16">
        <v>45612</v>
      </c>
      <c r="D293" s="16">
        <v>45612</v>
      </c>
      <c r="E293" s="13" t="s">
        <v>7</v>
      </c>
      <c r="F293" s="21" t="s">
        <v>8</v>
      </c>
      <c r="G293" s="24">
        <f t="shared" si="4"/>
        <v>1</v>
      </c>
      <c r="H293" s="24"/>
      <c r="I293" s="17" t="s">
        <v>428</v>
      </c>
      <c r="X293" s="5"/>
      <c r="Z293" s="10"/>
    </row>
    <row r="294" spans="1:26" ht="30" customHeight="1">
      <c r="A294" s="11" t="s">
        <v>429</v>
      </c>
      <c r="B294" s="12"/>
      <c r="C294" s="12"/>
      <c r="D294" s="12"/>
      <c r="E294" s="18" t="s">
        <v>63</v>
      </c>
      <c r="F294" s="20" t="s">
        <v>8</v>
      </c>
      <c r="G294" s="23">
        <f t="shared" si="4"/>
        <v>0</v>
      </c>
      <c r="H294" s="23"/>
      <c r="I294" s="14" t="s">
        <v>430</v>
      </c>
      <c r="X294" s="5"/>
      <c r="Z294" s="10"/>
    </row>
    <row r="295" spans="1:26" ht="30" customHeight="1">
      <c r="A295" s="15" t="s">
        <v>431</v>
      </c>
      <c r="B295" s="16">
        <v>45611</v>
      </c>
      <c r="C295" s="16">
        <v>45605</v>
      </c>
      <c r="D295" s="16">
        <v>45611</v>
      </c>
      <c r="E295" s="13" t="s">
        <v>7</v>
      </c>
      <c r="F295" s="21" t="s">
        <v>8</v>
      </c>
      <c r="G295" s="24">
        <f t="shared" si="4"/>
        <v>1</v>
      </c>
      <c r="H295" s="24"/>
      <c r="I295" s="17"/>
      <c r="X295" s="5"/>
      <c r="Z295" s="10"/>
    </row>
    <row r="296" spans="1:26" ht="30" customHeight="1">
      <c r="A296" s="11" t="s">
        <v>432</v>
      </c>
      <c r="B296" s="12"/>
      <c r="C296" s="12"/>
      <c r="D296" s="12"/>
      <c r="E296" s="18" t="s">
        <v>63</v>
      </c>
      <c r="F296" s="20" t="s">
        <v>8</v>
      </c>
      <c r="G296" s="23">
        <f t="shared" si="4"/>
        <v>0</v>
      </c>
      <c r="H296" s="23"/>
      <c r="I296" s="14" t="s">
        <v>433</v>
      </c>
      <c r="X296" s="5"/>
      <c r="Z296" s="10"/>
    </row>
    <row r="297" spans="1:26" ht="30" customHeight="1">
      <c r="A297" s="15" t="s">
        <v>434</v>
      </c>
      <c r="B297" s="16">
        <v>45616</v>
      </c>
      <c r="C297" s="16">
        <v>45612</v>
      </c>
      <c r="D297" s="16">
        <v>45616</v>
      </c>
      <c r="E297" s="13" t="s">
        <v>7</v>
      </c>
      <c r="F297" s="21" t="s">
        <v>8</v>
      </c>
      <c r="G297" s="24">
        <f t="shared" si="4"/>
        <v>1</v>
      </c>
      <c r="H297" s="24"/>
      <c r="I297" s="17"/>
      <c r="X297" s="5"/>
      <c r="Z297" s="10"/>
    </row>
    <row r="298" spans="1:26" ht="30" customHeight="1">
      <c r="A298" s="11" t="s">
        <v>435</v>
      </c>
      <c r="B298" s="12">
        <v>45615</v>
      </c>
      <c r="C298" s="12">
        <v>45612</v>
      </c>
      <c r="D298" s="12">
        <v>45615</v>
      </c>
      <c r="E298" s="13" t="s">
        <v>7</v>
      </c>
      <c r="F298" s="20" t="s">
        <v>8</v>
      </c>
      <c r="G298" s="23">
        <f t="shared" si="4"/>
        <v>1</v>
      </c>
      <c r="H298" s="23"/>
      <c r="I298" s="14" t="s">
        <v>436</v>
      </c>
      <c r="X298" s="5"/>
      <c r="Z298" s="10"/>
    </row>
    <row r="299" spans="1:26" ht="30" customHeight="1">
      <c r="A299" s="15" t="s">
        <v>437</v>
      </c>
      <c r="B299" s="16">
        <v>45612</v>
      </c>
      <c r="C299" s="16">
        <v>45612</v>
      </c>
      <c r="D299" s="16">
        <v>45612</v>
      </c>
      <c r="E299" s="13" t="s">
        <v>7</v>
      </c>
      <c r="F299" s="21" t="s">
        <v>8</v>
      </c>
      <c r="G299" s="24">
        <f t="shared" si="4"/>
        <v>1</v>
      </c>
      <c r="H299" s="24"/>
      <c r="I299" s="17"/>
      <c r="X299" s="5"/>
      <c r="Z299" s="10"/>
    </row>
    <row r="300" spans="1:26" ht="30" customHeight="1">
      <c r="A300" s="11" t="s">
        <v>438</v>
      </c>
      <c r="B300" s="12">
        <v>45615</v>
      </c>
      <c r="C300" s="12">
        <v>45612</v>
      </c>
      <c r="D300" s="12">
        <v>45615</v>
      </c>
      <c r="E300" s="13" t="s">
        <v>7</v>
      </c>
      <c r="F300" s="20" t="s">
        <v>8</v>
      </c>
      <c r="G300" s="23">
        <f t="shared" si="4"/>
        <v>1</v>
      </c>
      <c r="H300" s="23"/>
      <c r="I300" s="14" t="s">
        <v>439</v>
      </c>
      <c r="X300" s="5"/>
      <c r="Z300" s="10"/>
    </row>
    <row r="301" spans="1:26" ht="30" customHeight="1">
      <c r="A301" s="15" t="s">
        <v>440</v>
      </c>
      <c r="B301" s="16">
        <v>45615</v>
      </c>
      <c r="C301" s="16">
        <v>45612</v>
      </c>
      <c r="D301" s="16">
        <v>45615</v>
      </c>
      <c r="E301" s="13" t="s">
        <v>7</v>
      </c>
      <c r="F301" s="21" t="s">
        <v>8</v>
      </c>
      <c r="G301" s="24">
        <f t="shared" si="4"/>
        <v>1</v>
      </c>
      <c r="H301" s="24"/>
      <c r="I301" s="17" t="s">
        <v>441</v>
      </c>
      <c r="X301" s="5"/>
      <c r="Z301" s="10"/>
    </row>
    <row r="302" spans="1:26" ht="30" customHeight="1">
      <c r="A302" s="11" t="s">
        <v>442</v>
      </c>
      <c r="B302" s="12">
        <v>45613</v>
      </c>
      <c r="C302" s="12">
        <v>45612</v>
      </c>
      <c r="D302" s="12">
        <v>45613</v>
      </c>
      <c r="E302" s="13" t="s">
        <v>7</v>
      </c>
      <c r="F302" s="20" t="s">
        <v>8</v>
      </c>
      <c r="G302" s="23">
        <f t="shared" si="4"/>
        <v>1</v>
      </c>
      <c r="H302" s="23"/>
      <c r="I302" s="14" t="s">
        <v>443</v>
      </c>
      <c r="X302" s="5"/>
      <c r="Z302" s="10"/>
    </row>
    <row r="303" spans="1:26" ht="30" customHeight="1">
      <c r="A303" s="15" t="s">
        <v>444</v>
      </c>
      <c r="B303" s="16">
        <v>45612</v>
      </c>
      <c r="C303" s="16">
        <v>45612</v>
      </c>
      <c r="D303" s="16">
        <v>45612</v>
      </c>
      <c r="E303" s="13" t="s">
        <v>7</v>
      </c>
      <c r="F303" s="21" t="s">
        <v>8</v>
      </c>
      <c r="G303" s="24">
        <f t="shared" si="4"/>
        <v>1</v>
      </c>
      <c r="H303" s="24"/>
      <c r="I303" s="17" t="s">
        <v>445</v>
      </c>
      <c r="X303" s="5"/>
      <c r="Z303" s="10"/>
    </row>
    <row r="304" spans="1:26" ht="30" customHeight="1">
      <c r="A304" s="11" t="s">
        <v>446</v>
      </c>
      <c r="B304" s="12">
        <v>45613</v>
      </c>
      <c r="C304" s="12">
        <v>45613</v>
      </c>
      <c r="D304" s="12">
        <v>45613</v>
      </c>
      <c r="E304" s="13" t="s">
        <v>7</v>
      </c>
      <c r="F304" s="20" t="s">
        <v>8</v>
      </c>
      <c r="G304" s="23">
        <f t="shared" si="4"/>
        <v>1</v>
      </c>
      <c r="H304" s="23"/>
      <c r="I304" s="14"/>
      <c r="X304" s="5"/>
      <c r="Z304" s="10"/>
    </row>
    <row r="305" spans="1:26" ht="30" customHeight="1">
      <c r="A305" s="15" t="s">
        <v>447</v>
      </c>
      <c r="B305" s="16"/>
      <c r="C305" s="16"/>
      <c r="D305" s="16"/>
      <c r="E305" s="18" t="s">
        <v>63</v>
      </c>
      <c r="F305" s="21" t="s">
        <v>8</v>
      </c>
      <c r="G305" s="24">
        <f t="shared" si="4"/>
        <v>0</v>
      </c>
      <c r="H305" s="24"/>
      <c r="I305" s="17" t="s">
        <v>448</v>
      </c>
      <c r="X305" s="5"/>
      <c r="Z305" s="10"/>
    </row>
    <row r="306" spans="1:26" ht="30" customHeight="1">
      <c r="A306" s="11" t="s">
        <v>449</v>
      </c>
      <c r="B306" s="12"/>
      <c r="C306" s="12"/>
      <c r="D306" s="12"/>
      <c r="E306" s="18" t="s">
        <v>63</v>
      </c>
      <c r="F306" s="20" t="s">
        <v>8</v>
      </c>
      <c r="G306" s="23">
        <f t="shared" si="4"/>
        <v>0</v>
      </c>
      <c r="H306" s="23"/>
      <c r="I306" s="14" t="s">
        <v>450</v>
      </c>
      <c r="X306" s="5"/>
      <c r="Z306" s="10"/>
    </row>
    <row r="307" spans="1:26" ht="30" customHeight="1">
      <c r="A307" s="15" t="s">
        <v>451</v>
      </c>
      <c r="B307" s="16"/>
      <c r="C307" s="16"/>
      <c r="D307" s="16"/>
      <c r="E307" s="18" t="s">
        <v>63</v>
      </c>
      <c r="F307" s="21" t="s">
        <v>8</v>
      </c>
      <c r="G307" s="24">
        <f t="shared" si="4"/>
        <v>0</v>
      </c>
      <c r="H307" s="24"/>
      <c r="I307" s="17"/>
      <c r="X307" s="5"/>
      <c r="Z307" s="10"/>
    </row>
    <row r="308" spans="1:26" ht="30" customHeight="1">
      <c r="A308" s="11" t="s">
        <v>452</v>
      </c>
      <c r="B308" s="12"/>
      <c r="C308" s="12"/>
      <c r="D308" s="12"/>
      <c r="E308" s="18" t="s">
        <v>63</v>
      </c>
      <c r="F308" s="20" t="s">
        <v>8</v>
      </c>
      <c r="G308" s="23">
        <f t="shared" si="4"/>
        <v>0</v>
      </c>
      <c r="H308" s="23"/>
      <c r="I308" s="14" t="s">
        <v>453</v>
      </c>
      <c r="X308" s="5"/>
      <c r="Z308" s="10"/>
    </row>
    <row r="309" spans="1:26" ht="30" customHeight="1">
      <c r="A309" s="15" t="s">
        <v>454</v>
      </c>
      <c r="B309" s="16"/>
      <c r="C309" s="16"/>
      <c r="D309" s="16"/>
      <c r="E309" s="18" t="s">
        <v>63</v>
      </c>
      <c r="F309" s="21" t="s">
        <v>8</v>
      </c>
      <c r="G309" s="24">
        <f t="shared" si="4"/>
        <v>0</v>
      </c>
      <c r="H309" s="24"/>
      <c r="I309" s="17" t="s">
        <v>455</v>
      </c>
      <c r="X309" s="5"/>
      <c r="Z309" s="10"/>
    </row>
    <row r="310" spans="1:26" ht="30" customHeight="1">
      <c r="A310" s="11" t="s">
        <v>456</v>
      </c>
      <c r="B310" s="12"/>
      <c r="C310" s="12"/>
      <c r="D310" s="12"/>
      <c r="E310" s="18" t="s">
        <v>63</v>
      </c>
      <c r="F310" s="20" t="s">
        <v>8</v>
      </c>
      <c r="G310" s="23">
        <f t="shared" si="4"/>
        <v>0</v>
      </c>
      <c r="H310" s="23"/>
      <c r="I310" s="14" t="s">
        <v>457</v>
      </c>
      <c r="X310" s="5"/>
      <c r="Z310" s="10"/>
    </row>
    <row r="311" spans="1:26" ht="30" customHeight="1">
      <c r="A311" s="15" t="s">
        <v>458</v>
      </c>
      <c r="B311" s="16">
        <v>45612</v>
      </c>
      <c r="C311" s="16">
        <v>45612</v>
      </c>
      <c r="D311" s="16">
        <v>45612</v>
      </c>
      <c r="E311" s="13" t="s">
        <v>7</v>
      </c>
      <c r="F311" s="21" t="s">
        <v>8</v>
      </c>
      <c r="G311" s="24">
        <f t="shared" si="4"/>
        <v>1</v>
      </c>
      <c r="H311" s="24"/>
      <c r="I311" s="17"/>
      <c r="X311" s="5"/>
      <c r="Z311" s="10"/>
    </row>
    <row r="312" spans="1:26" ht="30" customHeight="1">
      <c r="A312" s="11" t="s">
        <v>459</v>
      </c>
      <c r="B312" s="12">
        <v>45613</v>
      </c>
      <c r="C312" s="12">
        <v>45612</v>
      </c>
      <c r="D312" s="12">
        <v>45613</v>
      </c>
      <c r="E312" s="13" t="s">
        <v>7</v>
      </c>
      <c r="F312" s="20" t="s">
        <v>8</v>
      </c>
      <c r="G312" s="23">
        <f t="shared" si="4"/>
        <v>1</v>
      </c>
      <c r="H312" s="23"/>
      <c r="I312" s="14"/>
      <c r="X312" s="5"/>
      <c r="Z312" s="10"/>
    </row>
    <row r="313" spans="1:26" ht="30" customHeight="1">
      <c r="A313" s="15" t="s">
        <v>460</v>
      </c>
      <c r="B313" s="16">
        <v>45619</v>
      </c>
      <c r="C313" s="16">
        <v>45619</v>
      </c>
      <c r="D313" s="16">
        <v>45619</v>
      </c>
      <c r="E313" s="13" t="s">
        <v>7</v>
      </c>
      <c r="F313" s="21" t="s">
        <v>8</v>
      </c>
      <c r="G313" s="24">
        <f t="shared" si="4"/>
        <v>1</v>
      </c>
      <c r="H313" s="24"/>
      <c r="I313" s="17"/>
      <c r="X313" s="5"/>
      <c r="Z313" s="10"/>
    </row>
    <row r="314" spans="1:26" ht="30" customHeight="1">
      <c r="A314" s="11" t="s">
        <v>461</v>
      </c>
      <c r="B314" s="12"/>
      <c r="C314" s="12"/>
      <c r="D314" s="12"/>
      <c r="E314" s="18" t="s">
        <v>63</v>
      </c>
      <c r="F314" s="20" t="s">
        <v>8</v>
      </c>
      <c r="G314" s="23">
        <f t="shared" si="4"/>
        <v>0</v>
      </c>
      <c r="H314" s="23"/>
      <c r="I314" s="14" t="s">
        <v>462</v>
      </c>
      <c r="X314" s="5"/>
      <c r="Z314" s="10"/>
    </row>
    <row r="315" spans="1:26" ht="30" customHeight="1">
      <c r="A315" s="15" t="s">
        <v>463</v>
      </c>
      <c r="B315" s="16">
        <v>45613</v>
      </c>
      <c r="C315" s="16">
        <v>45612</v>
      </c>
      <c r="D315" s="16">
        <v>45613</v>
      </c>
      <c r="E315" s="13" t="s">
        <v>7</v>
      </c>
      <c r="F315" s="21" t="s">
        <v>8</v>
      </c>
      <c r="G315" s="24">
        <f t="shared" si="4"/>
        <v>1</v>
      </c>
      <c r="H315" s="24"/>
      <c r="I315" s="17"/>
      <c r="X315" s="5"/>
      <c r="Z315" s="10"/>
    </row>
    <row r="316" spans="1:26" ht="30" customHeight="1">
      <c r="A316" s="11" t="s">
        <v>464</v>
      </c>
      <c r="B316" s="12"/>
      <c r="C316" s="12"/>
      <c r="D316" s="12"/>
      <c r="E316" s="18" t="s">
        <v>63</v>
      </c>
      <c r="F316" s="20" t="s">
        <v>8</v>
      </c>
      <c r="G316" s="23">
        <f t="shared" si="4"/>
        <v>0</v>
      </c>
      <c r="H316" s="23"/>
      <c r="I316" s="14" t="s">
        <v>465</v>
      </c>
      <c r="X316" s="5"/>
      <c r="Z316" s="10"/>
    </row>
    <row r="317" spans="1:26" ht="30" customHeight="1">
      <c r="A317" s="15" t="s">
        <v>466</v>
      </c>
      <c r="B317" s="16"/>
      <c r="C317" s="16"/>
      <c r="D317" s="16"/>
      <c r="E317" s="18" t="s">
        <v>63</v>
      </c>
      <c r="F317" s="21" t="s">
        <v>8</v>
      </c>
      <c r="G317" s="24">
        <f t="shared" si="4"/>
        <v>0</v>
      </c>
      <c r="H317" s="24"/>
      <c r="I317" s="17" t="s">
        <v>467</v>
      </c>
      <c r="X317" s="5"/>
      <c r="Z317" s="10"/>
    </row>
    <row r="318" spans="1:26" ht="30" customHeight="1">
      <c r="A318" s="11" t="s">
        <v>468</v>
      </c>
      <c r="B318" s="12"/>
      <c r="C318" s="12"/>
      <c r="D318" s="12"/>
      <c r="E318" s="18" t="s">
        <v>63</v>
      </c>
      <c r="F318" s="20" t="s">
        <v>8</v>
      </c>
      <c r="G318" s="23">
        <f t="shared" si="4"/>
        <v>0</v>
      </c>
      <c r="H318" s="23"/>
      <c r="I318" s="14" t="s">
        <v>469</v>
      </c>
      <c r="X318" s="5"/>
      <c r="Z318" s="10"/>
    </row>
    <row r="319" spans="1:26" ht="30" customHeight="1">
      <c r="A319" s="15" t="s">
        <v>470</v>
      </c>
      <c r="B319" s="16">
        <v>45613</v>
      </c>
      <c r="C319" s="16">
        <v>45612</v>
      </c>
      <c r="D319" s="16">
        <v>45613</v>
      </c>
      <c r="E319" s="13" t="s">
        <v>7</v>
      </c>
      <c r="F319" s="21" t="s">
        <v>8</v>
      </c>
      <c r="G319" s="24">
        <f t="shared" si="4"/>
        <v>1</v>
      </c>
      <c r="H319" s="24"/>
      <c r="I319" s="17"/>
      <c r="X319" s="5"/>
      <c r="Z319" s="10"/>
    </row>
    <row r="320" spans="1:26" ht="30" customHeight="1">
      <c r="A320" s="11" t="s">
        <v>471</v>
      </c>
      <c r="B320" s="12">
        <v>45614</v>
      </c>
      <c r="C320" s="12">
        <v>45612</v>
      </c>
      <c r="D320" s="12">
        <v>45614</v>
      </c>
      <c r="E320" s="13" t="s">
        <v>7</v>
      </c>
      <c r="F320" s="20" t="s">
        <v>8</v>
      </c>
      <c r="G320" s="23">
        <f t="shared" si="4"/>
        <v>1</v>
      </c>
      <c r="H320" s="23"/>
      <c r="I320" s="14"/>
      <c r="X320" s="5"/>
      <c r="Z320" s="10"/>
    </row>
    <row r="321" spans="1:26" ht="30" customHeight="1">
      <c r="A321" s="15" t="s">
        <v>472</v>
      </c>
      <c r="B321" s="16"/>
      <c r="C321" s="16"/>
      <c r="D321" s="16"/>
      <c r="E321" s="18" t="s">
        <v>63</v>
      </c>
      <c r="F321" s="21" t="s">
        <v>8</v>
      </c>
      <c r="G321" s="24">
        <f t="shared" si="4"/>
        <v>0</v>
      </c>
      <c r="H321" s="24"/>
      <c r="I321" s="17" t="s">
        <v>473</v>
      </c>
      <c r="X321" s="5"/>
      <c r="Z321" s="10"/>
    </row>
    <row r="322" spans="1:26" ht="30" customHeight="1">
      <c r="A322" s="11" t="s">
        <v>474</v>
      </c>
      <c r="B322" s="12"/>
      <c r="C322" s="12"/>
      <c r="D322" s="12"/>
      <c r="E322" s="18" t="s">
        <v>63</v>
      </c>
      <c r="F322" s="20" t="s">
        <v>8</v>
      </c>
      <c r="G322" s="23">
        <f t="shared" ref="G322:G385" si="5">IF(OR(ISBLANK(B322), ISBLANK(D322)), 0, IF(D322=B322, 1, D322-B322+1))</f>
        <v>0</v>
      </c>
      <c r="H322" s="23"/>
      <c r="I322" s="14" t="s">
        <v>475</v>
      </c>
      <c r="X322" s="5"/>
      <c r="Z322" s="10"/>
    </row>
    <row r="323" spans="1:26" ht="30" customHeight="1">
      <c r="A323" s="15" t="s">
        <v>476</v>
      </c>
      <c r="B323" s="16"/>
      <c r="C323" s="16"/>
      <c r="D323" s="16"/>
      <c r="E323" s="18" t="s">
        <v>63</v>
      </c>
      <c r="F323" s="21" t="s">
        <v>8</v>
      </c>
      <c r="G323" s="24">
        <f t="shared" si="5"/>
        <v>0</v>
      </c>
      <c r="H323" s="24"/>
      <c r="I323" s="17" t="s">
        <v>477</v>
      </c>
      <c r="X323" s="5"/>
      <c r="Z323" s="10"/>
    </row>
    <row r="324" spans="1:26" ht="30" customHeight="1">
      <c r="A324" s="11" t="s">
        <v>478</v>
      </c>
      <c r="B324" s="12"/>
      <c r="C324" s="12"/>
      <c r="D324" s="12"/>
      <c r="E324" s="18" t="s">
        <v>63</v>
      </c>
      <c r="F324" s="20" t="s">
        <v>8</v>
      </c>
      <c r="G324" s="23">
        <f t="shared" si="5"/>
        <v>0</v>
      </c>
      <c r="H324" s="23"/>
      <c r="I324" s="14" t="s">
        <v>479</v>
      </c>
      <c r="X324" s="5"/>
      <c r="Z324" s="10"/>
    </row>
    <row r="325" spans="1:26" ht="30" customHeight="1">
      <c r="A325" s="15" t="s">
        <v>480</v>
      </c>
      <c r="B325" s="16">
        <v>45614</v>
      </c>
      <c r="C325" s="16">
        <v>45612</v>
      </c>
      <c r="D325" s="16">
        <v>45614</v>
      </c>
      <c r="E325" s="13" t="s">
        <v>7</v>
      </c>
      <c r="F325" s="21" t="s">
        <v>8</v>
      </c>
      <c r="G325" s="24">
        <f t="shared" si="5"/>
        <v>1</v>
      </c>
      <c r="H325" s="24"/>
      <c r="I325" s="17"/>
      <c r="X325" s="5"/>
      <c r="Z325" s="10"/>
    </row>
    <row r="326" spans="1:26" ht="30" customHeight="1">
      <c r="A326" s="11" t="s">
        <v>481</v>
      </c>
      <c r="B326" s="12"/>
      <c r="C326" s="12"/>
      <c r="D326" s="12"/>
      <c r="E326" s="18" t="s">
        <v>63</v>
      </c>
      <c r="F326" s="20" t="s">
        <v>8</v>
      </c>
      <c r="G326" s="23">
        <f t="shared" si="5"/>
        <v>0</v>
      </c>
      <c r="H326" s="23"/>
      <c r="I326" s="14" t="s">
        <v>482</v>
      </c>
      <c r="X326" s="5"/>
      <c r="Z326" s="10"/>
    </row>
    <row r="327" spans="1:26" ht="30" customHeight="1">
      <c r="A327" s="15" t="s">
        <v>483</v>
      </c>
      <c r="B327" s="16">
        <v>45613</v>
      </c>
      <c r="C327" s="16">
        <v>45612</v>
      </c>
      <c r="D327" s="16">
        <v>45613</v>
      </c>
      <c r="E327" s="13" t="s">
        <v>7</v>
      </c>
      <c r="F327" s="21" t="s">
        <v>8</v>
      </c>
      <c r="G327" s="24">
        <f t="shared" si="5"/>
        <v>1</v>
      </c>
      <c r="H327" s="24"/>
      <c r="I327" s="17" t="s">
        <v>484</v>
      </c>
      <c r="X327" s="5"/>
      <c r="Z327" s="10"/>
    </row>
    <row r="328" spans="1:26" ht="30" customHeight="1">
      <c r="A328" s="11" t="s">
        <v>485</v>
      </c>
      <c r="B328" s="12"/>
      <c r="C328" s="12"/>
      <c r="D328" s="12"/>
      <c r="E328" s="18" t="s">
        <v>63</v>
      </c>
      <c r="F328" s="20" t="s">
        <v>8</v>
      </c>
      <c r="G328" s="23">
        <f t="shared" si="5"/>
        <v>0</v>
      </c>
      <c r="H328" s="23"/>
      <c r="I328" s="14" t="s">
        <v>486</v>
      </c>
      <c r="X328" s="5"/>
      <c r="Z328" s="10"/>
    </row>
    <row r="329" spans="1:26" ht="30" customHeight="1">
      <c r="A329" s="15" t="s">
        <v>487</v>
      </c>
      <c r="B329" s="16"/>
      <c r="C329" s="16"/>
      <c r="D329" s="16"/>
      <c r="E329" s="18" t="s">
        <v>63</v>
      </c>
      <c r="F329" s="21" t="s">
        <v>8</v>
      </c>
      <c r="G329" s="24">
        <f t="shared" si="5"/>
        <v>0</v>
      </c>
      <c r="H329" s="24"/>
      <c r="I329" s="17"/>
      <c r="X329" s="5"/>
      <c r="Z329" s="10"/>
    </row>
    <row r="330" spans="1:26" ht="30" customHeight="1">
      <c r="A330" s="11" t="s">
        <v>488</v>
      </c>
      <c r="B330" s="12"/>
      <c r="C330" s="12"/>
      <c r="D330" s="12"/>
      <c r="E330" s="18" t="s">
        <v>63</v>
      </c>
      <c r="F330" s="20" t="s">
        <v>8</v>
      </c>
      <c r="G330" s="23">
        <f t="shared" si="5"/>
        <v>0</v>
      </c>
      <c r="H330" s="23"/>
      <c r="I330" s="14" t="s">
        <v>489</v>
      </c>
      <c r="X330" s="5"/>
      <c r="Z330" s="10"/>
    </row>
    <row r="331" spans="1:26" ht="30" customHeight="1">
      <c r="A331" s="15" t="s">
        <v>490</v>
      </c>
      <c r="B331" s="16"/>
      <c r="C331" s="16"/>
      <c r="D331" s="16"/>
      <c r="E331" s="18" t="s">
        <v>63</v>
      </c>
      <c r="F331" s="21" t="s">
        <v>8</v>
      </c>
      <c r="G331" s="24">
        <f t="shared" si="5"/>
        <v>0</v>
      </c>
      <c r="H331" s="24"/>
      <c r="I331" s="17"/>
      <c r="X331" s="5"/>
      <c r="Z331" s="10"/>
    </row>
    <row r="332" spans="1:26" ht="30" customHeight="1">
      <c r="A332" s="11" t="s">
        <v>491</v>
      </c>
      <c r="B332" s="12"/>
      <c r="C332" s="12"/>
      <c r="D332" s="12"/>
      <c r="E332" s="18" t="s">
        <v>63</v>
      </c>
      <c r="F332" s="20" t="s">
        <v>8</v>
      </c>
      <c r="G332" s="23">
        <f t="shared" si="5"/>
        <v>0</v>
      </c>
      <c r="H332" s="23"/>
      <c r="I332" s="14" t="s">
        <v>492</v>
      </c>
      <c r="X332" s="5"/>
      <c r="Z332" s="10"/>
    </row>
    <row r="333" spans="1:26" ht="30" customHeight="1">
      <c r="A333" s="15" t="s">
        <v>493</v>
      </c>
      <c r="B333" s="16"/>
      <c r="C333" s="16"/>
      <c r="D333" s="16"/>
      <c r="E333" s="18" t="s">
        <v>63</v>
      </c>
      <c r="F333" s="21" t="s">
        <v>8</v>
      </c>
      <c r="G333" s="24">
        <f t="shared" si="5"/>
        <v>0</v>
      </c>
      <c r="H333" s="24"/>
      <c r="I333" s="17" t="s">
        <v>494</v>
      </c>
      <c r="X333" s="5"/>
      <c r="Z333" s="10"/>
    </row>
    <row r="334" spans="1:26" ht="30" customHeight="1">
      <c r="A334" s="11" t="s">
        <v>495</v>
      </c>
      <c r="B334" s="12"/>
      <c r="C334" s="12"/>
      <c r="D334" s="12"/>
      <c r="E334" s="18" t="s">
        <v>63</v>
      </c>
      <c r="F334" s="20" t="s">
        <v>8</v>
      </c>
      <c r="G334" s="23">
        <f t="shared" si="5"/>
        <v>0</v>
      </c>
      <c r="H334" s="23"/>
      <c r="I334" s="14"/>
      <c r="X334" s="5"/>
      <c r="Z334" s="10"/>
    </row>
    <row r="335" spans="1:26" ht="30" customHeight="1">
      <c r="A335" s="15" t="s">
        <v>496</v>
      </c>
      <c r="B335" s="16">
        <v>45614</v>
      </c>
      <c r="C335" s="16">
        <v>45612</v>
      </c>
      <c r="D335" s="16">
        <v>45614</v>
      </c>
      <c r="E335" s="13" t="s">
        <v>7</v>
      </c>
      <c r="F335" s="21" t="s">
        <v>8</v>
      </c>
      <c r="G335" s="24">
        <f t="shared" si="5"/>
        <v>1</v>
      </c>
      <c r="H335" s="24"/>
      <c r="I335" s="17"/>
      <c r="X335" s="5"/>
      <c r="Z335" s="10"/>
    </row>
    <row r="336" spans="1:26" ht="30" customHeight="1">
      <c r="A336" s="11" t="s">
        <v>497</v>
      </c>
      <c r="B336" s="12"/>
      <c r="C336" s="12"/>
      <c r="D336" s="12"/>
      <c r="E336" s="18" t="s">
        <v>63</v>
      </c>
      <c r="F336" s="20" t="s">
        <v>8</v>
      </c>
      <c r="G336" s="23">
        <f t="shared" si="5"/>
        <v>0</v>
      </c>
      <c r="H336" s="23"/>
      <c r="I336" s="14" t="s">
        <v>498</v>
      </c>
      <c r="X336" s="5"/>
      <c r="Z336" s="10"/>
    </row>
    <row r="337" spans="1:26" ht="30" customHeight="1">
      <c r="A337" s="15" t="s">
        <v>499</v>
      </c>
      <c r="B337" s="16"/>
      <c r="C337" s="16"/>
      <c r="D337" s="16"/>
      <c r="E337" s="18" t="s">
        <v>63</v>
      </c>
      <c r="F337" s="21" t="s">
        <v>8</v>
      </c>
      <c r="G337" s="24">
        <f t="shared" si="5"/>
        <v>0</v>
      </c>
      <c r="H337" s="24"/>
      <c r="I337" s="17"/>
      <c r="X337" s="5"/>
      <c r="Z337" s="10"/>
    </row>
    <row r="338" spans="1:26" ht="30" customHeight="1">
      <c r="A338" s="11" t="s">
        <v>500</v>
      </c>
      <c r="B338" s="12">
        <v>45614</v>
      </c>
      <c r="C338" s="12">
        <v>45612</v>
      </c>
      <c r="D338" s="12">
        <v>45614</v>
      </c>
      <c r="E338" s="13" t="s">
        <v>7</v>
      </c>
      <c r="F338" s="20" t="s">
        <v>8</v>
      </c>
      <c r="G338" s="23">
        <f t="shared" si="5"/>
        <v>1</v>
      </c>
      <c r="H338" s="23"/>
      <c r="I338" s="14" t="s">
        <v>501</v>
      </c>
      <c r="X338" s="5"/>
      <c r="Z338" s="10"/>
    </row>
    <row r="339" spans="1:26" ht="30" customHeight="1">
      <c r="A339" s="15" t="s">
        <v>502</v>
      </c>
      <c r="B339" s="16">
        <v>45613</v>
      </c>
      <c r="C339" s="16">
        <v>45612</v>
      </c>
      <c r="D339" s="16">
        <v>45614</v>
      </c>
      <c r="E339" s="13" t="s">
        <v>7</v>
      </c>
      <c r="F339" s="21" t="s">
        <v>8</v>
      </c>
      <c r="G339" s="24">
        <f t="shared" si="5"/>
        <v>2</v>
      </c>
      <c r="H339" s="24"/>
      <c r="I339" s="17"/>
      <c r="X339" s="5"/>
      <c r="Z339" s="10"/>
    </row>
    <row r="340" spans="1:26" ht="30" customHeight="1">
      <c r="A340" s="11" t="s">
        <v>503</v>
      </c>
      <c r="B340" s="12">
        <v>45615</v>
      </c>
      <c r="C340" s="12">
        <v>45612</v>
      </c>
      <c r="D340" s="12">
        <v>45615</v>
      </c>
      <c r="E340" s="13" t="s">
        <v>7</v>
      </c>
      <c r="F340" s="20" t="s">
        <v>8</v>
      </c>
      <c r="G340" s="23">
        <f t="shared" si="5"/>
        <v>1</v>
      </c>
      <c r="H340" s="23"/>
      <c r="I340" s="14"/>
      <c r="X340" s="5"/>
      <c r="Z340" s="10"/>
    </row>
    <row r="341" spans="1:26" ht="30" customHeight="1">
      <c r="A341" s="15" t="s">
        <v>504</v>
      </c>
      <c r="B341" s="16">
        <v>45616</v>
      </c>
      <c r="C341" s="16">
        <v>45612</v>
      </c>
      <c r="D341" s="16">
        <v>45616</v>
      </c>
      <c r="E341" s="13" t="s">
        <v>7</v>
      </c>
      <c r="F341" s="21" t="s">
        <v>8</v>
      </c>
      <c r="G341" s="24">
        <f t="shared" si="5"/>
        <v>1</v>
      </c>
      <c r="H341" s="24"/>
      <c r="I341" s="17"/>
      <c r="X341" s="5"/>
      <c r="Z341" s="10"/>
    </row>
    <row r="342" spans="1:26" ht="30" customHeight="1">
      <c r="A342" s="11" t="s">
        <v>505</v>
      </c>
      <c r="B342" s="12">
        <v>45616</v>
      </c>
      <c r="C342" s="12">
        <v>45612</v>
      </c>
      <c r="D342" s="12">
        <v>45616</v>
      </c>
      <c r="E342" s="13" t="s">
        <v>7</v>
      </c>
      <c r="F342" s="20" t="s">
        <v>8</v>
      </c>
      <c r="G342" s="23">
        <f t="shared" si="5"/>
        <v>1</v>
      </c>
      <c r="H342" s="23"/>
      <c r="I342" s="14" t="s">
        <v>506</v>
      </c>
      <c r="X342" s="5"/>
      <c r="Z342" s="10"/>
    </row>
    <row r="343" spans="1:26" ht="30" customHeight="1">
      <c r="A343" s="15" t="s">
        <v>507</v>
      </c>
      <c r="B343" s="16"/>
      <c r="C343" s="16"/>
      <c r="D343" s="16"/>
      <c r="E343" s="18" t="s">
        <v>63</v>
      </c>
      <c r="F343" s="21" t="s">
        <v>8</v>
      </c>
      <c r="G343" s="24">
        <f t="shared" si="5"/>
        <v>0</v>
      </c>
      <c r="H343" s="24"/>
      <c r="I343" s="17"/>
      <c r="X343" s="5"/>
      <c r="Z343" s="10"/>
    </row>
    <row r="344" spans="1:26" ht="30" customHeight="1">
      <c r="A344" s="11" t="s">
        <v>508</v>
      </c>
      <c r="B344" s="12"/>
      <c r="C344" s="12"/>
      <c r="D344" s="12"/>
      <c r="E344" s="18" t="s">
        <v>63</v>
      </c>
      <c r="F344" s="20" t="s">
        <v>8</v>
      </c>
      <c r="G344" s="23">
        <f t="shared" si="5"/>
        <v>0</v>
      </c>
      <c r="H344" s="23"/>
      <c r="I344" s="14" t="s">
        <v>509</v>
      </c>
      <c r="X344" s="5"/>
      <c r="Z344" s="10"/>
    </row>
    <row r="345" spans="1:26" ht="30" customHeight="1">
      <c r="A345" s="15" t="s">
        <v>510</v>
      </c>
      <c r="B345" s="16"/>
      <c r="C345" s="16"/>
      <c r="D345" s="16"/>
      <c r="E345" s="18" t="s">
        <v>63</v>
      </c>
      <c r="F345" s="21" t="s">
        <v>8</v>
      </c>
      <c r="G345" s="24">
        <f t="shared" si="5"/>
        <v>0</v>
      </c>
      <c r="H345" s="24"/>
      <c r="I345" s="17" t="s">
        <v>511</v>
      </c>
      <c r="X345" s="5"/>
      <c r="Z345" s="10"/>
    </row>
    <row r="346" spans="1:26" ht="30" customHeight="1">
      <c r="A346" s="11" t="s">
        <v>512</v>
      </c>
      <c r="B346" s="12"/>
      <c r="C346" s="12"/>
      <c r="D346" s="12"/>
      <c r="E346" s="18" t="s">
        <v>63</v>
      </c>
      <c r="F346" s="20" t="s">
        <v>8</v>
      </c>
      <c r="G346" s="23">
        <f t="shared" si="5"/>
        <v>0</v>
      </c>
      <c r="H346" s="23"/>
      <c r="I346" s="14" t="s">
        <v>513</v>
      </c>
      <c r="X346" s="5"/>
      <c r="Z346" s="10"/>
    </row>
    <row r="347" spans="1:26" ht="30" customHeight="1">
      <c r="A347" s="15" t="s">
        <v>514</v>
      </c>
      <c r="B347" s="16"/>
      <c r="C347" s="16"/>
      <c r="D347" s="16"/>
      <c r="E347" s="18" t="s">
        <v>63</v>
      </c>
      <c r="F347" s="21" t="s">
        <v>8</v>
      </c>
      <c r="G347" s="24">
        <f t="shared" si="5"/>
        <v>0</v>
      </c>
      <c r="H347" s="24"/>
      <c r="I347" s="17"/>
      <c r="X347" s="5"/>
      <c r="Z347" s="10"/>
    </row>
    <row r="348" spans="1:26" ht="30" customHeight="1">
      <c r="A348" s="11" t="s">
        <v>515</v>
      </c>
      <c r="B348" s="12"/>
      <c r="C348" s="12"/>
      <c r="D348" s="12"/>
      <c r="E348" s="18" t="s">
        <v>63</v>
      </c>
      <c r="F348" s="20" t="s">
        <v>8</v>
      </c>
      <c r="G348" s="23">
        <f t="shared" si="5"/>
        <v>0</v>
      </c>
      <c r="H348" s="23"/>
      <c r="I348" s="14"/>
      <c r="X348" s="5"/>
      <c r="Z348" s="10"/>
    </row>
    <row r="349" spans="1:26" ht="30" customHeight="1">
      <c r="A349" s="15" t="s">
        <v>516</v>
      </c>
      <c r="B349" s="16"/>
      <c r="C349" s="16"/>
      <c r="D349" s="16"/>
      <c r="E349" s="18" t="s">
        <v>63</v>
      </c>
      <c r="F349" s="21" t="s">
        <v>8</v>
      </c>
      <c r="G349" s="24">
        <f t="shared" si="5"/>
        <v>0</v>
      </c>
      <c r="H349" s="24"/>
      <c r="I349" s="17" t="s">
        <v>517</v>
      </c>
      <c r="X349" s="5"/>
      <c r="Z349" s="10"/>
    </row>
    <row r="350" spans="1:26" ht="30" customHeight="1">
      <c r="A350" s="11" t="s">
        <v>518</v>
      </c>
      <c r="B350" s="12"/>
      <c r="C350" s="12"/>
      <c r="D350" s="12"/>
      <c r="E350" s="18" t="s">
        <v>63</v>
      </c>
      <c r="F350" s="20" t="s">
        <v>8</v>
      </c>
      <c r="G350" s="23">
        <f t="shared" si="5"/>
        <v>0</v>
      </c>
      <c r="H350" s="23"/>
      <c r="I350" s="14" t="s">
        <v>519</v>
      </c>
      <c r="X350" s="5"/>
      <c r="Z350" s="10"/>
    </row>
    <row r="351" spans="1:26" ht="30" customHeight="1">
      <c r="A351" s="15" t="s">
        <v>520</v>
      </c>
      <c r="B351" s="16">
        <v>45615</v>
      </c>
      <c r="C351" s="16">
        <v>45612</v>
      </c>
      <c r="D351" s="16">
        <v>45615</v>
      </c>
      <c r="E351" s="13" t="s">
        <v>7</v>
      </c>
      <c r="F351" s="21" t="s">
        <v>8</v>
      </c>
      <c r="G351" s="24">
        <f t="shared" si="5"/>
        <v>1</v>
      </c>
      <c r="H351" s="24"/>
      <c r="I351" s="17"/>
      <c r="X351" s="5"/>
      <c r="Z351" s="10"/>
    </row>
    <row r="352" spans="1:26" ht="30" customHeight="1">
      <c r="A352" s="11" t="s">
        <v>521</v>
      </c>
      <c r="B352" s="12"/>
      <c r="C352" s="12"/>
      <c r="D352" s="12"/>
      <c r="E352" s="18" t="s">
        <v>63</v>
      </c>
      <c r="F352" s="20" t="s">
        <v>8</v>
      </c>
      <c r="G352" s="23">
        <f t="shared" si="5"/>
        <v>0</v>
      </c>
      <c r="H352" s="23"/>
      <c r="I352" s="14"/>
      <c r="X352" s="5"/>
      <c r="Z352" s="10"/>
    </row>
    <row r="353" spans="1:26" ht="30" customHeight="1">
      <c r="A353" s="15" t="s">
        <v>522</v>
      </c>
      <c r="B353" s="16"/>
      <c r="C353" s="16"/>
      <c r="D353" s="16"/>
      <c r="E353" s="18" t="s">
        <v>63</v>
      </c>
      <c r="F353" s="21" t="s">
        <v>8</v>
      </c>
      <c r="G353" s="24">
        <f t="shared" si="5"/>
        <v>0</v>
      </c>
      <c r="H353" s="24"/>
      <c r="I353" s="17" t="s">
        <v>523</v>
      </c>
      <c r="X353" s="5"/>
      <c r="Z353" s="10"/>
    </row>
    <row r="354" spans="1:26" ht="30" customHeight="1">
      <c r="A354" s="11" t="s">
        <v>524</v>
      </c>
      <c r="B354" s="12"/>
      <c r="C354" s="12"/>
      <c r="D354" s="12"/>
      <c r="E354" s="18" t="s">
        <v>63</v>
      </c>
      <c r="F354" s="20" t="s">
        <v>8</v>
      </c>
      <c r="G354" s="23">
        <f t="shared" si="5"/>
        <v>0</v>
      </c>
      <c r="H354" s="23"/>
      <c r="I354" s="14" t="s">
        <v>525</v>
      </c>
      <c r="X354" s="5"/>
      <c r="Z354" s="10"/>
    </row>
    <row r="355" spans="1:26" ht="30" customHeight="1">
      <c r="A355" s="15" t="s">
        <v>526</v>
      </c>
      <c r="B355" s="16"/>
      <c r="C355" s="16"/>
      <c r="D355" s="16"/>
      <c r="E355" s="18" t="s">
        <v>63</v>
      </c>
      <c r="F355" s="21" t="s">
        <v>8</v>
      </c>
      <c r="G355" s="24">
        <f t="shared" si="5"/>
        <v>0</v>
      </c>
      <c r="H355" s="24"/>
      <c r="I355" s="17"/>
      <c r="X355" s="5"/>
      <c r="Z355" s="10"/>
    </row>
    <row r="356" spans="1:26" ht="30" customHeight="1">
      <c r="A356" s="11" t="s">
        <v>527</v>
      </c>
      <c r="B356" s="12"/>
      <c r="C356" s="12"/>
      <c r="D356" s="12"/>
      <c r="E356" s="18" t="s">
        <v>63</v>
      </c>
      <c r="F356" s="20" t="s">
        <v>8</v>
      </c>
      <c r="G356" s="23">
        <f t="shared" si="5"/>
        <v>0</v>
      </c>
      <c r="H356" s="23"/>
      <c r="I356" s="14"/>
      <c r="X356" s="5"/>
      <c r="Z356" s="10"/>
    </row>
    <row r="357" spans="1:26" ht="30" customHeight="1">
      <c r="A357" s="15" t="s">
        <v>528</v>
      </c>
      <c r="B357" s="16"/>
      <c r="C357" s="16"/>
      <c r="D357" s="16"/>
      <c r="E357" s="18" t="s">
        <v>63</v>
      </c>
      <c r="F357" s="21" t="s">
        <v>8</v>
      </c>
      <c r="G357" s="24">
        <f t="shared" si="5"/>
        <v>0</v>
      </c>
      <c r="H357" s="24"/>
      <c r="I357" s="17"/>
      <c r="X357" s="5"/>
      <c r="Z357" s="10"/>
    </row>
    <row r="358" spans="1:26" ht="30" customHeight="1">
      <c r="A358" s="11" t="s">
        <v>529</v>
      </c>
      <c r="B358" s="12">
        <v>45615</v>
      </c>
      <c r="C358" s="12">
        <v>45612</v>
      </c>
      <c r="D358" s="12">
        <v>45615</v>
      </c>
      <c r="E358" s="13" t="s">
        <v>7</v>
      </c>
      <c r="F358" s="20" t="s">
        <v>8</v>
      </c>
      <c r="G358" s="23">
        <f t="shared" si="5"/>
        <v>1</v>
      </c>
      <c r="H358" s="23"/>
      <c r="I358" s="14"/>
      <c r="X358" s="5"/>
      <c r="Z358" s="10"/>
    </row>
    <row r="359" spans="1:26" ht="30" customHeight="1">
      <c r="A359" s="15" t="s">
        <v>530</v>
      </c>
      <c r="B359" s="16"/>
      <c r="C359" s="16"/>
      <c r="D359" s="16"/>
      <c r="E359" s="18" t="s">
        <v>63</v>
      </c>
      <c r="F359" s="21" t="s">
        <v>8</v>
      </c>
      <c r="G359" s="24">
        <f t="shared" si="5"/>
        <v>0</v>
      </c>
      <c r="H359" s="24"/>
      <c r="I359" s="17"/>
      <c r="X359" s="5"/>
      <c r="Z359" s="10"/>
    </row>
    <row r="360" spans="1:26" ht="30" customHeight="1">
      <c r="A360" s="11" t="s">
        <v>531</v>
      </c>
      <c r="B360" s="12"/>
      <c r="C360" s="12"/>
      <c r="D360" s="12"/>
      <c r="E360" s="18" t="s">
        <v>63</v>
      </c>
      <c r="F360" s="20" t="s">
        <v>8</v>
      </c>
      <c r="G360" s="23">
        <f t="shared" si="5"/>
        <v>0</v>
      </c>
      <c r="H360" s="23"/>
      <c r="I360" s="14" t="s">
        <v>532</v>
      </c>
      <c r="X360" s="5"/>
      <c r="Z360" s="10"/>
    </row>
    <row r="361" spans="1:26" ht="30" customHeight="1">
      <c r="A361" s="15" t="s">
        <v>533</v>
      </c>
      <c r="B361" s="16"/>
      <c r="C361" s="16"/>
      <c r="D361" s="16"/>
      <c r="E361" s="18" t="s">
        <v>63</v>
      </c>
      <c r="F361" s="21" t="s">
        <v>8</v>
      </c>
      <c r="G361" s="24">
        <f t="shared" si="5"/>
        <v>0</v>
      </c>
      <c r="H361" s="24"/>
      <c r="I361" s="17"/>
      <c r="X361" s="5"/>
      <c r="Z361" s="10"/>
    </row>
    <row r="362" spans="1:26" ht="30" customHeight="1">
      <c r="A362" s="11" t="s">
        <v>534</v>
      </c>
      <c r="B362" s="12"/>
      <c r="C362" s="12"/>
      <c r="D362" s="12"/>
      <c r="E362" s="18" t="s">
        <v>63</v>
      </c>
      <c r="F362" s="20" t="s">
        <v>8</v>
      </c>
      <c r="G362" s="23">
        <f t="shared" si="5"/>
        <v>0</v>
      </c>
      <c r="H362" s="23"/>
      <c r="I362" s="14"/>
      <c r="X362" s="5"/>
      <c r="Z362" s="10"/>
    </row>
    <row r="363" spans="1:26" ht="30" customHeight="1">
      <c r="A363" s="15" t="s">
        <v>535</v>
      </c>
      <c r="B363" s="16"/>
      <c r="C363" s="16"/>
      <c r="D363" s="16"/>
      <c r="E363" s="18" t="s">
        <v>63</v>
      </c>
      <c r="F363" s="21" t="s">
        <v>8</v>
      </c>
      <c r="G363" s="24">
        <f t="shared" si="5"/>
        <v>0</v>
      </c>
      <c r="H363" s="24"/>
      <c r="I363" s="17" t="s">
        <v>536</v>
      </c>
      <c r="X363" s="5"/>
      <c r="Z363" s="10"/>
    </row>
    <row r="364" spans="1:26" ht="30" customHeight="1">
      <c r="A364" s="11" t="s">
        <v>537</v>
      </c>
      <c r="B364" s="12"/>
      <c r="C364" s="12"/>
      <c r="D364" s="12"/>
      <c r="E364" s="18" t="s">
        <v>63</v>
      </c>
      <c r="F364" s="20" t="s">
        <v>8</v>
      </c>
      <c r="G364" s="23">
        <f t="shared" si="5"/>
        <v>0</v>
      </c>
      <c r="H364" s="23"/>
      <c r="I364" s="14"/>
      <c r="X364" s="5"/>
      <c r="Z364" s="10"/>
    </row>
    <row r="365" spans="1:26" ht="30" customHeight="1">
      <c r="A365" s="15" t="s">
        <v>538</v>
      </c>
      <c r="B365" s="16"/>
      <c r="C365" s="16"/>
      <c r="D365" s="16"/>
      <c r="E365" s="18" t="s">
        <v>63</v>
      </c>
      <c r="F365" s="21" t="s">
        <v>8</v>
      </c>
      <c r="G365" s="24">
        <f t="shared" si="5"/>
        <v>0</v>
      </c>
      <c r="H365" s="24"/>
      <c r="I365" s="17" t="s">
        <v>539</v>
      </c>
      <c r="X365" s="5"/>
      <c r="Z365" s="10"/>
    </row>
    <row r="366" spans="1:26" ht="30" customHeight="1">
      <c r="A366" s="11" t="s">
        <v>540</v>
      </c>
      <c r="B366" s="12"/>
      <c r="C366" s="12"/>
      <c r="D366" s="12"/>
      <c r="E366" s="18" t="s">
        <v>63</v>
      </c>
      <c r="F366" s="20" t="s">
        <v>8</v>
      </c>
      <c r="G366" s="23">
        <f t="shared" si="5"/>
        <v>0</v>
      </c>
      <c r="H366" s="23"/>
      <c r="I366" s="14" t="s">
        <v>541</v>
      </c>
      <c r="X366" s="5"/>
      <c r="Z366" s="10"/>
    </row>
    <row r="367" spans="1:26" ht="30" customHeight="1">
      <c r="A367" s="15" t="s">
        <v>542</v>
      </c>
      <c r="B367" s="16"/>
      <c r="C367" s="16"/>
      <c r="D367" s="16"/>
      <c r="E367" s="18" t="s">
        <v>63</v>
      </c>
      <c r="F367" s="21" t="s">
        <v>8</v>
      </c>
      <c r="G367" s="24">
        <f t="shared" si="5"/>
        <v>0</v>
      </c>
      <c r="H367" s="24"/>
      <c r="I367" s="17"/>
      <c r="X367" s="5"/>
      <c r="Z367" s="10"/>
    </row>
    <row r="368" spans="1:26" ht="30" customHeight="1">
      <c r="A368" s="11" t="s">
        <v>543</v>
      </c>
      <c r="B368" s="12"/>
      <c r="C368" s="12"/>
      <c r="D368" s="12"/>
      <c r="E368" s="18" t="s">
        <v>63</v>
      </c>
      <c r="F368" s="20" t="s">
        <v>8</v>
      </c>
      <c r="G368" s="23">
        <f t="shared" si="5"/>
        <v>0</v>
      </c>
      <c r="H368" s="23"/>
      <c r="I368" s="14" t="s">
        <v>544</v>
      </c>
      <c r="X368" s="5"/>
      <c r="Z368" s="10"/>
    </row>
    <row r="369" spans="1:26" ht="30" customHeight="1">
      <c r="A369" s="15" t="s">
        <v>545</v>
      </c>
      <c r="B369" s="16"/>
      <c r="C369" s="16"/>
      <c r="D369" s="16"/>
      <c r="E369" s="18" t="s">
        <v>63</v>
      </c>
      <c r="F369" s="21" t="s">
        <v>8</v>
      </c>
      <c r="G369" s="24">
        <f t="shared" si="5"/>
        <v>0</v>
      </c>
      <c r="H369" s="24"/>
      <c r="I369" s="17"/>
      <c r="X369" s="5"/>
      <c r="Z369" s="10"/>
    </row>
    <row r="370" spans="1:26" ht="30" customHeight="1">
      <c r="A370" s="11" t="s">
        <v>546</v>
      </c>
      <c r="B370" s="12"/>
      <c r="C370" s="12"/>
      <c r="D370" s="12"/>
      <c r="E370" s="18" t="s">
        <v>63</v>
      </c>
      <c r="F370" s="20" t="s">
        <v>8</v>
      </c>
      <c r="G370" s="23">
        <f t="shared" si="5"/>
        <v>0</v>
      </c>
      <c r="H370" s="23"/>
      <c r="I370" s="14" t="s">
        <v>547</v>
      </c>
      <c r="X370" s="5"/>
      <c r="Z370" s="10"/>
    </row>
    <row r="371" spans="1:26" ht="30" customHeight="1">
      <c r="A371" s="15" t="s">
        <v>548</v>
      </c>
      <c r="B371" s="16"/>
      <c r="C371" s="16"/>
      <c r="D371" s="16"/>
      <c r="E371" s="18" t="s">
        <v>63</v>
      </c>
      <c r="F371" s="21" t="s">
        <v>8</v>
      </c>
      <c r="G371" s="24">
        <f t="shared" si="5"/>
        <v>0</v>
      </c>
      <c r="H371" s="24"/>
      <c r="I371" s="17" t="s">
        <v>549</v>
      </c>
      <c r="X371" s="5"/>
      <c r="Z371" s="10"/>
    </row>
    <row r="372" spans="1:26" ht="30" customHeight="1">
      <c r="A372" s="11" t="s">
        <v>550</v>
      </c>
      <c r="B372" s="12"/>
      <c r="C372" s="12"/>
      <c r="D372" s="12"/>
      <c r="E372" s="18" t="s">
        <v>63</v>
      </c>
      <c r="F372" s="20" t="s">
        <v>8</v>
      </c>
      <c r="G372" s="23">
        <f t="shared" si="5"/>
        <v>0</v>
      </c>
      <c r="H372" s="23"/>
      <c r="I372" s="14" t="s">
        <v>551</v>
      </c>
      <c r="X372" s="5"/>
      <c r="Z372" s="10"/>
    </row>
    <row r="373" spans="1:26" ht="30" customHeight="1">
      <c r="A373" s="15" t="s">
        <v>552</v>
      </c>
      <c r="B373" s="16">
        <v>45616</v>
      </c>
      <c r="C373" s="16">
        <v>45612</v>
      </c>
      <c r="D373" s="16">
        <v>45616</v>
      </c>
      <c r="E373" s="13" t="s">
        <v>7</v>
      </c>
      <c r="F373" s="21" t="s">
        <v>8</v>
      </c>
      <c r="G373" s="24">
        <f t="shared" si="5"/>
        <v>1</v>
      </c>
      <c r="H373" s="24"/>
      <c r="I373" s="17"/>
      <c r="X373" s="5"/>
      <c r="Z373" s="10"/>
    </row>
    <row r="374" spans="1:26" ht="30" customHeight="1">
      <c r="A374" s="11" t="s">
        <v>553</v>
      </c>
      <c r="B374" s="12">
        <v>45619</v>
      </c>
      <c r="C374" s="12">
        <v>45619</v>
      </c>
      <c r="D374" s="12">
        <v>45619</v>
      </c>
      <c r="E374" s="13" t="s">
        <v>7</v>
      </c>
      <c r="F374" s="20" t="s">
        <v>8</v>
      </c>
      <c r="G374" s="23">
        <f t="shared" si="5"/>
        <v>1</v>
      </c>
      <c r="H374" s="23"/>
      <c r="I374" s="14" t="s">
        <v>554</v>
      </c>
      <c r="X374" s="5"/>
      <c r="Z374" s="10"/>
    </row>
    <row r="375" spans="1:26" ht="30" customHeight="1">
      <c r="A375" s="15" t="s">
        <v>555</v>
      </c>
      <c r="B375" s="16"/>
      <c r="C375" s="16"/>
      <c r="D375" s="16"/>
      <c r="E375" s="18" t="s">
        <v>63</v>
      </c>
      <c r="F375" s="21" t="s">
        <v>8</v>
      </c>
      <c r="G375" s="24">
        <f t="shared" si="5"/>
        <v>0</v>
      </c>
      <c r="H375" s="24"/>
      <c r="I375" s="17" t="s">
        <v>556</v>
      </c>
      <c r="X375" s="5"/>
      <c r="Z375" s="10"/>
    </row>
    <row r="376" spans="1:26" ht="30" customHeight="1">
      <c r="A376" s="11" t="s">
        <v>557</v>
      </c>
      <c r="B376" s="12">
        <v>45616</v>
      </c>
      <c r="C376" s="12">
        <v>45612</v>
      </c>
      <c r="D376" s="12">
        <v>45616</v>
      </c>
      <c r="E376" s="13" t="s">
        <v>7</v>
      </c>
      <c r="F376" s="20" t="s">
        <v>8</v>
      </c>
      <c r="G376" s="23">
        <f t="shared" si="5"/>
        <v>1</v>
      </c>
      <c r="H376" s="23"/>
      <c r="I376" s="14" t="s">
        <v>558</v>
      </c>
      <c r="X376" s="5"/>
      <c r="Z376" s="10"/>
    </row>
    <row r="377" spans="1:26" ht="30" customHeight="1">
      <c r="A377" s="15" t="s">
        <v>559</v>
      </c>
      <c r="B377" s="16"/>
      <c r="C377" s="16"/>
      <c r="D377" s="16"/>
      <c r="E377" s="18" t="s">
        <v>63</v>
      </c>
      <c r="F377" s="21" t="s">
        <v>8</v>
      </c>
      <c r="G377" s="24">
        <f t="shared" si="5"/>
        <v>0</v>
      </c>
      <c r="H377" s="24"/>
      <c r="I377" s="17" t="s">
        <v>560</v>
      </c>
      <c r="X377" s="5"/>
      <c r="Z377" s="10"/>
    </row>
    <row r="378" spans="1:26" ht="30" customHeight="1">
      <c r="A378" s="11" t="s">
        <v>561</v>
      </c>
      <c r="B378" s="12"/>
      <c r="C378" s="12"/>
      <c r="D378" s="12"/>
      <c r="E378" s="18" t="s">
        <v>63</v>
      </c>
      <c r="F378" s="20" t="s">
        <v>562</v>
      </c>
      <c r="G378" s="23">
        <f t="shared" si="5"/>
        <v>0</v>
      </c>
      <c r="H378" s="23"/>
      <c r="I378" s="14" t="s">
        <v>563</v>
      </c>
      <c r="X378" s="5"/>
      <c r="Z378" s="10"/>
    </row>
    <row r="379" spans="1:26" ht="30" customHeight="1">
      <c r="A379" s="15" t="s">
        <v>564</v>
      </c>
      <c r="B379" s="16"/>
      <c r="C379" s="16"/>
      <c r="D379" s="16"/>
      <c r="E379" s="18" t="s">
        <v>63</v>
      </c>
      <c r="F379" s="21" t="s">
        <v>562</v>
      </c>
      <c r="G379" s="24">
        <f t="shared" si="5"/>
        <v>0</v>
      </c>
      <c r="H379" s="24"/>
      <c r="I379" s="17" t="s">
        <v>565</v>
      </c>
      <c r="X379" s="5"/>
      <c r="Z379" s="10"/>
    </row>
    <row r="380" spans="1:26" ht="30" customHeight="1">
      <c r="A380" s="11" t="s">
        <v>566</v>
      </c>
      <c r="B380" s="12"/>
      <c r="C380" s="12"/>
      <c r="D380" s="12"/>
      <c r="E380" s="18" t="s">
        <v>63</v>
      </c>
      <c r="F380" s="20" t="s">
        <v>8</v>
      </c>
      <c r="G380" s="23">
        <f t="shared" si="5"/>
        <v>0</v>
      </c>
      <c r="H380" s="23"/>
      <c r="I380" s="14" t="s">
        <v>567</v>
      </c>
      <c r="X380" s="5"/>
      <c r="Z380" s="10"/>
    </row>
    <row r="381" spans="1:26" ht="30" customHeight="1">
      <c r="A381" s="15" t="s">
        <v>568</v>
      </c>
      <c r="B381" s="16"/>
      <c r="C381" s="16"/>
      <c r="D381" s="16"/>
      <c r="E381" s="18" t="s">
        <v>63</v>
      </c>
      <c r="F381" s="21" t="s">
        <v>8</v>
      </c>
      <c r="G381" s="24">
        <f t="shared" si="5"/>
        <v>0</v>
      </c>
      <c r="H381" s="24"/>
      <c r="I381" s="17" t="s">
        <v>569</v>
      </c>
      <c r="X381" s="5"/>
      <c r="Z381" s="10"/>
    </row>
    <row r="382" spans="1:26" ht="30" customHeight="1">
      <c r="A382" s="11" t="s">
        <v>570</v>
      </c>
      <c r="B382" s="12"/>
      <c r="C382" s="12"/>
      <c r="D382" s="12"/>
      <c r="E382" s="18" t="s">
        <v>63</v>
      </c>
      <c r="F382" s="20" t="s">
        <v>8</v>
      </c>
      <c r="G382" s="23">
        <f t="shared" si="5"/>
        <v>0</v>
      </c>
      <c r="H382" s="23"/>
      <c r="I382" s="14" t="s">
        <v>571</v>
      </c>
      <c r="X382" s="5"/>
      <c r="Z382" s="10"/>
    </row>
    <row r="383" spans="1:26" ht="30" customHeight="1">
      <c r="A383" s="15" t="s">
        <v>572</v>
      </c>
      <c r="B383" s="16"/>
      <c r="C383" s="16"/>
      <c r="D383" s="16"/>
      <c r="E383" s="18" t="s">
        <v>63</v>
      </c>
      <c r="F383" s="21" t="s">
        <v>8</v>
      </c>
      <c r="G383" s="24">
        <f t="shared" si="5"/>
        <v>0</v>
      </c>
      <c r="H383" s="24"/>
      <c r="I383" s="17" t="s">
        <v>573</v>
      </c>
      <c r="X383" s="5"/>
      <c r="Z383" s="10"/>
    </row>
    <row r="384" spans="1:26" ht="30" customHeight="1">
      <c r="A384" s="11" t="s">
        <v>574</v>
      </c>
      <c r="B384" s="12"/>
      <c r="C384" s="12"/>
      <c r="D384" s="12"/>
      <c r="E384" s="18" t="s">
        <v>63</v>
      </c>
      <c r="F384" s="20" t="s">
        <v>8</v>
      </c>
      <c r="G384" s="23">
        <f t="shared" si="5"/>
        <v>0</v>
      </c>
      <c r="H384" s="23"/>
      <c r="I384" s="14" t="s">
        <v>575</v>
      </c>
      <c r="X384" s="5"/>
      <c r="Z384" s="10"/>
    </row>
    <row r="385" spans="1:26" ht="30" customHeight="1">
      <c r="A385" s="15" t="s">
        <v>576</v>
      </c>
      <c r="B385" s="16"/>
      <c r="C385" s="16"/>
      <c r="D385" s="16"/>
      <c r="E385" s="18" t="s">
        <v>63</v>
      </c>
      <c r="F385" s="21" t="s">
        <v>8</v>
      </c>
      <c r="G385" s="24">
        <f t="shared" si="5"/>
        <v>0</v>
      </c>
      <c r="H385" s="24"/>
      <c r="I385" s="17" t="s">
        <v>577</v>
      </c>
      <c r="X385" s="5"/>
      <c r="Z385" s="10"/>
    </row>
    <row r="386" spans="1:26" ht="30" customHeight="1">
      <c r="A386" s="11" t="s">
        <v>578</v>
      </c>
      <c r="B386" s="12"/>
      <c r="C386" s="12"/>
      <c r="D386" s="12"/>
      <c r="E386" s="18" t="s">
        <v>63</v>
      </c>
      <c r="F386" s="20" t="s">
        <v>8</v>
      </c>
      <c r="G386" s="23">
        <f t="shared" ref="G386:G449" si="6">IF(OR(ISBLANK(B386), ISBLANK(D386)), 0, IF(D386=B386, 1, D386-B386+1))</f>
        <v>0</v>
      </c>
      <c r="H386" s="23"/>
      <c r="I386" s="14" t="s">
        <v>579</v>
      </c>
      <c r="X386" s="5"/>
      <c r="Z386" s="10"/>
    </row>
    <row r="387" spans="1:26" ht="30" customHeight="1">
      <c r="A387" s="15" t="s">
        <v>580</v>
      </c>
      <c r="B387" s="16"/>
      <c r="C387" s="16"/>
      <c r="D387" s="16"/>
      <c r="E387" s="18" t="s">
        <v>63</v>
      </c>
      <c r="F387" s="21" t="s">
        <v>8</v>
      </c>
      <c r="G387" s="24">
        <f t="shared" si="6"/>
        <v>0</v>
      </c>
      <c r="H387" s="24"/>
      <c r="I387" s="17"/>
      <c r="X387" s="5"/>
      <c r="Z387" s="10"/>
    </row>
    <row r="388" spans="1:26" ht="30" customHeight="1">
      <c r="A388" s="11" t="s">
        <v>581</v>
      </c>
      <c r="B388" s="12"/>
      <c r="C388" s="12"/>
      <c r="D388" s="12"/>
      <c r="E388" s="18" t="s">
        <v>63</v>
      </c>
      <c r="F388" s="20" t="s">
        <v>8</v>
      </c>
      <c r="G388" s="23">
        <f t="shared" si="6"/>
        <v>0</v>
      </c>
      <c r="H388" s="23"/>
      <c r="I388" s="14"/>
      <c r="X388" s="5"/>
      <c r="Z388" s="10"/>
    </row>
    <row r="389" spans="1:26" ht="30" customHeight="1">
      <c r="A389" s="15" t="s">
        <v>582</v>
      </c>
      <c r="B389" s="16"/>
      <c r="C389" s="16"/>
      <c r="D389" s="16"/>
      <c r="E389" s="18" t="s">
        <v>63</v>
      </c>
      <c r="F389" s="21" t="s">
        <v>8</v>
      </c>
      <c r="G389" s="24">
        <f t="shared" si="6"/>
        <v>0</v>
      </c>
      <c r="H389" s="24"/>
      <c r="I389" s="17"/>
      <c r="X389" s="5"/>
      <c r="Z389" s="10"/>
    </row>
    <row r="390" spans="1:26" ht="30" customHeight="1">
      <c r="A390" s="11" t="s">
        <v>583</v>
      </c>
      <c r="B390" s="12"/>
      <c r="C390" s="12"/>
      <c r="D390" s="12"/>
      <c r="E390" s="18" t="s">
        <v>63</v>
      </c>
      <c r="F390" s="20" t="s">
        <v>584</v>
      </c>
      <c r="G390" s="23">
        <f t="shared" si="6"/>
        <v>0</v>
      </c>
      <c r="H390" s="23"/>
      <c r="I390" s="14"/>
      <c r="X390" s="5"/>
      <c r="Z390" s="10"/>
    </row>
    <row r="391" spans="1:26" ht="30" customHeight="1">
      <c r="A391" s="15" t="s">
        <v>585</v>
      </c>
      <c r="B391" s="16"/>
      <c r="C391" s="16"/>
      <c r="D391" s="16"/>
      <c r="E391" s="18" t="s">
        <v>63</v>
      </c>
      <c r="F391" s="21" t="s">
        <v>8</v>
      </c>
      <c r="G391" s="24">
        <f t="shared" si="6"/>
        <v>0</v>
      </c>
      <c r="H391" s="24"/>
      <c r="I391" s="17" t="s">
        <v>586</v>
      </c>
      <c r="X391" s="5"/>
      <c r="Z391" s="10"/>
    </row>
    <row r="392" spans="1:26" ht="30" customHeight="1">
      <c r="A392" s="11" t="s">
        <v>587</v>
      </c>
      <c r="B392" s="12"/>
      <c r="C392" s="12"/>
      <c r="D392" s="12"/>
      <c r="E392" s="18" t="s">
        <v>63</v>
      </c>
      <c r="F392" s="20" t="s">
        <v>8</v>
      </c>
      <c r="G392" s="23">
        <f t="shared" si="6"/>
        <v>0</v>
      </c>
      <c r="H392" s="23"/>
      <c r="I392" s="14" t="s">
        <v>588</v>
      </c>
      <c r="X392" s="5"/>
      <c r="Z392" s="10"/>
    </row>
    <row r="393" spans="1:26" ht="30" customHeight="1">
      <c r="A393" s="15" t="s">
        <v>589</v>
      </c>
      <c r="B393" s="16"/>
      <c r="C393" s="16"/>
      <c r="D393" s="16"/>
      <c r="E393" s="18" t="s">
        <v>63</v>
      </c>
      <c r="F393" s="21" t="s">
        <v>8</v>
      </c>
      <c r="G393" s="24">
        <f t="shared" si="6"/>
        <v>0</v>
      </c>
      <c r="H393" s="24"/>
      <c r="I393" s="17"/>
      <c r="X393" s="5"/>
      <c r="Z393" s="10"/>
    </row>
    <row r="394" spans="1:26" ht="30" customHeight="1">
      <c r="A394" s="11" t="s">
        <v>590</v>
      </c>
      <c r="B394" s="12"/>
      <c r="C394" s="12"/>
      <c r="D394" s="12"/>
      <c r="E394" s="18" t="s">
        <v>63</v>
      </c>
      <c r="F394" s="20" t="s">
        <v>8</v>
      </c>
      <c r="G394" s="23">
        <f t="shared" si="6"/>
        <v>0</v>
      </c>
      <c r="H394" s="23"/>
      <c r="I394" s="14"/>
      <c r="X394" s="5"/>
      <c r="Z394" s="10"/>
    </row>
    <row r="395" spans="1:26" ht="30" customHeight="1">
      <c r="A395" s="15" t="s">
        <v>591</v>
      </c>
      <c r="B395" s="16"/>
      <c r="C395" s="16"/>
      <c r="D395" s="16"/>
      <c r="E395" s="18" t="s">
        <v>63</v>
      </c>
      <c r="F395" s="21" t="s">
        <v>8</v>
      </c>
      <c r="G395" s="24">
        <f t="shared" si="6"/>
        <v>0</v>
      </c>
      <c r="H395" s="24"/>
      <c r="I395" s="17" t="s">
        <v>592</v>
      </c>
      <c r="X395" s="5"/>
      <c r="Z395" s="10"/>
    </row>
    <row r="396" spans="1:26" ht="30" customHeight="1">
      <c r="A396" s="11" t="s">
        <v>593</v>
      </c>
      <c r="B396" s="12"/>
      <c r="C396" s="12"/>
      <c r="D396" s="12"/>
      <c r="E396" s="18" t="s">
        <v>63</v>
      </c>
      <c r="F396" s="20" t="s">
        <v>8</v>
      </c>
      <c r="G396" s="23">
        <f t="shared" si="6"/>
        <v>0</v>
      </c>
      <c r="H396" s="23"/>
      <c r="I396" s="14"/>
      <c r="X396" s="5"/>
      <c r="Z396" s="10"/>
    </row>
    <row r="397" spans="1:26" ht="30" customHeight="1">
      <c r="A397" s="15" t="s">
        <v>594</v>
      </c>
      <c r="B397" s="16"/>
      <c r="C397" s="16"/>
      <c r="D397" s="16"/>
      <c r="E397" s="18" t="s">
        <v>63</v>
      </c>
      <c r="F397" s="21" t="s">
        <v>8</v>
      </c>
      <c r="G397" s="24">
        <f t="shared" si="6"/>
        <v>0</v>
      </c>
      <c r="H397" s="24"/>
      <c r="I397" s="17" t="s">
        <v>595</v>
      </c>
      <c r="X397" s="5"/>
      <c r="Z397" s="10"/>
    </row>
    <row r="398" spans="1:26" ht="30" customHeight="1">
      <c r="A398" s="11" t="s">
        <v>596</v>
      </c>
      <c r="B398" s="12"/>
      <c r="C398" s="12"/>
      <c r="D398" s="12"/>
      <c r="E398" s="18" t="s">
        <v>63</v>
      </c>
      <c r="F398" s="20" t="s">
        <v>8</v>
      </c>
      <c r="G398" s="23">
        <f t="shared" si="6"/>
        <v>0</v>
      </c>
      <c r="H398" s="23"/>
      <c r="I398" s="14" t="s">
        <v>597</v>
      </c>
      <c r="X398" s="5"/>
      <c r="Z398" s="10"/>
    </row>
    <row r="399" spans="1:26" ht="30" customHeight="1">
      <c r="A399" s="15" t="s">
        <v>598</v>
      </c>
      <c r="B399" s="16">
        <v>45618</v>
      </c>
      <c r="C399" s="16">
        <v>45612</v>
      </c>
      <c r="D399" s="16">
        <v>45618</v>
      </c>
      <c r="E399" s="13" t="s">
        <v>7</v>
      </c>
      <c r="F399" s="21" t="s">
        <v>8</v>
      </c>
      <c r="G399" s="24">
        <f t="shared" si="6"/>
        <v>1</v>
      </c>
      <c r="H399" s="24"/>
      <c r="I399" s="17" t="s">
        <v>599</v>
      </c>
      <c r="X399" s="5"/>
      <c r="Z399" s="10"/>
    </row>
    <row r="400" spans="1:26" ht="30" customHeight="1">
      <c r="A400" s="11" t="s">
        <v>600</v>
      </c>
      <c r="B400" s="12"/>
      <c r="C400" s="12"/>
      <c r="D400" s="12"/>
      <c r="E400" s="18" t="s">
        <v>63</v>
      </c>
      <c r="F400" s="20" t="s">
        <v>8</v>
      </c>
      <c r="G400" s="23">
        <f t="shared" si="6"/>
        <v>0</v>
      </c>
      <c r="H400" s="23"/>
      <c r="I400" s="14" t="s">
        <v>601</v>
      </c>
      <c r="X400" s="5"/>
      <c r="Z400" s="10"/>
    </row>
    <row r="401" spans="1:26" ht="30" customHeight="1">
      <c r="A401" s="15" t="s">
        <v>602</v>
      </c>
      <c r="B401" s="16"/>
      <c r="C401" s="16"/>
      <c r="D401" s="16"/>
      <c r="E401" s="18" t="s">
        <v>63</v>
      </c>
      <c r="F401" s="21" t="s">
        <v>8</v>
      </c>
      <c r="G401" s="24">
        <f t="shared" si="6"/>
        <v>0</v>
      </c>
      <c r="H401" s="24"/>
      <c r="I401" s="17"/>
      <c r="X401" s="5"/>
      <c r="Z401" s="10"/>
    </row>
    <row r="402" spans="1:26" ht="30" customHeight="1">
      <c r="A402" s="11" t="s">
        <v>603</v>
      </c>
      <c r="B402" s="12"/>
      <c r="C402" s="12"/>
      <c r="D402" s="12"/>
      <c r="E402" s="18" t="s">
        <v>63</v>
      </c>
      <c r="F402" s="20" t="s">
        <v>8</v>
      </c>
      <c r="G402" s="23">
        <f t="shared" si="6"/>
        <v>0</v>
      </c>
      <c r="H402" s="23"/>
      <c r="I402" s="14" t="s">
        <v>604</v>
      </c>
      <c r="X402" s="5"/>
      <c r="Z402" s="10"/>
    </row>
    <row r="403" spans="1:26" ht="30" customHeight="1">
      <c r="A403" s="15" t="s">
        <v>605</v>
      </c>
      <c r="B403" s="16"/>
      <c r="C403" s="16"/>
      <c r="D403" s="16"/>
      <c r="E403" s="18" t="s">
        <v>63</v>
      </c>
      <c r="F403" s="21" t="s">
        <v>8</v>
      </c>
      <c r="G403" s="24">
        <f t="shared" si="6"/>
        <v>0</v>
      </c>
      <c r="H403" s="24"/>
      <c r="I403" s="17"/>
      <c r="X403" s="5"/>
      <c r="Z403" s="10"/>
    </row>
    <row r="404" spans="1:26" ht="30" customHeight="1">
      <c r="A404" s="11" t="s">
        <v>606</v>
      </c>
      <c r="B404" s="12">
        <v>45618</v>
      </c>
      <c r="C404" s="12">
        <v>45612</v>
      </c>
      <c r="D404" s="12">
        <v>45618</v>
      </c>
      <c r="E404" s="13" t="s">
        <v>7</v>
      </c>
      <c r="F404" s="20" t="s">
        <v>8</v>
      </c>
      <c r="G404" s="23">
        <f t="shared" si="6"/>
        <v>1</v>
      </c>
      <c r="H404" s="23"/>
      <c r="I404" s="14"/>
      <c r="X404" s="5"/>
      <c r="Z404" s="10"/>
    </row>
    <row r="405" spans="1:26" ht="30" customHeight="1">
      <c r="A405" s="15" t="s">
        <v>607</v>
      </c>
      <c r="B405" s="16"/>
      <c r="C405" s="16"/>
      <c r="D405" s="16"/>
      <c r="E405" s="18" t="s">
        <v>63</v>
      </c>
      <c r="F405" s="21" t="s">
        <v>8</v>
      </c>
      <c r="G405" s="24">
        <f t="shared" si="6"/>
        <v>0</v>
      </c>
      <c r="H405" s="24"/>
      <c r="I405" s="17"/>
      <c r="X405" s="5"/>
      <c r="Z405" s="10"/>
    </row>
    <row r="406" spans="1:26" ht="30" customHeight="1">
      <c r="A406" s="11" t="s">
        <v>608</v>
      </c>
      <c r="B406" s="12">
        <v>45618</v>
      </c>
      <c r="C406" s="12">
        <v>45612</v>
      </c>
      <c r="D406" s="12">
        <v>45618</v>
      </c>
      <c r="E406" s="13" t="s">
        <v>7</v>
      </c>
      <c r="F406" s="20" t="s">
        <v>8</v>
      </c>
      <c r="G406" s="23">
        <f t="shared" si="6"/>
        <v>1</v>
      </c>
      <c r="H406" s="23"/>
      <c r="I406" s="14"/>
      <c r="X406" s="5"/>
      <c r="Z406" s="10"/>
    </row>
    <row r="407" spans="1:26" ht="30" customHeight="1">
      <c r="A407" s="15" t="s">
        <v>609</v>
      </c>
      <c r="B407" s="16"/>
      <c r="C407" s="16"/>
      <c r="D407" s="16"/>
      <c r="E407" s="18" t="s">
        <v>63</v>
      </c>
      <c r="F407" s="21" t="s">
        <v>8</v>
      </c>
      <c r="G407" s="24">
        <f t="shared" si="6"/>
        <v>0</v>
      </c>
      <c r="H407" s="24"/>
      <c r="I407" s="17" t="s">
        <v>610</v>
      </c>
      <c r="X407" s="5"/>
      <c r="Z407" s="10"/>
    </row>
    <row r="408" spans="1:26" ht="30" customHeight="1">
      <c r="A408" s="11" t="s">
        <v>611</v>
      </c>
      <c r="B408" s="12">
        <v>45620</v>
      </c>
      <c r="C408" s="12">
        <v>45619</v>
      </c>
      <c r="D408" s="12">
        <v>45620</v>
      </c>
      <c r="E408" s="13" t="s">
        <v>7</v>
      </c>
      <c r="F408" s="20" t="s">
        <v>8</v>
      </c>
      <c r="G408" s="23">
        <f t="shared" si="6"/>
        <v>1</v>
      </c>
      <c r="H408" s="23"/>
      <c r="I408" s="14" t="s">
        <v>612</v>
      </c>
      <c r="X408" s="5"/>
      <c r="Z408" s="10"/>
    </row>
    <row r="409" spans="1:26" ht="30" customHeight="1">
      <c r="A409" s="15" t="s">
        <v>613</v>
      </c>
      <c r="B409" s="16"/>
      <c r="C409" s="16"/>
      <c r="D409" s="16"/>
      <c r="E409" s="18" t="s">
        <v>63</v>
      </c>
      <c r="F409" s="21" t="s">
        <v>614</v>
      </c>
      <c r="G409" s="24">
        <f t="shared" si="6"/>
        <v>0</v>
      </c>
      <c r="H409" s="24"/>
      <c r="I409" s="17"/>
      <c r="X409" s="5"/>
      <c r="Z409" s="10"/>
    </row>
    <row r="410" spans="1:26" ht="30" customHeight="1">
      <c r="A410" s="11" t="s">
        <v>615</v>
      </c>
      <c r="B410" s="12">
        <v>45620</v>
      </c>
      <c r="C410" s="12">
        <v>45619</v>
      </c>
      <c r="D410" s="12">
        <v>45620</v>
      </c>
      <c r="E410" s="13" t="s">
        <v>7</v>
      </c>
      <c r="F410" s="20" t="s">
        <v>8</v>
      </c>
      <c r="G410" s="23">
        <f t="shared" si="6"/>
        <v>1</v>
      </c>
      <c r="H410" s="23"/>
      <c r="I410" s="14"/>
      <c r="X410" s="5"/>
      <c r="Z410" s="10"/>
    </row>
    <row r="411" spans="1:26" ht="30" customHeight="1">
      <c r="A411" s="15" t="s">
        <v>616</v>
      </c>
      <c r="B411" s="16"/>
      <c r="C411" s="16"/>
      <c r="D411" s="16"/>
      <c r="E411" s="18" t="s">
        <v>63</v>
      </c>
      <c r="F411" s="21" t="s">
        <v>8</v>
      </c>
      <c r="G411" s="24">
        <f t="shared" si="6"/>
        <v>0</v>
      </c>
      <c r="H411" s="24"/>
      <c r="I411" s="17"/>
      <c r="X411" s="5"/>
      <c r="Z411" s="10"/>
    </row>
    <row r="412" spans="1:26" ht="30" customHeight="1">
      <c r="A412" s="11" t="s">
        <v>617</v>
      </c>
      <c r="B412" s="12"/>
      <c r="C412" s="12"/>
      <c r="D412" s="12"/>
      <c r="E412" s="18" t="s">
        <v>63</v>
      </c>
      <c r="F412" s="20" t="s">
        <v>8</v>
      </c>
      <c r="G412" s="23">
        <f t="shared" si="6"/>
        <v>0</v>
      </c>
      <c r="H412" s="23"/>
      <c r="I412" s="14"/>
      <c r="X412" s="5"/>
      <c r="Z412" s="10"/>
    </row>
    <row r="413" spans="1:26" ht="30" customHeight="1">
      <c r="A413" s="15" t="s">
        <v>618</v>
      </c>
      <c r="B413" s="16"/>
      <c r="C413" s="16"/>
      <c r="D413" s="16"/>
      <c r="E413" s="18" t="s">
        <v>63</v>
      </c>
      <c r="F413" s="21" t="s">
        <v>8</v>
      </c>
      <c r="G413" s="24">
        <f t="shared" si="6"/>
        <v>0</v>
      </c>
      <c r="H413" s="24"/>
      <c r="I413" s="17"/>
      <c r="X413" s="5"/>
      <c r="Z413" s="10"/>
    </row>
    <row r="414" spans="1:26" ht="30" customHeight="1">
      <c r="A414" s="11" t="s">
        <v>619</v>
      </c>
      <c r="B414" s="12">
        <v>45619</v>
      </c>
      <c r="C414" s="12">
        <v>45619</v>
      </c>
      <c r="D414" s="12">
        <v>45619</v>
      </c>
      <c r="E414" s="13" t="s">
        <v>7</v>
      </c>
      <c r="F414" s="20" t="s">
        <v>8</v>
      </c>
      <c r="G414" s="23">
        <f t="shared" si="6"/>
        <v>1</v>
      </c>
      <c r="H414" s="23"/>
      <c r="I414" s="14"/>
      <c r="X414" s="5"/>
      <c r="Z414" s="10"/>
    </row>
    <row r="415" spans="1:26" ht="30" customHeight="1">
      <c r="A415" s="15" t="s">
        <v>620</v>
      </c>
      <c r="B415" s="16">
        <v>45619</v>
      </c>
      <c r="C415" s="16">
        <v>45619</v>
      </c>
      <c r="D415" s="16">
        <v>45619</v>
      </c>
      <c r="E415" s="13" t="s">
        <v>7</v>
      </c>
      <c r="F415" s="21" t="s">
        <v>8</v>
      </c>
      <c r="G415" s="24">
        <f t="shared" si="6"/>
        <v>1</v>
      </c>
      <c r="H415" s="24"/>
      <c r="I415" s="17"/>
      <c r="X415" s="5"/>
      <c r="Z415" s="10"/>
    </row>
    <row r="416" spans="1:26" ht="30" customHeight="1">
      <c r="A416" s="11" t="s">
        <v>621</v>
      </c>
      <c r="B416" s="12"/>
      <c r="C416" s="12"/>
      <c r="D416" s="12"/>
      <c r="E416" s="18" t="s">
        <v>63</v>
      </c>
      <c r="F416" s="20" t="s">
        <v>8</v>
      </c>
      <c r="G416" s="23">
        <f t="shared" si="6"/>
        <v>0</v>
      </c>
      <c r="H416" s="23"/>
      <c r="I416" s="14"/>
      <c r="X416" s="5"/>
      <c r="Z416" s="10"/>
    </row>
    <row r="417" spans="1:26" ht="30" customHeight="1">
      <c r="A417" s="15" t="s">
        <v>622</v>
      </c>
      <c r="B417" s="16">
        <v>45619</v>
      </c>
      <c r="C417" s="16">
        <v>45619</v>
      </c>
      <c r="D417" s="16">
        <v>45619</v>
      </c>
      <c r="E417" s="13" t="s">
        <v>7</v>
      </c>
      <c r="F417" s="21" t="s">
        <v>8</v>
      </c>
      <c r="G417" s="24">
        <f t="shared" si="6"/>
        <v>1</v>
      </c>
      <c r="H417" s="24"/>
      <c r="I417" s="17"/>
      <c r="X417" s="5"/>
      <c r="Z417" s="10"/>
    </row>
    <row r="418" spans="1:26" ht="30" customHeight="1">
      <c r="A418" s="11" t="s">
        <v>623</v>
      </c>
      <c r="B418" s="12"/>
      <c r="C418" s="12"/>
      <c r="D418" s="12"/>
      <c r="E418" s="18" t="s">
        <v>63</v>
      </c>
      <c r="F418" s="20" t="s">
        <v>8</v>
      </c>
      <c r="G418" s="23">
        <f t="shared" si="6"/>
        <v>0</v>
      </c>
      <c r="H418" s="23"/>
      <c r="I418" s="14"/>
      <c r="X418" s="5"/>
      <c r="Z418" s="10"/>
    </row>
    <row r="419" spans="1:26" ht="30" customHeight="1">
      <c r="A419" s="15" t="s">
        <v>624</v>
      </c>
      <c r="B419" s="16"/>
      <c r="C419" s="16"/>
      <c r="D419" s="16"/>
      <c r="E419" s="18" t="s">
        <v>63</v>
      </c>
      <c r="F419" s="21" t="s">
        <v>8</v>
      </c>
      <c r="G419" s="24">
        <f t="shared" si="6"/>
        <v>0</v>
      </c>
      <c r="H419" s="24"/>
      <c r="I419" s="17"/>
      <c r="X419" s="5"/>
      <c r="Z419" s="10"/>
    </row>
    <row r="420" spans="1:26" ht="30" customHeight="1">
      <c r="A420" s="11" t="s">
        <v>625</v>
      </c>
      <c r="B420" s="12"/>
      <c r="C420" s="12"/>
      <c r="D420" s="12"/>
      <c r="E420" s="18" t="s">
        <v>63</v>
      </c>
      <c r="F420" s="20" t="s">
        <v>8</v>
      </c>
      <c r="G420" s="23">
        <f t="shared" si="6"/>
        <v>0</v>
      </c>
      <c r="H420" s="23"/>
      <c r="I420" s="14" t="s">
        <v>626</v>
      </c>
      <c r="X420" s="5"/>
      <c r="Z420" s="10"/>
    </row>
    <row r="421" spans="1:26" ht="30" customHeight="1">
      <c r="A421" s="15" t="s">
        <v>627</v>
      </c>
      <c r="B421" s="16"/>
      <c r="C421" s="16"/>
      <c r="D421" s="16"/>
      <c r="E421" s="18" t="s">
        <v>63</v>
      </c>
      <c r="F421" s="21" t="s">
        <v>8</v>
      </c>
      <c r="G421" s="24">
        <f t="shared" si="6"/>
        <v>0</v>
      </c>
      <c r="H421" s="24"/>
      <c r="I421" s="17" t="s">
        <v>628</v>
      </c>
      <c r="X421" s="5"/>
      <c r="Z421" s="10"/>
    </row>
    <row r="422" spans="1:26" ht="30" customHeight="1">
      <c r="A422" s="11" t="s">
        <v>629</v>
      </c>
      <c r="B422" s="12"/>
      <c r="C422" s="12"/>
      <c r="D422" s="12"/>
      <c r="E422" s="18" t="s">
        <v>63</v>
      </c>
      <c r="F422" s="20" t="s">
        <v>8</v>
      </c>
      <c r="G422" s="23">
        <f t="shared" si="6"/>
        <v>0</v>
      </c>
      <c r="H422" s="23"/>
      <c r="I422" s="14"/>
      <c r="X422" s="5"/>
      <c r="Z422" s="10"/>
    </row>
    <row r="423" spans="1:26" ht="30" customHeight="1">
      <c r="A423" s="15" t="s">
        <v>630</v>
      </c>
      <c r="B423" s="16">
        <v>45624</v>
      </c>
      <c r="C423" s="16">
        <v>45619</v>
      </c>
      <c r="D423" s="16">
        <v>45624</v>
      </c>
      <c r="E423" s="13" t="s">
        <v>7</v>
      </c>
      <c r="F423" s="21" t="s">
        <v>8</v>
      </c>
      <c r="G423" s="24">
        <f t="shared" si="6"/>
        <v>1</v>
      </c>
      <c r="H423" s="24"/>
      <c r="I423" s="17"/>
      <c r="X423" s="5"/>
      <c r="Z423" s="10"/>
    </row>
    <row r="424" spans="1:26" ht="30" customHeight="1">
      <c r="A424" s="11" t="s">
        <v>631</v>
      </c>
      <c r="B424" s="12"/>
      <c r="C424" s="12"/>
      <c r="D424" s="12"/>
      <c r="E424" s="18" t="s">
        <v>63</v>
      </c>
      <c r="F424" s="20" t="s">
        <v>8</v>
      </c>
      <c r="G424" s="23">
        <f t="shared" si="6"/>
        <v>0</v>
      </c>
      <c r="H424" s="23"/>
      <c r="I424" s="14" t="s">
        <v>632</v>
      </c>
      <c r="X424" s="5"/>
      <c r="Z424" s="10"/>
    </row>
    <row r="425" spans="1:26" ht="30" customHeight="1">
      <c r="A425" s="15" t="s">
        <v>633</v>
      </c>
      <c r="B425" s="16">
        <v>45621</v>
      </c>
      <c r="C425" s="16">
        <v>45619</v>
      </c>
      <c r="D425" s="16">
        <v>45621</v>
      </c>
      <c r="E425" s="13" t="s">
        <v>7</v>
      </c>
      <c r="F425" s="21" t="s">
        <v>8</v>
      </c>
      <c r="G425" s="24">
        <f t="shared" si="6"/>
        <v>1</v>
      </c>
      <c r="H425" s="24"/>
      <c r="I425" s="17" t="s">
        <v>634</v>
      </c>
      <c r="X425" s="5"/>
      <c r="Z425" s="10"/>
    </row>
    <row r="426" spans="1:26" ht="30" customHeight="1">
      <c r="A426" s="11" t="s">
        <v>635</v>
      </c>
      <c r="B426" s="12"/>
      <c r="C426" s="12"/>
      <c r="D426" s="12"/>
      <c r="E426" s="18" t="s">
        <v>63</v>
      </c>
      <c r="F426" s="20" t="s">
        <v>8</v>
      </c>
      <c r="G426" s="23">
        <f t="shared" si="6"/>
        <v>0</v>
      </c>
      <c r="H426" s="23"/>
      <c r="I426" s="14" t="s">
        <v>636</v>
      </c>
      <c r="X426" s="5"/>
      <c r="Z426" s="10"/>
    </row>
    <row r="427" spans="1:26" ht="30" customHeight="1">
      <c r="A427" s="15" t="s">
        <v>637</v>
      </c>
      <c r="B427" s="16"/>
      <c r="C427" s="16"/>
      <c r="D427" s="16"/>
      <c r="E427" s="18" t="s">
        <v>63</v>
      </c>
      <c r="F427" s="21" t="s">
        <v>8</v>
      </c>
      <c r="G427" s="24">
        <f t="shared" si="6"/>
        <v>0</v>
      </c>
      <c r="H427" s="24"/>
      <c r="I427" s="17" t="s">
        <v>638</v>
      </c>
      <c r="X427" s="5"/>
      <c r="Z427" s="10"/>
    </row>
    <row r="428" spans="1:26" ht="30" customHeight="1">
      <c r="A428" s="11" t="s">
        <v>639</v>
      </c>
      <c r="B428" s="12"/>
      <c r="C428" s="12"/>
      <c r="D428" s="12"/>
      <c r="E428" s="18" t="s">
        <v>63</v>
      </c>
      <c r="F428" s="20" t="s">
        <v>8</v>
      </c>
      <c r="G428" s="23">
        <f t="shared" si="6"/>
        <v>0</v>
      </c>
      <c r="H428" s="23"/>
      <c r="I428" s="14" t="s">
        <v>640</v>
      </c>
      <c r="X428" s="5"/>
      <c r="Z428" s="10"/>
    </row>
    <row r="429" spans="1:26" ht="30" customHeight="1">
      <c r="A429" s="15" t="s">
        <v>641</v>
      </c>
      <c r="B429" s="16">
        <v>45622</v>
      </c>
      <c r="C429" s="16"/>
      <c r="D429" s="16"/>
      <c r="E429" s="19" t="s">
        <v>13</v>
      </c>
      <c r="F429" s="21" t="s">
        <v>8</v>
      </c>
      <c r="G429" s="24">
        <f t="shared" si="6"/>
        <v>0</v>
      </c>
      <c r="H429" s="24"/>
      <c r="I429" s="17"/>
      <c r="X429" s="5"/>
      <c r="Z429" s="10"/>
    </row>
    <row r="430" spans="1:26" ht="30" customHeight="1">
      <c r="A430" s="11" t="s">
        <v>642</v>
      </c>
      <c r="B430" s="12"/>
      <c r="C430" s="12"/>
      <c r="D430" s="12"/>
      <c r="E430" s="18" t="s">
        <v>63</v>
      </c>
      <c r="F430" s="20" t="s">
        <v>8</v>
      </c>
      <c r="G430" s="23">
        <f t="shared" si="6"/>
        <v>0</v>
      </c>
      <c r="H430" s="23"/>
      <c r="I430" s="14" t="s">
        <v>643</v>
      </c>
      <c r="X430" s="5"/>
      <c r="Z430" s="10"/>
    </row>
    <row r="431" spans="1:26" ht="30" customHeight="1">
      <c r="A431" s="15" t="s">
        <v>644</v>
      </c>
      <c r="B431" s="16"/>
      <c r="C431" s="16"/>
      <c r="D431" s="16"/>
      <c r="E431" s="18" t="s">
        <v>63</v>
      </c>
      <c r="F431" s="21" t="s">
        <v>8</v>
      </c>
      <c r="G431" s="24">
        <f t="shared" si="6"/>
        <v>0</v>
      </c>
      <c r="H431" s="24"/>
      <c r="I431" s="17"/>
      <c r="X431" s="5"/>
      <c r="Z431" s="10"/>
    </row>
    <row r="432" spans="1:26" ht="30" customHeight="1">
      <c r="A432" s="11" t="s">
        <v>645</v>
      </c>
      <c r="B432" s="12"/>
      <c r="C432" s="12"/>
      <c r="D432" s="12"/>
      <c r="E432" s="18" t="s">
        <v>63</v>
      </c>
      <c r="F432" s="20" t="s">
        <v>8</v>
      </c>
      <c r="G432" s="23">
        <f t="shared" si="6"/>
        <v>0</v>
      </c>
      <c r="H432" s="23"/>
      <c r="I432" s="14"/>
      <c r="X432" s="5"/>
      <c r="Z432" s="10"/>
    </row>
    <row r="433" spans="1:26" ht="30" customHeight="1">
      <c r="A433" s="15" t="s">
        <v>646</v>
      </c>
      <c r="B433" s="16">
        <v>45620</v>
      </c>
      <c r="C433" s="16">
        <v>45619</v>
      </c>
      <c r="D433" s="16">
        <v>45620</v>
      </c>
      <c r="E433" s="13" t="s">
        <v>7</v>
      </c>
      <c r="F433" s="21" t="s">
        <v>8</v>
      </c>
      <c r="G433" s="24">
        <f t="shared" si="6"/>
        <v>1</v>
      </c>
      <c r="H433" s="24"/>
      <c r="I433" s="17" t="s">
        <v>647</v>
      </c>
      <c r="X433" s="5"/>
      <c r="Z433" s="10"/>
    </row>
    <row r="434" spans="1:26" ht="30" customHeight="1">
      <c r="A434" s="11" t="s">
        <v>648</v>
      </c>
      <c r="B434" s="12">
        <v>45620</v>
      </c>
      <c r="C434" s="12">
        <v>45619</v>
      </c>
      <c r="D434" s="12">
        <v>45620</v>
      </c>
      <c r="E434" s="13" t="s">
        <v>7</v>
      </c>
      <c r="F434" s="20" t="s">
        <v>8</v>
      </c>
      <c r="G434" s="23">
        <f t="shared" si="6"/>
        <v>1</v>
      </c>
      <c r="H434" s="23"/>
      <c r="I434" s="14"/>
      <c r="X434" s="5"/>
      <c r="Z434" s="10"/>
    </row>
    <row r="435" spans="1:26" ht="30" customHeight="1">
      <c r="A435" s="15" t="s">
        <v>649</v>
      </c>
      <c r="B435" s="16">
        <v>45621</v>
      </c>
      <c r="C435" s="16">
        <v>45619</v>
      </c>
      <c r="D435" s="16">
        <v>45621</v>
      </c>
      <c r="E435" s="13" t="s">
        <v>7</v>
      </c>
      <c r="F435" s="21" t="s">
        <v>8</v>
      </c>
      <c r="G435" s="24">
        <f t="shared" si="6"/>
        <v>1</v>
      </c>
      <c r="H435" s="24"/>
      <c r="I435" s="17"/>
      <c r="X435" s="5"/>
      <c r="Z435" s="10"/>
    </row>
    <row r="436" spans="1:26" ht="30" customHeight="1">
      <c r="A436" s="11" t="s">
        <v>650</v>
      </c>
      <c r="B436" s="12"/>
      <c r="C436" s="12"/>
      <c r="D436" s="12"/>
      <c r="E436" s="18" t="s">
        <v>63</v>
      </c>
      <c r="F436" s="20" t="s">
        <v>8</v>
      </c>
      <c r="G436" s="23">
        <f t="shared" si="6"/>
        <v>0</v>
      </c>
      <c r="H436" s="23"/>
      <c r="I436" s="14" t="s">
        <v>651</v>
      </c>
      <c r="X436" s="5"/>
      <c r="Z436" s="10"/>
    </row>
    <row r="437" spans="1:26" ht="30" customHeight="1">
      <c r="A437" s="15" t="s">
        <v>652</v>
      </c>
      <c r="B437" s="16"/>
      <c r="C437" s="16"/>
      <c r="D437" s="16"/>
      <c r="E437" s="18" t="s">
        <v>63</v>
      </c>
      <c r="F437" s="21" t="s">
        <v>8</v>
      </c>
      <c r="G437" s="24">
        <f t="shared" si="6"/>
        <v>0</v>
      </c>
      <c r="H437" s="24"/>
      <c r="I437" s="17"/>
      <c r="X437" s="5"/>
      <c r="Z437" s="10"/>
    </row>
    <row r="438" spans="1:26" ht="30" customHeight="1">
      <c r="A438" s="11" t="s">
        <v>653</v>
      </c>
      <c r="B438" s="12"/>
      <c r="C438" s="12"/>
      <c r="D438" s="12"/>
      <c r="E438" s="18" t="s">
        <v>63</v>
      </c>
      <c r="F438" s="20" t="s">
        <v>8</v>
      </c>
      <c r="G438" s="23">
        <f t="shared" si="6"/>
        <v>0</v>
      </c>
      <c r="H438" s="23"/>
      <c r="I438" s="14"/>
      <c r="X438" s="5"/>
      <c r="Z438" s="10"/>
    </row>
    <row r="439" spans="1:26" ht="30" customHeight="1">
      <c r="A439" s="15" t="s">
        <v>654</v>
      </c>
      <c r="B439" s="16"/>
      <c r="C439" s="16"/>
      <c r="D439" s="16"/>
      <c r="E439" s="18" t="s">
        <v>63</v>
      </c>
      <c r="F439" s="21" t="s">
        <v>8</v>
      </c>
      <c r="G439" s="24">
        <f t="shared" si="6"/>
        <v>0</v>
      </c>
      <c r="H439" s="24"/>
      <c r="I439" s="17" t="s">
        <v>655</v>
      </c>
      <c r="X439" s="5"/>
      <c r="Z439" s="10"/>
    </row>
    <row r="440" spans="1:26" ht="30" customHeight="1">
      <c r="A440" s="11" t="s">
        <v>656</v>
      </c>
      <c r="B440" s="12">
        <v>45620</v>
      </c>
      <c r="C440" s="12">
        <v>45619</v>
      </c>
      <c r="D440" s="12">
        <v>45620</v>
      </c>
      <c r="E440" s="13" t="s">
        <v>7</v>
      </c>
      <c r="F440" s="20" t="s">
        <v>8</v>
      </c>
      <c r="G440" s="23">
        <f t="shared" si="6"/>
        <v>1</v>
      </c>
      <c r="H440" s="23"/>
      <c r="I440" s="14"/>
      <c r="X440" s="5"/>
      <c r="Z440" s="10"/>
    </row>
    <row r="441" spans="1:26" ht="30" customHeight="1">
      <c r="A441" s="15" t="s">
        <v>657</v>
      </c>
      <c r="B441" s="16"/>
      <c r="C441" s="16"/>
      <c r="D441" s="16"/>
      <c r="E441" s="18" t="s">
        <v>63</v>
      </c>
      <c r="F441" s="21" t="s">
        <v>8</v>
      </c>
      <c r="G441" s="24">
        <f t="shared" si="6"/>
        <v>0</v>
      </c>
      <c r="H441" s="24"/>
      <c r="I441" s="17"/>
      <c r="X441" s="5"/>
      <c r="Z441" s="10"/>
    </row>
    <row r="442" spans="1:26" ht="30" customHeight="1">
      <c r="A442" s="11" t="s">
        <v>658</v>
      </c>
      <c r="B442" s="12"/>
      <c r="C442" s="12"/>
      <c r="D442" s="12"/>
      <c r="E442" s="18" t="s">
        <v>63</v>
      </c>
      <c r="F442" s="20" t="s">
        <v>8</v>
      </c>
      <c r="G442" s="23">
        <f t="shared" si="6"/>
        <v>0</v>
      </c>
      <c r="H442" s="23"/>
      <c r="I442" s="14"/>
      <c r="X442" s="5"/>
      <c r="Z442" s="10"/>
    </row>
    <row r="443" spans="1:26" ht="30" customHeight="1">
      <c r="A443" s="15" t="s">
        <v>659</v>
      </c>
      <c r="B443" s="16"/>
      <c r="C443" s="16"/>
      <c r="D443" s="16"/>
      <c r="E443" s="18" t="s">
        <v>63</v>
      </c>
      <c r="F443" s="21" t="s">
        <v>8</v>
      </c>
      <c r="G443" s="24">
        <f t="shared" si="6"/>
        <v>0</v>
      </c>
      <c r="H443" s="24"/>
      <c r="I443" s="17"/>
      <c r="X443" s="5"/>
      <c r="Z443" s="10"/>
    </row>
    <row r="444" spans="1:26" ht="30" customHeight="1">
      <c r="A444" s="11" t="s">
        <v>660</v>
      </c>
      <c r="B444" s="12"/>
      <c r="C444" s="12"/>
      <c r="D444" s="12"/>
      <c r="E444" s="18" t="s">
        <v>63</v>
      </c>
      <c r="F444" s="20" t="s">
        <v>8</v>
      </c>
      <c r="G444" s="23">
        <f t="shared" si="6"/>
        <v>0</v>
      </c>
      <c r="H444" s="23"/>
      <c r="I444" s="14" t="s">
        <v>661</v>
      </c>
      <c r="X444" s="5"/>
      <c r="Z444" s="10"/>
    </row>
    <row r="445" spans="1:26" ht="30" customHeight="1">
      <c r="A445" s="15" t="s">
        <v>662</v>
      </c>
      <c r="B445" s="16"/>
      <c r="C445" s="16"/>
      <c r="D445" s="16"/>
      <c r="E445" s="18" t="s">
        <v>63</v>
      </c>
      <c r="F445" s="21" t="s">
        <v>8</v>
      </c>
      <c r="G445" s="24">
        <f t="shared" si="6"/>
        <v>0</v>
      </c>
      <c r="H445" s="24"/>
      <c r="I445" s="17" t="s">
        <v>663</v>
      </c>
      <c r="X445" s="5"/>
      <c r="Z445" s="10"/>
    </row>
    <row r="446" spans="1:26" ht="30" customHeight="1">
      <c r="A446" s="11" t="s">
        <v>664</v>
      </c>
      <c r="B446" s="12"/>
      <c r="C446" s="12"/>
      <c r="D446" s="12"/>
      <c r="E446" s="18" t="s">
        <v>63</v>
      </c>
      <c r="F446" s="20" t="s">
        <v>8</v>
      </c>
      <c r="G446" s="23">
        <f t="shared" si="6"/>
        <v>0</v>
      </c>
      <c r="H446" s="23"/>
      <c r="I446" s="14"/>
      <c r="X446" s="5"/>
      <c r="Z446" s="10"/>
    </row>
    <row r="447" spans="1:26" ht="30" customHeight="1">
      <c r="A447" s="15" t="s">
        <v>665</v>
      </c>
      <c r="B447" s="16"/>
      <c r="C447" s="16"/>
      <c r="D447" s="16"/>
      <c r="E447" s="18" t="s">
        <v>63</v>
      </c>
      <c r="F447" s="21" t="s">
        <v>8</v>
      </c>
      <c r="G447" s="24">
        <f t="shared" si="6"/>
        <v>0</v>
      </c>
      <c r="H447" s="24"/>
      <c r="I447" s="17" t="s">
        <v>666</v>
      </c>
      <c r="X447" s="5"/>
      <c r="Z447" s="10"/>
    </row>
    <row r="448" spans="1:26" ht="30" customHeight="1">
      <c r="A448" s="11" t="s">
        <v>667</v>
      </c>
      <c r="B448" s="12"/>
      <c r="C448" s="12"/>
      <c r="D448" s="12"/>
      <c r="E448" s="18" t="s">
        <v>63</v>
      </c>
      <c r="F448" s="20" t="s">
        <v>8</v>
      </c>
      <c r="G448" s="23">
        <f t="shared" si="6"/>
        <v>0</v>
      </c>
      <c r="H448" s="23"/>
      <c r="I448" s="14"/>
      <c r="X448" s="5"/>
      <c r="Z448" s="10"/>
    </row>
    <row r="449" spans="1:26" ht="30" customHeight="1">
      <c r="A449" s="15" t="s">
        <v>668</v>
      </c>
      <c r="B449" s="16"/>
      <c r="C449" s="16"/>
      <c r="D449" s="16"/>
      <c r="E449" s="18" t="s">
        <v>63</v>
      </c>
      <c r="F449" s="21" t="s">
        <v>8</v>
      </c>
      <c r="G449" s="24">
        <f t="shared" si="6"/>
        <v>0</v>
      </c>
      <c r="H449" s="24"/>
      <c r="I449" s="17"/>
      <c r="X449" s="5"/>
      <c r="Z449" s="10"/>
    </row>
    <row r="450" spans="1:26" ht="30" customHeight="1">
      <c r="A450" s="11" t="s">
        <v>669</v>
      </c>
      <c r="B450" s="12"/>
      <c r="C450" s="12"/>
      <c r="D450" s="12"/>
      <c r="E450" s="18" t="s">
        <v>63</v>
      </c>
      <c r="F450" s="20" t="s">
        <v>8</v>
      </c>
      <c r="G450" s="23">
        <f t="shared" ref="G450:G513" si="7">IF(OR(ISBLANK(B450), ISBLANK(D450)), 0, IF(D450=B450, 1, D450-B450+1))</f>
        <v>0</v>
      </c>
      <c r="H450" s="23"/>
      <c r="I450" s="14"/>
      <c r="X450" s="5"/>
      <c r="Z450" s="10"/>
    </row>
    <row r="451" spans="1:26" ht="30" customHeight="1">
      <c r="A451" s="15" t="s">
        <v>670</v>
      </c>
      <c r="B451" s="16"/>
      <c r="C451" s="16"/>
      <c r="D451" s="16"/>
      <c r="E451" s="18" t="s">
        <v>63</v>
      </c>
      <c r="F451" s="21" t="s">
        <v>8</v>
      </c>
      <c r="G451" s="24">
        <f t="shared" si="7"/>
        <v>0</v>
      </c>
      <c r="H451" s="24"/>
      <c r="I451" s="17" t="s">
        <v>671</v>
      </c>
      <c r="X451" s="5"/>
      <c r="Z451" s="10"/>
    </row>
    <row r="452" spans="1:26" ht="30" customHeight="1">
      <c r="A452" s="11" t="s">
        <v>672</v>
      </c>
      <c r="B452" s="12"/>
      <c r="C452" s="12"/>
      <c r="D452" s="12"/>
      <c r="E452" s="18" t="s">
        <v>63</v>
      </c>
      <c r="F452" s="20" t="s">
        <v>8</v>
      </c>
      <c r="G452" s="23">
        <f t="shared" si="7"/>
        <v>0</v>
      </c>
      <c r="H452" s="23"/>
      <c r="I452" s="14"/>
      <c r="X452" s="5"/>
      <c r="Z452" s="10"/>
    </row>
    <row r="453" spans="1:26" ht="30" customHeight="1">
      <c r="A453" s="15" t="s">
        <v>673</v>
      </c>
      <c r="B453" s="16"/>
      <c r="C453" s="16"/>
      <c r="D453" s="16"/>
      <c r="E453" s="18" t="s">
        <v>63</v>
      </c>
      <c r="F453" s="21" t="s">
        <v>8</v>
      </c>
      <c r="G453" s="24">
        <f t="shared" si="7"/>
        <v>0</v>
      </c>
      <c r="H453" s="24"/>
      <c r="I453" s="17"/>
      <c r="X453" s="5"/>
      <c r="Z453" s="10"/>
    </row>
    <row r="454" spans="1:26" ht="30" customHeight="1">
      <c r="A454" s="11" t="s">
        <v>674</v>
      </c>
      <c r="B454" s="12"/>
      <c r="C454" s="12"/>
      <c r="D454" s="12"/>
      <c r="E454" s="18" t="s">
        <v>63</v>
      </c>
      <c r="F454" s="20" t="s">
        <v>8</v>
      </c>
      <c r="G454" s="23">
        <f t="shared" si="7"/>
        <v>0</v>
      </c>
      <c r="H454" s="23"/>
      <c r="I454" s="14"/>
      <c r="X454" s="5"/>
      <c r="Z454" s="10"/>
    </row>
    <row r="455" spans="1:26" ht="30" customHeight="1">
      <c r="A455" s="15" t="s">
        <v>675</v>
      </c>
      <c r="B455" s="16"/>
      <c r="C455" s="16"/>
      <c r="D455" s="16"/>
      <c r="E455" s="18" t="s">
        <v>63</v>
      </c>
      <c r="F455" s="21" t="s">
        <v>8</v>
      </c>
      <c r="G455" s="24">
        <f t="shared" si="7"/>
        <v>0</v>
      </c>
      <c r="H455" s="24"/>
      <c r="I455" s="17"/>
      <c r="X455" s="5"/>
      <c r="Z455" s="10"/>
    </row>
    <row r="456" spans="1:26" ht="30" customHeight="1">
      <c r="A456" s="11" t="s">
        <v>676</v>
      </c>
      <c r="B456" s="12"/>
      <c r="C456" s="12"/>
      <c r="D456" s="12"/>
      <c r="E456" s="18" t="s">
        <v>63</v>
      </c>
      <c r="F456" s="20" t="s">
        <v>8</v>
      </c>
      <c r="G456" s="23">
        <f t="shared" si="7"/>
        <v>0</v>
      </c>
      <c r="H456" s="23"/>
      <c r="I456" s="14"/>
      <c r="X456" s="5"/>
      <c r="Z456" s="10"/>
    </row>
    <row r="457" spans="1:26" ht="30" customHeight="1">
      <c r="A457" s="15" t="s">
        <v>677</v>
      </c>
      <c r="B457" s="16"/>
      <c r="C457" s="16"/>
      <c r="D457" s="16"/>
      <c r="E457" s="18" t="s">
        <v>63</v>
      </c>
      <c r="F457" s="21" t="s">
        <v>8</v>
      </c>
      <c r="G457" s="24">
        <f t="shared" si="7"/>
        <v>0</v>
      </c>
      <c r="H457" s="24"/>
      <c r="I457" s="17"/>
      <c r="X457" s="5"/>
      <c r="Z457" s="10"/>
    </row>
    <row r="458" spans="1:26" ht="30" customHeight="1">
      <c r="A458" s="11" t="s">
        <v>678</v>
      </c>
      <c r="B458" s="12"/>
      <c r="C458" s="12"/>
      <c r="D458" s="12"/>
      <c r="E458" s="18" t="s">
        <v>63</v>
      </c>
      <c r="F458" s="20" t="s">
        <v>8</v>
      </c>
      <c r="G458" s="23">
        <f t="shared" si="7"/>
        <v>0</v>
      </c>
      <c r="H458" s="23"/>
      <c r="I458" s="14"/>
      <c r="X458" s="5"/>
      <c r="Z458" s="10"/>
    </row>
    <row r="459" spans="1:26" ht="30" customHeight="1">
      <c r="A459" s="15" t="s">
        <v>679</v>
      </c>
      <c r="B459" s="16"/>
      <c r="C459" s="16"/>
      <c r="D459" s="16"/>
      <c r="E459" s="18" t="s">
        <v>63</v>
      </c>
      <c r="F459" s="21" t="s">
        <v>8</v>
      </c>
      <c r="G459" s="24">
        <f t="shared" si="7"/>
        <v>0</v>
      </c>
      <c r="H459" s="24"/>
      <c r="I459" s="17"/>
      <c r="X459" s="5"/>
      <c r="Z459" s="10"/>
    </row>
    <row r="460" spans="1:26" ht="30" customHeight="1">
      <c r="A460" s="11" t="s">
        <v>680</v>
      </c>
      <c r="B460" s="12"/>
      <c r="C460" s="12"/>
      <c r="D460" s="12"/>
      <c r="E460" s="18" t="s">
        <v>63</v>
      </c>
      <c r="F460" s="20" t="s">
        <v>8</v>
      </c>
      <c r="G460" s="23">
        <f t="shared" si="7"/>
        <v>0</v>
      </c>
      <c r="H460" s="23"/>
      <c r="I460" s="14"/>
      <c r="X460" s="5"/>
      <c r="Z460" s="10"/>
    </row>
    <row r="461" spans="1:26" ht="30" customHeight="1">
      <c r="A461" s="15" t="s">
        <v>681</v>
      </c>
      <c r="B461" s="16"/>
      <c r="C461" s="16"/>
      <c r="D461" s="16"/>
      <c r="E461" s="18" t="s">
        <v>63</v>
      </c>
      <c r="F461" s="21" t="s">
        <v>8</v>
      </c>
      <c r="G461" s="24">
        <f t="shared" si="7"/>
        <v>0</v>
      </c>
      <c r="H461" s="24"/>
      <c r="I461" s="17"/>
      <c r="X461" s="5"/>
      <c r="Z461" s="10"/>
    </row>
    <row r="462" spans="1:26" ht="30" customHeight="1">
      <c r="A462" s="11" t="s">
        <v>682</v>
      </c>
      <c r="B462" s="12"/>
      <c r="C462" s="12"/>
      <c r="D462" s="12"/>
      <c r="E462" s="18" t="s">
        <v>63</v>
      </c>
      <c r="F462" s="20" t="s">
        <v>8</v>
      </c>
      <c r="G462" s="23">
        <f t="shared" si="7"/>
        <v>0</v>
      </c>
      <c r="H462" s="23"/>
      <c r="I462" s="14" t="s">
        <v>683</v>
      </c>
      <c r="X462" s="5"/>
      <c r="Z462" s="10"/>
    </row>
    <row r="463" spans="1:26" ht="30" customHeight="1">
      <c r="A463" s="15" t="s">
        <v>684</v>
      </c>
      <c r="B463" s="16"/>
      <c r="C463" s="16"/>
      <c r="D463" s="16"/>
      <c r="E463" s="18" t="s">
        <v>63</v>
      </c>
      <c r="F463" s="21" t="s">
        <v>8</v>
      </c>
      <c r="G463" s="24">
        <f t="shared" si="7"/>
        <v>0</v>
      </c>
      <c r="H463" s="24"/>
      <c r="I463" s="17"/>
      <c r="X463" s="5"/>
      <c r="Z463" s="10"/>
    </row>
    <row r="464" spans="1:26" ht="30" customHeight="1">
      <c r="A464" s="11" t="s">
        <v>685</v>
      </c>
      <c r="B464" s="12"/>
      <c r="C464" s="12"/>
      <c r="D464" s="12"/>
      <c r="E464" s="18" t="s">
        <v>63</v>
      </c>
      <c r="F464" s="20" t="s">
        <v>8</v>
      </c>
      <c r="G464" s="23">
        <f t="shared" si="7"/>
        <v>0</v>
      </c>
      <c r="H464" s="23"/>
      <c r="I464" s="14" t="s">
        <v>686</v>
      </c>
      <c r="X464" s="5"/>
      <c r="Z464" s="10"/>
    </row>
    <row r="465" spans="1:26" ht="30" customHeight="1">
      <c r="A465" s="15" t="s">
        <v>687</v>
      </c>
      <c r="B465" s="16"/>
      <c r="C465" s="16"/>
      <c r="D465" s="16"/>
      <c r="E465" s="18" t="s">
        <v>63</v>
      </c>
      <c r="F465" s="21" t="s">
        <v>8</v>
      </c>
      <c r="G465" s="24">
        <f t="shared" si="7"/>
        <v>0</v>
      </c>
      <c r="H465" s="24"/>
      <c r="I465" s="17"/>
      <c r="X465" s="5"/>
      <c r="Z465" s="10"/>
    </row>
    <row r="466" spans="1:26" ht="30" customHeight="1">
      <c r="A466" s="11" t="s">
        <v>688</v>
      </c>
      <c r="B466" s="12"/>
      <c r="C466" s="12"/>
      <c r="D466" s="12"/>
      <c r="E466" s="18" t="s">
        <v>63</v>
      </c>
      <c r="F466" s="20" t="s">
        <v>8</v>
      </c>
      <c r="G466" s="23">
        <f t="shared" si="7"/>
        <v>0</v>
      </c>
      <c r="H466" s="23"/>
      <c r="I466" s="14" t="s">
        <v>689</v>
      </c>
      <c r="X466" s="5"/>
      <c r="Z466" s="10"/>
    </row>
    <row r="467" spans="1:26" ht="30" customHeight="1">
      <c r="A467" s="15" t="s">
        <v>690</v>
      </c>
      <c r="B467" s="16"/>
      <c r="C467" s="16"/>
      <c r="D467" s="16"/>
      <c r="E467" s="18" t="s">
        <v>63</v>
      </c>
      <c r="F467" s="21" t="s">
        <v>8</v>
      </c>
      <c r="G467" s="24">
        <f t="shared" si="7"/>
        <v>0</v>
      </c>
      <c r="H467" s="24"/>
      <c r="I467" s="17" t="s">
        <v>691</v>
      </c>
      <c r="X467" s="5"/>
      <c r="Z467" s="10"/>
    </row>
    <row r="468" spans="1:26" ht="30" customHeight="1">
      <c r="A468" s="11" t="s">
        <v>692</v>
      </c>
      <c r="B468" s="12"/>
      <c r="C468" s="12"/>
      <c r="D468" s="12"/>
      <c r="E468" s="18" t="s">
        <v>63</v>
      </c>
      <c r="F468" s="20" t="s">
        <v>8</v>
      </c>
      <c r="G468" s="23">
        <f t="shared" si="7"/>
        <v>0</v>
      </c>
      <c r="H468" s="23"/>
      <c r="I468" s="14" t="s">
        <v>693</v>
      </c>
      <c r="X468" s="5"/>
      <c r="Z468" s="10"/>
    </row>
    <row r="469" spans="1:26" ht="30" customHeight="1">
      <c r="A469" s="15" t="s">
        <v>694</v>
      </c>
      <c r="B469" s="16">
        <v>45620</v>
      </c>
      <c r="C469" s="16">
        <v>45619</v>
      </c>
      <c r="D469" s="16">
        <v>45620</v>
      </c>
      <c r="E469" s="13" t="s">
        <v>7</v>
      </c>
      <c r="F469" s="21" t="s">
        <v>8</v>
      </c>
      <c r="G469" s="24">
        <f t="shared" si="7"/>
        <v>1</v>
      </c>
      <c r="H469" s="24"/>
      <c r="I469" s="17" t="s">
        <v>695</v>
      </c>
      <c r="X469" s="5"/>
      <c r="Z469" s="10"/>
    </row>
    <row r="470" spans="1:26" ht="30" customHeight="1">
      <c r="A470" s="11" t="s">
        <v>696</v>
      </c>
      <c r="B470" s="12"/>
      <c r="C470" s="12"/>
      <c r="D470" s="12"/>
      <c r="E470" s="18" t="s">
        <v>63</v>
      </c>
      <c r="F470" s="20" t="s">
        <v>8</v>
      </c>
      <c r="G470" s="23">
        <f t="shared" si="7"/>
        <v>0</v>
      </c>
      <c r="H470" s="23"/>
      <c r="I470" s="14"/>
      <c r="X470" s="5"/>
      <c r="Z470" s="10"/>
    </row>
    <row r="471" spans="1:26" ht="30" customHeight="1">
      <c r="A471" s="15" t="s">
        <v>697</v>
      </c>
      <c r="B471" s="16"/>
      <c r="C471" s="16"/>
      <c r="D471" s="16"/>
      <c r="E471" s="18" t="s">
        <v>63</v>
      </c>
      <c r="F471" s="21" t="s">
        <v>8</v>
      </c>
      <c r="G471" s="24">
        <f t="shared" si="7"/>
        <v>0</v>
      </c>
      <c r="H471" s="24"/>
      <c r="I471" s="17" t="s">
        <v>698</v>
      </c>
      <c r="X471" s="5"/>
      <c r="Z471" s="10"/>
    </row>
    <row r="472" spans="1:26" ht="30" customHeight="1">
      <c r="A472" s="11" t="s">
        <v>699</v>
      </c>
      <c r="B472" s="12"/>
      <c r="C472" s="12"/>
      <c r="D472" s="12"/>
      <c r="E472" s="18" t="s">
        <v>63</v>
      </c>
      <c r="F472" s="20" t="s">
        <v>8</v>
      </c>
      <c r="G472" s="23">
        <f t="shared" si="7"/>
        <v>0</v>
      </c>
      <c r="H472" s="23"/>
      <c r="I472" s="14"/>
      <c r="X472" s="5"/>
      <c r="Z472" s="10"/>
    </row>
    <row r="473" spans="1:26" ht="30" customHeight="1">
      <c r="A473" s="15" t="s">
        <v>700</v>
      </c>
      <c r="B473" s="16"/>
      <c r="C473" s="16"/>
      <c r="D473" s="16"/>
      <c r="E473" s="18" t="s">
        <v>63</v>
      </c>
      <c r="F473" s="21" t="s">
        <v>8</v>
      </c>
      <c r="G473" s="24">
        <f t="shared" si="7"/>
        <v>0</v>
      </c>
      <c r="H473" s="24"/>
      <c r="I473" s="17"/>
      <c r="X473" s="5"/>
      <c r="Z473" s="10"/>
    </row>
    <row r="474" spans="1:26" ht="30" customHeight="1">
      <c r="A474" s="11" t="s">
        <v>701</v>
      </c>
      <c r="B474" s="12"/>
      <c r="C474" s="12"/>
      <c r="D474" s="12"/>
      <c r="E474" s="18" t="s">
        <v>63</v>
      </c>
      <c r="F474" s="20" t="s">
        <v>8</v>
      </c>
      <c r="G474" s="23">
        <f t="shared" si="7"/>
        <v>0</v>
      </c>
      <c r="H474" s="23"/>
      <c r="I474" s="14"/>
      <c r="X474" s="5"/>
      <c r="Z474" s="10"/>
    </row>
    <row r="475" spans="1:26" ht="30" customHeight="1">
      <c r="A475" s="15" t="s">
        <v>702</v>
      </c>
      <c r="B475" s="16"/>
      <c r="C475" s="16"/>
      <c r="D475" s="16"/>
      <c r="E475" s="18" t="s">
        <v>63</v>
      </c>
      <c r="F475" s="21" t="s">
        <v>703</v>
      </c>
      <c r="G475" s="24">
        <f t="shared" si="7"/>
        <v>0</v>
      </c>
      <c r="H475" s="24"/>
      <c r="I475" s="17"/>
      <c r="X475" s="5"/>
      <c r="Z475" s="10"/>
    </row>
    <row r="476" spans="1:26" ht="30" customHeight="1">
      <c r="A476" s="11" t="s">
        <v>704</v>
      </c>
      <c r="B476" s="12">
        <v>45621</v>
      </c>
      <c r="C476" s="12">
        <v>45619</v>
      </c>
      <c r="D476" s="12">
        <v>45621</v>
      </c>
      <c r="E476" s="13" t="s">
        <v>7</v>
      </c>
      <c r="F476" s="20" t="s">
        <v>8</v>
      </c>
      <c r="G476" s="23">
        <f t="shared" si="7"/>
        <v>1</v>
      </c>
      <c r="H476" s="23"/>
      <c r="I476" s="14"/>
      <c r="X476" s="5"/>
      <c r="Z476" s="10"/>
    </row>
    <row r="477" spans="1:26" ht="30" customHeight="1">
      <c r="A477" s="15" t="s">
        <v>705</v>
      </c>
      <c r="B477" s="16">
        <v>45621</v>
      </c>
      <c r="C477" s="16">
        <v>45619</v>
      </c>
      <c r="D477" s="16">
        <v>45621</v>
      </c>
      <c r="E477" s="13" t="s">
        <v>7</v>
      </c>
      <c r="F477" s="21" t="s">
        <v>8</v>
      </c>
      <c r="G477" s="24">
        <f t="shared" si="7"/>
        <v>1</v>
      </c>
      <c r="H477" s="24"/>
      <c r="I477" s="17"/>
      <c r="X477" s="5"/>
      <c r="Z477" s="10"/>
    </row>
    <row r="478" spans="1:26" ht="30" customHeight="1">
      <c r="A478" s="11" t="s">
        <v>706</v>
      </c>
      <c r="B478" s="12"/>
      <c r="C478" s="12"/>
      <c r="D478" s="12"/>
      <c r="E478" s="18" t="s">
        <v>63</v>
      </c>
      <c r="F478" s="20" t="s">
        <v>8</v>
      </c>
      <c r="G478" s="23">
        <f t="shared" si="7"/>
        <v>0</v>
      </c>
      <c r="H478" s="23"/>
      <c r="I478" s="14"/>
      <c r="X478" s="5"/>
      <c r="Z478" s="10"/>
    </row>
    <row r="479" spans="1:26" ht="30" customHeight="1">
      <c r="A479" s="15" t="s">
        <v>707</v>
      </c>
      <c r="B479" s="16"/>
      <c r="C479" s="16"/>
      <c r="D479" s="16"/>
      <c r="E479" s="18" t="s">
        <v>63</v>
      </c>
      <c r="F479" s="21" t="s">
        <v>8</v>
      </c>
      <c r="G479" s="24">
        <f t="shared" si="7"/>
        <v>0</v>
      </c>
      <c r="H479" s="24"/>
      <c r="I479" s="17"/>
      <c r="X479" s="5"/>
      <c r="Z479" s="10"/>
    </row>
    <row r="480" spans="1:26" ht="30" customHeight="1">
      <c r="A480" s="11" t="s">
        <v>708</v>
      </c>
      <c r="B480" s="12"/>
      <c r="C480" s="12"/>
      <c r="D480" s="12"/>
      <c r="E480" s="18" t="s">
        <v>63</v>
      </c>
      <c r="F480" s="20" t="s">
        <v>8</v>
      </c>
      <c r="G480" s="23">
        <f t="shared" si="7"/>
        <v>0</v>
      </c>
      <c r="H480" s="23"/>
      <c r="I480" s="14" t="s">
        <v>709</v>
      </c>
      <c r="X480" s="5"/>
      <c r="Z480" s="10"/>
    </row>
    <row r="481" spans="1:26" ht="30" customHeight="1">
      <c r="A481" s="15" t="s">
        <v>710</v>
      </c>
      <c r="B481" s="16">
        <v>45622</v>
      </c>
      <c r="C481" s="16">
        <v>45619</v>
      </c>
      <c r="D481" s="16">
        <v>45622</v>
      </c>
      <c r="E481" s="13" t="s">
        <v>7</v>
      </c>
      <c r="F481" s="21" t="s">
        <v>8</v>
      </c>
      <c r="G481" s="24">
        <f t="shared" si="7"/>
        <v>1</v>
      </c>
      <c r="H481" s="24"/>
      <c r="I481" s="17"/>
      <c r="X481" s="5"/>
      <c r="Z481" s="10"/>
    </row>
    <row r="482" spans="1:26" ht="30" customHeight="1">
      <c r="A482" s="11" t="s">
        <v>711</v>
      </c>
      <c r="B482" s="12"/>
      <c r="C482" s="12"/>
      <c r="D482" s="12"/>
      <c r="E482" s="18" t="s">
        <v>63</v>
      </c>
      <c r="F482" s="20" t="s">
        <v>8</v>
      </c>
      <c r="G482" s="23">
        <f t="shared" si="7"/>
        <v>0</v>
      </c>
      <c r="H482" s="23"/>
      <c r="I482" s="14" t="s">
        <v>712</v>
      </c>
      <c r="X482" s="5"/>
      <c r="Z482" s="10"/>
    </row>
    <row r="483" spans="1:26" ht="30" customHeight="1">
      <c r="A483" s="15" t="s">
        <v>713</v>
      </c>
      <c r="B483" s="16">
        <v>45621</v>
      </c>
      <c r="C483" s="16">
        <v>45619</v>
      </c>
      <c r="D483" s="16">
        <v>45621</v>
      </c>
      <c r="E483" s="13" t="s">
        <v>7</v>
      </c>
      <c r="F483" s="21" t="s">
        <v>8</v>
      </c>
      <c r="G483" s="24">
        <f t="shared" si="7"/>
        <v>1</v>
      </c>
      <c r="H483" s="24"/>
      <c r="I483" s="17"/>
      <c r="X483" s="5"/>
      <c r="Z483" s="10"/>
    </row>
    <row r="484" spans="1:26" ht="30" customHeight="1">
      <c r="A484" s="11" t="s">
        <v>714</v>
      </c>
      <c r="B484" s="12">
        <v>45629</v>
      </c>
      <c r="C484" s="12">
        <v>45626</v>
      </c>
      <c r="D484" s="12">
        <v>45629</v>
      </c>
      <c r="E484" s="13" t="s">
        <v>7</v>
      </c>
      <c r="F484" s="20" t="s">
        <v>8</v>
      </c>
      <c r="G484" s="23">
        <f t="shared" si="7"/>
        <v>1</v>
      </c>
      <c r="H484" s="23"/>
      <c r="I484" s="14"/>
      <c r="X484" s="5"/>
      <c r="Z484" s="10"/>
    </row>
    <row r="485" spans="1:26" ht="30" customHeight="1">
      <c r="A485" s="15" t="s">
        <v>715</v>
      </c>
      <c r="B485" s="16"/>
      <c r="C485" s="16"/>
      <c r="D485" s="16"/>
      <c r="E485" s="18" t="s">
        <v>63</v>
      </c>
      <c r="F485" s="21" t="s">
        <v>8</v>
      </c>
      <c r="G485" s="24">
        <f t="shared" si="7"/>
        <v>0</v>
      </c>
      <c r="H485" s="24"/>
      <c r="I485" s="17"/>
      <c r="X485" s="5"/>
      <c r="Z485" s="10"/>
    </row>
    <row r="486" spans="1:26" ht="30" customHeight="1">
      <c r="A486" s="11" t="s">
        <v>716</v>
      </c>
      <c r="B486" s="12"/>
      <c r="C486" s="12"/>
      <c r="D486" s="12"/>
      <c r="E486" s="18" t="s">
        <v>63</v>
      </c>
      <c r="F486" s="20" t="s">
        <v>8</v>
      </c>
      <c r="G486" s="23">
        <f t="shared" si="7"/>
        <v>0</v>
      </c>
      <c r="H486" s="23"/>
      <c r="I486" s="14" t="s">
        <v>717</v>
      </c>
      <c r="X486" s="5"/>
      <c r="Z486" s="10"/>
    </row>
    <row r="487" spans="1:26" ht="30" customHeight="1">
      <c r="A487" s="15" t="s">
        <v>718</v>
      </c>
      <c r="B487" s="16"/>
      <c r="C487" s="16"/>
      <c r="D487" s="16"/>
      <c r="E487" s="18" t="s">
        <v>63</v>
      </c>
      <c r="F487" s="21" t="s">
        <v>8</v>
      </c>
      <c r="G487" s="24">
        <f t="shared" si="7"/>
        <v>0</v>
      </c>
      <c r="H487" s="24"/>
      <c r="I487" s="17" t="s">
        <v>719</v>
      </c>
      <c r="X487" s="5"/>
      <c r="Z487" s="10"/>
    </row>
    <row r="488" spans="1:26" ht="30" customHeight="1">
      <c r="A488" s="11" t="s">
        <v>720</v>
      </c>
      <c r="B488" s="12">
        <v>45621</v>
      </c>
      <c r="C488" s="12">
        <v>45619</v>
      </c>
      <c r="D488" s="12">
        <v>45621</v>
      </c>
      <c r="E488" s="13" t="s">
        <v>7</v>
      </c>
      <c r="F488" s="20" t="s">
        <v>8</v>
      </c>
      <c r="G488" s="23">
        <f t="shared" si="7"/>
        <v>1</v>
      </c>
      <c r="H488" s="23"/>
      <c r="I488" s="14" t="s">
        <v>721</v>
      </c>
      <c r="X488" s="5"/>
      <c r="Z488" s="10"/>
    </row>
    <row r="489" spans="1:26" ht="30" customHeight="1">
      <c r="A489" s="15" t="s">
        <v>722</v>
      </c>
      <c r="B489" s="16"/>
      <c r="C489" s="16"/>
      <c r="D489" s="16"/>
      <c r="E489" s="18" t="s">
        <v>63</v>
      </c>
      <c r="F489" s="21" t="s">
        <v>8</v>
      </c>
      <c r="G489" s="24">
        <f t="shared" si="7"/>
        <v>0</v>
      </c>
      <c r="H489" s="24"/>
      <c r="I489" s="17"/>
      <c r="X489" s="5"/>
      <c r="Z489" s="10"/>
    </row>
    <row r="490" spans="1:26" ht="30" customHeight="1">
      <c r="A490" s="11" t="s">
        <v>723</v>
      </c>
      <c r="B490" s="12">
        <v>45623</v>
      </c>
      <c r="C490" s="12">
        <v>45619</v>
      </c>
      <c r="D490" s="12">
        <v>45623</v>
      </c>
      <c r="E490" s="13" t="s">
        <v>7</v>
      </c>
      <c r="F490" s="20" t="s">
        <v>8</v>
      </c>
      <c r="G490" s="23">
        <f t="shared" si="7"/>
        <v>1</v>
      </c>
      <c r="H490" s="23"/>
      <c r="I490" s="14"/>
      <c r="X490" s="5"/>
      <c r="Z490" s="10"/>
    </row>
    <row r="491" spans="1:26" ht="30" customHeight="1">
      <c r="A491" s="15" t="s">
        <v>724</v>
      </c>
      <c r="B491" s="16"/>
      <c r="C491" s="16"/>
      <c r="D491" s="16"/>
      <c r="E491" s="18" t="s">
        <v>63</v>
      </c>
      <c r="F491" s="21" t="s">
        <v>8</v>
      </c>
      <c r="G491" s="24">
        <f t="shared" si="7"/>
        <v>0</v>
      </c>
      <c r="H491" s="24"/>
      <c r="I491" s="17"/>
      <c r="X491" s="5"/>
      <c r="Z491" s="10"/>
    </row>
    <row r="492" spans="1:26" ht="30" customHeight="1">
      <c r="A492" s="11" t="s">
        <v>725</v>
      </c>
      <c r="B492" s="12"/>
      <c r="C492" s="12"/>
      <c r="D492" s="12"/>
      <c r="E492" s="18" t="s">
        <v>63</v>
      </c>
      <c r="F492" s="20" t="s">
        <v>8</v>
      </c>
      <c r="G492" s="23">
        <f t="shared" si="7"/>
        <v>0</v>
      </c>
      <c r="H492" s="23"/>
      <c r="I492" s="14" t="s">
        <v>726</v>
      </c>
      <c r="X492" s="5"/>
      <c r="Z492" s="10"/>
    </row>
    <row r="493" spans="1:26" ht="30" customHeight="1">
      <c r="A493" s="15" t="s">
        <v>727</v>
      </c>
      <c r="B493" s="16"/>
      <c r="C493" s="16"/>
      <c r="D493" s="16"/>
      <c r="E493" s="18" t="s">
        <v>63</v>
      </c>
      <c r="F493" s="21" t="s">
        <v>728</v>
      </c>
      <c r="G493" s="24">
        <f t="shared" si="7"/>
        <v>0</v>
      </c>
      <c r="H493" s="24"/>
      <c r="I493" s="17"/>
      <c r="X493" s="5"/>
      <c r="Z493" s="10"/>
    </row>
    <row r="494" spans="1:26" ht="30" customHeight="1">
      <c r="A494" s="11" t="s">
        <v>729</v>
      </c>
      <c r="B494" s="12"/>
      <c r="C494" s="12"/>
      <c r="D494" s="12"/>
      <c r="E494" s="18" t="s">
        <v>63</v>
      </c>
      <c r="F494" s="20" t="s">
        <v>8</v>
      </c>
      <c r="G494" s="23">
        <f t="shared" si="7"/>
        <v>0</v>
      </c>
      <c r="H494" s="23"/>
      <c r="I494" s="14" t="s">
        <v>730</v>
      </c>
      <c r="X494" s="5"/>
      <c r="Z494" s="10"/>
    </row>
    <row r="495" spans="1:26" ht="30" customHeight="1">
      <c r="A495" s="15" t="s">
        <v>731</v>
      </c>
      <c r="B495" s="16">
        <v>45622</v>
      </c>
      <c r="C495" s="16">
        <v>45619</v>
      </c>
      <c r="D495" s="16">
        <v>45622</v>
      </c>
      <c r="E495" s="13" t="s">
        <v>7</v>
      </c>
      <c r="F495" s="21" t="s">
        <v>8</v>
      </c>
      <c r="G495" s="24">
        <f t="shared" si="7"/>
        <v>1</v>
      </c>
      <c r="H495" s="24"/>
      <c r="I495" s="17"/>
      <c r="X495" s="5"/>
      <c r="Z495" s="10"/>
    </row>
    <row r="496" spans="1:26" ht="30" customHeight="1">
      <c r="A496" s="11" t="s">
        <v>732</v>
      </c>
      <c r="B496" s="12">
        <v>45657</v>
      </c>
      <c r="C496" s="12">
        <v>45654</v>
      </c>
      <c r="D496" s="12"/>
      <c r="E496" s="18" t="s">
        <v>733</v>
      </c>
      <c r="F496" s="20" t="s">
        <v>8</v>
      </c>
      <c r="G496" s="23">
        <f t="shared" si="7"/>
        <v>0</v>
      </c>
      <c r="H496" s="23"/>
      <c r="I496" s="14" t="s">
        <v>734</v>
      </c>
      <c r="X496" s="5"/>
      <c r="Z496" s="10"/>
    </row>
    <row r="497" spans="1:26" ht="30" customHeight="1">
      <c r="A497" s="15" t="s">
        <v>735</v>
      </c>
      <c r="B497" s="16"/>
      <c r="C497" s="16"/>
      <c r="D497" s="16"/>
      <c r="E497" s="18" t="s">
        <v>63</v>
      </c>
      <c r="F497" s="21" t="s">
        <v>8</v>
      </c>
      <c r="G497" s="24">
        <f t="shared" si="7"/>
        <v>0</v>
      </c>
      <c r="H497" s="24"/>
      <c r="I497" s="17"/>
      <c r="X497" s="5"/>
      <c r="Z497" s="10"/>
    </row>
    <row r="498" spans="1:26" ht="30" customHeight="1">
      <c r="A498" s="11" t="s">
        <v>736</v>
      </c>
      <c r="B498" s="12"/>
      <c r="C498" s="12"/>
      <c r="D498" s="12"/>
      <c r="E498" s="18" t="s">
        <v>63</v>
      </c>
      <c r="F498" s="20" t="s">
        <v>8</v>
      </c>
      <c r="G498" s="23">
        <f t="shared" si="7"/>
        <v>0</v>
      </c>
      <c r="H498" s="23"/>
      <c r="I498" s="14"/>
      <c r="X498" s="5"/>
      <c r="Z498" s="10"/>
    </row>
    <row r="499" spans="1:26" ht="30" customHeight="1">
      <c r="A499" s="15" t="s">
        <v>737</v>
      </c>
      <c r="B499" s="16"/>
      <c r="C499" s="16"/>
      <c r="D499" s="16"/>
      <c r="E499" s="18" t="s">
        <v>63</v>
      </c>
      <c r="F499" s="21" t="s">
        <v>8</v>
      </c>
      <c r="G499" s="24">
        <f t="shared" si="7"/>
        <v>0</v>
      </c>
      <c r="H499" s="24"/>
      <c r="I499" s="17"/>
      <c r="X499" s="5"/>
      <c r="Z499" s="10"/>
    </row>
    <row r="500" spans="1:26" ht="30" customHeight="1">
      <c r="A500" s="11" t="s">
        <v>738</v>
      </c>
      <c r="B500" s="12"/>
      <c r="C500" s="12"/>
      <c r="D500" s="12"/>
      <c r="E500" s="18" t="s">
        <v>63</v>
      </c>
      <c r="F500" s="20" t="s">
        <v>8</v>
      </c>
      <c r="G500" s="23">
        <f t="shared" si="7"/>
        <v>0</v>
      </c>
      <c r="H500" s="23"/>
      <c r="I500" s="14"/>
      <c r="X500" s="5"/>
      <c r="Z500" s="10"/>
    </row>
    <row r="501" spans="1:26" ht="30" customHeight="1">
      <c r="A501" s="15" t="s">
        <v>739</v>
      </c>
      <c r="B501" s="16">
        <v>45622</v>
      </c>
      <c r="C501" s="16">
        <v>45619</v>
      </c>
      <c r="D501" s="16">
        <v>45622</v>
      </c>
      <c r="E501" s="13" t="s">
        <v>7</v>
      </c>
      <c r="F501" s="21" t="s">
        <v>8</v>
      </c>
      <c r="G501" s="24">
        <f t="shared" si="7"/>
        <v>1</v>
      </c>
      <c r="H501" s="24"/>
      <c r="I501" s="17"/>
      <c r="X501" s="5"/>
      <c r="Z501" s="10"/>
    </row>
    <row r="502" spans="1:26" ht="30" customHeight="1">
      <c r="A502" s="11" t="s">
        <v>740</v>
      </c>
      <c r="B502" s="12">
        <v>45622</v>
      </c>
      <c r="C502" s="12">
        <v>45619</v>
      </c>
      <c r="D502" s="12">
        <v>45622</v>
      </c>
      <c r="E502" s="13" t="s">
        <v>7</v>
      </c>
      <c r="F502" s="20" t="s">
        <v>8</v>
      </c>
      <c r="G502" s="23">
        <f t="shared" si="7"/>
        <v>1</v>
      </c>
      <c r="H502" s="23"/>
      <c r="I502" s="14" t="s">
        <v>741</v>
      </c>
      <c r="X502" s="5"/>
      <c r="Z502" s="10"/>
    </row>
    <row r="503" spans="1:26" ht="30" customHeight="1">
      <c r="A503" s="15" t="s">
        <v>742</v>
      </c>
      <c r="B503" s="16">
        <v>45622</v>
      </c>
      <c r="C503" s="16">
        <v>45619</v>
      </c>
      <c r="D503" s="16">
        <v>45622</v>
      </c>
      <c r="E503" s="13" t="s">
        <v>7</v>
      </c>
      <c r="F503" s="21" t="s">
        <v>8</v>
      </c>
      <c r="G503" s="24">
        <f t="shared" si="7"/>
        <v>1</v>
      </c>
      <c r="H503" s="24"/>
      <c r="I503" s="17"/>
      <c r="X503" s="5"/>
      <c r="Z503" s="10"/>
    </row>
    <row r="504" spans="1:26" ht="30" customHeight="1">
      <c r="A504" s="11" t="s">
        <v>743</v>
      </c>
      <c r="B504" s="12"/>
      <c r="C504" s="12"/>
      <c r="D504" s="12"/>
      <c r="E504" s="18" t="s">
        <v>63</v>
      </c>
      <c r="F504" s="20" t="s">
        <v>8</v>
      </c>
      <c r="G504" s="23">
        <f t="shared" si="7"/>
        <v>0</v>
      </c>
      <c r="H504" s="23"/>
      <c r="I504" s="14"/>
      <c r="X504" s="5"/>
      <c r="Z504" s="10"/>
    </row>
    <row r="505" spans="1:26" ht="30" customHeight="1">
      <c r="A505" s="15" t="s">
        <v>744</v>
      </c>
      <c r="B505" s="16">
        <v>45622</v>
      </c>
      <c r="C505" s="16">
        <v>45619</v>
      </c>
      <c r="D505" s="16">
        <v>45622</v>
      </c>
      <c r="E505" s="13" t="s">
        <v>7</v>
      </c>
      <c r="F505" s="21" t="s">
        <v>8</v>
      </c>
      <c r="G505" s="24">
        <f t="shared" si="7"/>
        <v>1</v>
      </c>
      <c r="H505" s="24"/>
      <c r="I505" s="17"/>
      <c r="X505" s="5"/>
      <c r="Z505" s="10"/>
    </row>
    <row r="506" spans="1:26" ht="30" customHeight="1">
      <c r="A506" s="11" t="s">
        <v>745</v>
      </c>
      <c r="B506" s="12"/>
      <c r="C506" s="12"/>
      <c r="D506" s="12"/>
      <c r="E506" s="18" t="s">
        <v>63</v>
      </c>
      <c r="F506" s="20" t="s">
        <v>8</v>
      </c>
      <c r="G506" s="23">
        <f t="shared" si="7"/>
        <v>0</v>
      </c>
      <c r="H506" s="23"/>
      <c r="I506" s="14"/>
      <c r="X506" s="5"/>
      <c r="Z506" s="10"/>
    </row>
    <row r="507" spans="1:26" ht="30" customHeight="1">
      <c r="A507" s="15" t="s">
        <v>746</v>
      </c>
      <c r="B507" s="16"/>
      <c r="C507" s="16"/>
      <c r="D507" s="16"/>
      <c r="E507" s="18" t="s">
        <v>63</v>
      </c>
      <c r="F507" s="21" t="s">
        <v>8</v>
      </c>
      <c r="G507" s="24">
        <f t="shared" si="7"/>
        <v>0</v>
      </c>
      <c r="H507" s="24"/>
      <c r="I507" s="17"/>
      <c r="X507" s="5"/>
      <c r="Z507" s="10"/>
    </row>
    <row r="508" spans="1:26" ht="30" customHeight="1">
      <c r="A508" s="11" t="s">
        <v>747</v>
      </c>
      <c r="B508" s="12"/>
      <c r="C508" s="12"/>
      <c r="D508" s="12"/>
      <c r="E508" s="18" t="s">
        <v>63</v>
      </c>
      <c r="F508" s="20" t="s">
        <v>8</v>
      </c>
      <c r="G508" s="23">
        <f t="shared" si="7"/>
        <v>0</v>
      </c>
      <c r="H508" s="23"/>
      <c r="I508" s="14"/>
      <c r="X508" s="5"/>
      <c r="Z508" s="10"/>
    </row>
    <row r="509" spans="1:26" ht="30" customHeight="1">
      <c r="A509" s="15" t="s">
        <v>748</v>
      </c>
      <c r="B509" s="16">
        <v>45623</v>
      </c>
      <c r="C509" s="16">
        <v>45619</v>
      </c>
      <c r="D509" s="16">
        <v>45623</v>
      </c>
      <c r="E509" s="13" t="s">
        <v>7</v>
      </c>
      <c r="F509" s="21" t="s">
        <v>8</v>
      </c>
      <c r="G509" s="24">
        <f t="shared" si="7"/>
        <v>1</v>
      </c>
      <c r="H509" s="24"/>
      <c r="I509" s="17"/>
      <c r="X509" s="5"/>
      <c r="Z509" s="10"/>
    </row>
    <row r="510" spans="1:26" ht="30" customHeight="1">
      <c r="A510" s="11" t="s">
        <v>749</v>
      </c>
      <c r="B510" s="12"/>
      <c r="C510" s="12"/>
      <c r="D510" s="12"/>
      <c r="E510" s="18" t="s">
        <v>63</v>
      </c>
      <c r="F510" s="20" t="s">
        <v>8</v>
      </c>
      <c r="G510" s="23">
        <f t="shared" si="7"/>
        <v>0</v>
      </c>
      <c r="H510" s="23"/>
      <c r="I510" s="14" t="s">
        <v>750</v>
      </c>
      <c r="X510" s="5"/>
      <c r="Z510" s="10"/>
    </row>
    <row r="511" spans="1:26" ht="30" customHeight="1">
      <c r="A511" s="15" t="s">
        <v>751</v>
      </c>
      <c r="B511" s="16"/>
      <c r="C511" s="16"/>
      <c r="D511" s="16"/>
      <c r="E511" s="18" t="s">
        <v>63</v>
      </c>
      <c r="F511" s="21" t="s">
        <v>8</v>
      </c>
      <c r="G511" s="24">
        <f t="shared" si="7"/>
        <v>0</v>
      </c>
      <c r="H511" s="24"/>
      <c r="I511" s="17" t="s">
        <v>752</v>
      </c>
      <c r="X511" s="5"/>
      <c r="Z511" s="10"/>
    </row>
    <row r="512" spans="1:26" ht="30" customHeight="1">
      <c r="A512" s="11" t="s">
        <v>753</v>
      </c>
      <c r="B512" s="12">
        <v>45622</v>
      </c>
      <c r="C512" s="12">
        <v>45619</v>
      </c>
      <c r="D512" s="12">
        <v>45622</v>
      </c>
      <c r="E512" s="13" t="s">
        <v>7</v>
      </c>
      <c r="F512" s="20" t="s">
        <v>8</v>
      </c>
      <c r="G512" s="23">
        <f t="shared" si="7"/>
        <v>1</v>
      </c>
      <c r="H512" s="23"/>
      <c r="I512" s="14" t="s">
        <v>754</v>
      </c>
      <c r="X512" s="5"/>
      <c r="Z512" s="10"/>
    </row>
    <row r="513" spans="1:26" ht="30" customHeight="1">
      <c r="A513" s="15" t="s">
        <v>755</v>
      </c>
      <c r="B513" s="16"/>
      <c r="C513" s="16"/>
      <c r="D513" s="16"/>
      <c r="E513" s="18" t="s">
        <v>63</v>
      </c>
      <c r="F513" s="21" t="s">
        <v>8</v>
      </c>
      <c r="G513" s="24">
        <f t="shared" si="7"/>
        <v>0</v>
      </c>
      <c r="H513" s="24"/>
      <c r="I513" s="17" t="s">
        <v>756</v>
      </c>
      <c r="X513" s="5"/>
      <c r="Z513" s="10"/>
    </row>
    <row r="514" spans="1:26" ht="30" customHeight="1">
      <c r="A514" s="11" t="s">
        <v>757</v>
      </c>
      <c r="B514" s="12"/>
      <c r="C514" s="12"/>
      <c r="D514" s="12"/>
      <c r="E514" s="18" t="s">
        <v>63</v>
      </c>
      <c r="F514" s="20" t="s">
        <v>8</v>
      </c>
      <c r="G514" s="23">
        <f t="shared" ref="G514:G577" si="8">IF(OR(ISBLANK(B514), ISBLANK(D514)), 0, IF(D514=B514, 1, D514-B514+1))</f>
        <v>0</v>
      </c>
      <c r="H514" s="23"/>
      <c r="I514" s="14" t="s">
        <v>758</v>
      </c>
      <c r="X514" s="5"/>
      <c r="Z514" s="10"/>
    </row>
    <row r="515" spans="1:26" ht="30" customHeight="1">
      <c r="A515" s="15" t="s">
        <v>759</v>
      </c>
      <c r="B515" s="16"/>
      <c r="C515" s="16"/>
      <c r="D515" s="16"/>
      <c r="E515" s="18" t="s">
        <v>63</v>
      </c>
      <c r="F515" s="21" t="s">
        <v>8</v>
      </c>
      <c r="G515" s="24">
        <f t="shared" si="8"/>
        <v>0</v>
      </c>
      <c r="H515" s="24"/>
      <c r="I515" s="17" t="s">
        <v>760</v>
      </c>
      <c r="X515" s="5"/>
      <c r="Z515" s="10"/>
    </row>
    <row r="516" spans="1:26" ht="30" customHeight="1">
      <c r="A516" s="11" t="s">
        <v>761</v>
      </c>
      <c r="B516" s="12"/>
      <c r="C516" s="12"/>
      <c r="D516" s="12"/>
      <c r="E516" s="18" t="s">
        <v>63</v>
      </c>
      <c r="F516" s="20" t="s">
        <v>8</v>
      </c>
      <c r="G516" s="23">
        <f t="shared" si="8"/>
        <v>0</v>
      </c>
      <c r="H516" s="23"/>
      <c r="I516" s="14"/>
      <c r="X516" s="5"/>
      <c r="Z516" s="10"/>
    </row>
    <row r="517" spans="1:26" ht="30" customHeight="1">
      <c r="A517" s="15" t="s">
        <v>762</v>
      </c>
      <c r="B517" s="16">
        <v>45624</v>
      </c>
      <c r="C517" s="16">
        <v>45619</v>
      </c>
      <c r="D517" s="16">
        <v>45624</v>
      </c>
      <c r="E517" s="13" t="s">
        <v>7</v>
      </c>
      <c r="F517" s="21" t="s">
        <v>8</v>
      </c>
      <c r="G517" s="24">
        <f t="shared" si="8"/>
        <v>1</v>
      </c>
      <c r="H517" s="24"/>
      <c r="I517" s="17"/>
      <c r="X517" s="5"/>
      <c r="Z517" s="10"/>
    </row>
    <row r="518" spans="1:26" ht="30" customHeight="1">
      <c r="A518" s="11" t="s">
        <v>763</v>
      </c>
      <c r="B518" s="12"/>
      <c r="C518" s="12"/>
      <c r="D518" s="12"/>
      <c r="E518" s="18" t="s">
        <v>63</v>
      </c>
      <c r="F518" s="20" t="s">
        <v>8</v>
      </c>
      <c r="G518" s="23">
        <f t="shared" si="8"/>
        <v>0</v>
      </c>
      <c r="H518" s="23"/>
      <c r="I518" s="14"/>
      <c r="X518" s="5"/>
      <c r="Z518" s="10"/>
    </row>
    <row r="519" spans="1:26" ht="30" customHeight="1">
      <c r="A519" s="15" t="s">
        <v>764</v>
      </c>
      <c r="B519" s="16"/>
      <c r="C519" s="16"/>
      <c r="D519" s="16"/>
      <c r="E519" s="18" t="s">
        <v>63</v>
      </c>
      <c r="F519" s="21" t="s">
        <v>8</v>
      </c>
      <c r="G519" s="24">
        <f t="shared" si="8"/>
        <v>0</v>
      </c>
      <c r="H519" s="24"/>
      <c r="I519" s="17" t="s">
        <v>765</v>
      </c>
      <c r="X519" s="5"/>
      <c r="Z519" s="10"/>
    </row>
    <row r="520" spans="1:26" ht="30" customHeight="1">
      <c r="A520" s="11" t="s">
        <v>766</v>
      </c>
      <c r="B520" s="12"/>
      <c r="C520" s="12"/>
      <c r="D520" s="12"/>
      <c r="E520" s="18" t="s">
        <v>63</v>
      </c>
      <c r="F520" s="20" t="s">
        <v>8</v>
      </c>
      <c r="G520" s="23">
        <f t="shared" si="8"/>
        <v>0</v>
      </c>
      <c r="H520" s="23"/>
      <c r="I520" s="14"/>
      <c r="X520" s="5"/>
      <c r="Z520" s="10"/>
    </row>
    <row r="521" spans="1:26" ht="30" customHeight="1">
      <c r="A521" s="15" t="s">
        <v>767</v>
      </c>
      <c r="B521" s="16"/>
      <c r="C521" s="16"/>
      <c r="D521" s="16"/>
      <c r="E521" s="18" t="s">
        <v>63</v>
      </c>
      <c r="F521" s="21" t="s">
        <v>8</v>
      </c>
      <c r="G521" s="24">
        <f t="shared" si="8"/>
        <v>0</v>
      </c>
      <c r="H521" s="24"/>
      <c r="I521" s="17" t="s">
        <v>768</v>
      </c>
      <c r="X521" s="5"/>
      <c r="Z521" s="10"/>
    </row>
    <row r="522" spans="1:26" ht="30" customHeight="1">
      <c r="A522" s="11" t="s">
        <v>769</v>
      </c>
      <c r="B522" s="12">
        <v>45624</v>
      </c>
      <c r="C522" s="12">
        <v>45619</v>
      </c>
      <c r="D522" s="12">
        <v>45624</v>
      </c>
      <c r="E522" s="13" t="s">
        <v>7</v>
      </c>
      <c r="F522" s="20" t="s">
        <v>8</v>
      </c>
      <c r="G522" s="23">
        <f t="shared" si="8"/>
        <v>1</v>
      </c>
      <c r="H522" s="23"/>
      <c r="I522" s="14"/>
      <c r="X522" s="5"/>
      <c r="Z522" s="10"/>
    </row>
    <row r="523" spans="1:26" ht="30" customHeight="1">
      <c r="A523" s="15" t="s">
        <v>770</v>
      </c>
      <c r="B523" s="16">
        <v>45629</v>
      </c>
      <c r="C523" s="16">
        <v>45626</v>
      </c>
      <c r="D523" s="16">
        <v>45629</v>
      </c>
      <c r="E523" s="13" t="s">
        <v>7</v>
      </c>
      <c r="F523" s="21" t="s">
        <v>8</v>
      </c>
      <c r="G523" s="24">
        <f t="shared" si="8"/>
        <v>1</v>
      </c>
      <c r="H523" s="24"/>
      <c r="I523" s="17"/>
      <c r="X523" s="5"/>
      <c r="Z523" s="10"/>
    </row>
    <row r="524" spans="1:26" ht="30" customHeight="1">
      <c r="A524" s="11" t="s">
        <v>771</v>
      </c>
      <c r="B524" s="12">
        <v>45625</v>
      </c>
      <c r="C524" s="12">
        <v>45625</v>
      </c>
      <c r="D524" s="12">
        <v>45625</v>
      </c>
      <c r="E524" s="13" t="s">
        <v>7</v>
      </c>
      <c r="F524" s="20" t="s">
        <v>8</v>
      </c>
      <c r="G524" s="23">
        <f t="shared" si="8"/>
        <v>1</v>
      </c>
      <c r="H524" s="23"/>
      <c r="I524" s="14"/>
      <c r="X524" s="5"/>
      <c r="Z524" s="10"/>
    </row>
    <row r="525" spans="1:26" ht="30" customHeight="1">
      <c r="A525" s="15" t="s">
        <v>772</v>
      </c>
      <c r="B525" s="16"/>
      <c r="C525" s="16"/>
      <c r="D525" s="16"/>
      <c r="E525" s="18" t="s">
        <v>63</v>
      </c>
      <c r="F525" s="21" t="s">
        <v>8</v>
      </c>
      <c r="G525" s="24">
        <f t="shared" si="8"/>
        <v>0</v>
      </c>
      <c r="H525" s="24"/>
      <c r="I525" s="17" t="s">
        <v>773</v>
      </c>
      <c r="X525" s="5"/>
      <c r="Z525" s="10"/>
    </row>
    <row r="526" spans="1:26" ht="30" customHeight="1">
      <c r="A526" s="11" t="s">
        <v>774</v>
      </c>
      <c r="B526" s="12"/>
      <c r="C526" s="12"/>
      <c r="D526" s="12"/>
      <c r="E526" s="18" t="s">
        <v>63</v>
      </c>
      <c r="F526" s="20" t="s">
        <v>8</v>
      </c>
      <c r="G526" s="23">
        <f t="shared" si="8"/>
        <v>0</v>
      </c>
      <c r="H526" s="23"/>
      <c r="I526" s="14" t="s">
        <v>775</v>
      </c>
      <c r="X526" s="5"/>
      <c r="Z526" s="10"/>
    </row>
    <row r="527" spans="1:26" ht="30" customHeight="1">
      <c r="A527" s="15" t="s">
        <v>776</v>
      </c>
      <c r="B527" s="16"/>
      <c r="C527" s="16"/>
      <c r="D527" s="16"/>
      <c r="E527" s="18" t="s">
        <v>63</v>
      </c>
      <c r="F527" s="21" t="s">
        <v>8</v>
      </c>
      <c r="G527" s="24">
        <f t="shared" si="8"/>
        <v>0</v>
      </c>
      <c r="H527" s="24"/>
      <c r="I527" s="17"/>
      <c r="X527" s="5"/>
      <c r="Z527" s="10"/>
    </row>
    <row r="528" spans="1:26" ht="30" customHeight="1">
      <c r="A528" s="11" t="s">
        <v>777</v>
      </c>
      <c r="B528" s="12"/>
      <c r="C528" s="12"/>
      <c r="D528" s="12"/>
      <c r="E528" s="18" t="s">
        <v>63</v>
      </c>
      <c r="F528" s="20" t="s">
        <v>8</v>
      </c>
      <c r="G528" s="23">
        <f t="shared" si="8"/>
        <v>0</v>
      </c>
      <c r="H528" s="23"/>
      <c r="I528" s="14"/>
      <c r="X528" s="5"/>
      <c r="Z528" s="10"/>
    </row>
    <row r="529" spans="1:26" ht="30" customHeight="1">
      <c r="A529" s="15" t="s">
        <v>778</v>
      </c>
      <c r="B529" s="16"/>
      <c r="C529" s="16"/>
      <c r="D529" s="16"/>
      <c r="E529" s="18" t="s">
        <v>63</v>
      </c>
      <c r="F529" s="21" t="s">
        <v>8</v>
      </c>
      <c r="G529" s="24">
        <f t="shared" si="8"/>
        <v>0</v>
      </c>
      <c r="H529" s="24"/>
      <c r="I529" s="17"/>
      <c r="X529" s="5"/>
      <c r="Z529" s="10"/>
    </row>
    <row r="530" spans="1:26" ht="30" customHeight="1">
      <c r="A530" s="11" t="s">
        <v>779</v>
      </c>
      <c r="B530" s="12"/>
      <c r="C530" s="12"/>
      <c r="D530" s="12"/>
      <c r="E530" s="18" t="s">
        <v>63</v>
      </c>
      <c r="F530" s="20" t="s">
        <v>8</v>
      </c>
      <c r="G530" s="23">
        <f t="shared" si="8"/>
        <v>0</v>
      </c>
      <c r="H530" s="23"/>
      <c r="I530" s="14"/>
      <c r="X530" s="5"/>
      <c r="Z530" s="10"/>
    </row>
    <row r="531" spans="1:26" ht="30" customHeight="1">
      <c r="A531" s="15" t="s">
        <v>780</v>
      </c>
      <c r="B531" s="16"/>
      <c r="C531" s="16"/>
      <c r="D531" s="16"/>
      <c r="E531" s="18" t="s">
        <v>63</v>
      </c>
      <c r="F531" s="21" t="s">
        <v>8</v>
      </c>
      <c r="G531" s="24">
        <f t="shared" si="8"/>
        <v>0</v>
      </c>
      <c r="H531" s="24"/>
      <c r="I531" s="17" t="s">
        <v>781</v>
      </c>
      <c r="X531" s="5"/>
      <c r="Z531" s="10"/>
    </row>
    <row r="532" spans="1:26" ht="30" customHeight="1">
      <c r="A532" s="11" t="s">
        <v>782</v>
      </c>
      <c r="B532" s="12"/>
      <c r="C532" s="12"/>
      <c r="D532" s="12"/>
      <c r="E532" s="18" t="s">
        <v>63</v>
      </c>
      <c r="F532" s="20" t="s">
        <v>8</v>
      </c>
      <c r="G532" s="23">
        <f t="shared" si="8"/>
        <v>0</v>
      </c>
      <c r="H532" s="23"/>
      <c r="I532" s="14" t="s">
        <v>783</v>
      </c>
      <c r="X532" s="5"/>
      <c r="Z532" s="10"/>
    </row>
    <row r="533" spans="1:26" ht="30" customHeight="1">
      <c r="A533" s="15" t="s">
        <v>784</v>
      </c>
      <c r="B533" s="16"/>
      <c r="C533" s="16"/>
      <c r="D533" s="16"/>
      <c r="E533" s="18" t="s">
        <v>63</v>
      </c>
      <c r="F533" s="21" t="s">
        <v>8</v>
      </c>
      <c r="G533" s="24">
        <f t="shared" si="8"/>
        <v>0</v>
      </c>
      <c r="H533" s="24"/>
      <c r="I533" s="17" t="s">
        <v>785</v>
      </c>
      <c r="X533" s="5"/>
      <c r="Z533" s="10"/>
    </row>
    <row r="534" spans="1:26" ht="30" customHeight="1">
      <c r="A534" s="11" t="s">
        <v>786</v>
      </c>
      <c r="B534" s="12">
        <v>45623</v>
      </c>
      <c r="C534" s="12">
        <v>45619</v>
      </c>
      <c r="D534" s="12">
        <v>45623</v>
      </c>
      <c r="E534" s="13" t="s">
        <v>7</v>
      </c>
      <c r="F534" s="20" t="s">
        <v>8</v>
      </c>
      <c r="G534" s="23">
        <f t="shared" si="8"/>
        <v>1</v>
      </c>
      <c r="H534" s="23"/>
      <c r="I534" s="14" t="s">
        <v>787</v>
      </c>
      <c r="X534" s="5"/>
      <c r="Z534" s="10"/>
    </row>
    <row r="535" spans="1:26" ht="30" customHeight="1">
      <c r="A535" s="15" t="s">
        <v>788</v>
      </c>
      <c r="B535" s="16"/>
      <c r="C535" s="16"/>
      <c r="D535" s="16"/>
      <c r="E535" s="18" t="s">
        <v>63</v>
      </c>
      <c r="F535" s="21" t="s">
        <v>8</v>
      </c>
      <c r="G535" s="24">
        <f t="shared" si="8"/>
        <v>0</v>
      </c>
      <c r="H535" s="24"/>
      <c r="I535" s="17" t="s">
        <v>789</v>
      </c>
      <c r="X535" s="5"/>
      <c r="Z535" s="10"/>
    </row>
    <row r="536" spans="1:26" ht="30" customHeight="1">
      <c r="A536" s="11" t="s">
        <v>790</v>
      </c>
      <c r="B536" s="12"/>
      <c r="C536" s="12"/>
      <c r="D536" s="12"/>
      <c r="E536" s="18" t="s">
        <v>63</v>
      </c>
      <c r="F536" s="20" t="s">
        <v>8</v>
      </c>
      <c r="G536" s="23">
        <f t="shared" si="8"/>
        <v>0</v>
      </c>
      <c r="H536" s="23"/>
      <c r="I536" s="14" t="s">
        <v>791</v>
      </c>
      <c r="X536" s="5"/>
      <c r="Z536" s="10"/>
    </row>
    <row r="537" spans="1:26" ht="30" customHeight="1">
      <c r="A537" s="15" t="s">
        <v>792</v>
      </c>
      <c r="B537" s="16"/>
      <c r="C537" s="16"/>
      <c r="D537" s="16"/>
      <c r="E537" s="18" t="s">
        <v>63</v>
      </c>
      <c r="F537" s="21" t="s">
        <v>8</v>
      </c>
      <c r="G537" s="24">
        <f t="shared" si="8"/>
        <v>0</v>
      </c>
      <c r="H537" s="24"/>
      <c r="I537" s="17" t="s">
        <v>793</v>
      </c>
      <c r="X537" s="5"/>
      <c r="Z537" s="10"/>
    </row>
    <row r="538" spans="1:26" ht="30" customHeight="1">
      <c r="A538" s="11" t="s">
        <v>794</v>
      </c>
      <c r="B538" s="12"/>
      <c r="C538" s="12"/>
      <c r="D538" s="12"/>
      <c r="E538" s="18" t="s">
        <v>63</v>
      </c>
      <c r="F538" s="20" t="s">
        <v>8</v>
      </c>
      <c r="G538" s="23">
        <f t="shared" si="8"/>
        <v>0</v>
      </c>
      <c r="H538" s="23"/>
      <c r="I538" s="14" t="s">
        <v>795</v>
      </c>
      <c r="X538" s="5"/>
      <c r="Z538" s="10"/>
    </row>
    <row r="539" spans="1:26" ht="30" customHeight="1">
      <c r="A539" s="15" t="s">
        <v>796</v>
      </c>
      <c r="B539" s="16">
        <v>45625</v>
      </c>
      <c r="C539" s="16">
        <v>45619</v>
      </c>
      <c r="D539" s="16">
        <v>45625</v>
      </c>
      <c r="E539" s="13" t="s">
        <v>7</v>
      </c>
      <c r="F539" s="21" t="s">
        <v>8</v>
      </c>
      <c r="G539" s="24">
        <f t="shared" si="8"/>
        <v>1</v>
      </c>
      <c r="H539" s="24"/>
      <c r="I539" s="17" t="s">
        <v>797</v>
      </c>
      <c r="X539" s="5"/>
      <c r="Z539" s="10"/>
    </row>
    <row r="540" spans="1:26" ht="30" customHeight="1">
      <c r="A540" s="11" t="s">
        <v>798</v>
      </c>
      <c r="B540" s="12"/>
      <c r="C540" s="12"/>
      <c r="D540" s="12"/>
      <c r="E540" s="18" t="s">
        <v>63</v>
      </c>
      <c r="F540" s="20" t="s">
        <v>8</v>
      </c>
      <c r="G540" s="23">
        <f t="shared" si="8"/>
        <v>0</v>
      </c>
      <c r="H540" s="23"/>
      <c r="I540" s="14"/>
      <c r="X540" s="5"/>
      <c r="Z540" s="10"/>
    </row>
    <row r="541" spans="1:26" ht="30" customHeight="1">
      <c r="A541" s="15" t="s">
        <v>799</v>
      </c>
      <c r="B541" s="16"/>
      <c r="C541" s="16"/>
      <c r="D541" s="16"/>
      <c r="E541" s="18" t="s">
        <v>63</v>
      </c>
      <c r="F541" s="21" t="s">
        <v>8</v>
      </c>
      <c r="G541" s="24">
        <f t="shared" si="8"/>
        <v>0</v>
      </c>
      <c r="H541" s="24"/>
      <c r="I541" s="17" t="s">
        <v>800</v>
      </c>
      <c r="X541" s="5"/>
      <c r="Z541" s="10"/>
    </row>
    <row r="542" spans="1:26" ht="30" customHeight="1">
      <c r="A542" s="11" t="s">
        <v>801</v>
      </c>
      <c r="B542" s="12"/>
      <c r="C542" s="12"/>
      <c r="D542" s="12"/>
      <c r="E542" s="18" t="s">
        <v>63</v>
      </c>
      <c r="F542" s="20" t="s">
        <v>8</v>
      </c>
      <c r="G542" s="23">
        <f t="shared" si="8"/>
        <v>0</v>
      </c>
      <c r="H542" s="23"/>
      <c r="I542" s="14"/>
      <c r="X542" s="5"/>
      <c r="Z542" s="10"/>
    </row>
    <row r="543" spans="1:26" ht="30" customHeight="1">
      <c r="A543" s="15" t="s">
        <v>802</v>
      </c>
      <c r="B543" s="16"/>
      <c r="C543" s="16"/>
      <c r="D543" s="16"/>
      <c r="E543" s="18" t="s">
        <v>63</v>
      </c>
      <c r="F543" s="21" t="s">
        <v>8</v>
      </c>
      <c r="G543" s="24">
        <f t="shared" si="8"/>
        <v>0</v>
      </c>
      <c r="H543" s="24"/>
      <c r="I543" s="17"/>
      <c r="X543" s="5"/>
      <c r="Z543" s="10"/>
    </row>
    <row r="544" spans="1:26" ht="30" customHeight="1">
      <c r="A544" s="11" t="s">
        <v>803</v>
      </c>
      <c r="B544" s="12"/>
      <c r="C544" s="12"/>
      <c r="D544" s="12"/>
      <c r="E544" s="18" t="s">
        <v>63</v>
      </c>
      <c r="F544" s="20" t="s">
        <v>8</v>
      </c>
      <c r="G544" s="23">
        <f t="shared" si="8"/>
        <v>0</v>
      </c>
      <c r="H544" s="23"/>
      <c r="I544" s="14" t="s">
        <v>804</v>
      </c>
      <c r="X544" s="5"/>
      <c r="Z544" s="10"/>
    </row>
    <row r="545" spans="1:26" ht="30" customHeight="1">
      <c r="A545" s="15" t="s">
        <v>805</v>
      </c>
      <c r="B545" s="16"/>
      <c r="C545" s="16"/>
      <c r="D545" s="16"/>
      <c r="E545" s="18" t="s">
        <v>63</v>
      </c>
      <c r="F545" s="21" t="s">
        <v>8</v>
      </c>
      <c r="G545" s="24">
        <f t="shared" si="8"/>
        <v>0</v>
      </c>
      <c r="H545" s="24"/>
      <c r="I545" s="17"/>
      <c r="X545" s="5"/>
      <c r="Z545" s="10"/>
    </row>
    <row r="546" spans="1:26" ht="30" customHeight="1">
      <c r="A546" s="11" t="s">
        <v>806</v>
      </c>
      <c r="B546" s="12"/>
      <c r="C546" s="12"/>
      <c r="D546" s="12"/>
      <c r="E546" s="18" t="s">
        <v>63</v>
      </c>
      <c r="F546" s="20" t="s">
        <v>8</v>
      </c>
      <c r="G546" s="23">
        <f t="shared" si="8"/>
        <v>0</v>
      </c>
      <c r="H546" s="23"/>
      <c r="I546" s="14"/>
      <c r="X546" s="5"/>
      <c r="Z546" s="10"/>
    </row>
    <row r="547" spans="1:26" ht="30" customHeight="1">
      <c r="A547" s="15" t="s">
        <v>807</v>
      </c>
      <c r="B547" s="16"/>
      <c r="C547" s="16"/>
      <c r="D547" s="16"/>
      <c r="E547" s="18" t="s">
        <v>63</v>
      </c>
      <c r="F547" s="21" t="s">
        <v>808</v>
      </c>
      <c r="G547" s="24">
        <f t="shared" si="8"/>
        <v>0</v>
      </c>
      <c r="H547" s="24"/>
      <c r="I547" s="17"/>
      <c r="X547" s="5"/>
      <c r="Z547" s="10"/>
    </row>
    <row r="548" spans="1:26" ht="30" customHeight="1">
      <c r="A548" s="11" t="s">
        <v>809</v>
      </c>
      <c r="B548" s="12">
        <v>45623</v>
      </c>
      <c r="C548" s="12">
        <v>45619</v>
      </c>
      <c r="D548" s="12">
        <v>45623</v>
      </c>
      <c r="E548" s="13" t="s">
        <v>7</v>
      </c>
      <c r="F548" s="20" t="s">
        <v>8</v>
      </c>
      <c r="G548" s="23">
        <f t="shared" si="8"/>
        <v>1</v>
      </c>
      <c r="H548" s="23"/>
      <c r="I548" s="14" t="s">
        <v>810</v>
      </c>
      <c r="X548" s="5"/>
      <c r="Z548" s="10"/>
    </row>
    <row r="549" spans="1:26" ht="30" customHeight="1">
      <c r="A549" s="15" t="s">
        <v>811</v>
      </c>
      <c r="B549" s="16">
        <v>45623</v>
      </c>
      <c r="C549" s="16">
        <v>45619</v>
      </c>
      <c r="D549" s="16">
        <v>45623</v>
      </c>
      <c r="E549" s="13" t="s">
        <v>7</v>
      </c>
      <c r="F549" s="21" t="s">
        <v>8</v>
      </c>
      <c r="G549" s="24">
        <f t="shared" si="8"/>
        <v>1</v>
      </c>
      <c r="H549" s="24"/>
      <c r="I549" s="17"/>
      <c r="X549" s="5"/>
      <c r="Z549" s="10"/>
    </row>
    <row r="550" spans="1:26" ht="30" customHeight="1">
      <c r="A550" s="11" t="s">
        <v>812</v>
      </c>
      <c r="B550" s="12"/>
      <c r="C550" s="12"/>
      <c r="D550" s="12"/>
      <c r="E550" s="18" t="s">
        <v>63</v>
      </c>
      <c r="F550" s="20" t="s">
        <v>8</v>
      </c>
      <c r="G550" s="23">
        <f t="shared" si="8"/>
        <v>0</v>
      </c>
      <c r="H550" s="23"/>
      <c r="I550" s="14"/>
      <c r="X550" s="5"/>
      <c r="Z550" s="10"/>
    </row>
    <row r="551" spans="1:26" ht="30" customHeight="1">
      <c r="A551" s="15" t="s">
        <v>813</v>
      </c>
      <c r="B551" s="16"/>
      <c r="C551" s="16"/>
      <c r="D551" s="16"/>
      <c r="E551" s="18" t="s">
        <v>63</v>
      </c>
      <c r="F551" s="21" t="s">
        <v>8</v>
      </c>
      <c r="G551" s="24">
        <f t="shared" si="8"/>
        <v>0</v>
      </c>
      <c r="H551" s="24"/>
      <c r="I551" s="17"/>
      <c r="X551" s="5"/>
      <c r="Z551" s="10"/>
    </row>
    <row r="552" spans="1:26" ht="30" customHeight="1">
      <c r="A552" s="11" t="s">
        <v>814</v>
      </c>
      <c r="B552" s="12"/>
      <c r="C552" s="12"/>
      <c r="D552" s="12"/>
      <c r="E552" s="18" t="s">
        <v>63</v>
      </c>
      <c r="F552" s="20" t="s">
        <v>8</v>
      </c>
      <c r="G552" s="23">
        <f t="shared" si="8"/>
        <v>0</v>
      </c>
      <c r="H552" s="23"/>
      <c r="I552" s="14" t="s">
        <v>815</v>
      </c>
      <c r="X552" s="5"/>
      <c r="Z552" s="10"/>
    </row>
    <row r="553" spans="1:26" ht="30" customHeight="1">
      <c r="A553" s="15" t="s">
        <v>816</v>
      </c>
      <c r="B553" s="16"/>
      <c r="C553" s="16"/>
      <c r="D553" s="16"/>
      <c r="E553" s="18" t="s">
        <v>63</v>
      </c>
      <c r="F553" s="21" t="s">
        <v>8</v>
      </c>
      <c r="G553" s="24">
        <f t="shared" si="8"/>
        <v>0</v>
      </c>
      <c r="H553" s="24"/>
      <c r="I553" s="17" t="s">
        <v>817</v>
      </c>
      <c r="X553" s="5"/>
      <c r="Z553" s="10"/>
    </row>
    <row r="554" spans="1:26" ht="30" customHeight="1">
      <c r="A554" s="11" t="s">
        <v>818</v>
      </c>
      <c r="B554" s="12"/>
      <c r="C554" s="12"/>
      <c r="D554" s="12"/>
      <c r="E554" s="18" t="s">
        <v>63</v>
      </c>
      <c r="F554" s="20" t="s">
        <v>8</v>
      </c>
      <c r="G554" s="23">
        <f t="shared" si="8"/>
        <v>0</v>
      </c>
      <c r="H554" s="23"/>
      <c r="I554" s="14"/>
      <c r="X554" s="5"/>
      <c r="Z554" s="10"/>
    </row>
    <row r="555" spans="1:26" ht="30" customHeight="1">
      <c r="A555" s="15" t="s">
        <v>819</v>
      </c>
      <c r="B555" s="16"/>
      <c r="C555" s="16"/>
      <c r="D555" s="16"/>
      <c r="E555" s="18" t="s">
        <v>63</v>
      </c>
      <c r="F555" s="21" t="s">
        <v>8</v>
      </c>
      <c r="G555" s="24">
        <f t="shared" si="8"/>
        <v>0</v>
      </c>
      <c r="H555" s="24"/>
      <c r="I555" s="17"/>
      <c r="X555" s="5"/>
      <c r="Z555" s="10"/>
    </row>
    <row r="556" spans="1:26" ht="30" customHeight="1">
      <c r="A556" s="11" t="s">
        <v>820</v>
      </c>
      <c r="B556" s="12"/>
      <c r="C556" s="12"/>
      <c r="D556" s="12"/>
      <c r="E556" s="18" t="s">
        <v>63</v>
      </c>
      <c r="F556" s="20" t="s">
        <v>8</v>
      </c>
      <c r="G556" s="23">
        <f t="shared" si="8"/>
        <v>0</v>
      </c>
      <c r="H556" s="23"/>
      <c r="I556" s="14" t="s">
        <v>821</v>
      </c>
      <c r="X556" s="5"/>
      <c r="Z556" s="10"/>
    </row>
    <row r="557" spans="1:26" ht="30" customHeight="1">
      <c r="A557" s="15" t="s">
        <v>822</v>
      </c>
      <c r="B557" s="16"/>
      <c r="C557" s="16"/>
      <c r="D557" s="16"/>
      <c r="E557" s="18" t="s">
        <v>63</v>
      </c>
      <c r="F557" s="21" t="s">
        <v>8</v>
      </c>
      <c r="G557" s="24">
        <f t="shared" si="8"/>
        <v>0</v>
      </c>
      <c r="H557" s="24"/>
      <c r="I557" s="17"/>
      <c r="X557" s="5"/>
      <c r="Z557" s="10"/>
    </row>
    <row r="558" spans="1:26" ht="30" customHeight="1">
      <c r="A558" s="11" t="s">
        <v>823</v>
      </c>
      <c r="B558" s="12"/>
      <c r="C558" s="12"/>
      <c r="D558" s="12"/>
      <c r="E558" s="18" t="s">
        <v>63</v>
      </c>
      <c r="F558" s="20" t="s">
        <v>8</v>
      </c>
      <c r="G558" s="23">
        <f t="shared" si="8"/>
        <v>0</v>
      </c>
      <c r="H558" s="23"/>
      <c r="I558" s="14" t="s">
        <v>824</v>
      </c>
      <c r="X558" s="5"/>
      <c r="Z558" s="10"/>
    </row>
    <row r="559" spans="1:26" ht="30" customHeight="1">
      <c r="A559" s="15" t="s">
        <v>825</v>
      </c>
      <c r="B559" s="16"/>
      <c r="C559" s="16"/>
      <c r="D559" s="16"/>
      <c r="E559" s="18" t="s">
        <v>63</v>
      </c>
      <c r="F559" s="21" t="s">
        <v>8</v>
      </c>
      <c r="G559" s="24">
        <f t="shared" si="8"/>
        <v>0</v>
      </c>
      <c r="H559" s="24"/>
      <c r="I559" s="17" t="s">
        <v>826</v>
      </c>
      <c r="X559" s="5"/>
      <c r="Z559" s="10"/>
    </row>
    <row r="560" spans="1:26" ht="30" customHeight="1">
      <c r="A560" s="11" t="s">
        <v>827</v>
      </c>
      <c r="B560" s="12">
        <v>45624</v>
      </c>
      <c r="C560" s="12">
        <v>45619</v>
      </c>
      <c r="D560" s="12">
        <v>45624</v>
      </c>
      <c r="E560" s="13" t="s">
        <v>7</v>
      </c>
      <c r="F560" s="20" t="s">
        <v>8</v>
      </c>
      <c r="G560" s="23">
        <f t="shared" si="8"/>
        <v>1</v>
      </c>
      <c r="H560" s="23"/>
      <c r="I560" s="14" t="s">
        <v>828</v>
      </c>
      <c r="X560" s="5"/>
      <c r="Z560" s="10"/>
    </row>
    <row r="561" spans="1:26" ht="30" customHeight="1">
      <c r="A561" s="15" t="s">
        <v>829</v>
      </c>
      <c r="B561" s="16"/>
      <c r="C561" s="16"/>
      <c r="D561" s="16"/>
      <c r="E561" s="18" t="s">
        <v>63</v>
      </c>
      <c r="F561" s="21" t="s">
        <v>8</v>
      </c>
      <c r="G561" s="24">
        <f t="shared" si="8"/>
        <v>0</v>
      </c>
      <c r="H561" s="24"/>
      <c r="I561" s="17" t="s">
        <v>830</v>
      </c>
      <c r="X561" s="5"/>
      <c r="Z561" s="10"/>
    </row>
    <row r="562" spans="1:26" ht="30" customHeight="1">
      <c r="A562" s="11" t="s">
        <v>831</v>
      </c>
      <c r="B562" s="12"/>
      <c r="C562" s="12"/>
      <c r="D562" s="12"/>
      <c r="E562" s="18" t="s">
        <v>63</v>
      </c>
      <c r="F562" s="20" t="s">
        <v>8</v>
      </c>
      <c r="G562" s="23">
        <f t="shared" si="8"/>
        <v>0</v>
      </c>
      <c r="H562" s="23"/>
      <c r="I562" s="14" t="s">
        <v>832</v>
      </c>
      <c r="X562" s="5"/>
      <c r="Z562" s="10"/>
    </row>
    <row r="563" spans="1:26" ht="30" customHeight="1">
      <c r="A563" s="15" t="s">
        <v>833</v>
      </c>
      <c r="B563" s="16"/>
      <c r="C563" s="16"/>
      <c r="D563" s="16"/>
      <c r="E563" s="18" t="s">
        <v>63</v>
      </c>
      <c r="F563" s="21" t="s">
        <v>8</v>
      </c>
      <c r="G563" s="24">
        <f t="shared" si="8"/>
        <v>0</v>
      </c>
      <c r="H563" s="24"/>
      <c r="I563" s="17" t="s">
        <v>834</v>
      </c>
      <c r="X563" s="5"/>
      <c r="Z563" s="10"/>
    </row>
    <row r="564" spans="1:26" ht="30" customHeight="1">
      <c r="A564" s="11" t="s">
        <v>835</v>
      </c>
      <c r="B564" s="12">
        <v>45626</v>
      </c>
      <c r="C564" s="12">
        <v>45626</v>
      </c>
      <c r="D564" s="12">
        <v>45626</v>
      </c>
      <c r="E564" s="13" t="s">
        <v>7</v>
      </c>
      <c r="F564" s="20" t="s">
        <v>8</v>
      </c>
      <c r="G564" s="23">
        <f t="shared" si="8"/>
        <v>1</v>
      </c>
      <c r="H564" s="23"/>
      <c r="I564" s="14"/>
      <c r="X564" s="5"/>
      <c r="Z564" s="10"/>
    </row>
    <row r="565" spans="1:26" ht="30" customHeight="1">
      <c r="A565" s="15" t="s">
        <v>836</v>
      </c>
      <c r="B565" s="16">
        <v>45627</v>
      </c>
      <c r="C565" s="16">
        <v>45626</v>
      </c>
      <c r="D565" s="16">
        <v>45627</v>
      </c>
      <c r="E565" s="13" t="s">
        <v>7</v>
      </c>
      <c r="F565" s="21" t="s">
        <v>8</v>
      </c>
      <c r="G565" s="24">
        <f t="shared" si="8"/>
        <v>1</v>
      </c>
      <c r="H565" s="24"/>
      <c r="I565" s="17"/>
      <c r="X565" s="5"/>
      <c r="Z565" s="10"/>
    </row>
    <row r="566" spans="1:26" ht="30" customHeight="1">
      <c r="A566" s="11" t="s">
        <v>837</v>
      </c>
      <c r="B566" s="12">
        <v>45624</v>
      </c>
      <c r="C566" s="12">
        <v>45619</v>
      </c>
      <c r="D566" s="12">
        <v>45624</v>
      </c>
      <c r="E566" s="13" t="s">
        <v>7</v>
      </c>
      <c r="F566" s="20" t="s">
        <v>8</v>
      </c>
      <c r="G566" s="23">
        <f t="shared" si="8"/>
        <v>1</v>
      </c>
      <c r="H566" s="23"/>
      <c r="I566" s="14" t="s">
        <v>838</v>
      </c>
      <c r="X566" s="5"/>
      <c r="Z566" s="10"/>
    </row>
    <row r="567" spans="1:26" ht="30" customHeight="1">
      <c r="A567" s="15" t="s">
        <v>839</v>
      </c>
      <c r="B567" s="16"/>
      <c r="C567" s="16"/>
      <c r="D567" s="16"/>
      <c r="E567" s="18" t="s">
        <v>63</v>
      </c>
      <c r="F567" s="21" t="s">
        <v>8</v>
      </c>
      <c r="G567" s="24">
        <f t="shared" si="8"/>
        <v>0</v>
      </c>
      <c r="H567" s="24"/>
      <c r="I567" s="17"/>
      <c r="X567" s="5"/>
      <c r="Z567" s="10"/>
    </row>
    <row r="568" spans="1:26" ht="30" customHeight="1">
      <c r="A568" s="11" t="s">
        <v>840</v>
      </c>
      <c r="B568" s="12"/>
      <c r="C568" s="12"/>
      <c r="D568" s="12"/>
      <c r="E568" s="18" t="s">
        <v>63</v>
      </c>
      <c r="F568" s="20" t="s">
        <v>8</v>
      </c>
      <c r="G568" s="23">
        <f t="shared" si="8"/>
        <v>0</v>
      </c>
      <c r="H568" s="23"/>
      <c r="I568" s="14"/>
      <c r="X568" s="5"/>
      <c r="Z568" s="10"/>
    </row>
    <row r="569" spans="1:26" ht="30" customHeight="1">
      <c r="A569" s="15" t="s">
        <v>841</v>
      </c>
      <c r="B569" s="16">
        <v>45624</v>
      </c>
      <c r="C569" s="16">
        <v>45619</v>
      </c>
      <c r="D569" s="16">
        <v>45624</v>
      </c>
      <c r="E569" s="13" t="s">
        <v>7</v>
      </c>
      <c r="F569" s="21" t="s">
        <v>8</v>
      </c>
      <c r="G569" s="24">
        <f t="shared" si="8"/>
        <v>1</v>
      </c>
      <c r="H569" s="24"/>
      <c r="I569" s="17"/>
      <c r="X569" s="5"/>
      <c r="Z569" s="10"/>
    </row>
    <row r="570" spans="1:26" ht="30" customHeight="1">
      <c r="A570" s="11" t="s">
        <v>842</v>
      </c>
      <c r="B570" s="12"/>
      <c r="C570" s="12"/>
      <c r="D570" s="12"/>
      <c r="E570" s="18" t="s">
        <v>63</v>
      </c>
      <c r="F570" s="20" t="s">
        <v>8</v>
      </c>
      <c r="G570" s="23">
        <f t="shared" si="8"/>
        <v>0</v>
      </c>
      <c r="H570" s="23"/>
      <c r="I570" s="14" t="s">
        <v>843</v>
      </c>
      <c r="X570" s="5"/>
      <c r="Z570" s="10"/>
    </row>
    <row r="571" spans="1:26" ht="30" customHeight="1">
      <c r="A571" s="15" t="s">
        <v>844</v>
      </c>
      <c r="B571" s="16"/>
      <c r="C571" s="16"/>
      <c r="D571" s="16"/>
      <c r="E571" s="18" t="s">
        <v>63</v>
      </c>
      <c r="F571" s="21" t="s">
        <v>8</v>
      </c>
      <c r="G571" s="24">
        <f t="shared" si="8"/>
        <v>0</v>
      </c>
      <c r="H571" s="24"/>
      <c r="I571" s="17" t="s">
        <v>845</v>
      </c>
      <c r="X571" s="5"/>
      <c r="Z571" s="10"/>
    </row>
    <row r="572" spans="1:26" ht="30" customHeight="1">
      <c r="A572" s="11" t="s">
        <v>846</v>
      </c>
      <c r="B572" s="12"/>
      <c r="C572" s="12"/>
      <c r="D572" s="12"/>
      <c r="E572" s="18" t="s">
        <v>63</v>
      </c>
      <c r="F572" s="20" t="s">
        <v>8</v>
      </c>
      <c r="G572" s="23">
        <f t="shared" si="8"/>
        <v>0</v>
      </c>
      <c r="H572" s="23"/>
      <c r="I572" s="14" t="s">
        <v>847</v>
      </c>
      <c r="X572" s="5"/>
      <c r="Z572" s="10"/>
    </row>
    <row r="573" spans="1:26" ht="30" customHeight="1">
      <c r="A573" s="15" t="s">
        <v>848</v>
      </c>
      <c r="B573" s="16">
        <v>45624</v>
      </c>
      <c r="C573" s="16">
        <v>45619</v>
      </c>
      <c r="D573" s="16">
        <v>45624</v>
      </c>
      <c r="E573" s="13" t="s">
        <v>7</v>
      </c>
      <c r="F573" s="21" t="s">
        <v>8</v>
      </c>
      <c r="G573" s="24">
        <f t="shared" si="8"/>
        <v>1</v>
      </c>
      <c r="H573" s="24"/>
      <c r="I573" s="17"/>
      <c r="X573" s="5"/>
      <c r="Z573" s="10"/>
    </row>
    <row r="574" spans="1:26" ht="30" customHeight="1">
      <c r="A574" s="11" t="s">
        <v>849</v>
      </c>
      <c r="B574" s="12"/>
      <c r="C574" s="12"/>
      <c r="D574" s="12"/>
      <c r="E574" s="18" t="s">
        <v>63</v>
      </c>
      <c r="F574" s="20" t="s">
        <v>8</v>
      </c>
      <c r="G574" s="23">
        <f t="shared" si="8"/>
        <v>0</v>
      </c>
      <c r="H574" s="23"/>
      <c r="I574" s="14" t="s">
        <v>850</v>
      </c>
      <c r="X574" s="5"/>
      <c r="Z574" s="10"/>
    </row>
    <row r="575" spans="1:26" ht="30" customHeight="1">
      <c r="A575" s="15" t="s">
        <v>851</v>
      </c>
      <c r="B575" s="16"/>
      <c r="C575" s="16"/>
      <c r="D575" s="16"/>
      <c r="E575" s="18" t="s">
        <v>63</v>
      </c>
      <c r="F575" s="21" t="s">
        <v>8</v>
      </c>
      <c r="G575" s="24">
        <f t="shared" si="8"/>
        <v>0</v>
      </c>
      <c r="H575" s="24"/>
      <c r="I575" s="17"/>
      <c r="X575" s="5"/>
      <c r="Z575" s="10"/>
    </row>
    <row r="576" spans="1:26" ht="30" customHeight="1">
      <c r="A576" s="11" t="s">
        <v>852</v>
      </c>
      <c r="B576" s="12"/>
      <c r="C576" s="12"/>
      <c r="D576" s="12"/>
      <c r="E576" s="18" t="s">
        <v>63</v>
      </c>
      <c r="F576" s="20" t="s">
        <v>8</v>
      </c>
      <c r="G576" s="23">
        <f t="shared" si="8"/>
        <v>0</v>
      </c>
      <c r="H576" s="23"/>
      <c r="I576" s="14"/>
      <c r="X576" s="5"/>
      <c r="Z576" s="10"/>
    </row>
    <row r="577" spans="1:26" ht="30" customHeight="1">
      <c r="A577" s="15" t="s">
        <v>853</v>
      </c>
      <c r="B577" s="16"/>
      <c r="C577" s="16"/>
      <c r="D577" s="16"/>
      <c r="E577" s="18" t="s">
        <v>63</v>
      </c>
      <c r="F577" s="21" t="s">
        <v>8</v>
      </c>
      <c r="G577" s="24">
        <f t="shared" si="8"/>
        <v>0</v>
      </c>
      <c r="H577" s="24"/>
      <c r="I577" s="17"/>
      <c r="X577" s="5"/>
      <c r="Z577" s="10"/>
    </row>
    <row r="578" spans="1:26" ht="30" customHeight="1">
      <c r="A578" s="11" t="s">
        <v>854</v>
      </c>
      <c r="B578" s="12"/>
      <c r="C578" s="12"/>
      <c r="D578" s="12"/>
      <c r="E578" s="18" t="s">
        <v>63</v>
      </c>
      <c r="F578" s="20" t="s">
        <v>8</v>
      </c>
      <c r="G578" s="23">
        <f t="shared" ref="G578:G641" si="9">IF(OR(ISBLANK(B578), ISBLANK(D578)), 0, IF(D578=B578, 1, D578-B578+1))</f>
        <v>0</v>
      </c>
      <c r="H578" s="23"/>
      <c r="I578" s="14"/>
      <c r="X578" s="5"/>
      <c r="Z578" s="10"/>
    </row>
    <row r="579" spans="1:26" ht="30" customHeight="1">
      <c r="A579" s="15" t="s">
        <v>855</v>
      </c>
      <c r="B579" s="16"/>
      <c r="C579" s="16"/>
      <c r="D579" s="16"/>
      <c r="E579" s="18" t="s">
        <v>63</v>
      </c>
      <c r="F579" s="21" t="s">
        <v>8</v>
      </c>
      <c r="G579" s="24">
        <f t="shared" si="9"/>
        <v>0</v>
      </c>
      <c r="H579" s="24"/>
      <c r="I579" s="17" t="s">
        <v>856</v>
      </c>
      <c r="X579" s="5"/>
      <c r="Z579" s="10"/>
    </row>
    <row r="580" spans="1:26" ht="30" customHeight="1">
      <c r="A580" s="11" t="s">
        <v>857</v>
      </c>
      <c r="B580" s="12"/>
      <c r="C580" s="12"/>
      <c r="D580" s="12"/>
      <c r="E580" s="18" t="s">
        <v>63</v>
      </c>
      <c r="F580" s="20" t="s">
        <v>8</v>
      </c>
      <c r="G580" s="23">
        <f t="shared" si="9"/>
        <v>0</v>
      </c>
      <c r="H580" s="23"/>
      <c r="I580" s="14"/>
      <c r="X580" s="5"/>
      <c r="Z580" s="10"/>
    </row>
    <row r="581" spans="1:26" ht="30" customHeight="1">
      <c r="A581" s="15" t="s">
        <v>858</v>
      </c>
      <c r="B581" s="16"/>
      <c r="C581" s="16"/>
      <c r="D581" s="16"/>
      <c r="E581" s="18" t="s">
        <v>63</v>
      </c>
      <c r="F581" s="21" t="s">
        <v>8</v>
      </c>
      <c r="G581" s="24">
        <f t="shared" si="9"/>
        <v>0</v>
      </c>
      <c r="H581" s="24"/>
      <c r="I581" s="17" t="s">
        <v>859</v>
      </c>
      <c r="X581" s="5"/>
      <c r="Z581" s="10"/>
    </row>
    <row r="582" spans="1:26" ht="30" customHeight="1">
      <c r="A582" s="11" t="s">
        <v>860</v>
      </c>
      <c r="B582" s="12"/>
      <c r="C582" s="12"/>
      <c r="D582" s="12"/>
      <c r="E582" s="18" t="s">
        <v>63</v>
      </c>
      <c r="F582" s="20" t="s">
        <v>8</v>
      </c>
      <c r="G582" s="23">
        <f t="shared" si="9"/>
        <v>0</v>
      </c>
      <c r="H582" s="23"/>
      <c r="I582" s="14" t="s">
        <v>861</v>
      </c>
      <c r="X582" s="5"/>
      <c r="Z582" s="10"/>
    </row>
    <row r="583" spans="1:26" ht="30" customHeight="1">
      <c r="A583" s="15" t="s">
        <v>862</v>
      </c>
      <c r="B583" s="16">
        <v>45625</v>
      </c>
      <c r="C583" s="16">
        <v>45619</v>
      </c>
      <c r="D583" s="16">
        <v>45625</v>
      </c>
      <c r="E583" s="13" t="s">
        <v>7</v>
      </c>
      <c r="F583" s="21" t="s">
        <v>8</v>
      </c>
      <c r="G583" s="24">
        <f t="shared" si="9"/>
        <v>1</v>
      </c>
      <c r="H583" s="24"/>
      <c r="I583" s="17"/>
      <c r="X583" s="5"/>
      <c r="Z583" s="10"/>
    </row>
    <row r="584" spans="1:26" ht="30" customHeight="1">
      <c r="A584" s="11" t="s">
        <v>863</v>
      </c>
      <c r="B584" s="12"/>
      <c r="C584" s="12"/>
      <c r="D584" s="12"/>
      <c r="E584" s="18" t="s">
        <v>63</v>
      </c>
      <c r="F584" s="20" t="s">
        <v>8</v>
      </c>
      <c r="G584" s="23">
        <f t="shared" si="9"/>
        <v>0</v>
      </c>
      <c r="H584" s="23"/>
      <c r="I584" s="14" t="s">
        <v>864</v>
      </c>
      <c r="X584" s="5"/>
      <c r="Z584" s="10"/>
    </row>
    <row r="585" spans="1:26" ht="30" customHeight="1">
      <c r="A585" s="15" t="s">
        <v>865</v>
      </c>
      <c r="B585" s="16">
        <v>45625</v>
      </c>
      <c r="C585" s="16">
        <v>45619</v>
      </c>
      <c r="D585" s="16">
        <v>45625</v>
      </c>
      <c r="E585" s="13" t="s">
        <v>7</v>
      </c>
      <c r="F585" s="21" t="s">
        <v>8</v>
      </c>
      <c r="G585" s="24">
        <f t="shared" si="9"/>
        <v>1</v>
      </c>
      <c r="H585" s="24"/>
      <c r="I585" s="17"/>
      <c r="X585" s="5"/>
      <c r="Z585" s="10"/>
    </row>
    <row r="586" spans="1:26" ht="30" customHeight="1">
      <c r="A586" s="11" t="s">
        <v>866</v>
      </c>
      <c r="B586" s="12"/>
      <c r="C586" s="12"/>
      <c r="D586" s="12"/>
      <c r="E586" s="18" t="s">
        <v>63</v>
      </c>
      <c r="F586" s="20" t="s">
        <v>8</v>
      </c>
      <c r="G586" s="23">
        <f t="shared" si="9"/>
        <v>0</v>
      </c>
      <c r="H586" s="23"/>
      <c r="I586" s="14"/>
      <c r="X586" s="5"/>
      <c r="Z586" s="10"/>
    </row>
    <row r="587" spans="1:26" ht="30" customHeight="1">
      <c r="A587" s="15" t="s">
        <v>867</v>
      </c>
      <c r="B587" s="16">
        <v>45625</v>
      </c>
      <c r="C587" s="16">
        <v>45619</v>
      </c>
      <c r="D587" s="16">
        <v>45625</v>
      </c>
      <c r="E587" s="13" t="s">
        <v>7</v>
      </c>
      <c r="F587" s="21" t="s">
        <v>8</v>
      </c>
      <c r="G587" s="24">
        <f t="shared" si="9"/>
        <v>1</v>
      </c>
      <c r="H587" s="24"/>
      <c r="I587" s="17"/>
      <c r="X587" s="5"/>
      <c r="Z587" s="10"/>
    </row>
    <row r="588" spans="1:26" ht="30" customHeight="1">
      <c r="A588" s="11" t="s">
        <v>868</v>
      </c>
      <c r="B588" s="12"/>
      <c r="C588" s="12"/>
      <c r="D588" s="12"/>
      <c r="E588" s="18" t="s">
        <v>63</v>
      </c>
      <c r="F588" s="20" t="s">
        <v>8</v>
      </c>
      <c r="G588" s="23">
        <f t="shared" si="9"/>
        <v>0</v>
      </c>
      <c r="H588" s="23"/>
      <c r="I588" s="14"/>
      <c r="X588" s="5"/>
      <c r="Z588" s="10"/>
    </row>
    <row r="589" spans="1:26" ht="30" customHeight="1">
      <c r="A589" s="15" t="s">
        <v>869</v>
      </c>
      <c r="B589" s="16"/>
      <c r="C589" s="16"/>
      <c r="D589" s="16"/>
      <c r="E589" s="18" t="s">
        <v>63</v>
      </c>
      <c r="F589" s="21" t="s">
        <v>8</v>
      </c>
      <c r="G589" s="24">
        <f t="shared" si="9"/>
        <v>0</v>
      </c>
      <c r="H589" s="24"/>
      <c r="I589" s="17"/>
      <c r="X589" s="5"/>
      <c r="Z589" s="10"/>
    </row>
    <row r="590" spans="1:26" ht="30" customHeight="1">
      <c r="A590" s="11" t="s">
        <v>870</v>
      </c>
      <c r="B590" s="12">
        <v>45628</v>
      </c>
      <c r="C590" s="12">
        <v>45626</v>
      </c>
      <c r="D590" s="12">
        <v>45628</v>
      </c>
      <c r="E590" s="13" t="s">
        <v>7</v>
      </c>
      <c r="F590" s="20" t="s">
        <v>8</v>
      </c>
      <c r="G590" s="23">
        <f t="shared" si="9"/>
        <v>1</v>
      </c>
      <c r="H590" s="23"/>
      <c r="I590" s="14"/>
      <c r="X590" s="5"/>
      <c r="Z590" s="10"/>
    </row>
    <row r="591" spans="1:26" ht="30" customHeight="1">
      <c r="A591" s="15" t="s">
        <v>871</v>
      </c>
      <c r="B591" s="16"/>
      <c r="C591" s="16"/>
      <c r="D591" s="16"/>
      <c r="E591" s="18" t="s">
        <v>63</v>
      </c>
      <c r="F591" s="21" t="s">
        <v>8</v>
      </c>
      <c r="G591" s="24">
        <f t="shared" si="9"/>
        <v>0</v>
      </c>
      <c r="H591" s="24"/>
      <c r="I591" s="17"/>
      <c r="X591" s="5"/>
      <c r="Z591" s="10"/>
    </row>
    <row r="592" spans="1:26" ht="30" customHeight="1">
      <c r="A592" s="11" t="s">
        <v>872</v>
      </c>
      <c r="B592" s="12"/>
      <c r="C592" s="12"/>
      <c r="D592" s="12"/>
      <c r="E592" s="18" t="s">
        <v>63</v>
      </c>
      <c r="F592" s="20" t="s">
        <v>8</v>
      </c>
      <c r="G592" s="23">
        <f t="shared" si="9"/>
        <v>0</v>
      </c>
      <c r="H592" s="23"/>
      <c r="I592" s="14"/>
      <c r="X592" s="5"/>
      <c r="Z592" s="10"/>
    </row>
    <row r="593" spans="1:26" ht="30" customHeight="1">
      <c r="A593" s="15" t="s">
        <v>873</v>
      </c>
      <c r="B593" s="16"/>
      <c r="C593" s="16"/>
      <c r="D593" s="16"/>
      <c r="E593" s="18" t="s">
        <v>63</v>
      </c>
      <c r="F593" s="21" t="s">
        <v>8</v>
      </c>
      <c r="G593" s="24">
        <f t="shared" si="9"/>
        <v>0</v>
      </c>
      <c r="H593" s="24"/>
      <c r="I593" s="17" t="s">
        <v>874</v>
      </c>
      <c r="X593" s="5"/>
      <c r="Z593" s="10"/>
    </row>
    <row r="594" spans="1:26" ht="30" customHeight="1">
      <c r="A594" s="11" t="s">
        <v>875</v>
      </c>
      <c r="B594" s="12">
        <v>45625</v>
      </c>
      <c r="C594" s="12">
        <v>45619</v>
      </c>
      <c r="D594" s="12">
        <v>45625</v>
      </c>
      <c r="E594" s="13" t="s">
        <v>7</v>
      </c>
      <c r="F594" s="20" t="s">
        <v>8</v>
      </c>
      <c r="G594" s="23">
        <f t="shared" si="9"/>
        <v>1</v>
      </c>
      <c r="H594" s="23"/>
      <c r="I594" s="14"/>
      <c r="X594" s="5"/>
      <c r="Z594" s="10"/>
    </row>
    <row r="595" spans="1:26" ht="30" customHeight="1">
      <c r="A595" s="15" t="s">
        <v>876</v>
      </c>
      <c r="B595" s="16"/>
      <c r="C595" s="16"/>
      <c r="D595" s="16"/>
      <c r="E595" s="18" t="s">
        <v>63</v>
      </c>
      <c r="F595" s="21" t="s">
        <v>8</v>
      </c>
      <c r="G595" s="24">
        <f t="shared" si="9"/>
        <v>0</v>
      </c>
      <c r="H595" s="24"/>
      <c r="I595" s="17"/>
      <c r="X595" s="5"/>
      <c r="Z595" s="10"/>
    </row>
    <row r="596" spans="1:26" ht="30" customHeight="1">
      <c r="A596" s="11" t="s">
        <v>877</v>
      </c>
      <c r="B596" s="12"/>
      <c r="C596" s="12"/>
      <c r="D596" s="12"/>
      <c r="E596" s="18" t="s">
        <v>63</v>
      </c>
      <c r="F596" s="20" t="s">
        <v>878</v>
      </c>
      <c r="G596" s="23">
        <f t="shared" si="9"/>
        <v>0</v>
      </c>
      <c r="H596" s="23"/>
      <c r="I596" s="14"/>
      <c r="X596" s="5"/>
      <c r="Z596" s="10"/>
    </row>
    <row r="597" spans="1:26" ht="30" customHeight="1">
      <c r="A597" s="15" t="s">
        <v>879</v>
      </c>
      <c r="B597" s="16"/>
      <c r="C597" s="16"/>
      <c r="D597" s="16"/>
      <c r="E597" s="18" t="s">
        <v>63</v>
      </c>
      <c r="F597" s="21" t="s">
        <v>8</v>
      </c>
      <c r="G597" s="24">
        <f t="shared" si="9"/>
        <v>0</v>
      </c>
      <c r="H597" s="24"/>
      <c r="I597" s="17" t="s">
        <v>880</v>
      </c>
      <c r="X597" s="5"/>
      <c r="Z597" s="10"/>
    </row>
    <row r="598" spans="1:26" ht="30" customHeight="1">
      <c r="A598" s="11" t="s">
        <v>881</v>
      </c>
      <c r="B598" s="12"/>
      <c r="C598" s="12"/>
      <c r="D598" s="12"/>
      <c r="E598" s="18" t="s">
        <v>63</v>
      </c>
      <c r="F598" s="20" t="s">
        <v>8</v>
      </c>
      <c r="G598" s="23">
        <f t="shared" si="9"/>
        <v>0</v>
      </c>
      <c r="H598" s="23"/>
      <c r="I598" s="14"/>
      <c r="X598" s="5"/>
      <c r="Z598" s="10"/>
    </row>
    <row r="599" spans="1:26" ht="30" customHeight="1">
      <c r="A599" s="15" t="s">
        <v>882</v>
      </c>
      <c r="B599" s="16"/>
      <c r="C599" s="16"/>
      <c r="D599" s="16"/>
      <c r="E599" s="18" t="s">
        <v>63</v>
      </c>
      <c r="F599" s="21" t="s">
        <v>8</v>
      </c>
      <c r="G599" s="24">
        <f t="shared" si="9"/>
        <v>0</v>
      </c>
      <c r="H599" s="24"/>
      <c r="I599" s="17" t="s">
        <v>883</v>
      </c>
      <c r="X599" s="5"/>
      <c r="Z599" s="10"/>
    </row>
    <row r="600" spans="1:26" ht="30" customHeight="1">
      <c r="A600" s="11" t="s">
        <v>884</v>
      </c>
      <c r="B600" s="12"/>
      <c r="C600" s="12"/>
      <c r="D600" s="12"/>
      <c r="E600" s="18" t="s">
        <v>63</v>
      </c>
      <c r="F600" s="20" t="s">
        <v>8</v>
      </c>
      <c r="G600" s="23">
        <f t="shared" si="9"/>
        <v>0</v>
      </c>
      <c r="H600" s="23"/>
      <c r="I600" s="14" t="s">
        <v>885</v>
      </c>
      <c r="X600" s="5"/>
      <c r="Z600" s="10"/>
    </row>
    <row r="601" spans="1:26" ht="30" customHeight="1">
      <c r="A601" s="15" t="s">
        <v>886</v>
      </c>
      <c r="B601" s="16"/>
      <c r="C601" s="16"/>
      <c r="D601" s="16"/>
      <c r="E601" s="18" t="s">
        <v>63</v>
      </c>
      <c r="F601" s="21" t="s">
        <v>8</v>
      </c>
      <c r="G601" s="24">
        <f t="shared" si="9"/>
        <v>0</v>
      </c>
      <c r="H601" s="24"/>
      <c r="I601" s="17" t="s">
        <v>887</v>
      </c>
      <c r="X601" s="5"/>
      <c r="Z601" s="10"/>
    </row>
    <row r="602" spans="1:26" ht="30" customHeight="1">
      <c r="A602" s="11" t="s">
        <v>888</v>
      </c>
      <c r="B602" s="12">
        <v>45625</v>
      </c>
      <c r="C602" s="12">
        <v>45619</v>
      </c>
      <c r="D602" s="12">
        <v>45625</v>
      </c>
      <c r="E602" s="13" t="s">
        <v>7</v>
      </c>
      <c r="F602" s="20" t="s">
        <v>8</v>
      </c>
      <c r="G602" s="23">
        <f t="shared" si="9"/>
        <v>1</v>
      </c>
      <c r="H602" s="23"/>
      <c r="I602" s="14" t="s">
        <v>889</v>
      </c>
      <c r="X602" s="5"/>
      <c r="Z602" s="10"/>
    </row>
    <row r="603" spans="1:26" ht="30" customHeight="1">
      <c r="A603" s="15" t="s">
        <v>890</v>
      </c>
      <c r="B603" s="16"/>
      <c r="C603" s="16"/>
      <c r="D603" s="16"/>
      <c r="E603" s="18" t="s">
        <v>63</v>
      </c>
      <c r="F603" s="21" t="s">
        <v>8</v>
      </c>
      <c r="G603" s="24">
        <f t="shared" si="9"/>
        <v>0</v>
      </c>
      <c r="H603" s="24"/>
      <c r="I603" s="17"/>
      <c r="X603" s="5"/>
      <c r="Z603" s="10"/>
    </row>
    <row r="604" spans="1:26" ht="30" customHeight="1">
      <c r="A604" s="11" t="s">
        <v>891</v>
      </c>
      <c r="B604" s="12"/>
      <c r="C604" s="12"/>
      <c r="D604" s="12"/>
      <c r="E604" s="18" t="s">
        <v>63</v>
      </c>
      <c r="F604" s="20" t="s">
        <v>8</v>
      </c>
      <c r="G604" s="23">
        <f t="shared" si="9"/>
        <v>0</v>
      </c>
      <c r="H604" s="23"/>
      <c r="I604" s="14" t="s">
        <v>892</v>
      </c>
      <c r="X604" s="5"/>
      <c r="Z604" s="10"/>
    </row>
    <row r="605" spans="1:26" ht="30" customHeight="1">
      <c r="A605" s="15" t="s">
        <v>893</v>
      </c>
      <c r="B605" s="16">
        <v>45626</v>
      </c>
      <c r="C605" s="16">
        <v>45626</v>
      </c>
      <c r="D605" s="16">
        <v>45626</v>
      </c>
      <c r="E605" s="13" t="s">
        <v>7</v>
      </c>
      <c r="F605" s="21" t="s">
        <v>8</v>
      </c>
      <c r="G605" s="24">
        <f t="shared" si="9"/>
        <v>1</v>
      </c>
      <c r="H605" s="24"/>
      <c r="I605" s="17" t="s">
        <v>894</v>
      </c>
      <c r="X605" s="5"/>
      <c r="Z605" s="10"/>
    </row>
    <row r="606" spans="1:26" ht="30" customHeight="1">
      <c r="A606" s="11" t="s">
        <v>895</v>
      </c>
      <c r="B606" s="12"/>
      <c r="C606" s="12"/>
      <c r="D606" s="12"/>
      <c r="E606" s="18" t="s">
        <v>63</v>
      </c>
      <c r="F606" s="20" t="s">
        <v>8</v>
      </c>
      <c r="G606" s="23">
        <f t="shared" si="9"/>
        <v>0</v>
      </c>
      <c r="H606" s="23"/>
      <c r="I606" s="14"/>
      <c r="X606" s="5"/>
      <c r="Z606" s="10"/>
    </row>
    <row r="607" spans="1:26" ht="30" customHeight="1">
      <c r="A607" s="15" t="s">
        <v>896</v>
      </c>
      <c r="B607" s="16">
        <v>45626</v>
      </c>
      <c r="C607" s="16">
        <v>45626</v>
      </c>
      <c r="D607" s="16">
        <v>45626</v>
      </c>
      <c r="E607" s="13" t="s">
        <v>7</v>
      </c>
      <c r="F607" s="21" t="s">
        <v>8</v>
      </c>
      <c r="G607" s="24">
        <f t="shared" si="9"/>
        <v>1</v>
      </c>
      <c r="H607" s="24"/>
      <c r="I607" s="17" t="s">
        <v>897</v>
      </c>
      <c r="X607" s="5"/>
      <c r="Z607" s="10"/>
    </row>
    <row r="608" spans="1:26" ht="30" customHeight="1">
      <c r="A608" s="11" t="s">
        <v>898</v>
      </c>
      <c r="B608" s="12"/>
      <c r="C608" s="12"/>
      <c r="D608" s="12"/>
      <c r="E608" s="18" t="s">
        <v>63</v>
      </c>
      <c r="F608" s="20" t="s">
        <v>8</v>
      </c>
      <c r="G608" s="23">
        <f t="shared" si="9"/>
        <v>0</v>
      </c>
      <c r="H608" s="23"/>
      <c r="I608" s="14" t="s">
        <v>899</v>
      </c>
      <c r="X608" s="5"/>
      <c r="Z608" s="10"/>
    </row>
    <row r="609" spans="1:26" ht="30" customHeight="1">
      <c r="A609" s="15" t="s">
        <v>900</v>
      </c>
      <c r="B609" s="16">
        <v>45626</v>
      </c>
      <c r="C609" s="16">
        <v>45626</v>
      </c>
      <c r="D609" s="16">
        <v>45626</v>
      </c>
      <c r="E609" s="13" t="s">
        <v>7</v>
      </c>
      <c r="F609" s="21" t="s">
        <v>8</v>
      </c>
      <c r="G609" s="24">
        <f t="shared" si="9"/>
        <v>1</v>
      </c>
      <c r="H609" s="24"/>
      <c r="I609" s="17"/>
      <c r="X609" s="5"/>
      <c r="Z609" s="10"/>
    </row>
    <row r="610" spans="1:26" ht="30" customHeight="1">
      <c r="A610" s="11" t="s">
        <v>901</v>
      </c>
      <c r="B610" s="12">
        <v>45627</v>
      </c>
      <c r="C610" s="12">
        <v>45626</v>
      </c>
      <c r="D610" s="12">
        <v>45627</v>
      </c>
      <c r="E610" s="13" t="s">
        <v>7</v>
      </c>
      <c r="F610" s="20" t="s">
        <v>8</v>
      </c>
      <c r="G610" s="23">
        <f t="shared" si="9"/>
        <v>1</v>
      </c>
      <c r="H610" s="23"/>
      <c r="I610" s="14"/>
      <c r="X610" s="5"/>
      <c r="Z610" s="10"/>
    </row>
    <row r="611" spans="1:26" ht="30" customHeight="1">
      <c r="A611" s="15" t="s">
        <v>902</v>
      </c>
      <c r="B611" s="16">
        <v>45627</v>
      </c>
      <c r="C611" s="16">
        <v>45626</v>
      </c>
      <c r="D611" s="16">
        <v>45627</v>
      </c>
      <c r="E611" s="13" t="s">
        <v>7</v>
      </c>
      <c r="F611" s="21" t="s">
        <v>8</v>
      </c>
      <c r="G611" s="24">
        <f t="shared" si="9"/>
        <v>1</v>
      </c>
      <c r="H611" s="24"/>
      <c r="I611" s="17"/>
      <c r="X611" s="5"/>
      <c r="Z611" s="10"/>
    </row>
    <row r="612" spans="1:26" ht="30" customHeight="1">
      <c r="A612" s="11" t="s">
        <v>903</v>
      </c>
      <c r="B612" s="12">
        <v>45627</v>
      </c>
      <c r="C612" s="12">
        <v>45626</v>
      </c>
      <c r="D612" s="12">
        <v>45627</v>
      </c>
      <c r="E612" s="13" t="s">
        <v>7</v>
      </c>
      <c r="F612" s="20" t="s">
        <v>8</v>
      </c>
      <c r="G612" s="23">
        <f t="shared" si="9"/>
        <v>1</v>
      </c>
      <c r="H612" s="23"/>
      <c r="I612" s="14"/>
      <c r="X612" s="5"/>
      <c r="Z612" s="10"/>
    </row>
    <row r="613" spans="1:26" ht="30" customHeight="1">
      <c r="A613" s="15" t="s">
        <v>904</v>
      </c>
      <c r="B613" s="16">
        <v>45627</v>
      </c>
      <c r="C613" s="16">
        <v>45626</v>
      </c>
      <c r="D613" s="16">
        <v>45627</v>
      </c>
      <c r="E613" s="13" t="s">
        <v>7</v>
      </c>
      <c r="F613" s="21" t="s">
        <v>8</v>
      </c>
      <c r="G613" s="24">
        <f t="shared" si="9"/>
        <v>1</v>
      </c>
      <c r="H613" s="24"/>
      <c r="I613" s="17"/>
      <c r="X613" s="5"/>
      <c r="Z613" s="10"/>
    </row>
    <row r="614" spans="1:26" ht="30" customHeight="1">
      <c r="A614" s="11" t="s">
        <v>905</v>
      </c>
      <c r="B614" s="12"/>
      <c r="C614" s="12"/>
      <c r="D614" s="12"/>
      <c r="E614" s="18" t="s">
        <v>63</v>
      </c>
      <c r="F614" s="20" t="s">
        <v>8</v>
      </c>
      <c r="G614" s="23">
        <f t="shared" si="9"/>
        <v>0</v>
      </c>
      <c r="H614" s="23"/>
      <c r="I614" s="14"/>
      <c r="X614" s="5"/>
      <c r="Z614" s="10"/>
    </row>
    <row r="615" spans="1:26" ht="30" customHeight="1">
      <c r="A615" s="15" t="s">
        <v>906</v>
      </c>
      <c r="B615" s="16"/>
      <c r="C615" s="16"/>
      <c r="D615" s="16"/>
      <c r="E615" s="18" t="s">
        <v>63</v>
      </c>
      <c r="F615" s="21" t="s">
        <v>8</v>
      </c>
      <c r="G615" s="24">
        <f t="shared" si="9"/>
        <v>0</v>
      </c>
      <c r="H615" s="24"/>
      <c r="I615" s="17"/>
      <c r="X615" s="5"/>
      <c r="Z615" s="10"/>
    </row>
    <row r="616" spans="1:26" ht="30" customHeight="1">
      <c r="A616" s="11" t="s">
        <v>907</v>
      </c>
      <c r="B616" s="12"/>
      <c r="C616" s="12"/>
      <c r="D616" s="12"/>
      <c r="E616" s="18" t="s">
        <v>63</v>
      </c>
      <c r="F616" s="20" t="s">
        <v>8</v>
      </c>
      <c r="G616" s="23">
        <f t="shared" si="9"/>
        <v>0</v>
      </c>
      <c r="H616" s="23"/>
      <c r="I616" s="14"/>
      <c r="X616" s="5"/>
      <c r="Z616" s="10"/>
    </row>
    <row r="617" spans="1:26" ht="30" customHeight="1">
      <c r="A617" s="15" t="s">
        <v>908</v>
      </c>
      <c r="B617" s="16"/>
      <c r="C617" s="16"/>
      <c r="D617" s="16"/>
      <c r="E617" s="18" t="s">
        <v>63</v>
      </c>
      <c r="F617" s="21" t="s">
        <v>8</v>
      </c>
      <c r="G617" s="24">
        <f t="shared" si="9"/>
        <v>0</v>
      </c>
      <c r="H617" s="24"/>
      <c r="I617" s="17"/>
      <c r="X617" s="5"/>
      <c r="Z617" s="10"/>
    </row>
    <row r="618" spans="1:26" ht="30" customHeight="1">
      <c r="A618" s="11" t="s">
        <v>909</v>
      </c>
      <c r="B618" s="12">
        <v>45631</v>
      </c>
      <c r="C618" s="12">
        <v>45626</v>
      </c>
      <c r="D618" s="12">
        <v>45631</v>
      </c>
      <c r="E618" s="13" t="s">
        <v>7</v>
      </c>
      <c r="F618" s="20" t="s">
        <v>8</v>
      </c>
      <c r="G618" s="23">
        <f t="shared" si="9"/>
        <v>1</v>
      </c>
      <c r="H618" s="23"/>
      <c r="I618" s="14" t="s">
        <v>910</v>
      </c>
      <c r="X618" s="5"/>
      <c r="Z618" s="10"/>
    </row>
    <row r="619" spans="1:26" ht="30" customHeight="1">
      <c r="A619" s="15" t="s">
        <v>911</v>
      </c>
      <c r="B619" s="16"/>
      <c r="C619" s="16"/>
      <c r="D619" s="16"/>
      <c r="E619" s="18" t="s">
        <v>63</v>
      </c>
      <c r="F619" s="21" t="s">
        <v>8</v>
      </c>
      <c r="G619" s="24">
        <f t="shared" si="9"/>
        <v>0</v>
      </c>
      <c r="H619" s="24"/>
      <c r="I619" s="17"/>
      <c r="X619" s="5"/>
      <c r="Z619" s="10"/>
    </row>
    <row r="620" spans="1:26" ht="30" customHeight="1">
      <c r="A620" s="11" t="s">
        <v>912</v>
      </c>
      <c r="B620" s="12"/>
      <c r="C620" s="12"/>
      <c r="D620" s="12"/>
      <c r="E620" s="18" t="s">
        <v>63</v>
      </c>
      <c r="F620" s="20" t="s">
        <v>8</v>
      </c>
      <c r="G620" s="23">
        <f t="shared" si="9"/>
        <v>0</v>
      </c>
      <c r="H620" s="23"/>
      <c r="I620" s="14"/>
      <c r="X620" s="5"/>
      <c r="Z620" s="10"/>
    </row>
    <row r="621" spans="1:26" ht="30" customHeight="1">
      <c r="A621" s="15" t="s">
        <v>913</v>
      </c>
      <c r="B621" s="16"/>
      <c r="C621" s="16"/>
      <c r="D621" s="16"/>
      <c r="E621" s="18" t="s">
        <v>63</v>
      </c>
      <c r="F621" s="21" t="s">
        <v>8</v>
      </c>
      <c r="G621" s="24">
        <f t="shared" si="9"/>
        <v>0</v>
      </c>
      <c r="H621" s="24"/>
      <c r="I621" s="17"/>
      <c r="X621" s="5"/>
      <c r="Z621" s="10"/>
    </row>
    <row r="622" spans="1:26" ht="30" customHeight="1">
      <c r="A622" s="11" t="s">
        <v>914</v>
      </c>
      <c r="B622" s="12"/>
      <c r="C622" s="12"/>
      <c r="D622" s="12"/>
      <c r="E622" s="18" t="s">
        <v>63</v>
      </c>
      <c r="F622" s="20" t="s">
        <v>8</v>
      </c>
      <c r="G622" s="23">
        <f t="shared" si="9"/>
        <v>0</v>
      </c>
      <c r="H622" s="23"/>
      <c r="I622" s="14" t="s">
        <v>915</v>
      </c>
      <c r="X622" s="5"/>
      <c r="Z622" s="10"/>
    </row>
    <row r="623" spans="1:26" ht="30" customHeight="1">
      <c r="A623" s="15" t="s">
        <v>916</v>
      </c>
      <c r="B623" s="16"/>
      <c r="C623" s="16"/>
      <c r="D623" s="16"/>
      <c r="E623" s="18" t="s">
        <v>63</v>
      </c>
      <c r="F623" s="21" t="s">
        <v>8</v>
      </c>
      <c r="G623" s="24">
        <f t="shared" si="9"/>
        <v>0</v>
      </c>
      <c r="H623" s="24"/>
      <c r="I623" s="17"/>
      <c r="X623" s="5"/>
      <c r="Z623" s="10"/>
    </row>
    <row r="624" spans="1:26" ht="30" customHeight="1">
      <c r="A624" s="11" t="s">
        <v>917</v>
      </c>
      <c r="B624" s="12"/>
      <c r="C624" s="12"/>
      <c r="D624" s="12"/>
      <c r="E624" s="18" t="s">
        <v>63</v>
      </c>
      <c r="F624" s="20" t="s">
        <v>8</v>
      </c>
      <c r="G624" s="23">
        <f t="shared" si="9"/>
        <v>0</v>
      </c>
      <c r="H624" s="23"/>
      <c r="I624" s="14" t="s">
        <v>918</v>
      </c>
      <c r="X624" s="5"/>
      <c r="Z624" s="10"/>
    </row>
    <row r="625" spans="1:26" ht="30" customHeight="1">
      <c r="A625" s="15" t="s">
        <v>919</v>
      </c>
      <c r="B625" s="16"/>
      <c r="C625" s="16"/>
      <c r="D625" s="16"/>
      <c r="E625" s="18" t="s">
        <v>63</v>
      </c>
      <c r="F625" s="21" t="s">
        <v>8</v>
      </c>
      <c r="G625" s="24">
        <f t="shared" si="9"/>
        <v>0</v>
      </c>
      <c r="H625" s="24"/>
      <c r="I625" s="17" t="s">
        <v>920</v>
      </c>
      <c r="X625" s="5"/>
      <c r="Z625" s="10"/>
    </row>
    <row r="626" spans="1:26" ht="30" customHeight="1">
      <c r="A626" s="11" t="s">
        <v>921</v>
      </c>
      <c r="B626" s="12"/>
      <c r="C626" s="12"/>
      <c r="D626" s="12"/>
      <c r="E626" s="18" t="s">
        <v>63</v>
      </c>
      <c r="F626" s="20" t="s">
        <v>8</v>
      </c>
      <c r="G626" s="23">
        <f t="shared" si="9"/>
        <v>0</v>
      </c>
      <c r="H626" s="23"/>
      <c r="I626" s="14" t="s">
        <v>922</v>
      </c>
      <c r="X626" s="5"/>
      <c r="Z626" s="10"/>
    </row>
    <row r="627" spans="1:26" ht="30" customHeight="1">
      <c r="A627" s="15" t="s">
        <v>923</v>
      </c>
      <c r="B627" s="16"/>
      <c r="C627" s="16"/>
      <c r="D627" s="16"/>
      <c r="E627" s="18" t="s">
        <v>63</v>
      </c>
      <c r="F627" s="21" t="s">
        <v>8</v>
      </c>
      <c r="G627" s="24">
        <f t="shared" si="9"/>
        <v>0</v>
      </c>
      <c r="H627" s="24"/>
      <c r="I627" s="17"/>
      <c r="X627" s="5"/>
      <c r="Z627" s="10"/>
    </row>
    <row r="628" spans="1:26" ht="30" customHeight="1">
      <c r="A628" s="11" t="s">
        <v>924</v>
      </c>
      <c r="B628" s="12"/>
      <c r="C628" s="12"/>
      <c r="D628" s="12"/>
      <c r="E628" s="18" t="s">
        <v>63</v>
      </c>
      <c r="F628" s="20" t="s">
        <v>8</v>
      </c>
      <c r="G628" s="23">
        <f t="shared" si="9"/>
        <v>0</v>
      </c>
      <c r="H628" s="23"/>
      <c r="I628" s="14"/>
      <c r="X628" s="5"/>
      <c r="Z628" s="10"/>
    </row>
    <row r="629" spans="1:26" ht="30" customHeight="1">
      <c r="A629" s="15" t="s">
        <v>925</v>
      </c>
      <c r="B629" s="16"/>
      <c r="C629" s="16"/>
      <c r="D629" s="16"/>
      <c r="E629" s="18" t="s">
        <v>63</v>
      </c>
      <c r="F629" s="21" t="s">
        <v>8</v>
      </c>
      <c r="G629" s="24">
        <f t="shared" si="9"/>
        <v>0</v>
      </c>
      <c r="H629" s="24"/>
      <c r="I629" s="17"/>
      <c r="X629" s="5"/>
      <c r="Z629" s="10"/>
    </row>
    <row r="630" spans="1:26" ht="30" customHeight="1">
      <c r="A630" s="11" t="s">
        <v>926</v>
      </c>
      <c r="B630" s="12"/>
      <c r="C630" s="12"/>
      <c r="D630" s="12"/>
      <c r="E630" s="18" t="s">
        <v>63</v>
      </c>
      <c r="F630" s="20" t="s">
        <v>8</v>
      </c>
      <c r="G630" s="23">
        <f t="shared" si="9"/>
        <v>0</v>
      </c>
      <c r="H630" s="23"/>
      <c r="I630" s="14" t="s">
        <v>927</v>
      </c>
      <c r="X630" s="5"/>
      <c r="Z630" s="10"/>
    </row>
    <row r="631" spans="1:26" ht="30" customHeight="1">
      <c r="A631" s="15" t="s">
        <v>928</v>
      </c>
      <c r="B631" s="16"/>
      <c r="C631" s="16"/>
      <c r="D631" s="16"/>
      <c r="E631" s="18" t="s">
        <v>63</v>
      </c>
      <c r="F631" s="21" t="s">
        <v>8</v>
      </c>
      <c r="G631" s="24">
        <f t="shared" si="9"/>
        <v>0</v>
      </c>
      <c r="H631" s="24"/>
      <c r="I631" s="17" t="s">
        <v>929</v>
      </c>
      <c r="X631" s="5"/>
      <c r="Z631" s="10"/>
    </row>
    <row r="632" spans="1:26" ht="30" customHeight="1">
      <c r="A632" s="11" t="s">
        <v>930</v>
      </c>
      <c r="B632" s="12"/>
      <c r="C632" s="12"/>
      <c r="D632" s="12"/>
      <c r="E632" s="18" t="s">
        <v>63</v>
      </c>
      <c r="F632" s="20" t="s">
        <v>8</v>
      </c>
      <c r="G632" s="23">
        <f t="shared" si="9"/>
        <v>0</v>
      </c>
      <c r="H632" s="23"/>
      <c r="I632" s="14" t="s">
        <v>931</v>
      </c>
      <c r="X632" s="5"/>
      <c r="Z632" s="10"/>
    </row>
    <row r="633" spans="1:26" ht="30" customHeight="1">
      <c r="A633" s="15" t="s">
        <v>932</v>
      </c>
      <c r="B633" s="16"/>
      <c r="C633" s="16"/>
      <c r="D633" s="16"/>
      <c r="E633" s="18" t="s">
        <v>63</v>
      </c>
      <c r="F633" s="21" t="s">
        <v>8</v>
      </c>
      <c r="G633" s="24">
        <f t="shared" si="9"/>
        <v>0</v>
      </c>
      <c r="H633" s="24"/>
      <c r="I633" s="17" t="s">
        <v>933</v>
      </c>
      <c r="X633" s="5"/>
      <c r="Z633" s="10"/>
    </row>
    <row r="634" spans="1:26" ht="30" customHeight="1">
      <c r="A634" s="11" t="s">
        <v>934</v>
      </c>
      <c r="B634" s="12"/>
      <c r="C634" s="12"/>
      <c r="D634" s="12"/>
      <c r="E634" s="18" t="s">
        <v>63</v>
      </c>
      <c r="F634" s="20" t="s">
        <v>8</v>
      </c>
      <c r="G634" s="23">
        <f t="shared" si="9"/>
        <v>0</v>
      </c>
      <c r="H634" s="23"/>
      <c r="I634" s="14"/>
      <c r="X634" s="5"/>
      <c r="Z634" s="10"/>
    </row>
    <row r="635" spans="1:26" ht="30" customHeight="1">
      <c r="A635" s="15" t="s">
        <v>935</v>
      </c>
      <c r="B635" s="16"/>
      <c r="C635" s="16"/>
      <c r="D635" s="16"/>
      <c r="E635" s="18" t="s">
        <v>63</v>
      </c>
      <c r="F635" s="21" t="s">
        <v>8</v>
      </c>
      <c r="G635" s="24">
        <f t="shared" si="9"/>
        <v>0</v>
      </c>
      <c r="H635" s="24"/>
      <c r="I635" s="17" t="s">
        <v>936</v>
      </c>
      <c r="X635" s="5"/>
      <c r="Z635" s="10"/>
    </row>
    <row r="636" spans="1:26" ht="30" customHeight="1">
      <c r="A636" s="11" t="s">
        <v>937</v>
      </c>
      <c r="B636" s="12"/>
      <c r="C636" s="12"/>
      <c r="D636" s="12"/>
      <c r="E636" s="18" t="s">
        <v>63</v>
      </c>
      <c r="F636" s="20" t="s">
        <v>8</v>
      </c>
      <c r="G636" s="23">
        <f t="shared" si="9"/>
        <v>0</v>
      </c>
      <c r="H636" s="23"/>
      <c r="I636" s="14" t="s">
        <v>938</v>
      </c>
      <c r="X636" s="5"/>
      <c r="Z636" s="10"/>
    </row>
    <row r="637" spans="1:26" ht="30" customHeight="1">
      <c r="A637" s="15" t="s">
        <v>939</v>
      </c>
      <c r="B637" s="16">
        <v>45628</v>
      </c>
      <c r="C637" s="16">
        <v>45626</v>
      </c>
      <c r="D637" s="16">
        <v>45628</v>
      </c>
      <c r="E637" s="13" t="s">
        <v>7</v>
      </c>
      <c r="F637" s="21" t="s">
        <v>8</v>
      </c>
      <c r="G637" s="24">
        <f t="shared" si="9"/>
        <v>1</v>
      </c>
      <c r="H637" s="24"/>
      <c r="I637" s="17" t="s">
        <v>940</v>
      </c>
      <c r="X637" s="5"/>
      <c r="Z637" s="10"/>
    </row>
    <row r="638" spans="1:26" ht="30" customHeight="1">
      <c r="A638" s="11" t="s">
        <v>941</v>
      </c>
      <c r="B638" s="12"/>
      <c r="C638" s="12"/>
      <c r="D638" s="12"/>
      <c r="E638" s="18" t="s">
        <v>63</v>
      </c>
      <c r="F638" s="20" t="s">
        <v>8</v>
      </c>
      <c r="G638" s="23">
        <f t="shared" si="9"/>
        <v>0</v>
      </c>
      <c r="H638" s="23"/>
      <c r="I638" s="14" t="s">
        <v>942</v>
      </c>
      <c r="X638" s="5"/>
      <c r="Z638" s="10"/>
    </row>
    <row r="639" spans="1:26" ht="30" customHeight="1">
      <c r="A639" s="15" t="s">
        <v>943</v>
      </c>
      <c r="B639" s="16"/>
      <c r="C639" s="16"/>
      <c r="D639" s="16"/>
      <c r="E639" s="18" t="s">
        <v>63</v>
      </c>
      <c r="F639" s="21" t="s">
        <v>8</v>
      </c>
      <c r="G639" s="24">
        <f t="shared" si="9"/>
        <v>0</v>
      </c>
      <c r="H639" s="24"/>
      <c r="I639" s="17" t="s">
        <v>944</v>
      </c>
      <c r="X639" s="5"/>
      <c r="Z639" s="10"/>
    </row>
    <row r="640" spans="1:26" ht="30" customHeight="1">
      <c r="A640" s="11" t="s">
        <v>945</v>
      </c>
      <c r="B640" s="12">
        <v>45628</v>
      </c>
      <c r="C640" s="12">
        <v>45626</v>
      </c>
      <c r="D640" s="12">
        <v>45628</v>
      </c>
      <c r="E640" s="13" t="s">
        <v>7</v>
      </c>
      <c r="F640" s="20" t="s">
        <v>8</v>
      </c>
      <c r="G640" s="23">
        <f t="shared" si="9"/>
        <v>1</v>
      </c>
      <c r="H640" s="23"/>
      <c r="I640" s="14"/>
      <c r="X640" s="5"/>
      <c r="Z640" s="10"/>
    </row>
    <row r="641" spans="1:26" ht="30" customHeight="1">
      <c r="A641" s="15" t="s">
        <v>946</v>
      </c>
      <c r="B641" s="16"/>
      <c r="C641" s="16"/>
      <c r="D641" s="16"/>
      <c r="E641" s="18" t="s">
        <v>63</v>
      </c>
      <c r="F641" s="21" t="s">
        <v>8</v>
      </c>
      <c r="G641" s="24">
        <f t="shared" si="9"/>
        <v>0</v>
      </c>
      <c r="H641" s="24"/>
      <c r="I641" s="17" t="s">
        <v>947</v>
      </c>
      <c r="X641" s="5"/>
      <c r="Z641" s="10"/>
    </row>
    <row r="642" spans="1:26" ht="30" customHeight="1">
      <c r="A642" s="11" t="s">
        <v>948</v>
      </c>
      <c r="B642" s="12"/>
      <c r="C642" s="12"/>
      <c r="D642" s="12"/>
      <c r="E642" s="18" t="s">
        <v>63</v>
      </c>
      <c r="F642" s="20" t="s">
        <v>8</v>
      </c>
      <c r="G642" s="23">
        <f t="shared" ref="G642:G705" si="10">IF(OR(ISBLANK(B642), ISBLANK(D642)), 0, IF(D642=B642, 1, D642-B642+1))</f>
        <v>0</v>
      </c>
      <c r="H642" s="23"/>
      <c r="I642" s="14"/>
      <c r="X642" s="5"/>
      <c r="Z642" s="10"/>
    </row>
    <row r="643" spans="1:26" ht="30" customHeight="1">
      <c r="A643" s="15" t="s">
        <v>949</v>
      </c>
      <c r="B643" s="16"/>
      <c r="C643" s="16"/>
      <c r="D643" s="16"/>
      <c r="E643" s="18" t="s">
        <v>63</v>
      </c>
      <c r="F643" s="21" t="s">
        <v>8</v>
      </c>
      <c r="G643" s="24">
        <f t="shared" si="10"/>
        <v>0</v>
      </c>
      <c r="H643" s="24"/>
      <c r="I643" s="17"/>
      <c r="X643" s="5"/>
      <c r="Z643" s="10"/>
    </row>
    <row r="644" spans="1:26" ht="30" customHeight="1">
      <c r="A644" s="11" t="s">
        <v>950</v>
      </c>
      <c r="B644" s="12"/>
      <c r="C644" s="12"/>
      <c r="D644" s="12"/>
      <c r="E644" s="18" t="s">
        <v>63</v>
      </c>
      <c r="F644" s="20" t="s">
        <v>8</v>
      </c>
      <c r="G644" s="23">
        <f t="shared" si="10"/>
        <v>0</v>
      </c>
      <c r="H644" s="23"/>
      <c r="I644" s="14" t="s">
        <v>951</v>
      </c>
      <c r="X644" s="5"/>
      <c r="Z644" s="10"/>
    </row>
    <row r="645" spans="1:26" ht="30" customHeight="1">
      <c r="A645" s="15" t="s">
        <v>952</v>
      </c>
      <c r="B645" s="16"/>
      <c r="C645" s="16"/>
      <c r="D645" s="16"/>
      <c r="E645" s="18" t="s">
        <v>63</v>
      </c>
      <c r="F645" s="21" t="s">
        <v>8</v>
      </c>
      <c r="G645" s="24">
        <f t="shared" si="10"/>
        <v>0</v>
      </c>
      <c r="H645" s="24"/>
      <c r="I645" s="17" t="s">
        <v>953</v>
      </c>
      <c r="X645" s="5"/>
      <c r="Z645" s="10"/>
    </row>
    <row r="646" spans="1:26" ht="30" customHeight="1">
      <c r="A646" s="11" t="s">
        <v>954</v>
      </c>
      <c r="B646" s="12"/>
      <c r="C646" s="12"/>
      <c r="D646" s="12"/>
      <c r="E646" s="18" t="s">
        <v>63</v>
      </c>
      <c r="F646" s="20" t="s">
        <v>8</v>
      </c>
      <c r="G646" s="23">
        <f t="shared" si="10"/>
        <v>0</v>
      </c>
      <c r="H646" s="23"/>
      <c r="I646" s="14" t="s">
        <v>955</v>
      </c>
      <c r="X646" s="5"/>
      <c r="Z646" s="10"/>
    </row>
    <row r="647" spans="1:26" ht="30" customHeight="1">
      <c r="A647" s="15" t="s">
        <v>956</v>
      </c>
      <c r="B647" s="16">
        <v>45628</v>
      </c>
      <c r="C647" s="16">
        <v>45626</v>
      </c>
      <c r="D647" s="16">
        <v>45628</v>
      </c>
      <c r="E647" s="13" t="s">
        <v>7</v>
      </c>
      <c r="F647" s="21" t="s">
        <v>8</v>
      </c>
      <c r="G647" s="24">
        <f t="shared" si="10"/>
        <v>1</v>
      </c>
      <c r="H647" s="24"/>
      <c r="I647" s="17" t="s">
        <v>957</v>
      </c>
      <c r="X647" s="5"/>
      <c r="Z647" s="10"/>
    </row>
    <row r="648" spans="1:26" ht="30" customHeight="1">
      <c r="A648" s="11" t="s">
        <v>958</v>
      </c>
      <c r="B648" s="12">
        <v>45628</v>
      </c>
      <c r="C648" s="12">
        <v>45626</v>
      </c>
      <c r="D648" s="12">
        <v>45628</v>
      </c>
      <c r="E648" s="13" t="s">
        <v>7</v>
      </c>
      <c r="F648" s="20" t="s">
        <v>8</v>
      </c>
      <c r="G648" s="23">
        <f t="shared" si="10"/>
        <v>1</v>
      </c>
      <c r="H648" s="23"/>
      <c r="I648" s="14" t="s">
        <v>959</v>
      </c>
      <c r="X648" s="5"/>
      <c r="Z648" s="10"/>
    </row>
    <row r="649" spans="1:26" ht="30" customHeight="1">
      <c r="A649" s="15" t="s">
        <v>960</v>
      </c>
      <c r="B649" s="16">
        <v>45628</v>
      </c>
      <c r="C649" s="16">
        <v>45626</v>
      </c>
      <c r="D649" s="16">
        <v>45628</v>
      </c>
      <c r="E649" s="13" t="s">
        <v>7</v>
      </c>
      <c r="F649" s="21" t="s">
        <v>8</v>
      </c>
      <c r="G649" s="24">
        <f t="shared" si="10"/>
        <v>1</v>
      </c>
      <c r="H649" s="24"/>
      <c r="I649" s="17"/>
      <c r="X649" s="5"/>
      <c r="Z649" s="10"/>
    </row>
    <row r="650" spans="1:26" ht="30" customHeight="1">
      <c r="A650" s="11" t="s">
        <v>961</v>
      </c>
      <c r="B650" s="12"/>
      <c r="C650" s="12"/>
      <c r="D650" s="12"/>
      <c r="E650" s="18" t="s">
        <v>63</v>
      </c>
      <c r="F650" s="20" t="s">
        <v>8</v>
      </c>
      <c r="G650" s="23">
        <f t="shared" si="10"/>
        <v>0</v>
      </c>
      <c r="H650" s="23"/>
      <c r="I650" s="14"/>
      <c r="X650" s="5"/>
      <c r="Z650" s="10"/>
    </row>
    <row r="651" spans="1:26" ht="30" customHeight="1">
      <c r="A651" s="15" t="s">
        <v>962</v>
      </c>
      <c r="B651" s="16"/>
      <c r="C651" s="16"/>
      <c r="D651" s="16"/>
      <c r="E651" s="18" t="s">
        <v>63</v>
      </c>
      <c r="F651" s="21" t="s">
        <v>8</v>
      </c>
      <c r="G651" s="24">
        <f t="shared" si="10"/>
        <v>0</v>
      </c>
      <c r="H651" s="24"/>
      <c r="I651" s="17" t="s">
        <v>963</v>
      </c>
      <c r="X651" s="5"/>
      <c r="Z651" s="10"/>
    </row>
    <row r="652" spans="1:26" ht="30" customHeight="1">
      <c r="A652" s="11" t="s">
        <v>964</v>
      </c>
      <c r="B652" s="12"/>
      <c r="C652" s="12"/>
      <c r="D652" s="12"/>
      <c r="E652" s="18" t="s">
        <v>63</v>
      </c>
      <c r="F652" s="20" t="s">
        <v>8</v>
      </c>
      <c r="G652" s="23">
        <f t="shared" si="10"/>
        <v>0</v>
      </c>
      <c r="H652" s="23"/>
      <c r="I652" s="14" t="s">
        <v>965</v>
      </c>
      <c r="X652" s="5"/>
      <c r="Z652" s="10"/>
    </row>
    <row r="653" spans="1:26" ht="30" customHeight="1">
      <c r="A653" s="15" t="s">
        <v>966</v>
      </c>
      <c r="B653" s="16"/>
      <c r="C653" s="16"/>
      <c r="D653" s="16"/>
      <c r="E653" s="18" t="s">
        <v>63</v>
      </c>
      <c r="F653" s="21" t="s">
        <v>8</v>
      </c>
      <c r="G653" s="24">
        <f t="shared" si="10"/>
        <v>0</v>
      </c>
      <c r="H653" s="24"/>
      <c r="I653" s="17"/>
      <c r="X653" s="5"/>
      <c r="Z653" s="10"/>
    </row>
    <row r="654" spans="1:26" ht="30" customHeight="1">
      <c r="A654" s="11" t="s">
        <v>967</v>
      </c>
      <c r="B654" s="12"/>
      <c r="C654" s="12"/>
      <c r="D654" s="12"/>
      <c r="E654" s="18" t="s">
        <v>63</v>
      </c>
      <c r="F654" s="20" t="s">
        <v>968</v>
      </c>
      <c r="G654" s="23">
        <f t="shared" si="10"/>
        <v>0</v>
      </c>
      <c r="H654" s="23"/>
      <c r="I654" s="14" t="s">
        <v>969</v>
      </c>
      <c r="X654" s="5"/>
      <c r="Z654" s="10"/>
    </row>
    <row r="655" spans="1:26" ht="30" customHeight="1">
      <c r="A655" s="15" t="s">
        <v>970</v>
      </c>
      <c r="B655" s="16"/>
      <c r="C655" s="16"/>
      <c r="D655" s="16"/>
      <c r="E655" s="18" t="s">
        <v>63</v>
      </c>
      <c r="F655" s="21" t="s">
        <v>8</v>
      </c>
      <c r="G655" s="24">
        <f t="shared" si="10"/>
        <v>0</v>
      </c>
      <c r="H655" s="24"/>
      <c r="I655" s="17" t="s">
        <v>971</v>
      </c>
      <c r="X655" s="5"/>
      <c r="Z655" s="10"/>
    </row>
    <row r="656" spans="1:26" ht="30" customHeight="1">
      <c r="A656" s="11" t="s">
        <v>972</v>
      </c>
      <c r="B656" s="12"/>
      <c r="C656" s="12"/>
      <c r="D656" s="12"/>
      <c r="E656" s="18" t="s">
        <v>63</v>
      </c>
      <c r="F656" s="20" t="s">
        <v>8</v>
      </c>
      <c r="G656" s="23">
        <f t="shared" si="10"/>
        <v>0</v>
      </c>
      <c r="H656" s="23"/>
      <c r="I656" s="14"/>
      <c r="X656" s="5"/>
      <c r="Z656" s="10"/>
    </row>
    <row r="657" spans="1:26" ht="30" customHeight="1">
      <c r="A657" s="15" t="s">
        <v>973</v>
      </c>
      <c r="B657" s="16"/>
      <c r="C657" s="16"/>
      <c r="D657" s="16"/>
      <c r="E657" s="18" t="s">
        <v>63</v>
      </c>
      <c r="F657" s="21" t="s">
        <v>8</v>
      </c>
      <c r="G657" s="24">
        <f t="shared" si="10"/>
        <v>0</v>
      </c>
      <c r="H657" s="24"/>
      <c r="I657" s="17"/>
      <c r="X657" s="5"/>
      <c r="Z657" s="10"/>
    </row>
    <row r="658" spans="1:26" ht="30" customHeight="1">
      <c r="A658" s="11" t="s">
        <v>974</v>
      </c>
      <c r="B658" s="12"/>
      <c r="C658" s="12"/>
      <c r="D658" s="12"/>
      <c r="E658" s="18" t="s">
        <v>63</v>
      </c>
      <c r="F658" s="20" t="s">
        <v>8</v>
      </c>
      <c r="G658" s="23">
        <f t="shared" si="10"/>
        <v>0</v>
      </c>
      <c r="H658" s="23"/>
      <c r="I658" s="14" t="s">
        <v>975</v>
      </c>
      <c r="X658" s="5"/>
      <c r="Z658" s="10"/>
    </row>
    <row r="659" spans="1:26" ht="30" customHeight="1">
      <c r="A659" s="15" t="s">
        <v>976</v>
      </c>
      <c r="B659" s="16">
        <v>45629</v>
      </c>
      <c r="C659" s="16">
        <v>45626</v>
      </c>
      <c r="D659" s="16">
        <v>45629</v>
      </c>
      <c r="E659" s="13" t="s">
        <v>7</v>
      </c>
      <c r="F659" s="21" t="s">
        <v>8</v>
      </c>
      <c r="G659" s="24">
        <f t="shared" si="10"/>
        <v>1</v>
      </c>
      <c r="H659" s="24"/>
      <c r="I659" s="17" t="s">
        <v>977</v>
      </c>
      <c r="X659" s="5"/>
      <c r="Z659" s="10"/>
    </row>
    <row r="660" spans="1:26" ht="30" customHeight="1">
      <c r="A660" s="11" t="s">
        <v>978</v>
      </c>
      <c r="B660" s="12">
        <v>45629</v>
      </c>
      <c r="C660" s="12">
        <v>45626</v>
      </c>
      <c r="D660" s="12">
        <v>45629</v>
      </c>
      <c r="E660" s="13" t="s">
        <v>7</v>
      </c>
      <c r="F660" s="20" t="s">
        <v>8</v>
      </c>
      <c r="G660" s="23">
        <f t="shared" si="10"/>
        <v>1</v>
      </c>
      <c r="H660" s="23"/>
      <c r="I660" s="14" t="s">
        <v>979</v>
      </c>
      <c r="X660" s="5"/>
      <c r="Z660" s="10"/>
    </row>
    <row r="661" spans="1:26" ht="30" customHeight="1">
      <c r="A661" s="15" t="s">
        <v>980</v>
      </c>
      <c r="B661" s="16">
        <v>45629</v>
      </c>
      <c r="C661" s="16">
        <v>45626</v>
      </c>
      <c r="D661" s="16">
        <v>45630</v>
      </c>
      <c r="E661" s="13" t="s">
        <v>7</v>
      </c>
      <c r="F661" s="21" t="s">
        <v>8</v>
      </c>
      <c r="G661" s="24">
        <f t="shared" si="10"/>
        <v>2</v>
      </c>
      <c r="H661" s="24"/>
      <c r="I661" s="17"/>
      <c r="X661" s="5"/>
      <c r="Z661" s="10"/>
    </row>
    <row r="662" spans="1:26" ht="30" customHeight="1">
      <c r="A662" s="11" t="s">
        <v>981</v>
      </c>
      <c r="B662" s="12">
        <v>45630</v>
      </c>
      <c r="C662" s="12">
        <v>45626</v>
      </c>
      <c r="D662" s="12">
        <v>45630</v>
      </c>
      <c r="E662" s="13" t="s">
        <v>7</v>
      </c>
      <c r="F662" s="20" t="s">
        <v>8</v>
      </c>
      <c r="G662" s="23">
        <f t="shared" si="10"/>
        <v>1</v>
      </c>
      <c r="H662" s="23"/>
      <c r="I662" s="14" t="s">
        <v>982</v>
      </c>
      <c r="X662" s="5"/>
      <c r="Z662" s="10"/>
    </row>
    <row r="663" spans="1:26" ht="30" customHeight="1">
      <c r="A663" s="15" t="s">
        <v>983</v>
      </c>
      <c r="B663" s="16">
        <v>45630</v>
      </c>
      <c r="C663" s="16">
        <v>45626</v>
      </c>
      <c r="D663" s="16">
        <v>45630</v>
      </c>
      <c r="E663" s="13" t="s">
        <v>7</v>
      </c>
      <c r="F663" s="21" t="s">
        <v>8</v>
      </c>
      <c r="G663" s="24">
        <f t="shared" si="10"/>
        <v>1</v>
      </c>
      <c r="H663" s="24"/>
      <c r="I663" s="17"/>
      <c r="X663" s="5"/>
      <c r="Z663" s="10"/>
    </row>
    <row r="664" spans="1:26" ht="30" customHeight="1">
      <c r="A664" s="11" t="s">
        <v>984</v>
      </c>
      <c r="B664" s="12">
        <v>45629</v>
      </c>
      <c r="C664" s="12">
        <v>45626</v>
      </c>
      <c r="D664" s="12"/>
      <c r="E664" s="19" t="s">
        <v>13</v>
      </c>
      <c r="F664" s="20" t="s">
        <v>8</v>
      </c>
      <c r="G664" s="23">
        <f t="shared" si="10"/>
        <v>0</v>
      </c>
      <c r="H664" s="23"/>
      <c r="I664" s="14"/>
      <c r="X664" s="5"/>
      <c r="Z664" s="10"/>
    </row>
    <row r="665" spans="1:26" ht="30" customHeight="1">
      <c r="A665" s="15" t="s">
        <v>985</v>
      </c>
      <c r="B665" s="16"/>
      <c r="C665" s="16"/>
      <c r="D665" s="16"/>
      <c r="E665" s="18" t="s">
        <v>63</v>
      </c>
      <c r="F665" s="21" t="s">
        <v>8</v>
      </c>
      <c r="G665" s="24">
        <f t="shared" si="10"/>
        <v>0</v>
      </c>
      <c r="H665" s="24"/>
      <c r="I665" s="17" t="s">
        <v>986</v>
      </c>
      <c r="X665" s="5"/>
      <c r="Z665" s="10"/>
    </row>
    <row r="666" spans="1:26" ht="30" customHeight="1">
      <c r="A666" s="11" t="s">
        <v>987</v>
      </c>
      <c r="B666" s="12">
        <v>45632</v>
      </c>
      <c r="C666" s="12">
        <v>45626</v>
      </c>
      <c r="D666" s="12">
        <v>45632</v>
      </c>
      <c r="E666" s="13" t="s">
        <v>7</v>
      </c>
      <c r="F666" s="20" t="s">
        <v>8</v>
      </c>
      <c r="G666" s="23">
        <f t="shared" si="10"/>
        <v>1</v>
      </c>
      <c r="H666" s="23"/>
      <c r="I666" s="14" t="s">
        <v>988</v>
      </c>
      <c r="X666" s="5"/>
      <c r="Z666" s="10"/>
    </row>
    <row r="667" spans="1:26" ht="30" customHeight="1">
      <c r="A667" s="15" t="s">
        <v>989</v>
      </c>
      <c r="B667" s="16">
        <v>45632</v>
      </c>
      <c r="C667" s="16">
        <v>45626</v>
      </c>
      <c r="D667" s="16">
        <v>45632</v>
      </c>
      <c r="E667" s="13" t="s">
        <v>7</v>
      </c>
      <c r="F667" s="21" t="s">
        <v>8</v>
      </c>
      <c r="G667" s="24">
        <f t="shared" si="10"/>
        <v>1</v>
      </c>
      <c r="H667" s="24"/>
      <c r="I667" s="17" t="s">
        <v>990</v>
      </c>
      <c r="X667" s="5"/>
      <c r="Z667" s="10"/>
    </row>
    <row r="668" spans="1:26" ht="30" customHeight="1">
      <c r="A668" s="11" t="s">
        <v>991</v>
      </c>
      <c r="B668" s="12">
        <v>45629</v>
      </c>
      <c r="C668" s="12">
        <v>45626</v>
      </c>
      <c r="D668" s="12">
        <v>45629</v>
      </c>
      <c r="E668" s="13" t="s">
        <v>7</v>
      </c>
      <c r="F668" s="20" t="s">
        <v>8</v>
      </c>
      <c r="G668" s="23">
        <f t="shared" si="10"/>
        <v>1</v>
      </c>
      <c r="H668" s="23"/>
      <c r="I668" s="14"/>
      <c r="X668" s="5"/>
      <c r="Z668" s="10"/>
    </row>
    <row r="669" spans="1:26" ht="30" customHeight="1">
      <c r="A669" s="15" t="s">
        <v>992</v>
      </c>
      <c r="B669" s="16"/>
      <c r="C669" s="16"/>
      <c r="D669" s="16"/>
      <c r="E669" s="18" t="s">
        <v>63</v>
      </c>
      <c r="F669" s="21" t="s">
        <v>8</v>
      </c>
      <c r="G669" s="24">
        <f t="shared" si="10"/>
        <v>0</v>
      </c>
      <c r="H669" s="24"/>
      <c r="I669" s="17" t="s">
        <v>993</v>
      </c>
      <c r="X669" s="5"/>
      <c r="Z669" s="10"/>
    </row>
    <row r="670" spans="1:26" ht="30" customHeight="1">
      <c r="A670" s="11" t="s">
        <v>994</v>
      </c>
      <c r="B670" s="12"/>
      <c r="C670" s="12"/>
      <c r="D670" s="12"/>
      <c r="E670" s="18" t="s">
        <v>63</v>
      </c>
      <c r="F670" s="20" t="s">
        <v>8</v>
      </c>
      <c r="G670" s="23">
        <f t="shared" si="10"/>
        <v>0</v>
      </c>
      <c r="H670" s="23"/>
      <c r="I670" s="14"/>
      <c r="X670" s="5"/>
      <c r="Z670" s="10"/>
    </row>
    <row r="671" spans="1:26" ht="30" customHeight="1">
      <c r="A671" s="15" t="s">
        <v>995</v>
      </c>
      <c r="B671" s="16"/>
      <c r="C671" s="16"/>
      <c r="D671" s="16"/>
      <c r="E671" s="18" t="s">
        <v>63</v>
      </c>
      <c r="F671" s="21" t="s">
        <v>8</v>
      </c>
      <c r="G671" s="24">
        <f t="shared" si="10"/>
        <v>0</v>
      </c>
      <c r="H671" s="24"/>
      <c r="I671" s="17" t="s">
        <v>996</v>
      </c>
      <c r="X671" s="5"/>
      <c r="Z671" s="10"/>
    </row>
    <row r="672" spans="1:26" ht="30" customHeight="1">
      <c r="A672" s="11" t="s">
        <v>997</v>
      </c>
      <c r="B672" s="12"/>
      <c r="C672" s="12"/>
      <c r="D672" s="12"/>
      <c r="E672" s="18" t="s">
        <v>63</v>
      </c>
      <c r="F672" s="20" t="s">
        <v>8</v>
      </c>
      <c r="G672" s="23">
        <f t="shared" si="10"/>
        <v>0</v>
      </c>
      <c r="H672" s="23"/>
      <c r="I672" s="14" t="s">
        <v>998</v>
      </c>
      <c r="X672" s="5"/>
      <c r="Z672" s="10"/>
    </row>
    <row r="673" spans="1:26" ht="30" customHeight="1">
      <c r="A673" s="15" t="s">
        <v>999</v>
      </c>
      <c r="B673" s="16"/>
      <c r="C673" s="16"/>
      <c r="D673" s="16"/>
      <c r="E673" s="18" t="s">
        <v>63</v>
      </c>
      <c r="F673" s="21" t="s">
        <v>8</v>
      </c>
      <c r="G673" s="24">
        <f t="shared" si="10"/>
        <v>0</v>
      </c>
      <c r="H673" s="24"/>
      <c r="I673" s="17" t="s">
        <v>1000</v>
      </c>
      <c r="X673" s="5"/>
      <c r="Z673" s="10"/>
    </row>
    <row r="674" spans="1:26" ht="30" customHeight="1">
      <c r="A674" s="11" t="s">
        <v>1001</v>
      </c>
      <c r="B674" s="12">
        <v>45630</v>
      </c>
      <c r="C674" s="12">
        <v>45626</v>
      </c>
      <c r="D674" s="12">
        <v>45630</v>
      </c>
      <c r="E674" s="13" t="s">
        <v>7</v>
      </c>
      <c r="F674" s="20" t="s">
        <v>8</v>
      </c>
      <c r="G674" s="23">
        <f t="shared" si="10"/>
        <v>1</v>
      </c>
      <c r="H674" s="23"/>
      <c r="I674" s="14"/>
      <c r="X674" s="5"/>
      <c r="Z674" s="10"/>
    </row>
    <row r="675" spans="1:26" ht="30" customHeight="1">
      <c r="A675" s="15" t="s">
        <v>1002</v>
      </c>
      <c r="B675" s="16"/>
      <c r="C675" s="16"/>
      <c r="D675" s="16"/>
      <c r="E675" s="18" t="s">
        <v>63</v>
      </c>
      <c r="F675" s="21" t="s">
        <v>8</v>
      </c>
      <c r="G675" s="24">
        <f t="shared" si="10"/>
        <v>0</v>
      </c>
      <c r="H675" s="24"/>
      <c r="I675" s="17"/>
      <c r="X675" s="5"/>
      <c r="Z675" s="10"/>
    </row>
    <row r="676" spans="1:26" ht="30" customHeight="1">
      <c r="A676" s="11" t="s">
        <v>1003</v>
      </c>
      <c r="B676" s="12"/>
      <c r="C676" s="12"/>
      <c r="D676" s="12"/>
      <c r="E676" s="18" t="s">
        <v>63</v>
      </c>
      <c r="F676" s="20" t="s">
        <v>8</v>
      </c>
      <c r="G676" s="23">
        <f t="shared" si="10"/>
        <v>0</v>
      </c>
      <c r="H676" s="23"/>
      <c r="I676" s="14"/>
      <c r="X676" s="5"/>
      <c r="Z676" s="10"/>
    </row>
    <row r="677" spans="1:26" ht="30" customHeight="1">
      <c r="A677" s="15" t="s">
        <v>1004</v>
      </c>
      <c r="B677" s="16">
        <v>45630</v>
      </c>
      <c r="C677" s="16">
        <v>45626</v>
      </c>
      <c r="D677" s="16">
        <v>45630</v>
      </c>
      <c r="E677" s="13" t="s">
        <v>7</v>
      </c>
      <c r="F677" s="21" t="s">
        <v>8</v>
      </c>
      <c r="G677" s="24">
        <f t="shared" si="10"/>
        <v>1</v>
      </c>
      <c r="H677" s="24"/>
      <c r="I677" s="17"/>
      <c r="X677" s="5"/>
      <c r="Z677" s="10"/>
    </row>
    <row r="678" spans="1:26" ht="30" customHeight="1">
      <c r="A678" s="11" t="s">
        <v>1005</v>
      </c>
      <c r="B678" s="12"/>
      <c r="C678" s="12"/>
      <c r="D678" s="12"/>
      <c r="E678" s="18" t="s">
        <v>63</v>
      </c>
      <c r="F678" s="20" t="s">
        <v>8</v>
      </c>
      <c r="G678" s="23">
        <f t="shared" si="10"/>
        <v>0</v>
      </c>
      <c r="H678" s="23"/>
      <c r="I678" s="14" t="s">
        <v>1006</v>
      </c>
      <c r="X678" s="5"/>
      <c r="Z678" s="10"/>
    </row>
    <row r="679" spans="1:26" ht="30" customHeight="1">
      <c r="A679" s="15" t="s">
        <v>1007</v>
      </c>
      <c r="B679" s="16"/>
      <c r="C679" s="16"/>
      <c r="D679" s="16"/>
      <c r="E679" s="18" t="s">
        <v>63</v>
      </c>
      <c r="F679" s="21" t="s">
        <v>8</v>
      </c>
      <c r="G679" s="24">
        <f t="shared" si="10"/>
        <v>0</v>
      </c>
      <c r="H679" s="24"/>
      <c r="I679" s="17"/>
      <c r="X679" s="5"/>
      <c r="Z679" s="10"/>
    </row>
    <row r="680" spans="1:26" ht="30" customHeight="1">
      <c r="A680" s="11" t="s">
        <v>1008</v>
      </c>
      <c r="B680" s="12"/>
      <c r="C680" s="12"/>
      <c r="D680" s="12"/>
      <c r="E680" s="18" t="s">
        <v>63</v>
      </c>
      <c r="F680" s="20" t="s">
        <v>8</v>
      </c>
      <c r="G680" s="23">
        <f t="shared" si="10"/>
        <v>0</v>
      </c>
      <c r="H680" s="23"/>
      <c r="I680" s="14" t="s">
        <v>1009</v>
      </c>
      <c r="X680" s="5"/>
      <c r="Z680" s="10"/>
    </row>
    <row r="681" spans="1:26" ht="30" customHeight="1">
      <c r="A681" s="15" t="s">
        <v>1010</v>
      </c>
      <c r="B681" s="16">
        <v>45630</v>
      </c>
      <c r="C681" s="16">
        <v>45626</v>
      </c>
      <c r="D681" s="16">
        <v>45630</v>
      </c>
      <c r="E681" s="13" t="s">
        <v>7</v>
      </c>
      <c r="F681" s="21" t="s">
        <v>8</v>
      </c>
      <c r="G681" s="24">
        <f t="shared" si="10"/>
        <v>1</v>
      </c>
      <c r="H681" s="24"/>
      <c r="I681" s="17" t="s">
        <v>1011</v>
      </c>
      <c r="X681" s="5"/>
      <c r="Z681" s="10"/>
    </row>
    <row r="682" spans="1:26" ht="30" customHeight="1">
      <c r="A682" s="11" t="s">
        <v>1012</v>
      </c>
      <c r="B682" s="12"/>
      <c r="C682" s="12"/>
      <c r="D682" s="12"/>
      <c r="E682" s="18" t="s">
        <v>63</v>
      </c>
      <c r="F682" s="20" t="s">
        <v>8</v>
      </c>
      <c r="G682" s="23">
        <f t="shared" si="10"/>
        <v>0</v>
      </c>
      <c r="H682" s="23"/>
      <c r="I682" s="14" t="s">
        <v>1013</v>
      </c>
      <c r="X682" s="5"/>
      <c r="Z682" s="10"/>
    </row>
    <row r="683" spans="1:26" ht="30" customHeight="1">
      <c r="A683" s="15" t="s">
        <v>1014</v>
      </c>
      <c r="B683" s="16"/>
      <c r="C683" s="16"/>
      <c r="D683" s="16"/>
      <c r="E683" s="18" t="s">
        <v>63</v>
      </c>
      <c r="F683" s="21" t="s">
        <v>8</v>
      </c>
      <c r="G683" s="24">
        <f t="shared" si="10"/>
        <v>0</v>
      </c>
      <c r="H683" s="24"/>
      <c r="I683" s="17" t="s">
        <v>1015</v>
      </c>
      <c r="X683" s="5"/>
      <c r="Z683" s="10"/>
    </row>
    <row r="684" spans="1:26" ht="30" customHeight="1">
      <c r="A684" s="11" t="s">
        <v>1016</v>
      </c>
      <c r="B684" s="12"/>
      <c r="C684" s="12"/>
      <c r="D684" s="12"/>
      <c r="E684" s="18" t="s">
        <v>63</v>
      </c>
      <c r="F684" s="20" t="s">
        <v>8</v>
      </c>
      <c r="G684" s="23">
        <f t="shared" si="10"/>
        <v>0</v>
      </c>
      <c r="H684" s="23"/>
      <c r="I684" s="14"/>
      <c r="X684" s="5"/>
      <c r="Z684" s="10"/>
    </row>
    <row r="685" spans="1:26" ht="30" customHeight="1">
      <c r="A685" s="15" t="s">
        <v>1017</v>
      </c>
      <c r="B685" s="16">
        <v>45636</v>
      </c>
      <c r="C685" s="16">
        <v>45633</v>
      </c>
      <c r="D685" s="16">
        <v>45636</v>
      </c>
      <c r="E685" s="13" t="s">
        <v>7</v>
      </c>
      <c r="F685" s="21" t="s">
        <v>8</v>
      </c>
      <c r="G685" s="24">
        <f t="shared" si="10"/>
        <v>1</v>
      </c>
      <c r="H685" s="24"/>
      <c r="I685" s="17"/>
      <c r="X685" s="5"/>
      <c r="Z685" s="10"/>
    </row>
    <row r="686" spans="1:26" ht="30" customHeight="1">
      <c r="A686" s="11" t="s">
        <v>1018</v>
      </c>
      <c r="B686" s="12">
        <v>45636</v>
      </c>
      <c r="C686" s="12">
        <v>45633</v>
      </c>
      <c r="D686" s="12">
        <v>45636</v>
      </c>
      <c r="E686" s="13" t="s">
        <v>7</v>
      </c>
      <c r="F686" s="20"/>
      <c r="G686" s="23">
        <f t="shared" si="10"/>
        <v>1</v>
      </c>
      <c r="H686" s="23"/>
      <c r="I686" s="14"/>
      <c r="X686" s="5"/>
      <c r="Z686" s="10"/>
    </row>
    <row r="687" spans="1:26" ht="30" customHeight="1">
      <c r="A687" s="15" t="s">
        <v>1019</v>
      </c>
      <c r="B687" s="16"/>
      <c r="C687" s="16"/>
      <c r="D687" s="16"/>
      <c r="E687" s="18" t="s">
        <v>63</v>
      </c>
      <c r="F687" s="21" t="s">
        <v>8</v>
      </c>
      <c r="G687" s="24">
        <f t="shared" si="10"/>
        <v>0</v>
      </c>
      <c r="H687" s="24"/>
      <c r="I687" s="17" t="s">
        <v>1020</v>
      </c>
      <c r="X687" s="5"/>
      <c r="Z687" s="10"/>
    </row>
    <row r="688" spans="1:26" ht="30" customHeight="1">
      <c r="A688" s="11" t="s">
        <v>1021</v>
      </c>
      <c r="B688" s="12"/>
      <c r="C688" s="12"/>
      <c r="D688" s="12"/>
      <c r="E688" s="18" t="s">
        <v>63</v>
      </c>
      <c r="F688" s="20" t="s">
        <v>8</v>
      </c>
      <c r="G688" s="23">
        <f t="shared" si="10"/>
        <v>0</v>
      </c>
      <c r="H688" s="23"/>
      <c r="I688" s="14" t="s">
        <v>1022</v>
      </c>
      <c r="X688" s="5"/>
      <c r="Z688" s="10"/>
    </row>
    <row r="689" spans="1:26" ht="30" customHeight="1">
      <c r="A689" s="15" t="s">
        <v>1023</v>
      </c>
      <c r="B689" s="16"/>
      <c r="C689" s="16"/>
      <c r="D689" s="16"/>
      <c r="E689" s="18" t="s">
        <v>63</v>
      </c>
      <c r="F689" s="21" t="s">
        <v>8</v>
      </c>
      <c r="G689" s="24">
        <f t="shared" si="10"/>
        <v>0</v>
      </c>
      <c r="H689" s="24"/>
      <c r="I689" s="17" t="s">
        <v>1024</v>
      </c>
      <c r="X689" s="5"/>
      <c r="Z689" s="10"/>
    </row>
    <row r="690" spans="1:26" ht="30" customHeight="1">
      <c r="A690" s="11" t="s">
        <v>1025</v>
      </c>
      <c r="B690" s="12"/>
      <c r="C690" s="12"/>
      <c r="D690" s="12"/>
      <c r="E690" s="18" t="s">
        <v>63</v>
      </c>
      <c r="F690" s="20" t="s">
        <v>8</v>
      </c>
      <c r="G690" s="23">
        <f t="shared" si="10"/>
        <v>0</v>
      </c>
      <c r="H690" s="23"/>
      <c r="I690" s="14"/>
      <c r="X690" s="5"/>
      <c r="Z690" s="10"/>
    </row>
    <row r="691" spans="1:26" ht="30" customHeight="1">
      <c r="A691" s="15" t="s">
        <v>1026</v>
      </c>
      <c r="B691" s="16"/>
      <c r="C691" s="16"/>
      <c r="D691" s="16"/>
      <c r="E691" s="18" t="s">
        <v>63</v>
      </c>
      <c r="F691" s="21" t="s">
        <v>8</v>
      </c>
      <c r="G691" s="24">
        <f t="shared" si="10"/>
        <v>0</v>
      </c>
      <c r="H691" s="24"/>
      <c r="I691" s="17"/>
      <c r="X691" s="5"/>
      <c r="Z691" s="10"/>
    </row>
    <row r="692" spans="1:26" ht="30" customHeight="1">
      <c r="A692" s="11" t="s">
        <v>1027</v>
      </c>
      <c r="B692" s="12"/>
      <c r="C692" s="12"/>
      <c r="D692" s="12"/>
      <c r="E692" s="18" t="s">
        <v>63</v>
      </c>
      <c r="F692" s="20" t="s">
        <v>8</v>
      </c>
      <c r="G692" s="23">
        <f t="shared" si="10"/>
        <v>0</v>
      </c>
      <c r="H692" s="23"/>
      <c r="I692" s="14"/>
      <c r="X692" s="5"/>
      <c r="Z692" s="10"/>
    </row>
    <row r="693" spans="1:26" ht="30" customHeight="1">
      <c r="A693" s="15" t="s">
        <v>1028</v>
      </c>
      <c r="B693" s="16"/>
      <c r="C693" s="16"/>
      <c r="D693" s="16"/>
      <c r="E693" s="18" t="s">
        <v>63</v>
      </c>
      <c r="F693" s="21" t="s">
        <v>8</v>
      </c>
      <c r="G693" s="24">
        <f t="shared" si="10"/>
        <v>0</v>
      </c>
      <c r="H693" s="24"/>
      <c r="I693" s="17"/>
      <c r="X693" s="5"/>
      <c r="Z693" s="10"/>
    </row>
    <row r="694" spans="1:26" ht="30" customHeight="1">
      <c r="A694" s="11" t="s">
        <v>1029</v>
      </c>
      <c r="B694" s="12"/>
      <c r="C694" s="12"/>
      <c r="D694" s="12"/>
      <c r="E694" s="18" t="s">
        <v>63</v>
      </c>
      <c r="F694" s="20" t="s">
        <v>8</v>
      </c>
      <c r="G694" s="23">
        <f t="shared" si="10"/>
        <v>0</v>
      </c>
      <c r="H694" s="23"/>
      <c r="I694" s="14" t="s">
        <v>1030</v>
      </c>
      <c r="X694" s="5"/>
      <c r="Z694" s="10"/>
    </row>
    <row r="695" spans="1:26" ht="30" customHeight="1">
      <c r="A695" s="15" t="s">
        <v>1031</v>
      </c>
      <c r="B695" s="16">
        <v>45630</v>
      </c>
      <c r="C695" s="16">
        <v>45626</v>
      </c>
      <c r="D695" s="16">
        <v>45630</v>
      </c>
      <c r="E695" s="13" t="s">
        <v>7</v>
      </c>
      <c r="F695" s="21" t="s">
        <v>8</v>
      </c>
      <c r="G695" s="24">
        <f t="shared" si="10"/>
        <v>1</v>
      </c>
      <c r="H695" s="24"/>
      <c r="I695" s="17"/>
      <c r="X695" s="5"/>
      <c r="Z695" s="10"/>
    </row>
    <row r="696" spans="1:26" ht="30" customHeight="1">
      <c r="A696" s="11" t="s">
        <v>1032</v>
      </c>
      <c r="B696" s="12"/>
      <c r="C696" s="12"/>
      <c r="D696" s="12"/>
      <c r="E696" s="18" t="s">
        <v>63</v>
      </c>
      <c r="F696" s="20" t="s">
        <v>8</v>
      </c>
      <c r="G696" s="23">
        <f t="shared" si="10"/>
        <v>0</v>
      </c>
      <c r="H696" s="23"/>
      <c r="I696" s="14" t="s">
        <v>1033</v>
      </c>
      <c r="X696" s="5"/>
      <c r="Z696" s="10"/>
    </row>
    <row r="697" spans="1:26" ht="30" customHeight="1">
      <c r="A697" s="15" t="s">
        <v>1034</v>
      </c>
      <c r="B697" s="16"/>
      <c r="C697" s="16"/>
      <c r="D697" s="16"/>
      <c r="E697" s="18" t="s">
        <v>63</v>
      </c>
      <c r="F697" s="21" t="s">
        <v>8</v>
      </c>
      <c r="G697" s="24">
        <f t="shared" si="10"/>
        <v>0</v>
      </c>
      <c r="H697" s="24"/>
      <c r="I697" s="17" t="s">
        <v>1035</v>
      </c>
      <c r="X697" s="5"/>
      <c r="Z697" s="10"/>
    </row>
    <row r="698" spans="1:26" ht="30" customHeight="1">
      <c r="A698" s="11" t="s">
        <v>1036</v>
      </c>
      <c r="B698" s="12"/>
      <c r="C698" s="12"/>
      <c r="D698" s="12"/>
      <c r="E698" s="18" t="s">
        <v>63</v>
      </c>
      <c r="F698" s="20" t="s">
        <v>8</v>
      </c>
      <c r="G698" s="23">
        <f t="shared" si="10"/>
        <v>0</v>
      </c>
      <c r="H698" s="23"/>
      <c r="I698" s="14" t="s">
        <v>1037</v>
      </c>
      <c r="X698" s="5"/>
      <c r="Z698" s="10"/>
    </row>
    <row r="699" spans="1:26" ht="30" customHeight="1">
      <c r="A699" s="15" t="s">
        <v>1038</v>
      </c>
      <c r="B699" s="16">
        <v>45632</v>
      </c>
      <c r="C699" s="16">
        <v>45626</v>
      </c>
      <c r="D699" s="16">
        <v>45632</v>
      </c>
      <c r="E699" s="13" t="s">
        <v>7</v>
      </c>
      <c r="F699" s="21" t="s">
        <v>8</v>
      </c>
      <c r="G699" s="24">
        <f t="shared" si="10"/>
        <v>1</v>
      </c>
      <c r="H699" s="24"/>
      <c r="I699" s="17"/>
      <c r="X699" s="5"/>
      <c r="Z699" s="10"/>
    </row>
    <row r="700" spans="1:26" ht="30" customHeight="1">
      <c r="A700" s="11" t="s">
        <v>1039</v>
      </c>
      <c r="B700" s="12">
        <v>45632</v>
      </c>
      <c r="C700" s="12">
        <v>45626</v>
      </c>
      <c r="D700" s="12">
        <v>45632</v>
      </c>
      <c r="E700" s="13" t="s">
        <v>7</v>
      </c>
      <c r="F700" s="20" t="s">
        <v>8</v>
      </c>
      <c r="G700" s="23">
        <f t="shared" si="10"/>
        <v>1</v>
      </c>
      <c r="H700" s="23"/>
      <c r="I700" s="14"/>
      <c r="X700" s="5"/>
      <c r="Z700" s="10"/>
    </row>
    <row r="701" spans="1:26" ht="30" customHeight="1">
      <c r="A701" s="15" t="s">
        <v>1040</v>
      </c>
      <c r="B701" s="16">
        <v>45632</v>
      </c>
      <c r="C701" s="16">
        <v>45626</v>
      </c>
      <c r="D701" s="16">
        <v>45632</v>
      </c>
      <c r="E701" s="13" t="s">
        <v>7</v>
      </c>
      <c r="F701" s="21" t="s">
        <v>8</v>
      </c>
      <c r="G701" s="24">
        <f t="shared" si="10"/>
        <v>1</v>
      </c>
      <c r="H701" s="24"/>
      <c r="I701" s="17"/>
      <c r="X701" s="5"/>
      <c r="Z701" s="10"/>
    </row>
    <row r="702" spans="1:26" ht="30" customHeight="1">
      <c r="A702" s="11" t="s">
        <v>1041</v>
      </c>
      <c r="B702" s="12">
        <v>45632</v>
      </c>
      <c r="C702" s="12">
        <v>45626</v>
      </c>
      <c r="D702" s="12">
        <v>45632</v>
      </c>
      <c r="E702" s="13" t="s">
        <v>7</v>
      </c>
      <c r="F702" s="20" t="s">
        <v>8</v>
      </c>
      <c r="G702" s="23">
        <f t="shared" si="10"/>
        <v>1</v>
      </c>
      <c r="H702" s="23"/>
      <c r="I702" s="14"/>
      <c r="X702" s="5"/>
      <c r="Z702" s="10"/>
    </row>
    <row r="703" spans="1:26" ht="30" customHeight="1">
      <c r="A703" s="15" t="s">
        <v>1042</v>
      </c>
      <c r="B703" s="16">
        <v>45632</v>
      </c>
      <c r="C703" s="16">
        <v>45626</v>
      </c>
      <c r="D703" s="16">
        <v>45632</v>
      </c>
      <c r="E703" s="13" t="s">
        <v>7</v>
      </c>
      <c r="F703" s="21" t="s">
        <v>8</v>
      </c>
      <c r="G703" s="24">
        <f t="shared" si="10"/>
        <v>1</v>
      </c>
      <c r="H703" s="24"/>
      <c r="I703" s="17"/>
      <c r="X703" s="5"/>
      <c r="Z703" s="10"/>
    </row>
    <row r="704" spans="1:26" ht="30" customHeight="1">
      <c r="A704" s="11" t="s">
        <v>1043</v>
      </c>
      <c r="B704" s="12">
        <v>45631</v>
      </c>
      <c r="C704" s="12">
        <v>45626</v>
      </c>
      <c r="D704" s="12">
        <v>45631</v>
      </c>
      <c r="E704" s="13" t="s">
        <v>7</v>
      </c>
      <c r="F704" s="20" t="s">
        <v>8</v>
      </c>
      <c r="G704" s="23">
        <f t="shared" si="10"/>
        <v>1</v>
      </c>
      <c r="H704" s="23"/>
      <c r="I704" s="14"/>
      <c r="X704" s="5"/>
      <c r="Z704" s="10"/>
    </row>
    <row r="705" spans="1:26" ht="30" customHeight="1">
      <c r="A705" s="15" t="s">
        <v>1044</v>
      </c>
      <c r="B705" s="16">
        <v>45631</v>
      </c>
      <c r="C705" s="16">
        <v>45626</v>
      </c>
      <c r="D705" s="16">
        <v>45631</v>
      </c>
      <c r="E705" s="13" t="s">
        <v>7</v>
      </c>
      <c r="F705" s="21" t="s">
        <v>8</v>
      </c>
      <c r="G705" s="24">
        <f t="shared" si="10"/>
        <v>1</v>
      </c>
      <c r="H705" s="24"/>
      <c r="I705" s="17" t="s">
        <v>1045</v>
      </c>
      <c r="X705" s="5"/>
      <c r="Z705" s="10"/>
    </row>
    <row r="706" spans="1:26" ht="30" customHeight="1">
      <c r="A706" s="11" t="s">
        <v>1046</v>
      </c>
      <c r="B706" s="12">
        <v>45631</v>
      </c>
      <c r="C706" s="12">
        <v>45626</v>
      </c>
      <c r="D706" s="12">
        <v>45631</v>
      </c>
      <c r="E706" s="13" t="s">
        <v>7</v>
      </c>
      <c r="F706" s="20" t="s">
        <v>8</v>
      </c>
      <c r="G706" s="23">
        <f t="shared" ref="G706:G769" si="11">IF(OR(ISBLANK(B706), ISBLANK(D706)), 0, IF(D706=B706, 1, D706-B706+1))</f>
        <v>1</v>
      </c>
      <c r="H706" s="23"/>
      <c r="I706" s="14" t="s">
        <v>1047</v>
      </c>
      <c r="X706" s="5"/>
      <c r="Z706" s="10"/>
    </row>
    <row r="707" spans="1:26" ht="30" customHeight="1">
      <c r="A707" s="15" t="s">
        <v>1048</v>
      </c>
      <c r="B707" s="16">
        <v>45631</v>
      </c>
      <c r="C707" s="16">
        <v>45626</v>
      </c>
      <c r="D707" s="16">
        <v>45631</v>
      </c>
      <c r="E707" s="13" t="s">
        <v>7</v>
      </c>
      <c r="F707" s="21" t="s">
        <v>8</v>
      </c>
      <c r="G707" s="24">
        <f t="shared" si="11"/>
        <v>1</v>
      </c>
      <c r="H707" s="24"/>
      <c r="I707" s="17" t="s">
        <v>1049</v>
      </c>
      <c r="X707" s="5"/>
      <c r="Z707" s="10"/>
    </row>
    <row r="708" spans="1:26" ht="30" customHeight="1">
      <c r="A708" s="11" t="s">
        <v>1050</v>
      </c>
      <c r="B708" s="12">
        <v>45632</v>
      </c>
      <c r="C708" s="12">
        <v>45626</v>
      </c>
      <c r="D708" s="12">
        <v>45632</v>
      </c>
      <c r="E708" s="13" t="s">
        <v>7</v>
      </c>
      <c r="F708" s="20" t="s">
        <v>8</v>
      </c>
      <c r="G708" s="23">
        <f t="shared" si="11"/>
        <v>1</v>
      </c>
      <c r="H708" s="23"/>
      <c r="I708" s="14"/>
      <c r="X708" s="5"/>
      <c r="Z708" s="10"/>
    </row>
    <row r="709" spans="1:26" ht="30" customHeight="1">
      <c r="A709" s="15" t="s">
        <v>1051</v>
      </c>
      <c r="B709" s="16">
        <v>45632</v>
      </c>
      <c r="C709" s="16">
        <v>45626</v>
      </c>
      <c r="D709" s="16">
        <v>45632</v>
      </c>
      <c r="E709" s="13" t="s">
        <v>7</v>
      </c>
      <c r="F709" s="21"/>
      <c r="G709" s="24">
        <f t="shared" si="11"/>
        <v>1</v>
      </c>
      <c r="H709" s="24"/>
      <c r="I709" s="17"/>
      <c r="X709" s="5"/>
      <c r="Z709" s="10"/>
    </row>
    <row r="710" spans="1:26" ht="30" customHeight="1">
      <c r="A710" s="11" t="s">
        <v>1052</v>
      </c>
      <c r="B710" s="12">
        <v>45632</v>
      </c>
      <c r="C710" s="12">
        <v>45626</v>
      </c>
      <c r="D710" s="12">
        <v>45632</v>
      </c>
      <c r="E710" s="13" t="s">
        <v>7</v>
      </c>
      <c r="F710" s="20"/>
      <c r="G710" s="23">
        <f t="shared" si="11"/>
        <v>1</v>
      </c>
      <c r="H710" s="23"/>
      <c r="I710" s="14"/>
      <c r="X710" s="5"/>
      <c r="Z710" s="10"/>
    </row>
    <row r="711" spans="1:26" ht="30" customHeight="1">
      <c r="A711" s="15" t="s">
        <v>1053</v>
      </c>
      <c r="B711" s="16">
        <v>45633</v>
      </c>
      <c r="C711" s="16">
        <v>45633</v>
      </c>
      <c r="D711" s="16">
        <v>45633</v>
      </c>
      <c r="E711" s="13" t="s">
        <v>7</v>
      </c>
      <c r="F711" s="21" t="s">
        <v>8</v>
      </c>
      <c r="G711" s="24">
        <f t="shared" si="11"/>
        <v>1</v>
      </c>
      <c r="H711" s="24"/>
      <c r="I711" s="17"/>
      <c r="X711" s="5"/>
      <c r="Z711" s="10"/>
    </row>
    <row r="712" spans="1:26" ht="30" customHeight="1">
      <c r="A712" s="11" t="s">
        <v>1054</v>
      </c>
      <c r="B712" s="12">
        <v>45633</v>
      </c>
      <c r="C712" s="12">
        <v>45633</v>
      </c>
      <c r="D712" s="12">
        <v>45633</v>
      </c>
      <c r="E712" s="13" t="s">
        <v>7</v>
      </c>
      <c r="F712" s="20" t="s">
        <v>8</v>
      </c>
      <c r="G712" s="23">
        <f t="shared" si="11"/>
        <v>1</v>
      </c>
      <c r="H712" s="23"/>
      <c r="I712" s="14"/>
      <c r="X712" s="5"/>
      <c r="Z712" s="10"/>
    </row>
    <row r="713" spans="1:26" ht="30" customHeight="1">
      <c r="A713" s="15" t="s">
        <v>1055</v>
      </c>
      <c r="B713" s="16">
        <v>45633</v>
      </c>
      <c r="C713" s="16">
        <v>45633</v>
      </c>
      <c r="D713" s="16">
        <v>45633</v>
      </c>
      <c r="E713" s="13" t="s">
        <v>7</v>
      </c>
      <c r="F713" s="21"/>
      <c r="G713" s="24">
        <f t="shared" si="11"/>
        <v>1</v>
      </c>
      <c r="H713" s="24"/>
      <c r="I713" s="17"/>
      <c r="X713" s="5"/>
      <c r="Z713" s="10"/>
    </row>
    <row r="714" spans="1:26" ht="30" customHeight="1">
      <c r="A714" s="11" t="s">
        <v>1056</v>
      </c>
      <c r="B714" s="12">
        <v>45634</v>
      </c>
      <c r="C714" s="12">
        <v>45633</v>
      </c>
      <c r="D714" s="12">
        <v>45634</v>
      </c>
      <c r="E714" s="13" t="s">
        <v>7</v>
      </c>
      <c r="F714" s="20" t="s">
        <v>8</v>
      </c>
      <c r="G714" s="23">
        <f t="shared" si="11"/>
        <v>1</v>
      </c>
      <c r="H714" s="23"/>
      <c r="I714" s="14" t="s">
        <v>1057</v>
      </c>
      <c r="X714" s="5"/>
      <c r="Z714" s="10"/>
    </row>
    <row r="715" spans="1:26" ht="30" customHeight="1">
      <c r="A715" s="15" t="s">
        <v>1058</v>
      </c>
      <c r="B715" s="16">
        <v>45634</v>
      </c>
      <c r="C715" s="16">
        <v>45633</v>
      </c>
      <c r="D715" s="16">
        <v>45634</v>
      </c>
      <c r="E715" s="13" t="s">
        <v>7</v>
      </c>
      <c r="F715" s="21" t="s">
        <v>8</v>
      </c>
      <c r="G715" s="24">
        <f t="shared" si="11"/>
        <v>1</v>
      </c>
      <c r="H715" s="24"/>
      <c r="I715" s="17"/>
      <c r="X715" s="5"/>
      <c r="Z715" s="10"/>
    </row>
    <row r="716" spans="1:26" ht="30" customHeight="1">
      <c r="A716" s="11" t="s">
        <v>1059</v>
      </c>
      <c r="B716" s="12"/>
      <c r="C716" s="12"/>
      <c r="D716" s="12"/>
      <c r="E716" s="18" t="s">
        <v>63</v>
      </c>
      <c r="F716" s="20" t="s">
        <v>8</v>
      </c>
      <c r="G716" s="23">
        <f t="shared" si="11"/>
        <v>0</v>
      </c>
      <c r="H716" s="23"/>
      <c r="I716" s="14" t="s">
        <v>1060</v>
      </c>
      <c r="X716" s="5"/>
      <c r="Z716" s="10"/>
    </row>
    <row r="717" spans="1:26" ht="30" customHeight="1">
      <c r="A717" s="15" t="s">
        <v>1061</v>
      </c>
      <c r="B717" s="16"/>
      <c r="C717" s="16"/>
      <c r="D717" s="16"/>
      <c r="E717" s="18" t="s">
        <v>63</v>
      </c>
      <c r="F717" s="21" t="s">
        <v>8</v>
      </c>
      <c r="G717" s="24">
        <f t="shared" si="11"/>
        <v>0</v>
      </c>
      <c r="H717" s="24"/>
      <c r="I717" s="17"/>
      <c r="X717" s="5"/>
      <c r="Z717" s="10"/>
    </row>
    <row r="718" spans="1:26" ht="30" customHeight="1">
      <c r="A718" s="11" t="s">
        <v>1062</v>
      </c>
      <c r="B718" s="12"/>
      <c r="C718" s="12"/>
      <c r="D718" s="12"/>
      <c r="E718" s="18" t="s">
        <v>63</v>
      </c>
      <c r="F718" s="20" t="s">
        <v>8</v>
      </c>
      <c r="G718" s="23">
        <f t="shared" si="11"/>
        <v>0</v>
      </c>
      <c r="H718" s="23"/>
      <c r="I718" s="14" t="s">
        <v>1063</v>
      </c>
      <c r="X718" s="5"/>
      <c r="Z718" s="10"/>
    </row>
    <row r="719" spans="1:26" ht="30" customHeight="1">
      <c r="A719" s="15" t="s">
        <v>1064</v>
      </c>
      <c r="B719" s="16">
        <v>45633</v>
      </c>
      <c r="C719" s="16">
        <v>45633</v>
      </c>
      <c r="D719" s="16">
        <v>45633</v>
      </c>
      <c r="E719" s="13" t="s">
        <v>7</v>
      </c>
      <c r="F719" s="21" t="s">
        <v>8</v>
      </c>
      <c r="G719" s="24">
        <f t="shared" si="11"/>
        <v>1</v>
      </c>
      <c r="H719" s="24"/>
      <c r="I719" s="17" t="s">
        <v>1065</v>
      </c>
      <c r="X719" s="5"/>
      <c r="Z719" s="10"/>
    </row>
    <row r="720" spans="1:26" ht="30" customHeight="1">
      <c r="A720" s="11" t="s">
        <v>1066</v>
      </c>
      <c r="B720" s="12"/>
      <c r="C720" s="12"/>
      <c r="D720" s="12"/>
      <c r="E720" s="18" t="s">
        <v>63</v>
      </c>
      <c r="F720" s="20" t="s">
        <v>8</v>
      </c>
      <c r="G720" s="23">
        <f t="shared" si="11"/>
        <v>0</v>
      </c>
      <c r="H720" s="23"/>
      <c r="I720" s="14" t="s">
        <v>1067</v>
      </c>
      <c r="X720" s="5"/>
      <c r="Z720" s="10"/>
    </row>
    <row r="721" spans="1:26" ht="30" customHeight="1">
      <c r="A721" s="15" t="s">
        <v>1068</v>
      </c>
      <c r="B721" s="16">
        <v>45633</v>
      </c>
      <c r="C721" s="16">
        <v>45633</v>
      </c>
      <c r="D721" s="16">
        <v>45633</v>
      </c>
      <c r="E721" s="13" t="s">
        <v>7</v>
      </c>
      <c r="F721" s="21" t="s">
        <v>8</v>
      </c>
      <c r="G721" s="24">
        <f t="shared" si="11"/>
        <v>1</v>
      </c>
      <c r="H721" s="24"/>
      <c r="I721" s="17" t="s">
        <v>1069</v>
      </c>
      <c r="X721" s="5"/>
      <c r="Z721" s="10"/>
    </row>
    <row r="722" spans="1:26" ht="30" customHeight="1">
      <c r="A722" s="11" t="s">
        <v>1070</v>
      </c>
      <c r="B722" s="12"/>
      <c r="C722" s="12"/>
      <c r="D722" s="12"/>
      <c r="E722" s="18" t="s">
        <v>63</v>
      </c>
      <c r="F722" s="20" t="s">
        <v>8</v>
      </c>
      <c r="G722" s="23">
        <f t="shared" si="11"/>
        <v>0</v>
      </c>
      <c r="H722" s="23"/>
      <c r="I722" s="14" t="s">
        <v>1071</v>
      </c>
      <c r="X722" s="5"/>
      <c r="Z722" s="10"/>
    </row>
    <row r="723" spans="1:26" ht="30" customHeight="1">
      <c r="A723" s="15" t="s">
        <v>1072</v>
      </c>
      <c r="B723" s="16">
        <v>45633</v>
      </c>
      <c r="C723" s="16">
        <v>45633</v>
      </c>
      <c r="D723" s="16">
        <v>45633</v>
      </c>
      <c r="E723" s="13" t="s">
        <v>7</v>
      </c>
      <c r="F723" s="21"/>
      <c r="G723" s="24">
        <f t="shared" si="11"/>
        <v>1</v>
      </c>
      <c r="H723" s="24"/>
      <c r="I723" s="17" t="s">
        <v>1073</v>
      </c>
      <c r="X723" s="5"/>
      <c r="Z723" s="10"/>
    </row>
    <row r="724" spans="1:26" ht="30" customHeight="1">
      <c r="A724" s="11" t="s">
        <v>1074</v>
      </c>
      <c r="B724" s="12">
        <v>45634</v>
      </c>
      <c r="C724" s="12">
        <v>45633</v>
      </c>
      <c r="D724" s="12">
        <v>45634</v>
      </c>
      <c r="E724" s="13" t="s">
        <v>7</v>
      </c>
      <c r="F724" s="20"/>
      <c r="G724" s="23">
        <f t="shared" si="11"/>
        <v>1</v>
      </c>
      <c r="H724" s="23"/>
      <c r="I724" s="14" t="s">
        <v>1075</v>
      </c>
      <c r="X724" s="5"/>
      <c r="Z724" s="10"/>
    </row>
    <row r="725" spans="1:26" ht="30" customHeight="1">
      <c r="A725" s="15" t="s">
        <v>1076</v>
      </c>
      <c r="B725" s="16">
        <v>45634</v>
      </c>
      <c r="C725" s="16">
        <v>45633</v>
      </c>
      <c r="D725" s="16">
        <v>45634</v>
      </c>
      <c r="E725" s="13" t="s">
        <v>7</v>
      </c>
      <c r="F725" s="21"/>
      <c r="G725" s="24">
        <f t="shared" si="11"/>
        <v>1</v>
      </c>
      <c r="H725" s="24"/>
      <c r="I725" s="17"/>
      <c r="X725" s="5"/>
      <c r="Z725" s="10"/>
    </row>
    <row r="726" spans="1:26" ht="30" customHeight="1">
      <c r="A726" s="11" t="s">
        <v>1077</v>
      </c>
      <c r="B726" s="12"/>
      <c r="C726" s="12"/>
      <c r="D726" s="12"/>
      <c r="E726" s="18" t="s">
        <v>63</v>
      </c>
      <c r="F726" s="20" t="s">
        <v>8</v>
      </c>
      <c r="G726" s="23">
        <f t="shared" si="11"/>
        <v>0</v>
      </c>
      <c r="H726" s="23"/>
      <c r="I726" s="14" t="s">
        <v>1078</v>
      </c>
      <c r="X726" s="5"/>
      <c r="Z726" s="10"/>
    </row>
    <row r="727" spans="1:26" ht="30" customHeight="1">
      <c r="A727" s="15" t="s">
        <v>1079</v>
      </c>
      <c r="B727" s="16"/>
      <c r="C727" s="16"/>
      <c r="D727" s="16"/>
      <c r="E727" s="18" t="s">
        <v>63</v>
      </c>
      <c r="F727" s="21" t="s">
        <v>8</v>
      </c>
      <c r="G727" s="24">
        <f t="shared" si="11"/>
        <v>0</v>
      </c>
      <c r="H727" s="24"/>
      <c r="I727" s="17" t="s">
        <v>1080</v>
      </c>
      <c r="X727" s="5"/>
      <c r="Z727" s="10"/>
    </row>
    <row r="728" spans="1:26" ht="30" customHeight="1">
      <c r="A728" s="11" t="s">
        <v>1081</v>
      </c>
      <c r="B728" s="12">
        <v>45634</v>
      </c>
      <c r="C728" s="12">
        <v>45633</v>
      </c>
      <c r="D728" s="12">
        <v>45634</v>
      </c>
      <c r="E728" s="13" t="s">
        <v>7</v>
      </c>
      <c r="F728" s="20"/>
      <c r="G728" s="23">
        <f t="shared" si="11"/>
        <v>1</v>
      </c>
      <c r="H728" s="23"/>
      <c r="I728" s="14" t="s">
        <v>1082</v>
      </c>
      <c r="X728" s="5"/>
      <c r="Z728" s="10"/>
    </row>
    <row r="729" spans="1:26" ht="30" customHeight="1">
      <c r="A729" s="15" t="s">
        <v>1083</v>
      </c>
      <c r="B729" s="16"/>
      <c r="C729" s="16"/>
      <c r="D729" s="16"/>
      <c r="E729" s="18" t="s">
        <v>63</v>
      </c>
      <c r="F729" s="21" t="s">
        <v>8</v>
      </c>
      <c r="G729" s="24">
        <f t="shared" si="11"/>
        <v>0</v>
      </c>
      <c r="H729" s="24"/>
      <c r="I729" s="17"/>
      <c r="X729" s="5"/>
      <c r="Z729" s="10"/>
    </row>
    <row r="730" spans="1:26" ht="30" customHeight="1">
      <c r="A730" s="11" t="s">
        <v>1084</v>
      </c>
      <c r="B730" s="12"/>
      <c r="C730" s="12"/>
      <c r="D730" s="12"/>
      <c r="E730" s="18" t="s">
        <v>63</v>
      </c>
      <c r="F730" s="20" t="s">
        <v>8</v>
      </c>
      <c r="G730" s="23">
        <f t="shared" si="11"/>
        <v>0</v>
      </c>
      <c r="H730" s="23"/>
      <c r="I730" s="14" t="s">
        <v>1085</v>
      </c>
      <c r="X730" s="5"/>
      <c r="Z730" s="10"/>
    </row>
    <row r="731" spans="1:26" ht="30" customHeight="1">
      <c r="A731" s="15" t="s">
        <v>1086</v>
      </c>
      <c r="B731" s="16"/>
      <c r="C731" s="16"/>
      <c r="D731" s="16"/>
      <c r="E731" s="18" t="s">
        <v>63</v>
      </c>
      <c r="F731" s="21" t="s">
        <v>8</v>
      </c>
      <c r="G731" s="24">
        <f t="shared" si="11"/>
        <v>0</v>
      </c>
      <c r="H731" s="24"/>
      <c r="I731" s="17" t="s">
        <v>1087</v>
      </c>
      <c r="X731" s="5"/>
      <c r="Z731" s="10"/>
    </row>
    <row r="732" spans="1:26" ht="30" customHeight="1">
      <c r="A732" s="11" t="s">
        <v>1088</v>
      </c>
      <c r="B732" s="12"/>
      <c r="C732" s="12"/>
      <c r="D732" s="12"/>
      <c r="E732" s="18" t="s">
        <v>63</v>
      </c>
      <c r="F732" s="20" t="s">
        <v>8</v>
      </c>
      <c r="G732" s="23">
        <f t="shared" si="11"/>
        <v>0</v>
      </c>
      <c r="H732" s="23"/>
      <c r="I732" s="14" t="s">
        <v>1089</v>
      </c>
      <c r="X732" s="5"/>
      <c r="Z732" s="10"/>
    </row>
    <row r="733" spans="1:26" ht="30" customHeight="1">
      <c r="A733" s="15" t="s">
        <v>1090</v>
      </c>
      <c r="B733" s="16"/>
      <c r="C733" s="16"/>
      <c r="D733" s="16"/>
      <c r="E733" s="18" t="s">
        <v>63</v>
      </c>
      <c r="F733" s="21" t="s">
        <v>8</v>
      </c>
      <c r="G733" s="24">
        <f t="shared" si="11"/>
        <v>0</v>
      </c>
      <c r="H733" s="24"/>
      <c r="I733" s="17" t="s">
        <v>1091</v>
      </c>
      <c r="X733" s="5"/>
      <c r="Z733" s="10"/>
    </row>
    <row r="734" spans="1:26" ht="30" customHeight="1">
      <c r="A734" s="11" t="s">
        <v>1092</v>
      </c>
      <c r="B734" s="12"/>
      <c r="C734" s="12"/>
      <c r="D734" s="12"/>
      <c r="E734" s="18" t="s">
        <v>63</v>
      </c>
      <c r="F734" s="20" t="s">
        <v>8</v>
      </c>
      <c r="G734" s="23">
        <f t="shared" si="11"/>
        <v>0</v>
      </c>
      <c r="H734" s="23"/>
      <c r="I734" s="14" t="s">
        <v>1093</v>
      </c>
      <c r="X734" s="5"/>
      <c r="Z734" s="10"/>
    </row>
    <row r="735" spans="1:26" ht="30" customHeight="1">
      <c r="A735" s="15" t="s">
        <v>1094</v>
      </c>
      <c r="B735" s="16"/>
      <c r="C735" s="16"/>
      <c r="D735" s="16"/>
      <c r="E735" s="18" t="s">
        <v>63</v>
      </c>
      <c r="F735" s="21" t="s">
        <v>8</v>
      </c>
      <c r="G735" s="24">
        <f t="shared" si="11"/>
        <v>0</v>
      </c>
      <c r="H735" s="24"/>
      <c r="I735" s="17" t="s">
        <v>1095</v>
      </c>
      <c r="X735" s="5"/>
      <c r="Z735" s="10"/>
    </row>
    <row r="736" spans="1:26" ht="30" customHeight="1">
      <c r="A736" s="11" t="s">
        <v>1096</v>
      </c>
      <c r="B736" s="12"/>
      <c r="C736" s="12"/>
      <c r="D736" s="12"/>
      <c r="E736" s="18" t="s">
        <v>63</v>
      </c>
      <c r="F736" s="20" t="s">
        <v>8</v>
      </c>
      <c r="G736" s="23">
        <f t="shared" si="11"/>
        <v>0</v>
      </c>
      <c r="H736" s="23"/>
      <c r="I736" s="14" t="s">
        <v>1097</v>
      </c>
      <c r="X736" s="5"/>
      <c r="Z736" s="10"/>
    </row>
    <row r="737" spans="1:26" ht="30" customHeight="1">
      <c r="A737" s="15" t="s">
        <v>1098</v>
      </c>
      <c r="B737" s="16"/>
      <c r="C737" s="16"/>
      <c r="D737" s="16"/>
      <c r="E737" s="18" t="s">
        <v>63</v>
      </c>
      <c r="F737" s="21" t="s">
        <v>8</v>
      </c>
      <c r="G737" s="24">
        <f t="shared" si="11"/>
        <v>0</v>
      </c>
      <c r="H737" s="24"/>
      <c r="I737" s="17"/>
      <c r="X737" s="5"/>
      <c r="Z737" s="10"/>
    </row>
    <row r="738" spans="1:26" ht="30" customHeight="1">
      <c r="A738" s="11" t="s">
        <v>1099</v>
      </c>
      <c r="B738" s="12">
        <v>45636</v>
      </c>
      <c r="C738" s="12">
        <v>45633</v>
      </c>
      <c r="D738" s="12">
        <v>45636</v>
      </c>
      <c r="E738" s="13" t="s">
        <v>7</v>
      </c>
      <c r="F738" s="20" t="s">
        <v>8</v>
      </c>
      <c r="G738" s="23">
        <f t="shared" si="11"/>
        <v>1</v>
      </c>
      <c r="H738" s="23"/>
      <c r="I738" s="14" t="s">
        <v>1100</v>
      </c>
      <c r="X738" s="5"/>
      <c r="Z738" s="10"/>
    </row>
    <row r="739" spans="1:26" ht="30" customHeight="1">
      <c r="A739" s="15" t="s">
        <v>1101</v>
      </c>
      <c r="B739" s="16"/>
      <c r="C739" s="16"/>
      <c r="D739" s="16"/>
      <c r="E739" s="18" t="s">
        <v>63</v>
      </c>
      <c r="F739" s="21"/>
      <c r="G739" s="24">
        <f t="shared" si="11"/>
        <v>0</v>
      </c>
      <c r="H739" s="24"/>
      <c r="I739" s="17" t="s">
        <v>1102</v>
      </c>
      <c r="X739" s="5"/>
      <c r="Z739" s="10"/>
    </row>
    <row r="740" spans="1:26" ht="30" customHeight="1">
      <c r="A740" s="11" t="s">
        <v>1103</v>
      </c>
      <c r="B740" s="12"/>
      <c r="C740" s="12"/>
      <c r="D740" s="12"/>
      <c r="E740" s="18" t="s">
        <v>63</v>
      </c>
      <c r="F740" s="20" t="s">
        <v>8</v>
      </c>
      <c r="G740" s="23">
        <f t="shared" si="11"/>
        <v>0</v>
      </c>
      <c r="H740" s="23"/>
      <c r="I740" s="14" t="s">
        <v>1104</v>
      </c>
      <c r="X740" s="5"/>
      <c r="Z740" s="10"/>
    </row>
    <row r="741" spans="1:26" ht="30" customHeight="1">
      <c r="A741" s="15" t="s">
        <v>1105</v>
      </c>
      <c r="B741" s="16"/>
      <c r="C741" s="16"/>
      <c r="D741" s="16"/>
      <c r="E741" s="18" t="s">
        <v>63</v>
      </c>
      <c r="F741" s="21" t="s">
        <v>8</v>
      </c>
      <c r="G741" s="24">
        <f t="shared" si="11"/>
        <v>0</v>
      </c>
      <c r="H741" s="24"/>
      <c r="I741" s="17" t="s">
        <v>1106</v>
      </c>
      <c r="X741" s="5"/>
      <c r="Z741" s="10"/>
    </row>
    <row r="742" spans="1:26" ht="30" customHeight="1">
      <c r="A742" s="11" t="s">
        <v>1107</v>
      </c>
      <c r="B742" s="12"/>
      <c r="C742" s="12"/>
      <c r="D742" s="12"/>
      <c r="E742" s="18" t="s">
        <v>63</v>
      </c>
      <c r="F742" s="20" t="s">
        <v>8</v>
      </c>
      <c r="G742" s="23">
        <f t="shared" si="11"/>
        <v>0</v>
      </c>
      <c r="H742" s="23"/>
      <c r="I742" s="14"/>
      <c r="X742" s="5"/>
      <c r="Z742" s="10"/>
    </row>
    <row r="743" spans="1:26" ht="30" customHeight="1">
      <c r="A743" s="15" t="s">
        <v>1108</v>
      </c>
      <c r="B743" s="16"/>
      <c r="C743" s="16"/>
      <c r="D743" s="16"/>
      <c r="E743" s="18" t="s">
        <v>63</v>
      </c>
      <c r="F743" s="21" t="s">
        <v>8</v>
      </c>
      <c r="G743" s="24">
        <f t="shared" si="11"/>
        <v>0</v>
      </c>
      <c r="H743" s="24"/>
      <c r="I743" s="17" t="s">
        <v>1109</v>
      </c>
      <c r="X743" s="5"/>
      <c r="Z743" s="10"/>
    </row>
    <row r="744" spans="1:26" ht="30" customHeight="1">
      <c r="A744" s="11" t="s">
        <v>1110</v>
      </c>
      <c r="B744" s="12">
        <v>45634</v>
      </c>
      <c r="C744" s="12">
        <v>45633</v>
      </c>
      <c r="D744" s="12">
        <v>45634</v>
      </c>
      <c r="E744" s="13" t="s">
        <v>7</v>
      </c>
      <c r="F744" s="20" t="s">
        <v>8</v>
      </c>
      <c r="G744" s="23">
        <f t="shared" si="11"/>
        <v>1</v>
      </c>
      <c r="H744" s="23"/>
      <c r="I744" s="14"/>
      <c r="X744" s="5"/>
      <c r="Z744" s="10"/>
    </row>
    <row r="745" spans="1:26" ht="30" customHeight="1">
      <c r="A745" s="15" t="s">
        <v>1111</v>
      </c>
      <c r="B745" s="16">
        <v>45634</v>
      </c>
      <c r="C745" s="16">
        <v>45633</v>
      </c>
      <c r="D745" s="16">
        <v>45635</v>
      </c>
      <c r="E745" s="13" t="s">
        <v>7</v>
      </c>
      <c r="F745" s="21" t="s">
        <v>8</v>
      </c>
      <c r="G745" s="24">
        <f t="shared" si="11"/>
        <v>2</v>
      </c>
      <c r="H745" s="24"/>
      <c r="I745" s="17"/>
      <c r="X745" s="5"/>
      <c r="Z745" s="10"/>
    </row>
    <row r="746" spans="1:26" ht="30" customHeight="1">
      <c r="A746" s="11" t="s">
        <v>901</v>
      </c>
      <c r="B746" s="12">
        <v>45634</v>
      </c>
      <c r="C746" s="12">
        <v>45633</v>
      </c>
      <c r="D746" s="12">
        <v>45635</v>
      </c>
      <c r="E746" s="13" t="s">
        <v>7</v>
      </c>
      <c r="F746" s="20" t="s">
        <v>8</v>
      </c>
      <c r="G746" s="23">
        <f t="shared" si="11"/>
        <v>2</v>
      </c>
      <c r="H746" s="23"/>
      <c r="I746" s="14" t="s">
        <v>1112</v>
      </c>
      <c r="X746" s="5"/>
      <c r="Z746" s="10"/>
    </row>
    <row r="747" spans="1:26" ht="30" customHeight="1">
      <c r="A747" s="15" t="s">
        <v>1113</v>
      </c>
      <c r="B747" s="16">
        <v>45634</v>
      </c>
      <c r="C747" s="16">
        <v>45633</v>
      </c>
      <c r="D747" s="16">
        <v>45634</v>
      </c>
      <c r="E747" s="13" t="s">
        <v>7</v>
      </c>
      <c r="F747" s="21" t="s">
        <v>8</v>
      </c>
      <c r="G747" s="24">
        <f t="shared" si="11"/>
        <v>1</v>
      </c>
      <c r="H747" s="24"/>
      <c r="I747" s="17"/>
      <c r="X747" s="5"/>
      <c r="Z747" s="10"/>
    </row>
    <row r="748" spans="1:26" ht="30" customHeight="1">
      <c r="A748" s="11" t="s">
        <v>1114</v>
      </c>
      <c r="B748" s="12">
        <v>45634</v>
      </c>
      <c r="C748" s="12">
        <v>45633</v>
      </c>
      <c r="D748" s="12">
        <v>45634</v>
      </c>
      <c r="E748" s="13" t="s">
        <v>7</v>
      </c>
      <c r="F748" s="20" t="s">
        <v>8</v>
      </c>
      <c r="G748" s="23">
        <f t="shared" si="11"/>
        <v>1</v>
      </c>
      <c r="H748" s="23"/>
      <c r="I748" s="14"/>
      <c r="X748" s="5"/>
      <c r="Z748" s="10"/>
    </row>
    <row r="749" spans="1:26" ht="30" customHeight="1">
      <c r="A749" s="15" t="s">
        <v>1115</v>
      </c>
      <c r="B749" s="16">
        <v>45634</v>
      </c>
      <c r="C749" s="16">
        <v>45633</v>
      </c>
      <c r="D749" s="16">
        <v>45634</v>
      </c>
      <c r="E749" s="13" t="s">
        <v>7</v>
      </c>
      <c r="F749" s="21" t="s">
        <v>8</v>
      </c>
      <c r="G749" s="24">
        <f t="shared" si="11"/>
        <v>1</v>
      </c>
      <c r="H749" s="24"/>
      <c r="I749" s="17"/>
      <c r="X749" s="5"/>
      <c r="Z749" s="10"/>
    </row>
    <row r="750" spans="1:26" ht="30" customHeight="1">
      <c r="A750" s="11" t="s">
        <v>1116</v>
      </c>
      <c r="B750" s="12">
        <v>45634</v>
      </c>
      <c r="C750" s="12">
        <v>45633</v>
      </c>
      <c r="D750" s="12">
        <v>45634</v>
      </c>
      <c r="E750" s="13" t="s">
        <v>7</v>
      </c>
      <c r="F750" s="20" t="s">
        <v>8</v>
      </c>
      <c r="G750" s="23">
        <f t="shared" si="11"/>
        <v>1</v>
      </c>
      <c r="H750" s="23"/>
      <c r="I750" s="14"/>
      <c r="X750" s="5"/>
      <c r="Z750" s="10"/>
    </row>
    <row r="751" spans="1:26" ht="30" customHeight="1">
      <c r="A751" s="15" t="s">
        <v>1117</v>
      </c>
      <c r="B751" s="16">
        <v>45634</v>
      </c>
      <c r="C751" s="16">
        <v>45633</v>
      </c>
      <c r="D751" s="16">
        <v>45634</v>
      </c>
      <c r="E751" s="13" t="s">
        <v>7</v>
      </c>
      <c r="F751" s="21" t="s">
        <v>8</v>
      </c>
      <c r="G751" s="24">
        <f t="shared" si="11"/>
        <v>1</v>
      </c>
      <c r="H751" s="24"/>
      <c r="I751" s="17"/>
      <c r="X751" s="5"/>
      <c r="Z751" s="10"/>
    </row>
    <row r="752" spans="1:26" ht="30" customHeight="1">
      <c r="A752" s="11" t="s">
        <v>1118</v>
      </c>
      <c r="B752" s="12"/>
      <c r="C752" s="12"/>
      <c r="D752" s="12"/>
      <c r="E752" s="18" t="s">
        <v>63</v>
      </c>
      <c r="F752" s="20" t="s">
        <v>8</v>
      </c>
      <c r="G752" s="23">
        <f t="shared" si="11"/>
        <v>0</v>
      </c>
      <c r="H752" s="23"/>
      <c r="I752" s="14" t="s">
        <v>1119</v>
      </c>
      <c r="X752" s="5"/>
      <c r="Z752" s="10"/>
    </row>
    <row r="753" spans="1:26" ht="30" customHeight="1">
      <c r="A753" s="15" t="s">
        <v>1120</v>
      </c>
      <c r="B753" s="16"/>
      <c r="C753" s="16"/>
      <c r="D753" s="16"/>
      <c r="E753" s="18" t="s">
        <v>63</v>
      </c>
      <c r="F753" s="21" t="s">
        <v>8</v>
      </c>
      <c r="G753" s="24">
        <f t="shared" si="11"/>
        <v>0</v>
      </c>
      <c r="H753" s="24"/>
      <c r="I753" s="17" t="s">
        <v>1121</v>
      </c>
      <c r="X753" s="5"/>
      <c r="Z753" s="10"/>
    </row>
    <row r="754" spans="1:26" ht="30" customHeight="1">
      <c r="A754" s="11" t="s">
        <v>1122</v>
      </c>
      <c r="B754" s="12"/>
      <c r="C754" s="12"/>
      <c r="D754" s="12"/>
      <c r="E754" s="18" t="s">
        <v>63</v>
      </c>
      <c r="F754" s="20" t="s">
        <v>8</v>
      </c>
      <c r="G754" s="23">
        <f t="shared" si="11"/>
        <v>0</v>
      </c>
      <c r="H754" s="23"/>
      <c r="I754" s="14"/>
      <c r="X754" s="5"/>
      <c r="Z754" s="10"/>
    </row>
    <row r="755" spans="1:26" ht="30" customHeight="1">
      <c r="A755" s="15" t="s">
        <v>1123</v>
      </c>
      <c r="B755" s="16">
        <v>45638</v>
      </c>
      <c r="C755" s="16">
        <v>45633</v>
      </c>
      <c r="D755" s="16">
        <v>45638</v>
      </c>
      <c r="E755" s="13" t="s">
        <v>7</v>
      </c>
      <c r="F755" s="21" t="s">
        <v>8</v>
      </c>
      <c r="G755" s="24">
        <f t="shared" si="11"/>
        <v>1</v>
      </c>
      <c r="H755" s="24"/>
      <c r="I755" s="17"/>
      <c r="X755" s="5"/>
      <c r="Z755" s="10"/>
    </row>
    <row r="756" spans="1:26" ht="30" customHeight="1">
      <c r="A756" s="11" t="s">
        <v>1124</v>
      </c>
      <c r="B756" s="12"/>
      <c r="C756" s="12"/>
      <c r="D756" s="12"/>
      <c r="E756" s="18" t="s">
        <v>63</v>
      </c>
      <c r="F756" s="20" t="s">
        <v>8</v>
      </c>
      <c r="G756" s="23">
        <f t="shared" si="11"/>
        <v>0</v>
      </c>
      <c r="H756" s="23"/>
      <c r="I756" s="14"/>
      <c r="X756" s="5"/>
      <c r="Z756" s="10"/>
    </row>
    <row r="757" spans="1:26" ht="30" customHeight="1">
      <c r="A757" s="15" t="s">
        <v>1125</v>
      </c>
      <c r="B757" s="16"/>
      <c r="C757" s="16"/>
      <c r="D757" s="16"/>
      <c r="E757" s="18" t="s">
        <v>63</v>
      </c>
      <c r="F757" s="21" t="s">
        <v>8</v>
      </c>
      <c r="G757" s="24">
        <f t="shared" si="11"/>
        <v>0</v>
      </c>
      <c r="H757" s="24"/>
      <c r="I757" s="17"/>
      <c r="X757" s="5"/>
      <c r="Z757" s="10"/>
    </row>
    <row r="758" spans="1:26" ht="30" customHeight="1">
      <c r="A758" s="11" t="s">
        <v>1126</v>
      </c>
      <c r="B758" s="12"/>
      <c r="C758" s="12"/>
      <c r="D758" s="12"/>
      <c r="E758" s="18" t="s">
        <v>63</v>
      </c>
      <c r="F758" s="20" t="s">
        <v>8</v>
      </c>
      <c r="G758" s="23">
        <f t="shared" si="11"/>
        <v>0</v>
      </c>
      <c r="H758" s="23"/>
      <c r="I758" s="14" t="s">
        <v>1127</v>
      </c>
      <c r="X758" s="5"/>
      <c r="Z758" s="10"/>
    </row>
    <row r="759" spans="1:26" ht="30" customHeight="1">
      <c r="A759" s="15" t="s">
        <v>1128</v>
      </c>
      <c r="B759" s="16">
        <v>45636</v>
      </c>
      <c r="C759" s="16">
        <v>45633</v>
      </c>
      <c r="D759" s="16">
        <v>45636</v>
      </c>
      <c r="E759" s="13" t="s">
        <v>7</v>
      </c>
      <c r="F759" s="21" t="s">
        <v>8</v>
      </c>
      <c r="G759" s="24">
        <f t="shared" si="11"/>
        <v>1</v>
      </c>
      <c r="H759" s="24"/>
      <c r="I759" s="17"/>
      <c r="X759" s="5"/>
      <c r="Z759" s="10"/>
    </row>
    <row r="760" spans="1:26" ht="30" customHeight="1">
      <c r="A760" s="11" t="s">
        <v>1129</v>
      </c>
      <c r="B760" s="12"/>
      <c r="C760" s="12"/>
      <c r="D760" s="12"/>
      <c r="E760" s="18" t="s">
        <v>63</v>
      </c>
      <c r="F760" s="20" t="s">
        <v>8</v>
      </c>
      <c r="G760" s="23">
        <f t="shared" si="11"/>
        <v>0</v>
      </c>
      <c r="H760" s="23"/>
      <c r="I760" s="14" t="s">
        <v>1130</v>
      </c>
      <c r="X760" s="5"/>
      <c r="Z760" s="10"/>
    </row>
    <row r="761" spans="1:26" ht="30" customHeight="1">
      <c r="A761" s="15" t="s">
        <v>1131</v>
      </c>
      <c r="B761" s="16"/>
      <c r="C761" s="16"/>
      <c r="D761" s="16"/>
      <c r="E761" s="18" t="s">
        <v>63</v>
      </c>
      <c r="F761" s="21" t="s">
        <v>8</v>
      </c>
      <c r="G761" s="24">
        <f t="shared" si="11"/>
        <v>0</v>
      </c>
      <c r="H761" s="24"/>
      <c r="I761" s="17" t="s">
        <v>1132</v>
      </c>
      <c r="X761" s="5"/>
      <c r="Z761" s="10"/>
    </row>
    <row r="762" spans="1:26" ht="30" customHeight="1">
      <c r="A762" s="11" t="s">
        <v>1133</v>
      </c>
      <c r="B762" s="12"/>
      <c r="C762" s="12"/>
      <c r="D762" s="12"/>
      <c r="E762" s="18" t="s">
        <v>63</v>
      </c>
      <c r="F762" s="20" t="s">
        <v>8</v>
      </c>
      <c r="G762" s="23">
        <f t="shared" si="11"/>
        <v>0</v>
      </c>
      <c r="H762" s="23"/>
      <c r="I762" s="14" t="s">
        <v>1134</v>
      </c>
      <c r="X762" s="5"/>
      <c r="Z762" s="10"/>
    </row>
    <row r="763" spans="1:26" ht="30" customHeight="1">
      <c r="A763" s="15" t="s">
        <v>1135</v>
      </c>
      <c r="B763" s="16"/>
      <c r="C763" s="16"/>
      <c r="D763" s="16"/>
      <c r="E763" s="18" t="s">
        <v>63</v>
      </c>
      <c r="F763" s="21" t="s">
        <v>8</v>
      </c>
      <c r="G763" s="24">
        <f t="shared" si="11"/>
        <v>0</v>
      </c>
      <c r="H763" s="24"/>
      <c r="I763" s="17" t="s">
        <v>1136</v>
      </c>
      <c r="X763" s="5"/>
      <c r="Z763" s="10"/>
    </row>
    <row r="764" spans="1:26" ht="30" customHeight="1">
      <c r="A764" s="11" t="s">
        <v>1137</v>
      </c>
      <c r="B764" s="12"/>
      <c r="C764" s="12"/>
      <c r="D764" s="12"/>
      <c r="E764" s="18" t="s">
        <v>63</v>
      </c>
      <c r="F764" s="20" t="s">
        <v>8</v>
      </c>
      <c r="G764" s="23">
        <f t="shared" si="11"/>
        <v>0</v>
      </c>
      <c r="H764" s="23"/>
      <c r="I764" s="14" t="s">
        <v>1138</v>
      </c>
      <c r="X764" s="5"/>
      <c r="Z764" s="10"/>
    </row>
    <row r="765" spans="1:26" ht="30" customHeight="1">
      <c r="A765" s="15" t="s">
        <v>1139</v>
      </c>
      <c r="B765" s="16"/>
      <c r="C765" s="16"/>
      <c r="D765" s="16"/>
      <c r="E765" s="18" t="s">
        <v>63</v>
      </c>
      <c r="F765" s="21" t="s">
        <v>8</v>
      </c>
      <c r="G765" s="24">
        <f t="shared" si="11"/>
        <v>0</v>
      </c>
      <c r="H765" s="24"/>
      <c r="I765" s="17" t="s">
        <v>1140</v>
      </c>
      <c r="X765" s="5"/>
      <c r="Z765" s="10"/>
    </row>
    <row r="766" spans="1:26" ht="30" customHeight="1">
      <c r="A766" s="11" t="s">
        <v>1141</v>
      </c>
      <c r="B766" s="12"/>
      <c r="C766" s="12"/>
      <c r="D766" s="12"/>
      <c r="E766" s="18" t="s">
        <v>63</v>
      </c>
      <c r="F766" s="20" t="s">
        <v>8</v>
      </c>
      <c r="G766" s="23">
        <f t="shared" si="11"/>
        <v>0</v>
      </c>
      <c r="H766" s="23"/>
      <c r="I766" s="14"/>
      <c r="X766" s="5"/>
      <c r="Z766" s="10"/>
    </row>
    <row r="767" spans="1:26" ht="30" customHeight="1">
      <c r="A767" s="15" t="s">
        <v>1142</v>
      </c>
      <c r="B767" s="16"/>
      <c r="C767" s="16"/>
      <c r="D767" s="16"/>
      <c r="E767" s="18" t="s">
        <v>63</v>
      </c>
      <c r="F767" s="21" t="s">
        <v>8</v>
      </c>
      <c r="G767" s="24">
        <f t="shared" si="11"/>
        <v>0</v>
      </c>
      <c r="H767" s="24"/>
      <c r="I767" s="17" t="s">
        <v>1143</v>
      </c>
      <c r="X767" s="5"/>
      <c r="Z767" s="10"/>
    </row>
    <row r="768" spans="1:26" ht="30" customHeight="1">
      <c r="A768" s="11" t="s">
        <v>1144</v>
      </c>
      <c r="B768" s="12"/>
      <c r="C768" s="12"/>
      <c r="D768" s="12"/>
      <c r="E768" s="18" t="s">
        <v>63</v>
      </c>
      <c r="F768" s="20" t="s">
        <v>8</v>
      </c>
      <c r="G768" s="23">
        <f t="shared" si="11"/>
        <v>0</v>
      </c>
      <c r="H768" s="23"/>
      <c r="I768" s="14"/>
      <c r="X768" s="5"/>
      <c r="Z768" s="10"/>
    </row>
    <row r="769" spans="1:26" ht="30" customHeight="1">
      <c r="A769" s="15" t="s">
        <v>1145</v>
      </c>
      <c r="B769" s="16"/>
      <c r="C769" s="16"/>
      <c r="D769" s="16"/>
      <c r="E769" s="18" t="s">
        <v>63</v>
      </c>
      <c r="F769" s="21" t="s">
        <v>8</v>
      </c>
      <c r="G769" s="24">
        <f t="shared" si="11"/>
        <v>0</v>
      </c>
      <c r="H769" s="24"/>
      <c r="I769" s="17"/>
      <c r="X769" s="5"/>
      <c r="Z769" s="10"/>
    </row>
    <row r="770" spans="1:26" ht="30" customHeight="1">
      <c r="A770" s="11" t="s">
        <v>1146</v>
      </c>
      <c r="B770" s="12">
        <v>45636</v>
      </c>
      <c r="C770" s="12">
        <v>45633</v>
      </c>
      <c r="D770" s="12">
        <v>45636</v>
      </c>
      <c r="E770" s="13" t="s">
        <v>7</v>
      </c>
      <c r="F770" s="20" t="s">
        <v>8</v>
      </c>
      <c r="G770" s="23">
        <f t="shared" ref="G770:G811" si="12">IF(OR(ISBLANK(B770), ISBLANK(D770)), 0, IF(D770=B770, 1, D770-B770+1))</f>
        <v>1</v>
      </c>
      <c r="H770" s="23"/>
      <c r="I770" s="14"/>
      <c r="X770" s="5"/>
      <c r="Z770" s="10"/>
    </row>
    <row r="771" spans="1:26" ht="30" customHeight="1">
      <c r="A771" s="15" t="s">
        <v>1147</v>
      </c>
      <c r="B771" s="16">
        <v>45637</v>
      </c>
      <c r="C771" s="16">
        <v>45633</v>
      </c>
      <c r="D771" s="16">
        <v>45637</v>
      </c>
      <c r="E771" s="13" t="s">
        <v>7</v>
      </c>
      <c r="F771" s="21" t="s">
        <v>8</v>
      </c>
      <c r="G771" s="24">
        <f t="shared" si="12"/>
        <v>1</v>
      </c>
      <c r="H771" s="24"/>
      <c r="I771" s="17"/>
      <c r="X771" s="5"/>
      <c r="Z771" s="10"/>
    </row>
    <row r="772" spans="1:26" ht="30" customHeight="1">
      <c r="A772" s="11" t="s">
        <v>1148</v>
      </c>
      <c r="B772" s="12">
        <v>45637</v>
      </c>
      <c r="C772" s="12">
        <v>45633</v>
      </c>
      <c r="D772" s="12">
        <v>45637</v>
      </c>
      <c r="E772" s="13" t="s">
        <v>7</v>
      </c>
      <c r="F772" s="20" t="s">
        <v>8</v>
      </c>
      <c r="G772" s="23">
        <f t="shared" si="12"/>
        <v>1</v>
      </c>
      <c r="H772" s="23"/>
      <c r="I772" s="14"/>
      <c r="X772" s="5"/>
      <c r="Z772" s="10"/>
    </row>
    <row r="773" spans="1:26" ht="30" customHeight="1">
      <c r="A773" s="15" t="s">
        <v>1149</v>
      </c>
      <c r="B773" s="16">
        <v>45637</v>
      </c>
      <c r="C773" s="16">
        <v>45633</v>
      </c>
      <c r="D773" s="16">
        <v>45638</v>
      </c>
      <c r="E773" s="13" t="s">
        <v>7</v>
      </c>
      <c r="F773" s="21" t="s">
        <v>8</v>
      </c>
      <c r="G773" s="24">
        <f t="shared" si="12"/>
        <v>2</v>
      </c>
      <c r="H773" s="24"/>
      <c r="I773" s="17"/>
      <c r="X773" s="5"/>
      <c r="Z773" s="10"/>
    </row>
    <row r="774" spans="1:26" ht="30" customHeight="1">
      <c r="A774" s="11" t="s">
        <v>1150</v>
      </c>
      <c r="B774" s="12">
        <v>45638</v>
      </c>
      <c r="C774" s="12">
        <v>45633</v>
      </c>
      <c r="D774" s="12">
        <v>45638</v>
      </c>
      <c r="E774" s="13" t="s">
        <v>7</v>
      </c>
      <c r="F774" s="20" t="s">
        <v>8</v>
      </c>
      <c r="G774" s="23">
        <f t="shared" si="12"/>
        <v>1</v>
      </c>
      <c r="H774" s="23"/>
      <c r="I774" s="14" t="s">
        <v>1151</v>
      </c>
      <c r="X774" s="5"/>
      <c r="Z774" s="10"/>
    </row>
    <row r="775" spans="1:26" ht="30" customHeight="1">
      <c r="A775" s="15" t="s">
        <v>1152</v>
      </c>
      <c r="B775" s="16">
        <v>45638</v>
      </c>
      <c r="C775" s="16">
        <v>45633</v>
      </c>
      <c r="D775" s="16">
        <v>45638</v>
      </c>
      <c r="E775" s="13" t="s">
        <v>7</v>
      </c>
      <c r="F775" s="21" t="s">
        <v>8</v>
      </c>
      <c r="G775" s="24">
        <f t="shared" si="12"/>
        <v>1</v>
      </c>
      <c r="H775" s="24"/>
      <c r="I775" s="17" t="s">
        <v>1151</v>
      </c>
      <c r="X775" s="5"/>
      <c r="Z775" s="10"/>
    </row>
    <row r="776" spans="1:26" ht="30" customHeight="1">
      <c r="A776" s="11" t="s">
        <v>1153</v>
      </c>
      <c r="B776" s="12">
        <v>45638</v>
      </c>
      <c r="C776" s="12">
        <v>45633</v>
      </c>
      <c r="D776" s="12">
        <v>45638</v>
      </c>
      <c r="E776" s="13" t="s">
        <v>7</v>
      </c>
      <c r="F776" s="20" t="s">
        <v>8</v>
      </c>
      <c r="G776" s="23">
        <f t="shared" si="12"/>
        <v>1</v>
      </c>
      <c r="H776" s="23"/>
      <c r="I776" s="14" t="s">
        <v>1151</v>
      </c>
      <c r="X776" s="5"/>
      <c r="Z776" s="10"/>
    </row>
    <row r="777" spans="1:26" ht="30" customHeight="1">
      <c r="A777" s="15" t="s">
        <v>1154</v>
      </c>
      <c r="B777" s="16">
        <v>45638</v>
      </c>
      <c r="C777" s="16">
        <v>45633</v>
      </c>
      <c r="D777" s="16">
        <v>45638</v>
      </c>
      <c r="E777" s="13" t="s">
        <v>7</v>
      </c>
      <c r="F777" s="21" t="s">
        <v>8</v>
      </c>
      <c r="G777" s="24">
        <f t="shared" si="12"/>
        <v>1</v>
      </c>
      <c r="H777" s="24"/>
      <c r="I777" s="17"/>
      <c r="X777" s="5"/>
      <c r="Z777" s="10"/>
    </row>
    <row r="778" spans="1:26" ht="30" customHeight="1">
      <c r="A778" s="11" t="s">
        <v>1155</v>
      </c>
      <c r="B778" s="12">
        <v>45638</v>
      </c>
      <c r="C778" s="12">
        <v>45633</v>
      </c>
      <c r="D778" s="12">
        <v>45638</v>
      </c>
      <c r="E778" s="13" t="s">
        <v>7</v>
      </c>
      <c r="F778" s="20" t="s">
        <v>8</v>
      </c>
      <c r="G778" s="23">
        <f t="shared" si="12"/>
        <v>1</v>
      </c>
      <c r="H778" s="23"/>
      <c r="I778" s="14"/>
      <c r="X778" s="5"/>
      <c r="Z778" s="10"/>
    </row>
    <row r="779" spans="1:26" ht="30" customHeight="1">
      <c r="A779" s="15" t="s">
        <v>1156</v>
      </c>
      <c r="B779" s="16">
        <v>45638</v>
      </c>
      <c r="C779" s="16">
        <v>45633</v>
      </c>
      <c r="D779" s="16">
        <v>45638</v>
      </c>
      <c r="E779" s="13" t="s">
        <v>7</v>
      </c>
      <c r="F779" s="21" t="s">
        <v>8</v>
      </c>
      <c r="G779" s="24">
        <f t="shared" si="12"/>
        <v>1</v>
      </c>
      <c r="H779" s="24"/>
      <c r="I779" s="17"/>
      <c r="X779" s="5"/>
      <c r="Z779" s="10"/>
    </row>
    <row r="780" spans="1:26" ht="30" customHeight="1">
      <c r="A780" s="11" t="s">
        <v>1157</v>
      </c>
      <c r="B780" s="12"/>
      <c r="C780" s="12"/>
      <c r="D780" s="12"/>
      <c r="E780" s="18" t="s">
        <v>63</v>
      </c>
      <c r="F780" s="20" t="s">
        <v>8</v>
      </c>
      <c r="G780" s="23">
        <f t="shared" si="12"/>
        <v>0</v>
      </c>
      <c r="H780" s="23"/>
      <c r="I780" s="14"/>
      <c r="X780" s="5"/>
      <c r="Z780" s="10"/>
    </row>
    <row r="781" spans="1:26" ht="30" customHeight="1">
      <c r="A781" s="15" t="s">
        <v>1158</v>
      </c>
      <c r="B781" s="16"/>
      <c r="C781" s="16"/>
      <c r="D781" s="16"/>
      <c r="E781" s="18" t="s">
        <v>63</v>
      </c>
      <c r="F781" s="21" t="s">
        <v>8</v>
      </c>
      <c r="G781" s="24">
        <f t="shared" si="12"/>
        <v>0</v>
      </c>
      <c r="H781" s="24"/>
      <c r="I781" s="17" t="s">
        <v>1159</v>
      </c>
      <c r="X781" s="5"/>
      <c r="Z781" s="10"/>
    </row>
    <row r="782" spans="1:26" ht="30" customHeight="1">
      <c r="A782" s="11" t="s">
        <v>1160</v>
      </c>
      <c r="B782" s="12"/>
      <c r="C782" s="12"/>
      <c r="D782" s="12"/>
      <c r="E782" s="18" t="s">
        <v>63</v>
      </c>
      <c r="F782" s="20" t="s">
        <v>8</v>
      </c>
      <c r="G782" s="23">
        <f t="shared" si="12"/>
        <v>0</v>
      </c>
      <c r="H782" s="23"/>
      <c r="I782" s="14" t="s">
        <v>1161</v>
      </c>
      <c r="X782" s="5"/>
      <c r="Z782" s="10"/>
    </row>
    <row r="783" spans="1:26" ht="30" customHeight="1">
      <c r="A783" s="15" t="s">
        <v>1162</v>
      </c>
      <c r="B783" s="16"/>
      <c r="C783" s="16"/>
      <c r="D783" s="16"/>
      <c r="E783" s="18" t="s">
        <v>63</v>
      </c>
      <c r="F783" s="21" t="s">
        <v>8</v>
      </c>
      <c r="G783" s="24">
        <f t="shared" si="12"/>
        <v>0</v>
      </c>
      <c r="H783" s="24"/>
      <c r="I783" s="17" t="s">
        <v>1163</v>
      </c>
      <c r="X783" s="5"/>
      <c r="Z783" s="10"/>
    </row>
    <row r="784" spans="1:26" ht="30" customHeight="1">
      <c r="A784" s="11" t="s">
        <v>1164</v>
      </c>
      <c r="B784" s="12"/>
      <c r="C784" s="12"/>
      <c r="D784" s="12"/>
      <c r="E784" s="18" t="s">
        <v>63</v>
      </c>
      <c r="F784" s="20" t="s">
        <v>8</v>
      </c>
      <c r="G784" s="23">
        <f t="shared" si="12"/>
        <v>0</v>
      </c>
      <c r="H784" s="23"/>
      <c r="I784" s="14" t="s">
        <v>1165</v>
      </c>
      <c r="X784" s="5"/>
      <c r="Z784" s="10"/>
    </row>
    <row r="785" spans="1:26" ht="30" customHeight="1">
      <c r="A785" s="15" t="s">
        <v>1166</v>
      </c>
      <c r="B785" s="16"/>
      <c r="C785" s="16"/>
      <c r="D785" s="16"/>
      <c r="E785" s="18" t="s">
        <v>63</v>
      </c>
      <c r="F785" s="21" t="s">
        <v>8</v>
      </c>
      <c r="G785" s="24">
        <f t="shared" si="12"/>
        <v>0</v>
      </c>
      <c r="H785" s="24"/>
      <c r="I785" s="17" t="s">
        <v>1167</v>
      </c>
      <c r="X785" s="5"/>
      <c r="Z785" s="10"/>
    </row>
    <row r="786" spans="1:26" ht="30" customHeight="1">
      <c r="A786" s="11" t="s">
        <v>1168</v>
      </c>
      <c r="B786" s="12"/>
      <c r="C786" s="12"/>
      <c r="D786" s="12"/>
      <c r="E786" s="18" t="s">
        <v>63</v>
      </c>
      <c r="F786" s="20" t="s">
        <v>8</v>
      </c>
      <c r="G786" s="23">
        <f t="shared" si="12"/>
        <v>0</v>
      </c>
      <c r="H786" s="23"/>
      <c r="I786" s="14"/>
      <c r="X786" s="5"/>
      <c r="Z786" s="10"/>
    </row>
    <row r="787" spans="1:26" ht="30" customHeight="1">
      <c r="A787" s="15" t="s">
        <v>1169</v>
      </c>
      <c r="B787" s="16">
        <v>45638</v>
      </c>
      <c r="C787" s="16">
        <v>45633</v>
      </c>
      <c r="D787" s="16">
        <v>45638</v>
      </c>
      <c r="E787" s="13" t="s">
        <v>7</v>
      </c>
      <c r="F787" s="21" t="s">
        <v>8</v>
      </c>
      <c r="G787" s="24">
        <f t="shared" si="12"/>
        <v>1</v>
      </c>
      <c r="H787" s="24"/>
      <c r="I787" s="17"/>
      <c r="X787" s="5"/>
      <c r="Z787" s="10"/>
    </row>
    <row r="788" spans="1:26" ht="30" customHeight="1">
      <c r="A788" s="11" t="s">
        <v>1170</v>
      </c>
      <c r="B788" s="12"/>
      <c r="C788" s="12"/>
      <c r="D788" s="12"/>
      <c r="E788" s="18" t="s">
        <v>63</v>
      </c>
      <c r="F788" s="20" t="s">
        <v>8</v>
      </c>
      <c r="G788" s="23">
        <f t="shared" si="12"/>
        <v>0</v>
      </c>
      <c r="H788" s="23"/>
      <c r="I788" s="14"/>
      <c r="X788" s="5"/>
      <c r="Z788" s="10"/>
    </row>
    <row r="789" spans="1:26" ht="30" customHeight="1">
      <c r="A789" s="15" t="s">
        <v>1171</v>
      </c>
      <c r="B789" s="16"/>
      <c r="C789" s="16"/>
      <c r="D789" s="16"/>
      <c r="E789" s="18" t="s">
        <v>63</v>
      </c>
      <c r="F789" s="21" t="s">
        <v>8</v>
      </c>
      <c r="G789" s="24">
        <f t="shared" si="12"/>
        <v>0</v>
      </c>
      <c r="H789" s="24"/>
      <c r="I789" s="17"/>
      <c r="X789" s="5"/>
      <c r="Z789" s="10"/>
    </row>
    <row r="790" spans="1:26" ht="30" customHeight="1">
      <c r="A790" s="11" t="s">
        <v>1172</v>
      </c>
      <c r="B790" s="12"/>
      <c r="C790" s="12"/>
      <c r="D790" s="12"/>
      <c r="E790" s="18" t="s">
        <v>63</v>
      </c>
      <c r="F790" s="20" t="s">
        <v>8</v>
      </c>
      <c r="G790" s="23">
        <f t="shared" si="12"/>
        <v>0</v>
      </c>
      <c r="H790" s="23"/>
      <c r="I790" s="14"/>
      <c r="X790" s="5"/>
      <c r="Z790" s="10"/>
    </row>
    <row r="791" spans="1:26" ht="30" customHeight="1">
      <c r="A791" s="15" t="s">
        <v>1173</v>
      </c>
      <c r="B791" s="16"/>
      <c r="C791" s="16"/>
      <c r="D791" s="16"/>
      <c r="E791" s="18" t="s">
        <v>63</v>
      </c>
      <c r="F791" s="21" t="s">
        <v>8</v>
      </c>
      <c r="G791" s="24">
        <f t="shared" si="12"/>
        <v>0</v>
      </c>
      <c r="H791" s="24"/>
      <c r="I791" s="17"/>
      <c r="X791" s="5"/>
      <c r="Z791" s="10"/>
    </row>
    <row r="792" spans="1:26" ht="30" customHeight="1">
      <c r="A792" s="11" t="s">
        <v>1174</v>
      </c>
      <c r="B792" s="12"/>
      <c r="C792" s="12"/>
      <c r="D792" s="12"/>
      <c r="E792" s="18" t="s">
        <v>63</v>
      </c>
      <c r="F792" s="20" t="s">
        <v>8</v>
      </c>
      <c r="G792" s="23">
        <f t="shared" si="12"/>
        <v>0</v>
      </c>
      <c r="H792" s="23"/>
      <c r="I792" s="14" t="s">
        <v>1175</v>
      </c>
      <c r="X792" s="5"/>
      <c r="Z792" s="10"/>
    </row>
    <row r="793" spans="1:26" ht="30" customHeight="1">
      <c r="A793" s="15" t="s">
        <v>1176</v>
      </c>
      <c r="B793" s="16"/>
      <c r="C793" s="16"/>
      <c r="D793" s="16"/>
      <c r="E793" s="18" t="s">
        <v>63</v>
      </c>
      <c r="F793" s="21" t="s">
        <v>8</v>
      </c>
      <c r="G793" s="24">
        <f t="shared" si="12"/>
        <v>0</v>
      </c>
      <c r="H793" s="24"/>
      <c r="I793" s="17" t="s">
        <v>1177</v>
      </c>
      <c r="X793" s="5"/>
      <c r="Z793" s="10"/>
    </row>
    <row r="794" spans="1:26" ht="30" customHeight="1">
      <c r="A794" s="11" t="s">
        <v>1178</v>
      </c>
      <c r="B794" s="12"/>
      <c r="C794" s="12"/>
      <c r="D794" s="12"/>
      <c r="E794" s="18" t="s">
        <v>63</v>
      </c>
      <c r="F794" s="20" t="s">
        <v>8</v>
      </c>
      <c r="G794" s="23">
        <f t="shared" si="12"/>
        <v>0</v>
      </c>
      <c r="H794" s="23"/>
      <c r="I794" s="14"/>
      <c r="X794" s="5"/>
      <c r="Z794" s="10"/>
    </row>
    <row r="795" spans="1:26" ht="30" customHeight="1">
      <c r="A795" s="15" t="s">
        <v>1179</v>
      </c>
      <c r="B795" s="16"/>
      <c r="C795" s="16"/>
      <c r="D795" s="16"/>
      <c r="E795" s="18" t="s">
        <v>63</v>
      </c>
      <c r="F795" s="21" t="s">
        <v>1180</v>
      </c>
      <c r="G795" s="24">
        <f t="shared" si="12"/>
        <v>0</v>
      </c>
      <c r="H795" s="24"/>
      <c r="I795" s="17" t="s">
        <v>1181</v>
      </c>
      <c r="X795" s="5"/>
      <c r="Z795" s="10"/>
    </row>
    <row r="796" spans="1:26" ht="30" customHeight="1">
      <c r="A796" s="11" t="s">
        <v>1182</v>
      </c>
      <c r="B796" s="12"/>
      <c r="C796" s="12"/>
      <c r="D796" s="12"/>
      <c r="E796" s="18" t="s">
        <v>63</v>
      </c>
      <c r="F796" s="20" t="s">
        <v>8</v>
      </c>
      <c r="G796" s="23">
        <f t="shared" si="12"/>
        <v>0</v>
      </c>
      <c r="H796" s="23"/>
      <c r="I796" s="14" t="s">
        <v>1183</v>
      </c>
      <c r="X796" s="5"/>
      <c r="Z796" s="10"/>
    </row>
    <row r="797" spans="1:26" ht="30" customHeight="1">
      <c r="A797" s="15" t="s">
        <v>1184</v>
      </c>
      <c r="B797" s="16"/>
      <c r="C797" s="16"/>
      <c r="D797" s="16"/>
      <c r="E797" s="18" t="s">
        <v>63</v>
      </c>
      <c r="F797" s="21" t="s">
        <v>8</v>
      </c>
      <c r="G797" s="24">
        <f t="shared" si="12"/>
        <v>0</v>
      </c>
      <c r="H797" s="24"/>
      <c r="I797" s="17"/>
      <c r="X797" s="5"/>
      <c r="Z797" s="10"/>
    </row>
    <row r="798" spans="1:26" ht="30" customHeight="1">
      <c r="A798" s="11" t="s">
        <v>1185</v>
      </c>
      <c r="B798" s="12"/>
      <c r="C798" s="12"/>
      <c r="D798" s="12"/>
      <c r="E798" s="18" t="s">
        <v>63</v>
      </c>
      <c r="F798" s="20" t="s">
        <v>8</v>
      </c>
      <c r="G798" s="23">
        <f t="shared" si="12"/>
        <v>0</v>
      </c>
      <c r="H798" s="23"/>
      <c r="I798" s="14"/>
      <c r="X798" s="5"/>
      <c r="Z798" s="10"/>
    </row>
    <row r="799" spans="1:26" ht="30" customHeight="1">
      <c r="A799" s="15" t="s">
        <v>1186</v>
      </c>
      <c r="B799" s="16">
        <v>45638</v>
      </c>
      <c r="C799" s="16">
        <v>45633</v>
      </c>
      <c r="D799" s="16">
        <v>45638</v>
      </c>
      <c r="E799" s="13" t="s">
        <v>7</v>
      </c>
      <c r="F799" s="21" t="s">
        <v>8</v>
      </c>
      <c r="G799" s="24">
        <f t="shared" si="12"/>
        <v>1</v>
      </c>
      <c r="H799" s="24"/>
      <c r="I799" s="17" t="s">
        <v>1187</v>
      </c>
      <c r="X799" s="5"/>
      <c r="Z799" s="10"/>
    </row>
    <row r="800" spans="1:26" ht="30" customHeight="1">
      <c r="A800" s="11" t="s">
        <v>1188</v>
      </c>
      <c r="B800" s="12">
        <v>45638</v>
      </c>
      <c r="C800" s="12">
        <v>45633</v>
      </c>
      <c r="D800" s="12">
        <v>45638</v>
      </c>
      <c r="E800" s="13" t="s">
        <v>7</v>
      </c>
      <c r="F800" s="20" t="s">
        <v>8</v>
      </c>
      <c r="G800" s="23">
        <f t="shared" si="12"/>
        <v>1</v>
      </c>
      <c r="H800" s="23"/>
      <c r="I800" s="14"/>
      <c r="X800" s="5"/>
      <c r="Z800" s="10"/>
    </row>
    <row r="801" spans="1:26" ht="30" customHeight="1">
      <c r="A801" s="15" t="s">
        <v>1189</v>
      </c>
      <c r="B801" s="16">
        <v>45639</v>
      </c>
      <c r="C801" s="16">
        <v>45633</v>
      </c>
      <c r="D801" s="16">
        <v>45639</v>
      </c>
      <c r="E801" s="13" t="s">
        <v>7</v>
      </c>
      <c r="F801" s="21" t="s">
        <v>8</v>
      </c>
      <c r="G801" s="24">
        <f t="shared" si="12"/>
        <v>1</v>
      </c>
      <c r="H801" s="24"/>
      <c r="I801" s="17"/>
      <c r="X801" s="5"/>
      <c r="Z801" s="10"/>
    </row>
    <row r="802" spans="1:26" ht="30" customHeight="1">
      <c r="A802" s="11" t="s">
        <v>1190</v>
      </c>
      <c r="B802" s="12">
        <v>45639</v>
      </c>
      <c r="C802" s="12">
        <v>45633</v>
      </c>
      <c r="D802" s="12">
        <v>45639</v>
      </c>
      <c r="E802" s="13" t="s">
        <v>7</v>
      </c>
      <c r="F802" s="20" t="s">
        <v>8</v>
      </c>
      <c r="G802" s="23">
        <f t="shared" si="12"/>
        <v>1</v>
      </c>
      <c r="H802" s="23"/>
      <c r="I802" s="14"/>
      <c r="X802" s="5"/>
      <c r="Z802" s="10"/>
    </row>
    <row r="803" spans="1:26" ht="30" customHeight="1">
      <c r="A803" s="15" t="s">
        <v>1191</v>
      </c>
      <c r="B803" s="16">
        <v>45639</v>
      </c>
      <c r="C803" s="16">
        <v>45633</v>
      </c>
      <c r="D803" s="16">
        <v>45639</v>
      </c>
      <c r="E803" s="13" t="s">
        <v>7</v>
      </c>
      <c r="F803" s="21" t="s">
        <v>8</v>
      </c>
      <c r="G803" s="24">
        <f t="shared" si="12"/>
        <v>1</v>
      </c>
      <c r="H803" s="24"/>
      <c r="I803" s="17"/>
      <c r="X803" s="5"/>
      <c r="Z803" s="10"/>
    </row>
    <row r="804" spans="1:26" ht="30" customHeight="1">
      <c r="A804" s="11" t="s">
        <v>1192</v>
      </c>
      <c r="B804" s="12">
        <v>45639</v>
      </c>
      <c r="C804" s="12">
        <v>45633</v>
      </c>
      <c r="D804" s="12">
        <v>45639</v>
      </c>
      <c r="E804" s="13" t="s">
        <v>7</v>
      </c>
      <c r="F804" s="20" t="s">
        <v>8</v>
      </c>
      <c r="G804" s="23">
        <f t="shared" si="12"/>
        <v>1</v>
      </c>
      <c r="H804" s="23"/>
      <c r="I804" s="14"/>
      <c r="X804" s="5"/>
      <c r="Z804" s="10"/>
    </row>
    <row r="805" spans="1:26" ht="30" customHeight="1">
      <c r="A805" s="15" t="s">
        <v>1193</v>
      </c>
      <c r="B805" s="16">
        <v>45639</v>
      </c>
      <c r="C805" s="16">
        <v>45633</v>
      </c>
      <c r="D805" s="16">
        <v>45639</v>
      </c>
      <c r="E805" s="13" t="s">
        <v>7</v>
      </c>
      <c r="F805" s="21" t="s">
        <v>8</v>
      </c>
      <c r="G805" s="24">
        <f t="shared" si="12"/>
        <v>1</v>
      </c>
      <c r="H805" s="24"/>
      <c r="I805" s="17"/>
      <c r="X805" s="5"/>
      <c r="Z805" s="10"/>
    </row>
    <row r="806" spans="1:26" ht="30" customHeight="1">
      <c r="A806" s="11" t="s">
        <v>1194</v>
      </c>
      <c r="B806" s="12"/>
      <c r="C806" s="12"/>
      <c r="D806" s="12"/>
      <c r="E806" s="18" t="s">
        <v>63</v>
      </c>
      <c r="F806" s="20" t="s">
        <v>8</v>
      </c>
      <c r="G806" s="23">
        <f t="shared" si="12"/>
        <v>0</v>
      </c>
      <c r="H806" s="23"/>
      <c r="I806" s="14"/>
      <c r="X806" s="5"/>
      <c r="Z806" s="10"/>
    </row>
    <row r="807" spans="1:26" ht="30" customHeight="1">
      <c r="A807" s="15" t="s">
        <v>1195</v>
      </c>
      <c r="B807" s="16">
        <v>45639</v>
      </c>
      <c r="C807" s="16">
        <v>45633</v>
      </c>
      <c r="D807" s="16">
        <v>45639</v>
      </c>
      <c r="E807" s="13" t="s">
        <v>7</v>
      </c>
      <c r="F807" s="21" t="s">
        <v>8</v>
      </c>
      <c r="G807" s="24">
        <f t="shared" si="12"/>
        <v>1</v>
      </c>
      <c r="H807" s="24"/>
      <c r="I807" s="17"/>
      <c r="X807" s="5"/>
      <c r="Z807" s="10"/>
    </row>
    <row r="808" spans="1:26" ht="30" customHeight="1">
      <c r="A808" s="11" t="s">
        <v>1196</v>
      </c>
      <c r="B808" s="12"/>
      <c r="C808" s="12"/>
      <c r="D808" s="12"/>
      <c r="E808" s="18" t="s">
        <v>63</v>
      </c>
      <c r="F808" s="20" t="s">
        <v>8</v>
      </c>
      <c r="G808" s="23">
        <f t="shared" si="12"/>
        <v>0</v>
      </c>
      <c r="H808" s="23"/>
      <c r="I808" s="14" t="s">
        <v>1197</v>
      </c>
      <c r="X808" s="5"/>
      <c r="Z808" s="10"/>
    </row>
    <row r="809" spans="1:26" ht="30" customHeight="1">
      <c r="A809" s="15" t="s">
        <v>1198</v>
      </c>
      <c r="B809" s="16">
        <v>45642</v>
      </c>
      <c r="C809" s="16">
        <v>45640</v>
      </c>
      <c r="D809" s="16">
        <v>45642</v>
      </c>
      <c r="E809" s="13" t="s">
        <v>7</v>
      </c>
      <c r="F809" s="21" t="s">
        <v>8</v>
      </c>
      <c r="G809" s="24">
        <f t="shared" si="12"/>
        <v>1</v>
      </c>
      <c r="H809" s="24"/>
      <c r="I809" s="17" t="s">
        <v>1199</v>
      </c>
      <c r="X809" s="5"/>
      <c r="Z809" s="10"/>
    </row>
    <row r="810" spans="1:26" ht="30" customHeight="1">
      <c r="A810" s="11" t="s">
        <v>1200</v>
      </c>
      <c r="B810" s="12">
        <v>45642</v>
      </c>
      <c r="C810" s="12">
        <v>45642</v>
      </c>
      <c r="D810" s="12">
        <v>45642</v>
      </c>
      <c r="E810" s="13" t="s">
        <v>7</v>
      </c>
      <c r="F810" s="20" t="s">
        <v>8</v>
      </c>
      <c r="G810" s="23">
        <f t="shared" si="12"/>
        <v>1</v>
      </c>
      <c r="H810" s="23"/>
      <c r="I810" s="14"/>
      <c r="X810" s="5"/>
      <c r="Z810" s="10"/>
    </row>
    <row r="811" spans="1:26" ht="30" customHeight="1">
      <c r="A811" s="15" t="s">
        <v>1201</v>
      </c>
      <c r="B811" s="16">
        <v>45643</v>
      </c>
      <c r="C811" s="16">
        <v>45640</v>
      </c>
      <c r="D811" s="16">
        <v>45643</v>
      </c>
      <c r="E811" s="13" t="s">
        <v>7</v>
      </c>
      <c r="F811" s="21" t="s">
        <v>8</v>
      </c>
      <c r="G811" s="24">
        <f t="shared" si="12"/>
        <v>1</v>
      </c>
      <c r="H811" s="24"/>
      <c r="I811" s="17"/>
      <c r="X811" s="5"/>
      <c r="Z811" s="10"/>
    </row>
    <row r="812" spans="1:26" ht="30" customHeight="1">
      <c r="A812" s="11" t="s">
        <v>1202</v>
      </c>
      <c r="B812" s="12">
        <v>45648</v>
      </c>
      <c r="C812" s="12">
        <v>45647</v>
      </c>
      <c r="D812" s="12">
        <v>45648</v>
      </c>
      <c r="E812" s="13" t="s">
        <v>7</v>
      </c>
      <c r="F812" s="20" t="s">
        <v>8</v>
      </c>
      <c r="G812" s="23">
        <f>IF(OR(ISBLANK(B813), ISBLANK(D813)), 0, IF(D813=B813, 1, D813-B813+1))</f>
        <v>1</v>
      </c>
      <c r="H812" s="23"/>
      <c r="I812" s="14" t="s">
        <v>1203</v>
      </c>
      <c r="X812" s="5"/>
      <c r="Z812" s="10"/>
    </row>
    <row r="813" spans="1:26" ht="30" customHeight="1">
      <c r="A813" s="15" t="s">
        <v>1204</v>
      </c>
      <c r="B813" s="16">
        <v>45647</v>
      </c>
      <c r="C813" s="16">
        <v>45647</v>
      </c>
      <c r="D813" s="16">
        <v>45647</v>
      </c>
      <c r="E813" s="13" t="s">
        <v>7</v>
      </c>
      <c r="F813" s="21" t="s">
        <v>8</v>
      </c>
      <c r="G813" s="24">
        <f>IF(OR(ISBLANK(B814), ISBLANK(D814)), 0, IF(D814=B814, 1, D814-B814+1))</f>
        <v>0</v>
      </c>
      <c r="H813" s="24"/>
      <c r="I813" s="17" t="s">
        <v>1205</v>
      </c>
      <c r="X813" s="5"/>
      <c r="Z813" s="10"/>
    </row>
    <row r="814" spans="1:26" ht="30" customHeight="1">
      <c r="A814" s="11" t="s">
        <v>1206</v>
      </c>
      <c r="B814" s="12"/>
      <c r="C814" s="12"/>
      <c r="D814" s="12"/>
      <c r="E814" s="18" t="s">
        <v>63</v>
      </c>
      <c r="F814" s="20" t="s">
        <v>8</v>
      </c>
      <c r="G814" s="23">
        <f t="shared" ref="G814:G877" si="13">IF(OR(ISBLANK(B814), ISBLANK(D814)), 0, IF(D814=B814, 1, D814-B814+1))</f>
        <v>0</v>
      </c>
      <c r="H814" s="23"/>
      <c r="I814" s="14"/>
      <c r="X814" s="5"/>
      <c r="Z814" s="10"/>
    </row>
    <row r="815" spans="1:26" ht="30" customHeight="1">
      <c r="A815" s="15" t="s">
        <v>1207</v>
      </c>
      <c r="B815" s="16">
        <v>45639</v>
      </c>
      <c r="C815" s="16">
        <v>45633</v>
      </c>
      <c r="D815" s="16">
        <v>45639</v>
      </c>
      <c r="E815" s="13" t="s">
        <v>7</v>
      </c>
      <c r="F815" s="21" t="s">
        <v>8</v>
      </c>
      <c r="G815" s="24">
        <f t="shared" si="13"/>
        <v>1</v>
      </c>
      <c r="H815" s="24"/>
      <c r="I815" s="17" t="s">
        <v>1208</v>
      </c>
      <c r="X815" s="5"/>
      <c r="Z815" s="10"/>
    </row>
    <row r="816" spans="1:26" ht="30" customHeight="1">
      <c r="A816" s="11" t="s">
        <v>1209</v>
      </c>
      <c r="B816" s="12">
        <v>45639</v>
      </c>
      <c r="C816" s="12">
        <v>45633</v>
      </c>
      <c r="D816" s="12">
        <v>45639</v>
      </c>
      <c r="E816" s="13" t="s">
        <v>7</v>
      </c>
      <c r="F816" s="20" t="s">
        <v>8</v>
      </c>
      <c r="G816" s="23">
        <f t="shared" si="13"/>
        <v>1</v>
      </c>
      <c r="H816" s="23"/>
      <c r="I816" s="14" t="s">
        <v>1210</v>
      </c>
      <c r="X816" s="5"/>
      <c r="Z816" s="10"/>
    </row>
    <row r="817" spans="1:26" ht="30" customHeight="1">
      <c r="A817" s="15" t="s">
        <v>1211</v>
      </c>
      <c r="B817" s="16">
        <v>45639</v>
      </c>
      <c r="C817" s="16">
        <v>45633</v>
      </c>
      <c r="D817" s="16">
        <v>45639</v>
      </c>
      <c r="E817" s="13" t="s">
        <v>7</v>
      </c>
      <c r="F817" s="21" t="s">
        <v>8</v>
      </c>
      <c r="G817" s="24">
        <f t="shared" si="13"/>
        <v>1</v>
      </c>
      <c r="H817" s="24"/>
      <c r="I817" s="17"/>
      <c r="X817" s="5"/>
      <c r="Z817" s="10"/>
    </row>
    <row r="818" spans="1:26" ht="30" customHeight="1">
      <c r="A818" s="11" t="s">
        <v>1212</v>
      </c>
      <c r="B818" s="12">
        <v>45639</v>
      </c>
      <c r="C818" s="12">
        <v>45633</v>
      </c>
      <c r="D818" s="12">
        <v>45639</v>
      </c>
      <c r="E818" s="13" t="s">
        <v>7</v>
      </c>
      <c r="F818" s="20" t="s">
        <v>8</v>
      </c>
      <c r="G818" s="23">
        <f t="shared" si="13"/>
        <v>1</v>
      </c>
      <c r="H818" s="23"/>
      <c r="I818" s="14"/>
      <c r="X818" s="5"/>
      <c r="Z818" s="10"/>
    </row>
    <row r="819" spans="1:26" ht="30" customHeight="1">
      <c r="A819" s="15" t="s">
        <v>1213</v>
      </c>
      <c r="B819" s="16"/>
      <c r="C819" s="16"/>
      <c r="D819" s="16"/>
      <c r="E819" s="18" t="s">
        <v>63</v>
      </c>
      <c r="F819" s="21" t="s">
        <v>8</v>
      </c>
      <c r="G819" s="24">
        <f t="shared" si="13"/>
        <v>0</v>
      </c>
      <c r="H819" s="24"/>
      <c r="I819" s="17"/>
      <c r="X819" s="5"/>
      <c r="Z819" s="10"/>
    </row>
    <row r="820" spans="1:26" ht="30" customHeight="1">
      <c r="A820" s="11" t="s">
        <v>1214</v>
      </c>
      <c r="B820" s="12">
        <v>45640</v>
      </c>
      <c r="C820" s="12">
        <v>45640</v>
      </c>
      <c r="D820" s="12">
        <v>45640</v>
      </c>
      <c r="E820" s="13" t="s">
        <v>7</v>
      </c>
      <c r="F820" s="20" t="s">
        <v>8</v>
      </c>
      <c r="G820" s="23">
        <f t="shared" si="13"/>
        <v>1</v>
      </c>
      <c r="H820" s="23"/>
      <c r="I820" s="14"/>
      <c r="X820" s="5"/>
      <c r="Z820" s="10"/>
    </row>
    <row r="821" spans="1:26" ht="30" customHeight="1">
      <c r="A821" s="15" t="s">
        <v>1215</v>
      </c>
      <c r="B821" s="16">
        <v>45640</v>
      </c>
      <c r="C821" s="16">
        <v>45640</v>
      </c>
      <c r="D821" s="16">
        <v>45640</v>
      </c>
      <c r="E821" s="13" t="s">
        <v>7</v>
      </c>
      <c r="F821" s="21" t="s">
        <v>8</v>
      </c>
      <c r="G821" s="24">
        <f t="shared" si="13"/>
        <v>1</v>
      </c>
      <c r="H821" s="24"/>
      <c r="I821" s="17"/>
      <c r="X821" s="5"/>
      <c r="Z821" s="10"/>
    </row>
    <row r="822" spans="1:26" ht="30" customHeight="1">
      <c r="A822" s="11" t="s">
        <v>1216</v>
      </c>
      <c r="B822" s="12">
        <v>45640</v>
      </c>
      <c r="C822" s="12">
        <v>45640</v>
      </c>
      <c r="D822" s="12">
        <v>45641</v>
      </c>
      <c r="E822" s="13" t="s">
        <v>7</v>
      </c>
      <c r="F822" s="20" t="s">
        <v>8</v>
      </c>
      <c r="G822" s="23">
        <f t="shared" si="13"/>
        <v>2</v>
      </c>
      <c r="H822" s="23"/>
      <c r="I822" s="14"/>
      <c r="X822" s="5"/>
      <c r="Z822" s="10"/>
    </row>
    <row r="823" spans="1:26" ht="30" customHeight="1">
      <c r="A823" s="15" t="s">
        <v>1217</v>
      </c>
      <c r="B823" s="16">
        <v>45641</v>
      </c>
      <c r="C823" s="16">
        <v>45640</v>
      </c>
      <c r="D823" s="16">
        <v>45641</v>
      </c>
      <c r="E823" s="13" t="s">
        <v>7</v>
      </c>
      <c r="F823" s="21" t="s">
        <v>8</v>
      </c>
      <c r="G823" s="24">
        <f t="shared" si="13"/>
        <v>1</v>
      </c>
      <c r="H823" s="24"/>
      <c r="I823" s="17"/>
      <c r="X823" s="5"/>
      <c r="Z823" s="10"/>
    </row>
    <row r="824" spans="1:26" ht="30" customHeight="1">
      <c r="A824" s="11" t="s">
        <v>1218</v>
      </c>
      <c r="B824" s="12">
        <v>45641</v>
      </c>
      <c r="C824" s="12">
        <v>45640</v>
      </c>
      <c r="D824" s="12">
        <v>45641</v>
      </c>
      <c r="E824" s="13" t="s">
        <v>7</v>
      </c>
      <c r="F824" s="20" t="s">
        <v>8</v>
      </c>
      <c r="G824" s="23">
        <f t="shared" si="13"/>
        <v>1</v>
      </c>
      <c r="H824" s="23"/>
      <c r="I824" s="14"/>
      <c r="X824" s="5"/>
      <c r="Z824" s="10"/>
    </row>
    <row r="825" spans="1:26" ht="30" customHeight="1">
      <c r="A825" s="15" t="s">
        <v>1219</v>
      </c>
      <c r="B825" s="16">
        <v>45641</v>
      </c>
      <c r="C825" s="16">
        <v>45641</v>
      </c>
      <c r="D825" s="16">
        <v>45641</v>
      </c>
      <c r="E825" s="13" t="s">
        <v>7</v>
      </c>
      <c r="F825" s="21" t="s">
        <v>8</v>
      </c>
      <c r="G825" s="24">
        <f t="shared" si="13"/>
        <v>1</v>
      </c>
      <c r="H825" s="24"/>
      <c r="I825" s="17" t="s">
        <v>1220</v>
      </c>
      <c r="X825" s="5"/>
      <c r="Z825" s="10"/>
    </row>
    <row r="826" spans="1:26" ht="30" customHeight="1">
      <c r="A826" s="11" t="s">
        <v>1221</v>
      </c>
      <c r="B826" s="12">
        <v>45640</v>
      </c>
      <c r="C826" s="12">
        <v>45640</v>
      </c>
      <c r="D826" s="12">
        <v>45640</v>
      </c>
      <c r="E826" s="13" t="s">
        <v>7</v>
      </c>
      <c r="F826" s="20" t="s">
        <v>8</v>
      </c>
      <c r="G826" s="23">
        <f t="shared" si="13"/>
        <v>1</v>
      </c>
      <c r="H826" s="23"/>
      <c r="I826" s="14"/>
      <c r="X826" s="5"/>
      <c r="Z826" s="10"/>
    </row>
    <row r="827" spans="1:26" ht="30" customHeight="1">
      <c r="A827" s="15" t="s">
        <v>1222</v>
      </c>
      <c r="B827" s="16">
        <v>45641</v>
      </c>
      <c r="C827" s="16">
        <v>45640</v>
      </c>
      <c r="D827" s="16">
        <v>45641</v>
      </c>
      <c r="E827" s="13" t="s">
        <v>7</v>
      </c>
      <c r="F827" s="21" t="s">
        <v>8</v>
      </c>
      <c r="G827" s="24">
        <f t="shared" si="13"/>
        <v>1</v>
      </c>
      <c r="H827" s="24"/>
      <c r="I827" s="17"/>
      <c r="X827" s="5"/>
      <c r="Z827" s="10"/>
    </row>
    <row r="828" spans="1:26" ht="30" customHeight="1">
      <c r="A828" s="11" t="s">
        <v>1223</v>
      </c>
      <c r="B828" s="12">
        <v>45641</v>
      </c>
      <c r="C828" s="12">
        <v>45640</v>
      </c>
      <c r="D828" s="12">
        <v>45641</v>
      </c>
      <c r="E828" s="13" t="s">
        <v>7</v>
      </c>
      <c r="F828" s="20" t="s">
        <v>8</v>
      </c>
      <c r="G828" s="23">
        <f t="shared" si="13"/>
        <v>1</v>
      </c>
      <c r="H828" s="23"/>
      <c r="I828" s="14"/>
      <c r="X828" s="5"/>
      <c r="Z828" s="10"/>
    </row>
    <row r="829" spans="1:26" ht="30" customHeight="1">
      <c r="A829" s="15" t="s">
        <v>1224</v>
      </c>
      <c r="B829" s="16">
        <v>45641</v>
      </c>
      <c r="C829" s="16">
        <v>45640</v>
      </c>
      <c r="D829" s="16">
        <v>45641</v>
      </c>
      <c r="E829" s="13" t="s">
        <v>7</v>
      </c>
      <c r="F829" s="21" t="s">
        <v>8</v>
      </c>
      <c r="G829" s="24">
        <f t="shared" si="13"/>
        <v>1</v>
      </c>
      <c r="H829" s="24"/>
      <c r="I829" s="17"/>
      <c r="X829" s="5"/>
      <c r="Z829" s="10"/>
    </row>
    <row r="830" spans="1:26" ht="30" customHeight="1">
      <c r="A830" s="11" t="s">
        <v>1225</v>
      </c>
      <c r="B830" s="12"/>
      <c r="C830" s="12"/>
      <c r="D830" s="12"/>
      <c r="E830" s="18" t="s">
        <v>63</v>
      </c>
      <c r="F830" s="20" t="s">
        <v>8</v>
      </c>
      <c r="G830" s="23">
        <f t="shared" si="13"/>
        <v>0</v>
      </c>
      <c r="H830" s="23"/>
      <c r="I830" s="14" t="s">
        <v>1226</v>
      </c>
      <c r="X830" s="5"/>
      <c r="Z830" s="10"/>
    </row>
    <row r="831" spans="1:26" ht="30" customHeight="1">
      <c r="A831" s="15" t="s">
        <v>1227</v>
      </c>
      <c r="B831" s="16">
        <v>45640</v>
      </c>
      <c r="C831" s="16">
        <v>45640</v>
      </c>
      <c r="D831" s="16">
        <v>45640</v>
      </c>
      <c r="E831" s="13" t="s">
        <v>7</v>
      </c>
      <c r="F831" s="21" t="s">
        <v>8</v>
      </c>
      <c r="G831" s="24">
        <f t="shared" si="13"/>
        <v>1</v>
      </c>
      <c r="H831" s="24"/>
      <c r="I831" s="17"/>
      <c r="X831" s="5"/>
      <c r="Z831" s="10"/>
    </row>
    <row r="832" spans="1:26" ht="30" customHeight="1">
      <c r="A832" s="11" t="s">
        <v>1228</v>
      </c>
      <c r="B832" s="12">
        <v>45640</v>
      </c>
      <c r="C832" s="12">
        <v>45640</v>
      </c>
      <c r="D832" s="12">
        <v>45640</v>
      </c>
      <c r="E832" s="13" t="s">
        <v>7</v>
      </c>
      <c r="F832" s="20" t="s">
        <v>8</v>
      </c>
      <c r="G832" s="23">
        <f t="shared" si="13"/>
        <v>1</v>
      </c>
      <c r="H832" s="23"/>
      <c r="I832" s="14"/>
      <c r="X832" s="5"/>
      <c r="Z832" s="10"/>
    </row>
    <row r="833" spans="1:26" ht="30" customHeight="1">
      <c r="A833" s="15" t="s">
        <v>1512</v>
      </c>
      <c r="B833" s="16"/>
      <c r="C833" s="16"/>
      <c r="D833" s="16"/>
      <c r="E833" s="18" t="s">
        <v>63</v>
      </c>
      <c r="F833" s="21" t="s">
        <v>8</v>
      </c>
      <c r="G833" s="24">
        <f t="shared" si="13"/>
        <v>0</v>
      </c>
      <c r="H833" s="24"/>
      <c r="I833" s="17"/>
      <c r="X833" s="5"/>
      <c r="Z833" s="10"/>
    </row>
    <row r="834" spans="1:26" ht="30" customHeight="1">
      <c r="A834" s="11" t="s">
        <v>1229</v>
      </c>
      <c r="B834" s="12"/>
      <c r="C834" s="12"/>
      <c r="D834" s="12"/>
      <c r="E834" s="18" t="s">
        <v>63</v>
      </c>
      <c r="F834" s="20" t="s">
        <v>8</v>
      </c>
      <c r="G834" s="23">
        <f t="shared" si="13"/>
        <v>0</v>
      </c>
      <c r="H834" s="23"/>
      <c r="I834" s="14" t="s">
        <v>1230</v>
      </c>
      <c r="X834" s="5"/>
      <c r="Z834" s="10"/>
    </row>
    <row r="835" spans="1:26" ht="30" customHeight="1">
      <c r="A835" s="15" t="s">
        <v>1231</v>
      </c>
      <c r="B835" s="16">
        <v>45642</v>
      </c>
      <c r="C835" s="16">
        <v>45640</v>
      </c>
      <c r="D835" s="16">
        <v>45642</v>
      </c>
      <c r="E835" s="13" t="s">
        <v>7</v>
      </c>
      <c r="F835" s="21" t="s">
        <v>8</v>
      </c>
      <c r="G835" s="24">
        <f t="shared" si="13"/>
        <v>1</v>
      </c>
      <c r="H835" s="24"/>
      <c r="I835" s="17"/>
      <c r="X835" s="5"/>
      <c r="Z835" s="10"/>
    </row>
    <row r="836" spans="1:26" ht="30" customHeight="1">
      <c r="A836" s="11" t="s">
        <v>1232</v>
      </c>
      <c r="B836" s="12"/>
      <c r="C836" s="12"/>
      <c r="D836" s="12"/>
      <c r="E836" s="18" t="s">
        <v>63</v>
      </c>
      <c r="F836" s="20" t="s">
        <v>8</v>
      </c>
      <c r="G836" s="23">
        <f t="shared" si="13"/>
        <v>0</v>
      </c>
      <c r="H836" s="23"/>
      <c r="I836" s="14" t="s">
        <v>1233</v>
      </c>
      <c r="X836" s="5"/>
      <c r="Z836" s="10"/>
    </row>
    <row r="837" spans="1:26" ht="30" customHeight="1">
      <c r="A837" s="15" t="s">
        <v>1234</v>
      </c>
      <c r="B837" s="16"/>
      <c r="C837" s="16"/>
      <c r="D837" s="16"/>
      <c r="E837" s="18" t="s">
        <v>63</v>
      </c>
      <c r="F837" s="21" t="s">
        <v>8</v>
      </c>
      <c r="G837" s="24">
        <f t="shared" si="13"/>
        <v>0</v>
      </c>
      <c r="H837" s="24"/>
      <c r="I837" s="17" t="s">
        <v>1235</v>
      </c>
      <c r="X837" s="5"/>
      <c r="Z837" s="10"/>
    </row>
    <row r="838" spans="1:26" ht="30" customHeight="1">
      <c r="A838" s="11" t="s">
        <v>1236</v>
      </c>
      <c r="B838" s="12">
        <v>45642</v>
      </c>
      <c r="C838" s="12">
        <v>45640</v>
      </c>
      <c r="D838" s="12">
        <v>45642</v>
      </c>
      <c r="E838" s="13" t="s">
        <v>7</v>
      </c>
      <c r="F838" s="20" t="s">
        <v>8</v>
      </c>
      <c r="G838" s="23">
        <f t="shared" si="13"/>
        <v>1</v>
      </c>
      <c r="H838" s="23"/>
      <c r="I838" s="14"/>
      <c r="X838" s="5"/>
      <c r="Z838" s="10"/>
    </row>
    <row r="839" spans="1:26" ht="30" customHeight="1">
      <c r="A839" s="15" t="s">
        <v>1237</v>
      </c>
      <c r="B839" s="16">
        <v>45642</v>
      </c>
      <c r="C839" s="16">
        <v>45640</v>
      </c>
      <c r="D839" s="16">
        <v>45642</v>
      </c>
      <c r="E839" s="13" t="s">
        <v>7</v>
      </c>
      <c r="F839" s="21" t="s">
        <v>8</v>
      </c>
      <c r="G839" s="24">
        <f t="shared" si="13"/>
        <v>1</v>
      </c>
      <c r="H839" s="24"/>
      <c r="I839" s="17"/>
      <c r="X839" s="5"/>
      <c r="Z839" s="10"/>
    </row>
    <row r="840" spans="1:26" ht="30" customHeight="1">
      <c r="A840" s="11" t="s">
        <v>1238</v>
      </c>
      <c r="B840" s="12"/>
      <c r="C840" s="12"/>
      <c r="D840" s="12"/>
      <c r="E840" s="18" t="s">
        <v>63</v>
      </c>
      <c r="F840" s="20" t="s">
        <v>8</v>
      </c>
      <c r="G840" s="23">
        <f t="shared" si="13"/>
        <v>0</v>
      </c>
      <c r="H840" s="23"/>
      <c r="I840" s="14"/>
      <c r="X840" s="5"/>
      <c r="Z840" s="10"/>
    </row>
    <row r="841" spans="1:26" ht="30" customHeight="1">
      <c r="A841" s="15" t="s">
        <v>1239</v>
      </c>
      <c r="B841" s="16">
        <v>45643</v>
      </c>
      <c r="C841" s="16">
        <v>45640</v>
      </c>
      <c r="D841" s="16">
        <v>45643</v>
      </c>
      <c r="E841" s="13" t="s">
        <v>7</v>
      </c>
      <c r="F841" s="21" t="s">
        <v>8</v>
      </c>
      <c r="G841" s="24">
        <f t="shared" si="13"/>
        <v>1</v>
      </c>
      <c r="H841" s="24"/>
      <c r="I841" s="17"/>
      <c r="X841" s="5"/>
      <c r="Z841" s="10"/>
    </row>
    <row r="842" spans="1:26" ht="30" customHeight="1">
      <c r="A842" s="11" t="s">
        <v>1240</v>
      </c>
      <c r="B842" s="12">
        <v>45643</v>
      </c>
      <c r="C842" s="12">
        <v>45640</v>
      </c>
      <c r="D842" s="12">
        <v>45643</v>
      </c>
      <c r="E842" s="13" t="s">
        <v>7</v>
      </c>
      <c r="F842" s="20" t="s">
        <v>8</v>
      </c>
      <c r="G842" s="23">
        <f t="shared" si="13"/>
        <v>1</v>
      </c>
      <c r="H842" s="23"/>
      <c r="I842" s="14"/>
      <c r="X842" s="5"/>
      <c r="Z842" s="10"/>
    </row>
    <row r="843" spans="1:26" ht="30" customHeight="1">
      <c r="A843" s="15" t="s">
        <v>1241</v>
      </c>
      <c r="B843" s="16">
        <v>45643</v>
      </c>
      <c r="C843" s="16">
        <v>45640</v>
      </c>
      <c r="D843" s="16">
        <v>45643</v>
      </c>
      <c r="E843" s="13" t="s">
        <v>7</v>
      </c>
      <c r="F843" s="21" t="s">
        <v>8</v>
      </c>
      <c r="G843" s="24">
        <f t="shared" si="13"/>
        <v>1</v>
      </c>
      <c r="H843" s="24"/>
      <c r="I843" s="17"/>
      <c r="X843" s="5"/>
      <c r="Z843" s="10"/>
    </row>
    <row r="844" spans="1:26" ht="30" customHeight="1">
      <c r="A844" s="11" t="s">
        <v>1242</v>
      </c>
      <c r="B844" s="12">
        <v>45643</v>
      </c>
      <c r="C844" s="12">
        <v>45640</v>
      </c>
      <c r="D844" s="12">
        <v>45643</v>
      </c>
      <c r="E844" s="13" t="s">
        <v>7</v>
      </c>
      <c r="F844" s="20" t="s">
        <v>8</v>
      </c>
      <c r="G844" s="23">
        <f t="shared" si="13"/>
        <v>1</v>
      </c>
      <c r="H844" s="23"/>
      <c r="I844" s="14"/>
      <c r="X844" s="5"/>
      <c r="Z844" s="10"/>
    </row>
    <row r="845" spans="1:26" ht="30" customHeight="1">
      <c r="A845" s="15" t="s">
        <v>1243</v>
      </c>
      <c r="B845" s="16">
        <v>45643</v>
      </c>
      <c r="C845" s="16">
        <v>45640</v>
      </c>
      <c r="D845" s="16">
        <v>45643</v>
      </c>
      <c r="E845" s="13" t="s">
        <v>7</v>
      </c>
      <c r="F845" s="21" t="s">
        <v>8</v>
      </c>
      <c r="G845" s="24">
        <f t="shared" si="13"/>
        <v>1</v>
      </c>
      <c r="H845" s="24"/>
      <c r="I845" s="17"/>
      <c r="X845" s="5"/>
      <c r="Z845" s="10"/>
    </row>
    <row r="846" spans="1:26" ht="30" customHeight="1">
      <c r="A846" s="11" t="s">
        <v>1244</v>
      </c>
      <c r="B846" s="12">
        <v>45643</v>
      </c>
      <c r="C846" s="12">
        <v>45640</v>
      </c>
      <c r="D846" s="12">
        <v>45643</v>
      </c>
      <c r="E846" s="13" t="s">
        <v>7</v>
      </c>
      <c r="F846" s="20" t="s">
        <v>8</v>
      </c>
      <c r="G846" s="23">
        <f t="shared" si="13"/>
        <v>1</v>
      </c>
      <c r="H846" s="23"/>
      <c r="I846" s="14"/>
      <c r="X846" s="5"/>
      <c r="Z846" s="10"/>
    </row>
    <row r="847" spans="1:26" ht="30" customHeight="1">
      <c r="A847" s="15" t="s">
        <v>1245</v>
      </c>
      <c r="B847" s="16">
        <v>45643</v>
      </c>
      <c r="C847" s="16">
        <v>45640</v>
      </c>
      <c r="D847" s="16">
        <v>45643</v>
      </c>
      <c r="E847" s="13" t="s">
        <v>7</v>
      </c>
      <c r="F847" s="21" t="s">
        <v>8</v>
      </c>
      <c r="G847" s="24">
        <f t="shared" si="13"/>
        <v>1</v>
      </c>
      <c r="H847" s="24"/>
      <c r="I847" s="17"/>
      <c r="X847" s="5"/>
      <c r="Z847" s="10"/>
    </row>
    <row r="848" spans="1:26" ht="30" customHeight="1">
      <c r="A848" s="11" t="s">
        <v>1246</v>
      </c>
      <c r="B848" s="12"/>
      <c r="C848" s="12"/>
      <c r="D848" s="12"/>
      <c r="E848" s="18" t="s">
        <v>63</v>
      </c>
      <c r="F848" s="20" t="s">
        <v>8</v>
      </c>
      <c r="G848" s="23">
        <f t="shared" si="13"/>
        <v>0</v>
      </c>
      <c r="H848" s="23"/>
      <c r="I848" s="14"/>
      <c r="X848" s="5"/>
      <c r="Z848" s="10"/>
    </row>
    <row r="849" spans="1:26" ht="30" customHeight="1">
      <c r="A849" s="15" t="s">
        <v>1247</v>
      </c>
      <c r="B849" s="16">
        <v>45643</v>
      </c>
      <c r="C849" s="16">
        <v>45640</v>
      </c>
      <c r="D849" s="16">
        <v>45643</v>
      </c>
      <c r="E849" s="13" t="s">
        <v>7</v>
      </c>
      <c r="F849" s="21" t="s">
        <v>8</v>
      </c>
      <c r="G849" s="24">
        <f t="shared" si="13"/>
        <v>1</v>
      </c>
      <c r="H849" s="24"/>
      <c r="I849" s="17"/>
      <c r="X849" s="5"/>
      <c r="Z849" s="10"/>
    </row>
    <row r="850" spans="1:26" ht="30" customHeight="1">
      <c r="A850" s="11" t="s">
        <v>1248</v>
      </c>
      <c r="B850" s="12">
        <v>45650</v>
      </c>
      <c r="C850" s="12">
        <v>45647</v>
      </c>
      <c r="D850" s="12">
        <v>45650</v>
      </c>
      <c r="E850" s="13" t="s">
        <v>7</v>
      </c>
      <c r="F850" s="20" t="s">
        <v>8</v>
      </c>
      <c r="G850" s="23">
        <f t="shared" si="13"/>
        <v>1</v>
      </c>
      <c r="H850" s="23"/>
      <c r="I850" s="14"/>
      <c r="X850" s="5"/>
      <c r="Z850" s="10"/>
    </row>
    <row r="851" spans="1:26" ht="30" customHeight="1">
      <c r="A851" s="15" t="s">
        <v>1249</v>
      </c>
      <c r="B851" s="16">
        <v>45651</v>
      </c>
      <c r="C851" s="16">
        <v>45647</v>
      </c>
      <c r="D851" s="16">
        <v>45651</v>
      </c>
      <c r="E851" s="13" t="s">
        <v>7</v>
      </c>
      <c r="F851" s="21" t="s">
        <v>8</v>
      </c>
      <c r="G851" s="24">
        <f t="shared" si="13"/>
        <v>1</v>
      </c>
      <c r="H851" s="24"/>
      <c r="I851" s="17"/>
      <c r="X851" s="5"/>
      <c r="Z851" s="10"/>
    </row>
    <row r="852" spans="1:26" ht="30" customHeight="1">
      <c r="A852" s="11" t="s">
        <v>1250</v>
      </c>
      <c r="B852" s="12"/>
      <c r="C852" s="12"/>
      <c r="D852" s="12"/>
      <c r="E852" s="18" t="s">
        <v>63</v>
      </c>
      <c r="F852" s="20" t="s">
        <v>8</v>
      </c>
      <c r="G852" s="23">
        <f t="shared" si="13"/>
        <v>0</v>
      </c>
      <c r="H852" s="23"/>
      <c r="I852" s="14"/>
      <c r="X852" s="5"/>
      <c r="Z852" s="10"/>
    </row>
    <row r="853" spans="1:26" ht="30" customHeight="1">
      <c r="A853" s="15" t="s">
        <v>1251</v>
      </c>
      <c r="B853" s="16"/>
      <c r="C853" s="16"/>
      <c r="D853" s="16"/>
      <c r="E853" s="18" t="s">
        <v>63</v>
      </c>
      <c r="F853" s="21" t="s">
        <v>8</v>
      </c>
      <c r="G853" s="24">
        <f t="shared" si="13"/>
        <v>0</v>
      </c>
      <c r="H853" s="24"/>
      <c r="I853" s="17"/>
      <c r="X853" s="5"/>
      <c r="Z853" s="10"/>
    </row>
    <row r="854" spans="1:26" ht="30" customHeight="1">
      <c r="A854" s="11" t="s">
        <v>1252</v>
      </c>
      <c r="B854" s="12"/>
      <c r="C854" s="12"/>
      <c r="D854" s="12"/>
      <c r="E854" s="18" t="s">
        <v>63</v>
      </c>
      <c r="F854" s="20" t="s">
        <v>8</v>
      </c>
      <c r="G854" s="23">
        <f t="shared" si="13"/>
        <v>0</v>
      </c>
      <c r="H854" s="23"/>
      <c r="I854" s="14"/>
      <c r="X854" s="5"/>
      <c r="Z854" s="10"/>
    </row>
    <row r="855" spans="1:26" ht="30" customHeight="1">
      <c r="A855" s="15" t="s">
        <v>1253</v>
      </c>
      <c r="B855" s="16"/>
      <c r="C855" s="16"/>
      <c r="D855" s="16"/>
      <c r="E855" s="18" t="s">
        <v>63</v>
      </c>
      <c r="F855" s="21" t="s">
        <v>8</v>
      </c>
      <c r="G855" s="24">
        <f t="shared" si="13"/>
        <v>0</v>
      </c>
      <c r="H855" s="24"/>
      <c r="I855" s="17"/>
      <c r="X855" s="5"/>
      <c r="Z855" s="10"/>
    </row>
    <row r="856" spans="1:26" ht="30" customHeight="1">
      <c r="A856" s="11" t="s">
        <v>1254</v>
      </c>
      <c r="B856" s="12"/>
      <c r="C856" s="12"/>
      <c r="D856" s="12"/>
      <c r="E856" s="18" t="s">
        <v>63</v>
      </c>
      <c r="F856" s="20" t="s">
        <v>8</v>
      </c>
      <c r="G856" s="23">
        <f t="shared" si="13"/>
        <v>0</v>
      </c>
      <c r="H856" s="23"/>
      <c r="I856" s="14"/>
      <c r="X856" s="5"/>
      <c r="Z856" s="10"/>
    </row>
    <row r="857" spans="1:26" ht="30" customHeight="1">
      <c r="A857" s="15" t="s">
        <v>1255</v>
      </c>
      <c r="B857" s="16"/>
      <c r="C857" s="16"/>
      <c r="D857" s="16"/>
      <c r="E857" s="18" t="s">
        <v>63</v>
      </c>
      <c r="F857" s="21" t="s">
        <v>8</v>
      </c>
      <c r="G857" s="24">
        <f t="shared" si="13"/>
        <v>0</v>
      </c>
      <c r="H857" s="24"/>
      <c r="I857" s="17" t="s">
        <v>1256</v>
      </c>
      <c r="X857" s="5"/>
      <c r="Z857" s="10"/>
    </row>
    <row r="858" spans="1:26" ht="30" customHeight="1">
      <c r="A858" s="11" t="s">
        <v>1257</v>
      </c>
      <c r="B858" s="12"/>
      <c r="C858" s="12"/>
      <c r="D858" s="12"/>
      <c r="E858" s="18" t="s">
        <v>63</v>
      </c>
      <c r="F858" s="20" t="s">
        <v>8</v>
      </c>
      <c r="G858" s="23">
        <f t="shared" si="13"/>
        <v>0</v>
      </c>
      <c r="H858" s="23"/>
      <c r="I858" s="14" t="s">
        <v>1258</v>
      </c>
      <c r="X858" s="5"/>
      <c r="Z858" s="10"/>
    </row>
    <row r="859" spans="1:26" ht="30" customHeight="1">
      <c r="A859" s="15" t="s">
        <v>1259</v>
      </c>
      <c r="B859" s="16"/>
      <c r="C859" s="16"/>
      <c r="D859" s="16"/>
      <c r="E859" s="18" t="s">
        <v>63</v>
      </c>
      <c r="F859" s="21" t="s">
        <v>8</v>
      </c>
      <c r="G859" s="24">
        <f t="shared" si="13"/>
        <v>0</v>
      </c>
      <c r="H859" s="24"/>
      <c r="I859" s="17" t="s">
        <v>1260</v>
      </c>
      <c r="X859" s="5"/>
      <c r="Z859" s="10"/>
    </row>
    <row r="860" spans="1:26" ht="30" customHeight="1">
      <c r="A860" s="11" t="s">
        <v>1261</v>
      </c>
      <c r="B860" s="12"/>
      <c r="C860" s="12"/>
      <c r="D860" s="12"/>
      <c r="E860" s="18" t="s">
        <v>63</v>
      </c>
      <c r="F860" s="20" t="s">
        <v>8</v>
      </c>
      <c r="G860" s="23">
        <f t="shared" si="13"/>
        <v>0</v>
      </c>
      <c r="H860" s="23"/>
      <c r="I860" s="14" t="s">
        <v>1262</v>
      </c>
      <c r="X860" s="5"/>
      <c r="Z860" s="10"/>
    </row>
    <row r="861" spans="1:26" ht="30" customHeight="1">
      <c r="A861" s="15" t="s">
        <v>1263</v>
      </c>
      <c r="B861" s="16"/>
      <c r="C861" s="16"/>
      <c r="D861" s="16"/>
      <c r="E861" s="18" t="s">
        <v>63</v>
      </c>
      <c r="F861" s="21" t="s">
        <v>8</v>
      </c>
      <c r="G861" s="24">
        <f t="shared" si="13"/>
        <v>0</v>
      </c>
      <c r="H861" s="24"/>
      <c r="I861" s="17" t="s">
        <v>1264</v>
      </c>
      <c r="X861" s="5"/>
      <c r="Z861" s="10"/>
    </row>
    <row r="862" spans="1:26" ht="30" customHeight="1">
      <c r="A862" s="11" t="s">
        <v>1265</v>
      </c>
      <c r="B862" s="12"/>
      <c r="C862" s="12"/>
      <c r="D862" s="12"/>
      <c r="E862" s="18" t="s">
        <v>63</v>
      </c>
      <c r="F862" s="20" t="s">
        <v>8</v>
      </c>
      <c r="G862" s="23">
        <f t="shared" si="13"/>
        <v>0</v>
      </c>
      <c r="H862" s="23"/>
      <c r="I862" s="14" t="s">
        <v>1266</v>
      </c>
      <c r="X862" s="5"/>
      <c r="Z862" s="10"/>
    </row>
    <row r="863" spans="1:26" ht="30" customHeight="1">
      <c r="A863" s="15" t="s">
        <v>1267</v>
      </c>
      <c r="B863" s="16"/>
      <c r="C863" s="16"/>
      <c r="D863" s="16"/>
      <c r="E863" s="18" t="s">
        <v>63</v>
      </c>
      <c r="F863" s="21" t="s">
        <v>8</v>
      </c>
      <c r="G863" s="24">
        <f t="shared" si="13"/>
        <v>0</v>
      </c>
      <c r="H863" s="24"/>
      <c r="I863" s="17" t="s">
        <v>1268</v>
      </c>
      <c r="X863" s="5"/>
      <c r="Z863" s="10"/>
    </row>
    <row r="864" spans="1:26" ht="30" customHeight="1">
      <c r="A864" s="11" t="s">
        <v>1269</v>
      </c>
      <c r="B864" s="12"/>
      <c r="C864" s="12"/>
      <c r="D864" s="12"/>
      <c r="E864" s="18" t="s">
        <v>63</v>
      </c>
      <c r="F864" s="20" t="s">
        <v>8</v>
      </c>
      <c r="G864" s="23">
        <f t="shared" si="13"/>
        <v>0</v>
      </c>
      <c r="H864" s="23"/>
      <c r="I864" s="14" t="s">
        <v>1270</v>
      </c>
      <c r="X864" s="5"/>
      <c r="Z864" s="10"/>
    </row>
    <row r="865" spans="1:26" ht="30" customHeight="1">
      <c r="A865" s="15" t="s">
        <v>1271</v>
      </c>
      <c r="B865" s="16"/>
      <c r="C865" s="16"/>
      <c r="D865" s="16"/>
      <c r="E865" s="18" t="s">
        <v>63</v>
      </c>
      <c r="F865" s="21" t="s">
        <v>8</v>
      </c>
      <c r="G865" s="24">
        <f t="shared" si="13"/>
        <v>0</v>
      </c>
      <c r="H865" s="24"/>
      <c r="I865" s="17" t="s">
        <v>1272</v>
      </c>
      <c r="X865" s="5"/>
      <c r="Z865" s="10"/>
    </row>
    <row r="866" spans="1:26" ht="30" customHeight="1">
      <c r="A866" s="11" t="s">
        <v>1273</v>
      </c>
      <c r="B866" s="12">
        <v>45643</v>
      </c>
      <c r="C866" s="12">
        <v>45640</v>
      </c>
      <c r="D866" s="12">
        <v>45643</v>
      </c>
      <c r="E866" s="13" t="s">
        <v>7</v>
      </c>
      <c r="F866" s="20" t="s">
        <v>8</v>
      </c>
      <c r="G866" s="23">
        <f t="shared" si="13"/>
        <v>1</v>
      </c>
      <c r="H866" s="23"/>
      <c r="I866" s="14"/>
      <c r="X866" s="5"/>
      <c r="Z866" s="10"/>
    </row>
    <row r="867" spans="1:26" ht="30" customHeight="1">
      <c r="A867" s="15" t="s">
        <v>1274</v>
      </c>
      <c r="B867" s="16">
        <v>45643</v>
      </c>
      <c r="C867" s="16">
        <v>45640</v>
      </c>
      <c r="D867" s="16"/>
      <c r="E867" s="19" t="s">
        <v>13</v>
      </c>
      <c r="F867" s="21" t="s">
        <v>8</v>
      </c>
      <c r="G867" s="24">
        <f t="shared" si="13"/>
        <v>0</v>
      </c>
      <c r="H867" s="24"/>
      <c r="I867" s="17"/>
      <c r="X867" s="5"/>
      <c r="Z867" s="10"/>
    </row>
    <row r="868" spans="1:26" ht="30" customHeight="1">
      <c r="A868" s="11" t="s">
        <v>1275</v>
      </c>
      <c r="B868" s="12"/>
      <c r="C868" s="12"/>
      <c r="D868" s="12"/>
      <c r="E868" s="18" t="s">
        <v>63</v>
      </c>
      <c r="F868" s="20" t="s">
        <v>8</v>
      </c>
      <c r="G868" s="23">
        <f t="shared" si="13"/>
        <v>0</v>
      </c>
      <c r="H868" s="23"/>
      <c r="I868" s="14" t="s">
        <v>1276</v>
      </c>
      <c r="X868" s="5"/>
      <c r="Z868" s="10"/>
    </row>
    <row r="869" spans="1:26" ht="30" customHeight="1">
      <c r="A869" s="15" t="s">
        <v>1277</v>
      </c>
      <c r="B869" s="16"/>
      <c r="C869" s="16"/>
      <c r="D869" s="16"/>
      <c r="E869" s="18" t="s">
        <v>63</v>
      </c>
      <c r="F869" s="21" t="s">
        <v>8</v>
      </c>
      <c r="G869" s="24">
        <f t="shared" si="13"/>
        <v>0</v>
      </c>
      <c r="H869" s="24"/>
      <c r="I869" s="17" t="s">
        <v>1278</v>
      </c>
      <c r="X869" s="5"/>
      <c r="Z869" s="10"/>
    </row>
    <row r="870" spans="1:26" ht="30" customHeight="1">
      <c r="A870" s="11" t="s">
        <v>1279</v>
      </c>
      <c r="B870" s="12"/>
      <c r="C870" s="12"/>
      <c r="D870" s="12"/>
      <c r="E870" s="18" t="s">
        <v>63</v>
      </c>
      <c r="F870" s="20" t="s">
        <v>8</v>
      </c>
      <c r="G870" s="23">
        <f t="shared" si="13"/>
        <v>0</v>
      </c>
      <c r="H870" s="23"/>
      <c r="I870" s="14" t="s">
        <v>1280</v>
      </c>
      <c r="X870" s="5"/>
      <c r="Z870" s="10"/>
    </row>
    <row r="871" spans="1:26" ht="30" customHeight="1">
      <c r="A871" s="15" t="s">
        <v>1281</v>
      </c>
      <c r="B871" s="16"/>
      <c r="C871" s="16"/>
      <c r="D871" s="16"/>
      <c r="E871" s="18" t="s">
        <v>63</v>
      </c>
      <c r="F871" s="21" t="s">
        <v>8</v>
      </c>
      <c r="G871" s="24">
        <f t="shared" si="13"/>
        <v>0</v>
      </c>
      <c r="H871" s="24"/>
      <c r="I871" s="17" t="s">
        <v>1282</v>
      </c>
      <c r="X871" s="5"/>
      <c r="Z871" s="10"/>
    </row>
    <row r="872" spans="1:26" ht="30" customHeight="1">
      <c r="A872" s="11" t="s">
        <v>1283</v>
      </c>
      <c r="B872" s="12"/>
      <c r="C872" s="12"/>
      <c r="D872" s="12"/>
      <c r="E872" s="18" t="s">
        <v>63</v>
      </c>
      <c r="F872" s="20" t="s">
        <v>8</v>
      </c>
      <c r="G872" s="23">
        <f t="shared" si="13"/>
        <v>0</v>
      </c>
      <c r="H872" s="23"/>
      <c r="I872" s="14" t="s">
        <v>1284</v>
      </c>
      <c r="X872" s="5"/>
      <c r="Z872" s="10"/>
    </row>
    <row r="873" spans="1:26" ht="30" customHeight="1">
      <c r="A873" s="15" t="s">
        <v>1285</v>
      </c>
      <c r="B873" s="16"/>
      <c r="C873" s="16"/>
      <c r="D873" s="16"/>
      <c r="E873" s="18" t="s">
        <v>63</v>
      </c>
      <c r="F873" s="21" t="s">
        <v>8</v>
      </c>
      <c r="G873" s="24">
        <f t="shared" si="13"/>
        <v>0</v>
      </c>
      <c r="H873" s="24"/>
      <c r="I873" s="17" t="s">
        <v>1286</v>
      </c>
      <c r="X873" s="5"/>
      <c r="Z873" s="10"/>
    </row>
    <row r="874" spans="1:26" ht="30" customHeight="1">
      <c r="A874" s="11" t="s">
        <v>1287</v>
      </c>
      <c r="B874" s="12"/>
      <c r="C874" s="12"/>
      <c r="D874" s="12"/>
      <c r="E874" s="18" t="s">
        <v>63</v>
      </c>
      <c r="F874" s="20" t="s">
        <v>8</v>
      </c>
      <c r="G874" s="23">
        <f t="shared" si="13"/>
        <v>0</v>
      </c>
      <c r="H874" s="23"/>
      <c r="I874" s="14"/>
      <c r="X874" s="5"/>
      <c r="Z874" s="10"/>
    </row>
    <row r="875" spans="1:26" ht="30" customHeight="1">
      <c r="A875" s="15" t="s">
        <v>1288</v>
      </c>
      <c r="B875" s="16"/>
      <c r="C875" s="16"/>
      <c r="D875" s="16"/>
      <c r="E875" s="18" t="s">
        <v>63</v>
      </c>
      <c r="F875" s="21" t="s">
        <v>8</v>
      </c>
      <c r="G875" s="24">
        <f t="shared" si="13"/>
        <v>0</v>
      </c>
      <c r="H875" s="24"/>
      <c r="I875" s="17" t="s">
        <v>1289</v>
      </c>
      <c r="X875" s="5"/>
      <c r="Z875" s="10"/>
    </row>
    <row r="876" spans="1:26" ht="30" customHeight="1">
      <c r="A876" s="11" t="s">
        <v>1290</v>
      </c>
      <c r="B876" s="12"/>
      <c r="C876" s="12"/>
      <c r="D876" s="12"/>
      <c r="E876" s="18" t="s">
        <v>63</v>
      </c>
      <c r="F876" s="20" t="s">
        <v>8</v>
      </c>
      <c r="G876" s="23">
        <f t="shared" si="13"/>
        <v>0</v>
      </c>
      <c r="H876" s="23"/>
      <c r="I876" s="14"/>
      <c r="X876" s="5"/>
      <c r="Z876" s="10"/>
    </row>
    <row r="877" spans="1:26" ht="30" customHeight="1">
      <c r="A877" s="15" t="s">
        <v>1291</v>
      </c>
      <c r="B877" s="16"/>
      <c r="C877" s="16"/>
      <c r="D877" s="16"/>
      <c r="E877" s="18" t="s">
        <v>63</v>
      </c>
      <c r="F877" s="21" t="s">
        <v>8</v>
      </c>
      <c r="G877" s="24">
        <f t="shared" si="13"/>
        <v>0</v>
      </c>
      <c r="H877" s="24"/>
      <c r="I877" s="17"/>
      <c r="X877" s="5"/>
      <c r="Z877" s="10"/>
    </row>
    <row r="878" spans="1:26" ht="30" customHeight="1">
      <c r="A878" s="11" t="s">
        <v>1292</v>
      </c>
      <c r="B878" s="12"/>
      <c r="C878" s="12"/>
      <c r="D878" s="12"/>
      <c r="E878" s="18" t="s">
        <v>63</v>
      </c>
      <c r="F878" s="20" t="s">
        <v>8</v>
      </c>
      <c r="G878" s="23">
        <f t="shared" ref="G878:G941" si="14">IF(OR(ISBLANK(B878), ISBLANK(D878)), 0, IF(D878=B878, 1, D878-B878+1))</f>
        <v>0</v>
      </c>
      <c r="H878" s="23"/>
      <c r="I878" s="14"/>
      <c r="X878" s="5"/>
      <c r="Z878" s="10"/>
    </row>
    <row r="879" spans="1:26" ht="30" customHeight="1">
      <c r="A879" s="15" t="s">
        <v>1293</v>
      </c>
      <c r="B879" s="16"/>
      <c r="C879" s="16"/>
      <c r="D879" s="16"/>
      <c r="E879" s="18" t="s">
        <v>63</v>
      </c>
      <c r="F879" s="21" t="s">
        <v>8</v>
      </c>
      <c r="G879" s="24">
        <f t="shared" si="14"/>
        <v>0</v>
      </c>
      <c r="H879" s="24"/>
      <c r="I879" s="17"/>
      <c r="X879" s="5"/>
      <c r="Z879" s="10"/>
    </row>
    <row r="880" spans="1:26" ht="30" customHeight="1">
      <c r="A880" s="11" t="s">
        <v>1294</v>
      </c>
      <c r="B880" s="12"/>
      <c r="C880" s="12"/>
      <c r="D880" s="12"/>
      <c r="E880" s="18" t="s">
        <v>63</v>
      </c>
      <c r="F880" s="20" t="s">
        <v>8</v>
      </c>
      <c r="G880" s="23">
        <f t="shared" si="14"/>
        <v>0</v>
      </c>
      <c r="H880" s="23"/>
      <c r="I880" s="14"/>
      <c r="X880" s="5"/>
      <c r="Z880" s="10"/>
    </row>
    <row r="881" spans="1:26" ht="30" customHeight="1">
      <c r="A881" s="15" t="s">
        <v>1295</v>
      </c>
      <c r="B881" s="16"/>
      <c r="C881" s="16"/>
      <c r="D881" s="16"/>
      <c r="E881" s="18" t="s">
        <v>63</v>
      </c>
      <c r="F881" s="21" t="s">
        <v>8</v>
      </c>
      <c r="G881" s="24">
        <f t="shared" si="14"/>
        <v>0</v>
      </c>
      <c r="H881" s="24"/>
      <c r="I881" s="17" t="s">
        <v>1296</v>
      </c>
      <c r="X881" s="5"/>
      <c r="Z881" s="10"/>
    </row>
    <row r="882" spans="1:26" ht="30" customHeight="1">
      <c r="A882" s="11" t="s">
        <v>1297</v>
      </c>
      <c r="B882" s="12"/>
      <c r="C882" s="12"/>
      <c r="D882" s="12"/>
      <c r="E882" s="18" t="s">
        <v>63</v>
      </c>
      <c r="F882" s="20" t="s">
        <v>8</v>
      </c>
      <c r="G882" s="23">
        <f t="shared" si="14"/>
        <v>0</v>
      </c>
      <c r="H882" s="23"/>
      <c r="I882" s="14" t="s">
        <v>1298</v>
      </c>
      <c r="X882" s="5"/>
      <c r="Z882" s="10"/>
    </row>
    <row r="883" spans="1:26" ht="30" customHeight="1">
      <c r="A883" s="15" t="s">
        <v>1299</v>
      </c>
      <c r="B883" s="16"/>
      <c r="C883" s="16"/>
      <c r="D883" s="16"/>
      <c r="E883" s="18" t="s">
        <v>63</v>
      </c>
      <c r="F883" s="21" t="s">
        <v>8</v>
      </c>
      <c r="G883" s="24">
        <f t="shared" si="14"/>
        <v>0</v>
      </c>
      <c r="H883" s="24"/>
      <c r="I883" s="17"/>
      <c r="X883" s="5"/>
      <c r="Z883" s="10"/>
    </row>
    <row r="884" spans="1:26" ht="30" customHeight="1">
      <c r="A884" s="11" t="s">
        <v>1300</v>
      </c>
      <c r="B884" s="12">
        <v>45652</v>
      </c>
      <c r="C884" s="12">
        <v>45647</v>
      </c>
      <c r="D884" s="12">
        <v>45652</v>
      </c>
      <c r="E884" s="13" t="s">
        <v>7</v>
      </c>
      <c r="F884" s="20" t="s">
        <v>8</v>
      </c>
      <c r="G884" s="23">
        <f t="shared" si="14"/>
        <v>1</v>
      </c>
      <c r="H884" s="23"/>
      <c r="I884" s="14" t="s">
        <v>1301</v>
      </c>
      <c r="X884" s="5"/>
      <c r="Z884" s="10"/>
    </row>
    <row r="885" spans="1:26" ht="30" customHeight="1">
      <c r="A885" s="15" t="s">
        <v>1302</v>
      </c>
      <c r="B885" s="16">
        <v>45647</v>
      </c>
      <c r="C885" s="16">
        <v>45647</v>
      </c>
      <c r="D885" s="16">
        <v>45647</v>
      </c>
      <c r="E885" s="13" t="s">
        <v>7</v>
      </c>
      <c r="F885" s="21" t="s">
        <v>8</v>
      </c>
      <c r="G885" s="24">
        <f t="shared" si="14"/>
        <v>1</v>
      </c>
      <c r="H885" s="24"/>
      <c r="I885" s="17" t="s">
        <v>1303</v>
      </c>
      <c r="X885" s="5"/>
      <c r="Z885" s="10"/>
    </row>
    <row r="886" spans="1:26" ht="30" customHeight="1">
      <c r="A886" s="11" t="s">
        <v>1304</v>
      </c>
      <c r="B886" s="12">
        <v>45647</v>
      </c>
      <c r="C886" s="12">
        <v>45647</v>
      </c>
      <c r="D886" s="12">
        <v>45647</v>
      </c>
      <c r="E886" s="13" t="s">
        <v>7</v>
      </c>
      <c r="F886" s="20" t="s">
        <v>8</v>
      </c>
      <c r="G886" s="23">
        <f t="shared" si="14"/>
        <v>1</v>
      </c>
      <c r="H886" s="23"/>
      <c r="I886" s="14"/>
      <c r="X886" s="5"/>
      <c r="Z886" s="10"/>
    </row>
    <row r="887" spans="1:26" ht="30" customHeight="1">
      <c r="A887" s="15" t="s">
        <v>1305</v>
      </c>
      <c r="B887" s="16">
        <v>45647</v>
      </c>
      <c r="C887" s="16">
        <v>45647</v>
      </c>
      <c r="D887" s="16">
        <v>45647</v>
      </c>
      <c r="E887" s="13" t="s">
        <v>7</v>
      </c>
      <c r="F887" s="21" t="s">
        <v>8</v>
      </c>
      <c r="G887" s="24">
        <f t="shared" si="14"/>
        <v>1</v>
      </c>
      <c r="H887" s="24"/>
      <c r="I887" s="17"/>
      <c r="X887" s="5"/>
      <c r="Z887" s="10"/>
    </row>
    <row r="888" spans="1:26" ht="30" customHeight="1">
      <c r="A888" s="11" t="s">
        <v>1306</v>
      </c>
      <c r="B888" s="12">
        <v>45647</v>
      </c>
      <c r="C888" s="12">
        <v>45647</v>
      </c>
      <c r="D888" s="12">
        <v>45647</v>
      </c>
      <c r="E888" s="13" t="s">
        <v>7</v>
      </c>
      <c r="F888" s="20" t="s">
        <v>8</v>
      </c>
      <c r="G888" s="23">
        <f t="shared" si="14"/>
        <v>1</v>
      </c>
      <c r="H888" s="23"/>
      <c r="I888" s="14" t="s">
        <v>1307</v>
      </c>
      <c r="X888" s="5"/>
      <c r="Z888" s="10"/>
    </row>
    <row r="889" spans="1:26" ht="30" customHeight="1">
      <c r="A889" s="15" t="s">
        <v>1308</v>
      </c>
      <c r="B889" s="16">
        <v>45647</v>
      </c>
      <c r="C889" s="16">
        <v>45647</v>
      </c>
      <c r="D889" s="16">
        <v>45647</v>
      </c>
      <c r="E889" s="13" t="s">
        <v>7</v>
      </c>
      <c r="F889" s="21" t="s">
        <v>8</v>
      </c>
      <c r="G889" s="24">
        <f t="shared" si="14"/>
        <v>1</v>
      </c>
      <c r="H889" s="24"/>
      <c r="I889" s="17"/>
      <c r="X889" s="5"/>
      <c r="Z889" s="10"/>
    </row>
    <row r="890" spans="1:26" ht="30" customHeight="1">
      <c r="A890" s="11" t="s">
        <v>1309</v>
      </c>
      <c r="B890" s="12"/>
      <c r="C890" s="12"/>
      <c r="D890" s="12"/>
      <c r="E890" s="18" t="s">
        <v>63</v>
      </c>
      <c r="F890" s="20" t="s">
        <v>8</v>
      </c>
      <c r="G890" s="23">
        <f t="shared" si="14"/>
        <v>0</v>
      </c>
      <c r="H890" s="23"/>
      <c r="I890" s="14" t="s">
        <v>1310</v>
      </c>
      <c r="X890" s="5"/>
      <c r="Z890" s="10"/>
    </row>
    <row r="891" spans="1:26" ht="30" customHeight="1">
      <c r="A891" s="15" t="s">
        <v>1311</v>
      </c>
      <c r="B891" s="16"/>
      <c r="C891" s="16"/>
      <c r="D891" s="16"/>
      <c r="E891" s="18" t="s">
        <v>63</v>
      </c>
      <c r="F891" s="21" t="s">
        <v>8</v>
      </c>
      <c r="G891" s="24">
        <f t="shared" si="14"/>
        <v>0</v>
      </c>
      <c r="H891" s="24"/>
      <c r="I891" s="17"/>
      <c r="X891" s="5"/>
      <c r="Z891" s="10"/>
    </row>
    <row r="892" spans="1:26" ht="30" customHeight="1">
      <c r="A892" s="11" t="s">
        <v>1312</v>
      </c>
      <c r="B892" s="12"/>
      <c r="C892" s="12"/>
      <c r="D892" s="12"/>
      <c r="E892" s="18" t="s">
        <v>63</v>
      </c>
      <c r="F892" s="20" t="s">
        <v>8</v>
      </c>
      <c r="G892" s="23">
        <f t="shared" si="14"/>
        <v>0</v>
      </c>
      <c r="H892" s="23"/>
      <c r="I892" s="14"/>
      <c r="X892" s="5"/>
      <c r="Z892" s="10"/>
    </row>
    <row r="893" spans="1:26" ht="30" customHeight="1">
      <c r="A893" s="15" t="s">
        <v>1313</v>
      </c>
      <c r="B893" s="16"/>
      <c r="C893" s="16"/>
      <c r="D893" s="16"/>
      <c r="E893" s="18" t="s">
        <v>63</v>
      </c>
      <c r="F893" s="21" t="s">
        <v>8</v>
      </c>
      <c r="G893" s="24">
        <f t="shared" si="14"/>
        <v>0</v>
      </c>
      <c r="H893" s="24"/>
      <c r="I893" s="17"/>
      <c r="X893" s="5"/>
      <c r="Z893" s="10"/>
    </row>
    <row r="894" spans="1:26" ht="30" customHeight="1">
      <c r="A894" s="11" t="s">
        <v>1314</v>
      </c>
      <c r="B894" s="12">
        <v>45649</v>
      </c>
      <c r="C894" s="12">
        <v>45647</v>
      </c>
      <c r="D894" s="12">
        <v>45649</v>
      </c>
      <c r="E894" s="13" t="s">
        <v>7</v>
      </c>
      <c r="F894" s="20" t="s">
        <v>8</v>
      </c>
      <c r="G894" s="23">
        <f t="shared" si="14"/>
        <v>1</v>
      </c>
      <c r="H894" s="23"/>
      <c r="I894" s="14" t="s">
        <v>1315</v>
      </c>
      <c r="X894" s="5"/>
      <c r="Z894" s="10"/>
    </row>
    <row r="895" spans="1:26" ht="30" customHeight="1">
      <c r="A895" s="15" t="s">
        <v>1316</v>
      </c>
      <c r="B895" s="16"/>
      <c r="C895" s="16"/>
      <c r="D895" s="16"/>
      <c r="E895" s="18" t="s">
        <v>63</v>
      </c>
      <c r="F895" s="21" t="s">
        <v>8</v>
      </c>
      <c r="G895" s="24">
        <f t="shared" si="14"/>
        <v>0</v>
      </c>
      <c r="H895" s="24"/>
      <c r="I895" s="17" t="s">
        <v>1317</v>
      </c>
      <c r="X895" s="5"/>
      <c r="Z895" s="10"/>
    </row>
    <row r="896" spans="1:26" ht="30" customHeight="1">
      <c r="A896" s="11" t="s">
        <v>1318</v>
      </c>
      <c r="B896" s="12">
        <v>45649</v>
      </c>
      <c r="C896" s="12">
        <v>45647</v>
      </c>
      <c r="D896" s="12">
        <v>45649</v>
      </c>
      <c r="E896" s="13" t="s">
        <v>7</v>
      </c>
      <c r="F896" s="20" t="s">
        <v>8</v>
      </c>
      <c r="G896" s="23">
        <f t="shared" si="14"/>
        <v>1</v>
      </c>
      <c r="H896" s="23"/>
      <c r="I896" s="14" t="s">
        <v>1319</v>
      </c>
      <c r="X896" s="5"/>
      <c r="Z896" s="10"/>
    </row>
    <row r="897" spans="1:26" ht="30" customHeight="1">
      <c r="A897" s="15" t="s">
        <v>1320</v>
      </c>
      <c r="B897" s="16"/>
      <c r="C897" s="16"/>
      <c r="D897" s="16"/>
      <c r="E897" s="18" t="s">
        <v>63</v>
      </c>
      <c r="F897" s="21" t="s">
        <v>8</v>
      </c>
      <c r="G897" s="24">
        <f t="shared" si="14"/>
        <v>0</v>
      </c>
      <c r="H897" s="24"/>
      <c r="I897" s="17"/>
      <c r="X897" s="5"/>
      <c r="Z897" s="10"/>
    </row>
    <row r="898" spans="1:26" ht="30" customHeight="1">
      <c r="A898" s="11" t="s">
        <v>1321</v>
      </c>
      <c r="B898" s="12"/>
      <c r="C898" s="12"/>
      <c r="D898" s="12"/>
      <c r="E898" s="18" t="s">
        <v>63</v>
      </c>
      <c r="F898" s="20" t="s">
        <v>8</v>
      </c>
      <c r="G898" s="23">
        <f t="shared" si="14"/>
        <v>0</v>
      </c>
      <c r="H898" s="23"/>
      <c r="I898" s="14"/>
      <c r="X898" s="5"/>
      <c r="Z898" s="10"/>
    </row>
    <row r="899" spans="1:26" ht="30" customHeight="1">
      <c r="A899" s="15" t="s">
        <v>1322</v>
      </c>
      <c r="B899" s="16"/>
      <c r="C899" s="16"/>
      <c r="D899" s="16"/>
      <c r="E899" s="18" t="s">
        <v>63</v>
      </c>
      <c r="F899" s="21" t="s">
        <v>8</v>
      </c>
      <c r="G899" s="24">
        <f t="shared" si="14"/>
        <v>0</v>
      </c>
      <c r="H899" s="24"/>
      <c r="I899" s="17" t="s">
        <v>1323</v>
      </c>
      <c r="X899" s="5"/>
      <c r="Z899" s="10"/>
    </row>
    <row r="900" spans="1:26" ht="30" customHeight="1">
      <c r="A900" s="11" t="s">
        <v>1324</v>
      </c>
      <c r="B900" s="12"/>
      <c r="C900" s="12"/>
      <c r="D900" s="12"/>
      <c r="E900" s="18" t="s">
        <v>63</v>
      </c>
      <c r="F900" s="20" t="s">
        <v>8</v>
      </c>
      <c r="G900" s="23">
        <f t="shared" si="14"/>
        <v>0</v>
      </c>
      <c r="H900" s="23"/>
      <c r="I900" s="14" t="s">
        <v>1325</v>
      </c>
      <c r="X900" s="5"/>
      <c r="Z900" s="10"/>
    </row>
    <row r="901" spans="1:26" ht="30" customHeight="1">
      <c r="A901" s="15" t="s">
        <v>1326</v>
      </c>
      <c r="B901" s="16"/>
      <c r="C901" s="16"/>
      <c r="D901" s="16"/>
      <c r="E901" s="18" t="s">
        <v>63</v>
      </c>
      <c r="F901" s="21" t="s">
        <v>8</v>
      </c>
      <c r="G901" s="24">
        <f t="shared" si="14"/>
        <v>0</v>
      </c>
      <c r="H901" s="24"/>
      <c r="I901" s="17" t="s">
        <v>1327</v>
      </c>
      <c r="X901" s="5"/>
      <c r="Z901" s="10"/>
    </row>
    <row r="902" spans="1:26" ht="30" customHeight="1">
      <c r="A902" s="11" t="s">
        <v>1328</v>
      </c>
      <c r="B902" s="12">
        <v>45649</v>
      </c>
      <c r="C902" s="12">
        <v>45647</v>
      </c>
      <c r="D902" s="12">
        <v>45649</v>
      </c>
      <c r="E902" s="13" t="s">
        <v>7</v>
      </c>
      <c r="F902" s="20" t="s">
        <v>8</v>
      </c>
      <c r="G902" s="23">
        <f t="shared" si="14"/>
        <v>1</v>
      </c>
      <c r="H902" s="23"/>
      <c r="I902" s="14"/>
      <c r="X902" s="5"/>
      <c r="Z902" s="10"/>
    </row>
    <row r="903" spans="1:26" ht="30" customHeight="1">
      <c r="A903" s="15" t="s">
        <v>1329</v>
      </c>
      <c r="B903" s="16">
        <v>45649</v>
      </c>
      <c r="C903" s="16">
        <v>45647</v>
      </c>
      <c r="D903" s="16">
        <v>45649</v>
      </c>
      <c r="E903" s="13" t="s">
        <v>7</v>
      </c>
      <c r="F903" s="21" t="s">
        <v>8</v>
      </c>
      <c r="G903" s="24">
        <f t="shared" si="14"/>
        <v>1</v>
      </c>
      <c r="H903" s="24"/>
      <c r="I903" s="17"/>
      <c r="X903" s="5"/>
      <c r="Z903" s="10"/>
    </row>
    <row r="904" spans="1:26" ht="30" customHeight="1">
      <c r="A904" s="11" t="s">
        <v>1330</v>
      </c>
      <c r="B904" s="12"/>
      <c r="C904" s="12"/>
      <c r="D904" s="12"/>
      <c r="E904" s="18" t="s">
        <v>63</v>
      </c>
      <c r="F904" s="20" t="s">
        <v>1331</v>
      </c>
      <c r="G904" s="23">
        <f t="shared" si="14"/>
        <v>0</v>
      </c>
      <c r="H904" s="23"/>
      <c r="I904" s="14"/>
      <c r="X904" s="5"/>
      <c r="Z904" s="10"/>
    </row>
    <row r="905" spans="1:26" ht="30" customHeight="1">
      <c r="A905" s="15" t="s">
        <v>1332</v>
      </c>
      <c r="B905" s="16"/>
      <c r="C905" s="16"/>
      <c r="D905" s="16"/>
      <c r="E905" s="18" t="s">
        <v>63</v>
      </c>
      <c r="F905" s="21" t="s">
        <v>8</v>
      </c>
      <c r="G905" s="24">
        <f t="shared" si="14"/>
        <v>0</v>
      </c>
      <c r="H905" s="24"/>
      <c r="I905" s="17"/>
      <c r="X905" s="5"/>
      <c r="Z905" s="10"/>
    </row>
    <row r="906" spans="1:26" ht="30" customHeight="1">
      <c r="A906" s="11" t="s">
        <v>1333</v>
      </c>
      <c r="B906" s="12"/>
      <c r="C906" s="12"/>
      <c r="D906" s="12"/>
      <c r="E906" s="18" t="s">
        <v>63</v>
      </c>
      <c r="F906" s="20" t="s">
        <v>8</v>
      </c>
      <c r="G906" s="23">
        <f t="shared" si="14"/>
        <v>0</v>
      </c>
      <c r="H906" s="23"/>
      <c r="I906" s="14"/>
      <c r="X906" s="5"/>
      <c r="Z906" s="10"/>
    </row>
    <row r="907" spans="1:26" ht="30" customHeight="1">
      <c r="A907" s="15" t="s">
        <v>1334</v>
      </c>
      <c r="B907" s="16"/>
      <c r="C907" s="16"/>
      <c r="D907" s="16"/>
      <c r="E907" s="18" t="s">
        <v>63</v>
      </c>
      <c r="F907" s="21" t="s">
        <v>8</v>
      </c>
      <c r="G907" s="24">
        <f t="shared" si="14"/>
        <v>0</v>
      </c>
      <c r="H907" s="24"/>
      <c r="I907" s="17" t="s">
        <v>1335</v>
      </c>
      <c r="X907" s="5"/>
      <c r="Z907" s="10"/>
    </row>
    <row r="908" spans="1:26" ht="30" customHeight="1">
      <c r="A908" s="11" t="s">
        <v>1336</v>
      </c>
      <c r="B908" s="12"/>
      <c r="C908" s="12"/>
      <c r="D908" s="12"/>
      <c r="E908" s="18" t="s">
        <v>63</v>
      </c>
      <c r="F908" s="20" t="s">
        <v>8</v>
      </c>
      <c r="G908" s="23">
        <f t="shared" si="14"/>
        <v>0</v>
      </c>
      <c r="H908" s="23"/>
      <c r="I908" s="14" t="s">
        <v>1337</v>
      </c>
      <c r="X908" s="5"/>
      <c r="Z908" s="10"/>
    </row>
    <row r="909" spans="1:26" ht="30" customHeight="1">
      <c r="A909" s="15" t="s">
        <v>1338</v>
      </c>
      <c r="B909" s="16"/>
      <c r="C909" s="16"/>
      <c r="D909" s="16"/>
      <c r="E909" s="18" t="s">
        <v>63</v>
      </c>
      <c r="F909" s="21" t="s">
        <v>8</v>
      </c>
      <c r="G909" s="24">
        <f t="shared" si="14"/>
        <v>0</v>
      </c>
      <c r="H909" s="24"/>
      <c r="I909" s="17"/>
      <c r="X909" s="5"/>
      <c r="Z909" s="10"/>
    </row>
    <row r="910" spans="1:26" ht="30" customHeight="1">
      <c r="A910" s="11" t="s">
        <v>1339</v>
      </c>
      <c r="B910" s="12"/>
      <c r="C910" s="12"/>
      <c r="D910" s="12"/>
      <c r="E910" s="18" t="s">
        <v>63</v>
      </c>
      <c r="F910" s="20" t="s">
        <v>8</v>
      </c>
      <c r="G910" s="23">
        <f t="shared" si="14"/>
        <v>0</v>
      </c>
      <c r="H910" s="23"/>
      <c r="I910" s="14" t="s">
        <v>1340</v>
      </c>
      <c r="X910" s="5"/>
      <c r="Z910" s="10"/>
    </row>
    <row r="911" spans="1:26" ht="30" customHeight="1">
      <c r="A911" s="15" t="s">
        <v>1341</v>
      </c>
      <c r="B911" s="16">
        <v>45650</v>
      </c>
      <c r="C911" s="16">
        <v>45647</v>
      </c>
      <c r="D911" s="16">
        <v>45651</v>
      </c>
      <c r="E911" s="13" t="s">
        <v>7</v>
      </c>
      <c r="F911" s="21" t="s">
        <v>8</v>
      </c>
      <c r="G911" s="24">
        <f t="shared" si="14"/>
        <v>2</v>
      </c>
      <c r="H911" s="24"/>
      <c r="I911" s="17" t="s">
        <v>1342</v>
      </c>
      <c r="X911" s="5"/>
      <c r="Z911" s="10"/>
    </row>
    <row r="912" spans="1:26" ht="30" customHeight="1">
      <c r="A912" s="11" t="s">
        <v>1343</v>
      </c>
      <c r="B912" s="12">
        <v>45649</v>
      </c>
      <c r="C912" s="12">
        <v>45647</v>
      </c>
      <c r="D912" s="12">
        <v>45650</v>
      </c>
      <c r="E912" s="13" t="s">
        <v>7</v>
      </c>
      <c r="F912" s="20" t="s">
        <v>8</v>
      </c>
      <c r="G912" s="23">
        <f t="shared" si="14"/>
        <v>2</v>
      </c>
      <c r="H912" s="23"/>
      <c r="I912" s="14"/>
      <c r="X912" s="5"/>
      <c r="Z912" s="10"/>
    </row>
    <row r="913" spans="1:26" ht="30" customHeight="1">
      <c r="A913" s="15" t="s">
        <v>1344</v>
      </c>
      <c r="B913" s="16">
        <v>45650</v>
      </c>
      <c r="C913" s="16">
        <v>45647</v>
      </c>
      <c r="D913" s="16">
        <v>45650</v>
      </c>
      <c r="E913" s="13" t="s">
        <v>7</v>
      </c>
      <c r="F913" s="21" t="s">
        <v>8</v>
      </c>
      <c r="G913" s="24">
        <f t="shared" si="14"/>
        <v>1</v>
      </c>
      <c r="H913" s="24"/>
      <c r="I913" s="17"/>
      <c r="X913" s="5"/>
      <c r="Z913" s="10"/>
    </row>
    <row r="914" spans="1:26" ht="30" customHeight="1">
      <c r="A914" s="11" t="s">
        <v>1345</v>
      </c>
      <c r="B914" s="12">
        <v>45650</v>
      </c>
      <c r="C914" s="12">
        <v>45647</v>
      </c>
      <c r="D914" s="12">
        <v>45650</v>
      </c>
      <c r="E914" s="13" t="s">
        <v>7</v>
      </c>
      <c r="F914" s="20" t="s">
        <v>8</v>
      </c>
      <c r="G914" s="23">
        <f t="shared" si="14"/>
        <v>1</v>
      </c>
      <c r="H914" s="23"/>
      <c r="I914" s="14" t="s">
        <v>1346</v>
      </c>
      <c r="X914" s="5"/>
      <c r="Z914" s="10"/>
    </row>
    <row r="915" spans="1:26" ht="30" customHeight="1">
      <c r="A915" s="15" t="s">
        <v>1347</v>
      </c>
      <c r="B915" s="16"/>
      <c r="C915" s="16"/>
      <c r="D915" s="16"/>
      <c r="E915" s="18" t="s">
        <v>63</v>
      </c>
      <c r="F915" s="21" t="s">
        <v>8</v>
      </c>
      <c r="G915" s="24">
        <f t="shared" si="14"/>
        <v>0</v>
      </c>
      <c r="H915" s="24"/>
      <c r="I915" s="17" t="s">
        <v>1348</v>
      </c>
      <c r="X915" s="5"/>
      <c r="Z915" s="10"/>
    </row>
    <row r="916" spans="1:26" ht="30" customHeight="1">
      <c r="A916" s="11" t="s">
        <v>1349</v>
      </c>
      <c r="B916" s="12"/>
      <c r="C916" s="12"/>
      <c r="D916" s="12"/>
      <c r="E916" s="18" t="s">
        <v>63</v>
      </c>
      <c r="F916" s="20" t="s">
        <v>8</v>
      </c>
      <c r="G916" s="23">
        <f t="shared" si="14"/>
        <v>0</v>
      </c>
      <c r="H916" s="23"/>
      <c r="I916" s="14"/>
      <c r="X916" s="5"/>
      <c r="Z916" s="10"/>
    </row>
    <row r="917" spans="1:26" ht="30" customHeight="1">
      <c r="A917" s="15" t="s">
        <v>1350</v>
      </c>
      <c r="B917" s="16"/>
      <c r="C917" s="16"/>
      <c r="D917" s="16"/>
      <c r="E917" s="18" t="s">
        <v>63</v>
      </c>
      <c r="F917" s="21" t="s">
        <v>8</v>
      </c>
      <c r="G917" s="24">
        <f t="shared" si="14"/>
        <v>0</v>
      </c>
      <c r="H917" s="24"/>
      <c r="I917" s="17" t="s">
        <v>1351</v>
      </c>
      <c r="X917" s="5"/>
      <c r="Z917" s="10"/>
    </row>
    <row r="918" spans="1:26" ht="30" customHeight="1">
      <c r="A918" s="11" t="s">
        <v>1352</v>
      </c>
      <c r="B918" s="12">
        <v>45651</v>
      </c>
      <c r="C918" s="12">
        <v>45647</v>
      </c>
      <c r="D918" s="12">
        <v>45651</v>
      </c>
      <c r="E918" s="13" t="s">
        <v>7</v>
      </c>
      <c r="F918" s="20" t="s">
        <v>8</v>
      </c>
      <c r="G918" s="23">
        <f t="shared" si="14"/>
        <v>1</v>
      </c>
      <c r="H918" s="23"/>
      <c r="I918" s="14"/>
      <c r="X918" s="5"/>
      <c r="Z918" s="10"/>
    </row>
    <row r="919" spans="1:26" ht="30" customHeight="1">
      <c r="A919" s="15" t="s">
        <v>1353</v>
      </c>
      <c r="B919" s="16">
        <v>45651</v>
      </c>
      <c r="C919" s="16">
        <v>45647</v>
      </c>
      <c r="D919" s="16">
        <v>45651</v>
      </c>
      <c r="E919" s="13" t="s">
        <v>7</v>
      </c>
      <c r="F919" s="21" t="s">
        <v>8</v>
      </c>
      <c r="G919" s="24">
        <f t="shared" si="14"/>
        <v>1</v>
      </c>
      <c r="H919" s="24"/>
      <c r="I919" s="17"/>
      <c r="X919" s="5"/>
      <c r="Z919" s="10"/>
    </row>
    <row r="920" spans="1:26" ht="30" customHeight="1">
      <c r="A920" s="11" t="s">
        <v>1354</v>
      </c>
      <c r="B920" s="12">
        <v>45651</v>
      </c>
      <c r="C920" s="12">
        <v>45647</v>
      </c>
      <c r="D920" s="12">
        <v>45651</v>
      </c>
      <c r="E920" s="13" t="s">
        <v>7</v>
      </c>
      <c r="F920" s="20" t="s">
        <v>8</v>
      </c>
      <c r="G920" s="23">
        <f t="shared" si="14"/>
        <v>1</v>
      </c>
      <c r="H920" s="23"/>
      <c r="I920" s="14"/>
      <c r="X920" s="5"/>
      <c r="Z920" s="10"/>
    </row>
    <row r="921" spans="1:26" ht="30" customHeight="1">
      <c r="A921" s="15" t="s">
        <v>1355</v>
      </c>
      <c r="B921" s="16"/>
      <c r="C921" s="16"/>
      <c r="D921" s="16"/>
      <c r="E921" s="18" t="s">
        <v>63</v>
      </c>
      <c r="F921" s="21" t="s">
        <v>8</v>
      </c>
      <c r="G921" s="24">
        <f t="shared" si="14"/>
        <v>0</v>
      </c>
      <c r="H921" s="24"/>
      <c r="I921" s="17"/>
      <c r="X921" s="5"/>
      <c r="Z921" s="10"/>
    </row>
    <row r="922" spans="1:26" ht="30" customHeight="1">
      <c r="A922" s="11" t="s">
        <v>1356</v>
      </c>
      <c r="B922" s="12"/>
      <c r="C922" s="12"/>
      <c r="D922" s="12"/>
      <c r="E922" s="18" t="s">
        <v>63</v>
      </c>
      <c r="F922" s="20" t="s">
        <v>8</v>
      </c>
      <c r="G922" s="23">
        <f t="shared" si="14"/>
        <v>0</v>
      </c>
      <c r="H922" s="23"/>
      <c r="I922" s="14"/>
      <c r="X922" s="5"/>
      <c r="Z922" s="10"/>
    </row>
    <row r="923" spans="1:26" ht="30" customHeight="1">
      <c r="A923" s="15" t="s">
        <v>1357</v>
      </c>
      <c r="B923" s="16"/>
      <c r="C923" s="16"/>
      <c r="D923" s="16"/>
      <c r="E923" s="18" t="s">
        <v>63</v>
      </c>
      <c r="F923" s="21" t="s">
        <v>8</v>
      </c>
      <c r="G923" s="24">
        <f t="shared" si="14"/>
        <v>0</v>
      </c>
      <c r="H923" s="24"/>
      <c r="I923" s="17"/>
      <c r="X923" s="5"/>
      <c r="Z923" s="10"/>
    </row>
    <row r="924" spans="1:26" ht="30" customHeight="1">
      <c r="A924" s="11" t="s">
        <v>1358</v>
      </c>
      <c r="B924" s="12">
        <v>45650</v>
      </c>
      <c r="C924" s="12">
        <v>45647</v>
      </c>
      <c r="D924" s="12"/>
      <c r="E924" s="19" t="s">
        <v>13</v>
      </c>
      <c r="F924" s="20" t="s">
        <v>8</v>
      </c>
      <c r="G924" s="23">
        <f t="shared" si="14"/>
        <v>0</v>
      </c>
      <c r="H924" s="23"/>
      <c r="I924" s="14"/>
      <c r="X924" s="5"/>
      <c r="Z924" s="10"/>
    </row>
    <row r="925" spans="1:26" ht="33" customHeight="1">
      <c r="A925" s="15" t="s">
        <v>1359</v>
      </c>
      <c r="B925" s="16"/>
      <c r="C925" s="16"/>
      <c r="D925" s="16"/>
      <c r="E925" s="18" t="s">
        <v>63</v>
      </c>
      <c r="F925" s="21" t="s">
        <v>8</v>
      </c>
      <c r="G925" s="24">
        <f t="shared" si="14"/>
        <v>0</v>
      </c>
      <c r="H925" s="24"/>
      <c r="I925" s="17" t="s">
        <v>1360</v>
      </c>
      <c r="X925" s="5"/>
      <c r="Z925" s="10"/>
    </row>
    <row r="926" spans="1:26" ht="48" customHeight="1">
      <c r="A926" s="11" t="s">
        <v>1361</v>
      </c>
      <c r="B926" s="12"/>
      <c r="C926" s="12"/>
      <c r="D926" s="12"/>
      <c r="E926" s="18" t="s">
        <v>63</v>
      </c>
      <c r="F926" s="20" t="s">
        <v>8</v>
      </c>
      <c r="G926" s="23">
        <f t="shared" si="14"/>
        <v>0</v>
      </c>
      <c r="H926" s="23"/>
      <c r="I926" s="14" t="s">
        <v>1362</v>
      </c>
      <c r="X926" s="5"/>
      <c r="Z926" s="10"/>
    </row>
    <row r="927" spans="1:26" ht="30" customHeight="1">
      <c r="A927" s="15" t="s">
        <v>1363</v>
      </c>
      <c r="B927" s="16"/>
      <c r="C927" s="16"/>
      <c r="D927" s="16"/>
      <c r="E927" s="18" t="s">
        <v>63</v>
      </c>
      <c r="F927" s="21" t="s">
        <v>8</v>
      </c>
      <c r="G927" s="24">
        <f t="shared" si="14"/>
        <v>0</v>
      </c>
      <c r="H927" s="24"/>
      <c r="I927" s="17"/>
      <c r="X927" s="5"/>
      <c r="Z927" s="10"/>
    </row>
    <row r="928" spans="1:26" ht="30" customHeight="1">
      <c r="A928" s="11" t="s">
        <v>1364</v>
      </c>
      <c r="B928" s="12"/>
      <c r="C928" s="12"/>
      <c r="D928" s="12"/>
      <c r="E928" s="18" t="s">
        <v>63</v>
      </c>
      <c r="F928" s="20" t="s">
        <v>8</v>
      </c>
      <c r="G928" s="23">
        <f t="shared" si="14"/>
        <v>0</v>
      </c>
      <c r="H928" s="23"/>
      <c r="I928" s="14"/>
      <c r="X928" s="5"/>
      <c r="Z928" s="10"/>
    </row>
    <row r="929" spans="1:26" ht="30" customHeight="1">
      <c r="A929" s="15" t="s">
        <v>1365</v>
      </c>
      <c r="B929" s="16"/>
      <c r="C929" s="16"/>
      <c r="D929" s="16"/>
      <c r="E929" s="18" t="s">
        <v>63</v>
      </c>
      <c r="F929" s="21" t="s">
        <v>8</v>
      </c>
      <c r="G929" s="24">
        <f t="shared" si="14"/>
        <v>0</v>
      </c>
      <c r="H929" s="24"/>
      <c r="I929" s="17" t="s">
        <v>1366</v>
      </c>
      <c r="X929" s="5"/>
      <c r="Z929" s="10"/>
    </row>
    <row r="930" spans="1:26" ht="30" customHeight="1">
      <c r="A930" s="11" t="s">
        <v>1367</v>
      </c>
      <c r="B930" s="12"/>
      <c r="C930" s="12"/>
      <c r="D930" s="12"/>
      <c r="E930" s="18" t="s">
        <v>63</v>
      </c>
      <c r="F930" s="20" t="s">
        <v>8</v>
      </c>
      <c r="G930" s="23">
        <f t="shared" si="14"/>
        <v>0</v>
      </c>
      <c r="H930" s="23"/>
      <c r="I930" s="14"/>
      <c r="X930" s="5"/>
      <c r="Z930" s="10"/>
    </row>
    <row r="931" spans="1:26" ht="30" customHeight="1">
      <c r="A931" s="15" t="s">
        <v>1368</v>
      </c>
      <c r="B931" s="16"/>
      <c r="C931" s="16"/>
      <c r="D931" s="16"/>
      <c r="E931" s="18" t="s">
        <v>63</v>
      </c>
      <c r="F931" s="21" t="s">
        <v>8</v>
      </c>
      <c r="G931" s="24">
        <f t="shared" si="14"/>
        <v>0</v>
      </c>
      <c r="H931" s="24"/>
      <c r="I931" s="17"/>
      <c r="X931" s="5"/>
      <c r="Z931" s="10"/>
    </row>
    <row r="932" spans="1:26" ht="30" customHeight="1">
      <c r="A932" s="11" t="s">
        <v>1369</v>
      </c>
      <c r="B932" s="12"/>
      <c r="C932" s="12"/>
      <c r="D932" s="12"/>
      <c r="E932" s="18" t="s">
        <v>63</v>
      </c>
      <c r="F932" s="20" t="s">
        <v>8</v>
      </c>
      <c r="G932" s="23">
        <f t="shared" si="14"/>
        <v>0</v>
      </c>
      <c r="H932" s="23"/>
      <c r="I932" s="14" t="s">
        <v>1370</v>
      </c>
      <c r="X932" s="5"/>
      <c r="Z932" s="10"/>
    </row>
    <row r="933" spans="1:26" ht="30" customHeight="1">
      <c r="A933" s="15" t="s">
        <v>1371</v>
      </c>
      <c r="B933" s="16"/>
      <c r="C933" s="16"/>
      <c r="D933" s="16"/>
      <c r="E933" s="18" t="s">
        <v>63</v>
      </c>
      <c r="F933" s="21" t="s">
        <v>8</v>
      </c>
      <c r="G933" s="24">
        <f t="shared" si="14"/>
        <v>0</v>
      </c>
      <c r="H933" s="24"/>
      <c r="I933" s="17" t="s">
        <v>1372</v>
      </c>
      <c r="X933" s="5"/>
      <c r="Z933" s="10"/>
    </row>
    <row r="934" spans="1:26" ht="30" customHeight="1">
      <c r="A934" s="11" t="s">
        <v>1373</v>
      </c>
      <c r="B934" s="12"/>
      <c r="C934" s="12"/>
      <c r="D934" s="12"/>
      <c r="E934" s="18" t="s">
        <v>63</v>
      </c>
      <c r="F934" s="20" t="s">
        <v>8</v>
      </c>
      <c r="G934" s="23">
        <f t="shared" si="14"/>
        <v>0</v>
      </c>
      <c r="H934" s="23"/>
      <c r="I934" s="14" t="s">
        <v>1374</v>
      </c>
      <c r="X934" s="5"/>
      <c r="Z934" s="10"/>
    </row>
    <row r="935" spans="1:26" ht="30" customHeight="1">
      <c r="A935" s="15" t="s">
        <v>1375</v>
      </c>
      <c r="B935" s="16"/>
      <c r="C935" s="16"/>
      <c r="D935" s="16"/>
      <c r="E935" s="18" t="s">
        <v>63</v>
      </c>
      <c r="F935" s="21" t="s">
        <v>8</v>
      </c>
      <c r="G935" s="24">
        <f t="shared" si="14"/>
        <v>0</v>
      </c>
      <c r="H935" s="24"/>
      <c r="I935" s="17" t="s">
        <v>1376</v>
      </c>
      <c r="X935" s="5"/>
      <c r="Z935" s="10"/>
    </row>
    <row r="936" spans="1:26" ht="30" customHeight="1">
      <c r="A936" s="11" t="s">
        <v>1377</v>
      </c>
      <c r="B936" s="12"/>
      <c r="C936" s="12"/>
      <c r="D936" s="12"/>
      <c r="E936" s="18" t="s">
        <v>63</v>
      </c>
      <c r="F936" s="20" t="s">
        <v>8</v>
      </c>
      <c r="G936" s="23">
        <f t="shared" si="14"/>
        <v>0</v>
      </c>
      <c r="H936" s="23"/>
      <c r="I936" s="14"/>
      <c r="X936" s="5"/>
      <c r="Z936" s="10"/>
    </row>
    <row r="937" spans="1:26" ht="30" customHeight="1">
      <c r="A937" s="15" t="s">
        <v>1378</v>
      </c>
      <c r="B937" s="16">
        <v>45652</v>
      </c>
      <c r="C937" s="16">
        <v>45647</v>
      </c>
      <c r="D937" s="16">
        <v>45652</v>
      </c>
      <c r="E937" s="13" t="s">
        <v>7</v>
      </c>
      <c r="F937" s="21" t="s">
        <v>8</v>
      </c>
      <c r="G937" s="24">
        <f t="shared" si="14"/>
        <v>1</v>
      </c>
      <c r="H937" s="24"/>
      <c r="I937" s="17" t="s">
        <v>1379</v>
      </c>
      <c r="X937" s="5"/>
      <c r="Z937" s="10"/>
    </row>
    <row r="938" spans="1:26" ht="30" customHeight="1">
      <c r="A938" s="11" t="s">
        <v>1380</v>
      </c>
      <c r="B938" s="12">
        <v>45652</v>
      </c>
      <c r="C938" s="12">
        <v>45647</v>
      </c>
      <c r="D938" s="12">
        <v>45652</v>
      </c>
      <c r="E938" s="13" t="s">
        <v>7</v>
      </c>
      <c r="F938" s="20" t="s">
        <v>8</v>
      </c>
      <c r="G938" s="23">
        <f t="shared" si="14"/>
        <v>1</v>
      </c>
      <c r="H938" s="23"/>
      <c r="I938" s="14" t="s">
        <v>1381</v>
      </c>
      <c r="X938" s="5"/>
      <c r="Z938" s="10"/>
    </row>
    <row r="939" spans="1:26" ht="30" customHeight="1">
      <c r="A939" s="15" t="s">
        <v>1382</v>
      </c>
      <c r="B939" s="16"/>
      <c r="C939" s="16"/>
      <c r="D939" s="16"/>
      <c r="E939" s="18" t="s">
        <v>63</v>
      </c>
      <c r="F939" s="21" t="s">
        <v>8</v>
      </c>
      <c r="G939" s="24">
        <f t="shared" si="14"/>
        <v>0</v>
      </c>
      <c r="H939" s="24"/>
      <c r="I939" s="17"/>
      <c r="X939" s="5"/>
      <c r="Z939" s="10"/>
    </row>
    <row r="940" spans="1:26" ht="30" customHeight="1">
      <c r="A940" s="11" t="s">
        <v>1383</v>
      </c>
      <c r="B940" s="12"/>
      <c r="C940" s="12"/>
      <c r="D940" s="12"/>
      <c r="E940" s="18" t="s">
        <v>63</v>
      </c>
      <c r="F940" s="20" t="s">
        <v>8</v>
      </c>
      <c r="G940" s="23">
        <f t="shared" si="14"/>
        <v>0</v>
      </c>
      <c r="H940" s="23"/>
      <c r="I940" s="14"/>
      <c r="X940" s="5"/>
      <c r="Z940" s="10"/>
    </row>
    <row r="941" spans="1:26" ht="30" customHeight="1">
      <c r="A941" s="15" t="s">
        <v>1384</v>
      </c>
      <c r="B941" s="16"/>
      <c r="C941" s="16"/>
      <c r="D941" s="16"/>
      <c r="E941" s="18" t="s">
        <v>63</v>
      </c>
      <c r="F941" s="21" t="s">
        <v>8</v>
      </c>
      <c r="G941" s="24">
        <f t="shared" si="14"/>
        <v>0</v>
      </c>
      <c r="H941" s="24"/>
      <c r="I941" s="17" t="s">
        <v>1385</v>
      </c>
      <c r="X941" s="5"/>
      <c r="Z941" s="10"/>
    </row>
    <row r="942" spans="1:26" ht="30" customHeight="1">
      <c r="A942" s="11" t="s">
        <v>1386</v>
      </c>
      <c r="B942" s="12"/>
      <c r="C942" s="12"/>
      <c r="D942" s="12"/>
      <c r="E942" s="18" t="s">
        <v>63</v>
      </c>
      <c r="F942" s="20" t="s">
        <v>8</v>
      </c>
      <c r="G942" s="23">
        <f t="shared" ref="G942:G1005" si="15">IF(OR(ISBLANK(B942), ISBLANK(D942)), 0, IF(D942=B942, 1, D942-B942+1))</f>
        <v>0</v>
      </c>
      <c r="H942" s="23"/>
      <c r="I942" s="14" t="s">
        <v>1387</v>
      </c>
      <c r="X942" s="5"/>
      <c r="Z942" s="10"/>
    </row>
    <row r="943" spans="1:26" ht="30" customHeight="1">
      <c r="A943" s="15" t="s">
        <v>1388</v>
      </c>
      <c r="B943" s="16"/>
      <c r="C943" s="16"/>
      <c r="D943" s="16"/>
      <c r="E943" s="18" t="s">
        <v>63</v>
      </c>
      <c r="F943" s="21" t="s">
        <v>8</v>
      </c>
      <c r="G943" s="24">
        <f t="shared" si="15"/>
        <v>0</v>
      </c>
      <c r="H943" s="24"/>
      <c r="I943" s="17" t="s">
        <v>1389</v>
      </c>
      <c r="X943" s="5"/>
      <c r="Z943" s="10"/>
    </row>
    <row r="944" spans="1:26" ht="30" customHeight="1">
      <c r="A944" s="11" t="s">
        <v>1390</v>
      </c>
      <c r="B944" s="12"/>
      <c r="C944" s="12"/>
      <c r="D944" s="12"/>
      <c r="E944" s="18" t="s">
        <v>63</v>
      </c>
      <c r="F944" s="20" t="s">
        <v>1391</v>
      </c>
      <c r="G944" s="23">
        <f t="shared" si="15"/>
        <v>0</v>
      </c>
      <c r="H944" s="23"/>
      <c r="I944" s="14" t="s">
        <v>1392</v>
      </c>
      <c r="X944" s="5"/>
      <c r="Z944" s="10"/>
    </row>
    <row r="945" spans="1:26" ht="30" customHeight="1">
      <c r="A945" s="15" t="s">
        <v>1393</v>
      </c>
      <c r="B945" s="16"/>
      <c r="C945" s="16"/>
      <c r="D945" s="16"/>
      <c r="E945" s="18" t="s">
        <v>63</v>
      </c>
      <c r="F945" s="21" t="s">
        <v>1394</v>
      </c>
      <c r="G945" s="24">
        <f t="shared" si="15"/>
        <v>0</v>
      </c>
      <c r="H945" s="24"/>
      <c r="I945" s="17"/>
      <c r="X945" s="5"/>
      <c r="Z945" s="10"/>
    </row>
    <row r="946" spans="1:26" ht="30" customHeight="1">
      <c r="A946" s="11" t="s">
        <v>1395</v>
      </c>
      <c r="B946" s="12"/>
      <c r="C946" s="12"/>
      <c r="D946" s="12"/>
      <c r="E946" s="18" t="s">
        <v>63</v>
      </c>
      <c r="F946" s="20" t="s">
        <v>8</v>
      </c>
      <c r="G946" s="23">
        <f t="shared" si="15"/>
        <v>0</v>
      </c>
      <c r="H946" s="23"/>
      <c r="I946" s="14" t="s">
        <v>1396</v>
      </c>
      <c r="X946" s="5"/>
      <c r="Z946" s="10"/>
    </row>
    <row r="947" spans="1:26" ht="30" customHeight="1">
      <c r="A947" s="15" t="s">
        <v>1397</v>
      </c>
      <c r="B947" s="16"/>
      <c r="C947" s="16"/>
      <c r="D947" s="16"/>
      <c r="E947" s="18" t="s">
        <v>63</v>
      </c>
      <c r="F947" s="21" t="s">
        <v>8</v>
      </c>
      <c r="G947" s="24">
        <f t="shared" si="15"/>
        <v>0</v>
      </c>
      <c r="H947" s="24"/>
      <c r="I947" s="17" t="s">
        <v>1398</v>
      </c>
      <c r="X947" s="5"/>
      <c r="Z947" s="10"/>
    </row>
    <row r="948" spans="1:26" ht="30" customHeight="1">
      <c r="A948" s="11" t="s">
        <v>1399</v>
      </c>
      <c r="B948" s="12"/>
      <c r="C948" s="12"/>
      <c r="D948" s="12"/>
      <c r="E948" s="18" t="s">
        <v>63</v>
      </c>
      <c r="F948" s="20" t="s">
        <v>8</v>
      </c>
      <c r="G948" s="23">
        <f t="shared" si="15"/>
        <v>0</v>
      </c>
      <c r="H948" s="23"/>
      <c r="I948" s="14"/>
      <c r="X948" s="5"/>
      <c r="Z948" s="10"/>
    </row>
    <row r="949" spans="1:26" ht="30" customHeight="1">
      <c r="A949" s="15" t="s">
        <v>1400</v>
      </c>
      <c r="B949" s="16"/>
      <c r="C949" s="16"/>
      <c r="D949" s="16"/>
      <c r="E949" s="18" t="s">
        <v>63</v>
      </c>
      <c r="F949" s="21" t="s">
        <v>8</v>
      </c>
      <c r="G949" s="24">
        <f t="shared" si="15"/>
        <v>0</v>
      </c>
      <c r="H949" s="24"/>
      <c r="I949" s="17"/>
      <c r="X949" s="5"/>
      <c r="Z949" s="10"/>
    </row>
    <row r="950" spans="1:26" ht="30" customHeight="1">
      <c r="A950" s="11" t="s">
        <v>1401</v>
      </c>
      <c r="B950" s="12"/>
      <c r="C950" s="12"/>
      <c r="D950" s="12"/>
      <c r="E950" s="18" t="s">
        <v>63</v>
      </c>
      <c r="F950" s="20" t="s">
        <v>8</v>
      </c>
      <c r="G950" s="23">
        <f t="shared" si="15"/>
        <v>0</v>
      </c>
      <c r="H950" s="23"/>
      <c r="I950" s="14" t="s">
        <v>1402</v>
      </c>
      <c r="X950" s="5"/>
      <c r="Z950" s="10"/>
    </row>
    <row r="951" spans="1:26" ht="30" customHeight="1">
      <c r="A951" s="15" t="s">
        <v>1403</v>
      </c>
      <c r="B951" s="16"/>
      <c r="C951" s="16"/>
      <c r="D951" s="16"/>
      <c r="E951" s="18" t="s">
        <v>63</v>
      </c>
      <c r="F951" s="21" t="s">
        <v>8</v>
      </c>
      <c r="G951" s="24">
        <f t="shared" si="15"/>
        <v>0</v>
      </c>
      <c r="H951" s="24"/>
      <c r="I951" s="17" t="s">
        <v>1404</v>
      </c>
      <c r="X951" s="5"/>
      <c r="Z951" s="10"/>
    </row>
    <row r="952" spans="1:26" ht="30" customHeight="1">
      <c r="A952" s="11" t="s">
        <v>1405</v>
      </c>
      <c r="B952" s="12"/>
      <c r="C952" s="12"/>
      <c r="D952" s="12"/>
      <c r="E952" s="18" t="s">
        <v>63</v>
      </c>
      <c r="F952" s="20" t="s">
        <v>8</v>
      </c>
      <c r="G952" s="23">
        <f t="shared" si="15"/>
        <v>0</v>
      </c>
      <c r="H952" s="23"/>
      <c r="I952" s="14" t="s">
        <v>1406</v>
      </c>
      <c r="X952" s="5"/>
      <c r="Z952" s="10"/>
    </row>
    <row r="953" spans="1:26" ht="30" customHeight="1">
      <c r="A953" s="15" t="s">
        <v>1407</v>
      </c>
      <c r="B953" s="16"/>
      <c r="C953" s="16"/>
      <c r="D953" s="16"/>
      <c r="E953" s="18" t="s">
        <v>63</v>
      </c>
      <c r="F953" s="21" t="s">
        <v>8</v>
      </c>
      <c r="G953" s="24">
        <f t="shared" si="15"/>
        <v>0</v>
      </c>
      <c r="H953" s="24"/>
      <c r="I953" s="17" t="s">
        <v>1408</v>
      </c>
      <c r="X953" s="5"/>
      <c r="Z953" s="10"/>
    </row>
    <row r="954" spans="1:26" ht="30" customHeight="1">
      <c r="A954" s="11" t="s">
        <v>1409</v>
      </c>
      <c r="B954" s="12"/>
      <c r="C954" s="12"/>
      <c r="D954" s="12"/>
      <c r="E954" s="18" t="s">
        <v>63</v>
      </c>
      <c r="F954" s="20" t="s">
        <v>8</v>
      </c>
      <c r="G954" s="23">
        <f t="shared" si="15"/>
        <v>0</v>
      </c>
      <c r="H954" s="23"/>
      <c r="I954" s="14" t="s">
        <v>1410</v>
      </c>
      <c r="X954" s="5"/>
      <c r="Z954" s="10"/>
    </row>
    <row r="955" spans="1:26" ht="30" customHeight="1">
      <c r="A955" s="15" t="s">
        <v>1411</v>
      </c>
      <c r="B955" s="16"/>
      <c r="C955" s="16"/>
      <c r="D955" s="16"/>
      <c r="E955" s="18" t="s">
        <v>63</v>
      </c>
      <c r="F955" s="21" t="s">
        <v>8</v>
      </c>
      <c r="G955" s="24">
        <f t="shared" si="15"/>
        <v>0</v>
      </c>
      <c r="H955" s="24"/>
      <c r="I955" s="17" t="s">
        <v>1412</v>
      </c>
      <c r="X955" s="5"/>
      <c r="Z955" s="10"/>
    </row>
    <row r="956" spans="1:26" ht="30" customHeight="1">
      <c r="A956" s="11" t="s">
        <v>1413</v>
      </c>
      <c r="B956" s="12"/>
      <c r="C956" s="12"/>
      <c r="D956" s="12"/>
      <c r="E956" s="18" t="s">
        <v>63</v>
      </c>
      <c r="F956" s="20" t="s">
        <v>8</v>
      </c>
      <c r="G956" s="23">
        <f t="shared" si="15"/>
        <v>0</v>
      </c>
      <c r="H956" s="23"/>
      <c r="I956" s="14"/>
      <c r="X956" s="5"/>
      <c r="Z956" s="10"/>
    </row>
    <row r="957" spans="1:26" ht="30" customHeight="1">
      <c r="A957" s="15" t="s">
        <v>1414</v>
      </c>
      <c r="B957" s="16">
        <v>45652</v>
      </c>
      <c r="C957" s="16">
        <v>45647</v>
      </c>
      <c r="D957" s="16">
        <v>45652</v>
      </c>
      <c r="E957" s="13" t="s">
        <v>7</v>
      </c>
      <c r="F957" s="21" t="s">
        <v>8</v>
      </c>
      <c r="G957" s="24">
        <f t="shared" si="15"/>
        <v>1</v>
      </c>
      <c r="H957" s="24"/>
      <c r="I957" s="17" t="s">
        <v>1415</v>
      </c>
      <c r="X957" s="5"/>
      <c r="Z957" s="10"/>
    </row>
    <row r="958" spans="1:26" ht="30" customHeight="1">
      <c r="A958" s="11" t="s">
        <v>1416</v>
      </c>
      <c r="B958" s="12">
        <v>45654</v>
      </c>
      <c r="C958" s="12">
        <v>45654</v>
      </c>
      <c r="D958" s="12">
        <v>45654</v>
      </c>
      <c r="E958" s="13" t="s">
        <v>7</v>
      </c>
      <c r="F958" s="20" t="s">
        <v>8</v>
      </c>
      <c r="G958" s="23">
        <f t="shared" si="15"/>
        <v>1</v>
      </c>
      <c r="H958" s="23"/>
      <c r="I958" s="14" t="s">
        <v>1417</v>
      </c>
      <c r="X958" s="5"/>
      <c r="Z958" s="10"/>
    </row>
    <row r="959" spans="1:26" ht="30" customHeight="1">
      <c r="A959" s="15" t="s">
        <v>1418</v>
      </c>
      <c r="B959" s="16">
        <v>45654</v>
      </c>
      <c r="C959" s="16">
        <v>45654</v>
      </c>
      <c r="D959" s="16">
        <v>45654</v>
      </c>
      <c r="E959" s="13" t="s">
        <v>7</v>
      </c>
      <c r="F959" s="21" t="s">
        <v>8</v>
      </c>
      <c r="G959" s="24">
        <f t="shared" si="15"/>
        <v>1</v>
      </c>
      <c r="H959" s="24"/>
      <c r="I959" s="17" t="s">
        <v>1419</v>
      </c>
      <c r="X959" s="5"/>
      <c r="Z959" s="10"/>
    </row>
    <row r="960" spans="1:26" ht="30" customHeight="1">
      <c r="A960" s="11" t="s">
        <v>1420</v>
      </c>
      <c r="B960" s="12">
        <v>45657</v>
      </c>
      <c r="C960" s="12">
        <v>45654</v>
      </c>
      <c r="D960" s="12">
        <v>45657</v>
      </c>
      <c r="E960" s="13" t="s">
        <v>7</v>
      </c>
      <c r="F960" s="20" t="s">
        <v>8</v>
      </c>
      <c r="G960" s="23">
        <f t="shared" si="15"/>
        <v>1</v>
      </c>
      <c r="H960" s="23"/>
      <c r="I960" s="14" t="s">
        <v>1421</v>
      </c>
      <c r="X960" s="5"/>
      <c r="Z960" s="10"/>
    </row>
    <row r="961" spans="1:26" ht="30" customHeight="1">
      <c r="A961" s="15" t="s">
        <v>1422</v>
      </c>
      <c r="B961" s="16">
        <v>45657</v>
      </c>
      <c r="C961" s="16">
        <v>45654</v>
      </c>
      <c r="D961" s="16">
        <v>45657</v>
      </c>
      <c r="E961" s="13" t="s">
        <v>7</v>
      </c>
      <c r="F961" s="21" t="s">
        <v>8</v>
      </c>
      <c r="G961" s="24">
        <f t="shared" si="15"/>
        <v>1</v>
      </c>
      <c r="H961" s="24"/>
      <c r="I961" s="17" t="s">
        <v>1423</v>
      </c>
      <c r="X961" s="5"/>
      <c r="Z961" s="10"/>
    </row>
    <row r="962" spans="1:26" ht="30" customHeight="1">
      <c r="A962" s="11" t="s">
        <v>1424</v>
      </c>
      <c r="B962" s="12"/>
      <c r="C962" s="12"/>
      <c r="D962" s="12"/>
      <c r="E962" s="18" t="s">
        <v>63</v>
      </c>
      <c r="F962" s="20" t="s">
        <v>8</v>
      </c>
      <c r="G962" s="23">
        <f t="shared" si="15"/>
        <v>0</v>
      </c>
      <c r="H962" s="23"/>
      <c r="I962" s="14" t="s">
        <v>1425</v>
      </c>
      <c r="X962" s="5"/>
      <c r="Z962" s="10"/>
    </row>
    <row r="963" spans="1:26" ht="30" customHeight="1">
      <c r="A963" s="15" t="s">
        <v>1426</v>
      </c>
      <c r="B963" s="16"/>
      <c r="C963" s="16"/>
      <c r="D963" s="16"/>
      <c r="E963" s="18" t="s">
        <v>63</v>
      </c>
      <c r="F963" s="21" t="s">
        <v>8</v>
      </c>
      <c r="G963" s="24">
        <f t="shared" si="15"/>
        <v>0</v>
      </c>
      <c r="H963" s="24"/>
      <c r="I963" s="17" t="s">
        <v>1427</v>
      </c>
      <c r="X963" s="5"/>
      <c r="Z963" s="10"/>
    </row>
    <row r="964" spans="1:26" ht="30" customHeight="1">
      <c r="A964" s="11" t="s">
        <v>1428</v>
      </c>
      <c r="B964" s="12"/>
      <c r="C964" s="12"/>
      <c r="D964" s="12"/>
      <c r="E964" s="18" t="s">
        <v>63</v>
      </c>
      <c r="F964" s="20" t="s">
        <v>8</v>
      </c>
      <c r="G964" s="23">
        <f t="shared" si="15"/>
        <v>0</v>
      </c>
      <c r="H964" s="23"/>
      <c r="I964" s="14"/>
      <c r="X964" s="5"/>
      <c r="Z964" s="10"/>
    </row>
    <row r="965" spans="1:26" ht="30" customHeight="1">
      <c r="A965" s="15" t="s">
        <v>1429</v>
      </c>
      <c r="B965" s="16"/>
      <c r="C965" s="16"/>
      <c r="D965" s="16"/>
      <c r="E965" s="18" t="s">
        <v>63</v>
      </c>
      <c r="F965" s="21" t="s">
        <v>8</v>
      </c>
      <c r="G965" s="24">
        <f t="shared" si="15"/>
        <v>0</v>
      </c>
      <c r="H965" s="24"/>
      <c r="I965" s="17" t="s">
        <v>1430</v>
      </c>
      <c r="X965" s="5"/>
      <c r="Z965" s="10"/>
    </row>
    <row r="966" spans="1:26" ht="30" customHeight="1">
      <c r="A966" s="11" t="s">
        <v>1431</v>
      </c>
      <c r="B966" s="12"/>
      <c r="C966" s="12"/>
      <c r="D966" s="12"/>
      <c r="E966" s="18" t="s">
        <v>63</v>
      </c>
      <c r="F966" s="20" t="s">
        <v>8</v>
      </c>
      <c r="G966" s="23">
        <f t="shared" si="15"/>
        <v>0</v>
      </c>
      <c r="H966" s="23"/>
      <c r="I966" s="14"/>
      <c r="X966" s="5"/>
      <c r="Z966" s="10"/>
    </row>
    <row r="967" spans="1:26" ht="30" customHeight="1">
      <c r="A967" s="15" t="s">
        <v>1432</v>
      </c>
      <c r="B967" s="16"/>
      <c r="C967" s="16"/>
      <c r="D967" s="16"/>
      <c r="E967" s="18" t="s">
        <v>63</v>
      </c>
      <c r="F967" s="21" t="s">
        <v>8</v>
      </c>
      <c r="G967" s="24">
        <f t="shared" si="15"/>
        <v>0</v>
      </c>
      <c r="H967" s="24"/>
      <c r="I967" s="17" t="s">
        <v>1433</v>
      </c>
      <c r="X967" s="5"/>
      <c r="Z967" s="10"/>
    </row>
    <row r="968" spans="1:26" ht="30" customHeight="1">
      <c r="A968" s="11" t="s">
        <v>1434</v>
      </c>
      <c r="B968" s="12"/>
      <c r="C968" s="12"/>
      <c r="D968" s="12"/>
      <c r="E968" s="18" t="s">
        <v>63</v>
      </c>
      <c r="F968" s="20" t="s">
        <v>1435</v>
      </c>
      <c r="G968" s="23">
        <f t="shared" si="15"/>
        <v>0</v>
      </c>
      <c r="H968" s="23"/>
      <c r="I968" s="14" t="s">
        <v>1436</v>
      </c>
      <c r="X968" s="5"/>
      <c r="Z968" s="10"/>
    </row>
    <row r="969" spans="1:26" ht="30" customHeight="1">
      <c r="A969" s="15" t="s">
        <v>1437</v>
      </c>
      <c r="B969" s="16"/>
      <c r="C969" s="16"/>
      <c r="D969" s="16"/>
      <c r="E969" s="18" t="s">
        <v>63</v>
      </c>
      <c r="F969" s="21" t="s">
        <v>8</v>
      </c>
      <c r="G969" s="24">
        <f t="shared" si="15"/>
        <v>0</v>
      </c>
      <c r="H969" s="24"/>
      <c r="I969" s="17" t="s">
        <v>1438</v>
      </c>
      <c r="X969" s="5"/>
      <c r="Z969" s="10"/>
    </row>
    <row r="970" spans="1:26" ht="30" customHeight="1">
      <c r="A970" s="11" t="s">
        <v>1439</v>
      </c>
      <c r="B970" s="12"/>
      <c r="C970" s="12"/>
      <c r="D970" s="12"/>
      <c r="E970" s="18" t="s">
        <v>63</v>
      </c>
      <c r="F970" s="20" t="s">
        <v>8</v>
      </c>
      <c r="G970" s="23">
        <f t="shared" si="15"/>
        <v>0</v>
      </c>
      <c r="H970" s="23"/>
      <c r="I970" s="14"/>
      <c r="X970" s="5"/>
      <c r="Z970" s="10"/>
    </row>
    <row r="971" spans="1:26" ht="30" customHeight="1">
      <c r="A971" s="15" t="s">
        <v>1440</v>
      </c>
      <c r="B971" s="16"/>
      <c r="C971" s="16"/>
      <c r="D971" s="16"/>
      <c r="E971" s="18" t="s">
        <v>63</v>
      </c>
      <c r="F971" s="21" t="s">
        <v>8</v>
      </c>
      <c r="G971" s="24">
        <f t="shared" si="15"/>
        <v>0</v>
      </c>
      <c r="H971" s="24"/>
      <c r="I971" s="17"/>
      <c r="X971" s="5"/>
      <c r="Z971" s="10"/>
    </row>
    <row r="972" spans="1:26" ht="30" customHeight="1">
      <c r="A972" s="11" t="s">
        <v>1441</v>
      </c>
      <c r="B972" s="12"/>
      <c r="C972" s="12"/>
      <c r="D972" s="12"/>
      <c r="E972" s="18" t="s">
        <v>63</v>
      </c>
      <c r="F972" s="20" t="s">
        <v>8</v>
      </c>
      <c r="G972" s="23">
        <f t="shared" si="15"/>
        <v>0</v>
      </c>
      <c r="H972" s="23"/>
      <c r="I972" s="14"/>
      <c r="X972" s="5"/>
      <c r="Z972" s="10"/>
    </row>
    <row r="973" spans="1:26" ht="30" customHeight="1">
      <c r="A973" s="15" t="s">
        <v>1442</v>
      </c>
      <c r="B973" s="16"/>
      <c r="C973" s="16"/>
      <c r="D973" s="16"/>
      <c r="E973" s="18" t="s">
        <v>63</v>
      </c>
      <c r="F973" s="21" t="s">
        <v>8</v>
      </c>
      <c r="G973" s="24">
        <f t="shared" si="15"/>
        <v>0</v>
      </c>
      <c r="H973" s="24"/>
      <c r="I973" s="17"/>
      <c r="X973" s="5"/>
      <c r="Z973" s="10"/>
    </row>
    <row r="974" spans="1:26" ht="30" customHeight="1">
      <c r="A974" s="11" t="s">
        <v>1443</v>
      </c>
      <c r="B974" s="12"/>
      <c r="C974" s="12"/>
      <c r="D974" s="12"/>
      <c r="E974" s="18" t="s">
        <v>63</v>
      </c>
      <c r="F974" s="20" t="s">
        <v>8</v>
      </c>
      <c r="G974" s="23">
        <f t="shared" si="15"/>
        <v>0</v>
      </c>
      <c r="H974" s="23"/>
      <c r="I974" s="14"/>
      <c r="X974" s="5"/>
      <c r="Z974" s="10"/>
    </row>
    <row r="975" spans="1:26" ht="30" customHeight="1">
      <c r="A975" s="15" t="s">
        <v>1444</v>
      </c>
      <c r="B975" s="16"/>
      <c r="C975" s="16"/>
      <c r="D975" s="16"/>
      <c r="E975" s="18" t="s">
        <v>63</v>
      </c>
      <c r="F975" s="21" t="s">
        <v>8</v>
      </c>
      <c r="G975" s="24">
        <f t="shared" si="15"/>
        <v>0</v>
      </c>
      <c r="H975" s="24"/>
      <c r="I975" s="17" t="s">
        <v>1445</v>
      </c>
      <c r="X975" s="5"/>
      <c r="Z975" s="10"/>
    </row>
    <row r="976" spans="1:26" ht="30" customHeight="1">
      <c r="A976" s="11" t="s">
        <v>1446</v>
      </c>
      <c r="B976" s="12">
        <v>45655</v>
      </c>
      <c r="C976" s="12">
        <v>45654</v>
      </c>
      <c r="D976" s="12">
        <v>45655</v>
      </c>
      <c r="E976" s="13" t="s">
        <v>7</v>
      </c>
      <c r="F976" s="20" t="s">
        <v>8</v>
      </c>
      <c r="G976" s="23">
        <f t="shared" si="15"/>
        <v>1</v>
      </c>
      <c r="H976" s="23"/>
      <c r="I976" s="14"/>
      <c r="X976" s="5"/>
      <c r="Z976" s="10"/>
    </row>
    <row r="977" spans="1:26" ht="30" customHeight="1">
      <c r="A977" s="15" t="s">
        <v>1447</v>
      </c>
      <c r="B977" s="16">
        <v>45655</v>
      </c>
      <c r="C977" s="16">
        <v>45654</v>
      </c>
      <c r="D977" s="16">
        <v>45655</v>
      </c>
      <c r="E977" s="13" t="s">
        <v>7</v>
      </c>
      <c r="F977" s="21" t="s">
        <v>8</v>
      </c>
      <c r="G977" s="24">
        <f t="shared" si="15"/>
        <v>1</v>
      </c>
      <c r="H977" s="24"/>
      <c r="I977" s="17"/>
      <c r="X977" s="5"/>
      <c r="Z977" s="10"/>
    </row>
    <row r="978" spans="1:26" ht="30" customHeight="1">
      <c r="A978" s="11" t="s">
        <v>1448</v>
      </c>
      <c r="B978" s="12"/>
      <c r="C978" s="12"/>
      <c r="D978" s="12"/>
      <c r="E978" s="18" t="s">
        <v>63</v>
      </c>
      <c r="F978" s="20" t="s">
        <v>8</v>
      </c>
      <c r="G978" s="23">
        <f t="shared" si="15"/>
        <v>0</v>
      </c>
      <c r="H978" s="23"/>
      <c r="I978" s="14" t="s">
        <v>1449</v>
      </c>
      <c r="X978" s="5"/>
      <c r="Z978" s="10"/>
    </row>
    <row r="979" spans="1:26" ht="30" customHeight="1">
      <c r="A979" s="15" t="s">
        <v>1450</v>
      </c>
      <c r="B979" s="16"/>
      <c r="C979" s="16"/>
      <c r="D979" s="16"/>
      <c r="E979" s="18" t="s">
        <v>63</v>
      </c>
      <c r="F979" s="21" t="s">
        <v>8</v>
      </c>
      <c r="G979" s="24">
        <f t="shared" si="15"/>
        <v>0</v>
      </c>
      <c r="H979" s="24"/>
      <c r="I979" s="17" t="s">
        <v>666</v>
      </c>
      <c r="X979" s="5"/>
      <c r="Z979" s="10"/>
    </row>
    <row r="980" spans="1:26" ht="30" customHeight="1">
      <c r="A980" s="11" t="s">
        <v>1451</v>
      </c>
      <c r="B980" s="12"/>
      <c r="C980" s="12"/>
      <c r="D980" s="12"/>
      <c r="E980" s="18" t="s">
        <v>63</v>
      </c>
      <c r="F980" s="20" t="s">
        <v>8</v>
      </c>
      <c r="G980" s="23">
        <f t="shared" si="15"/>
        <v>0</v>
      </c>
      <c r="H980" s="23"/>
      <c r="I980" s="14"/>
      <c r="X980" s="5"/>
      <c r="Z980" s="10"/>
    </row>
    <row r="981" spans="1:26" ht="30" customHeight="1">
      <c r="A981" s="15" t="s">
        <v>1452</v>
      </c>
      <c r="B981" s="16"/>
      <c r="C981" s="16"/>
      <c r="D981" s="16"/>
      <c r="E981" s="18" t="s">
        <v>63</v>
      </c>
      <c r="F981" s="21" t="s">
        <v>8</v>
      </c>
      <c r="G981" s="24">
        <f t="shared" si="15"/>
        <v>0</v>
      </c>
      <c r="H981" s="24"/>
      <c r="I981" s="17"/>
      <c r="X981" s="5"/>
      <c r="Z981" s="10"/>
    </row>
    <row r="982" spans="1:26" ht="30" customHeight="1">
      <c r="A982" s="11" t="s">
        <v>1453</v>
      </c>
      <c r="B982" s="12"/>
      <c r="C982" s="12"/>
      <c r="D982" s="12"/>
      <c r="E982" s="18" t="s">
        <v>63</v>
      </c>
      <c r="F982" s="20" t="s">
        <v>8</v>
      </c>
      <c r="G982" s="23">
        <f t="shared" si="15"/>
        <v>0</v>
      </c>
      <c r="H982" s="23"/>
      <c r="I982" s="14"/>
      <c r="X982" s="5"/>
      <c r="Z982" s="10"/>
    </row>
    <row r="983" spans="1:26" ht="30" customHeight="1">
      <c r="A983" s="15" t="s">
        <v>1454</v>
      </c>
      <c r="B983" s="16"/>
      <c r="C983" s="16"/>
      <c r="D983" s="16"/>
      <c r="E983" s="18" t="s">
        <v>63</v>
      </c>
      <c r="F983" s="21" t="s">
        <v>8</v>
      </c>
      <c r="G983" s="24">
        <f t="shared" si="15"/>
        <v>0</v>
      </c>
      <c r="H983" s="24"/>
      <c r="I983" s="17" t="s">
        <v>1455</v>
      </c>
      <c r="X983" s="5"/>
      <c r="Z983" s="10"/>
    </row>
    <row r="984" spans="1:26" ht="30" customHeight="1">
      <c r="A984" s="11" t="s">
        <v>1456</v>
      </c>
      <c r="B984" s="12">
        <v>45658</v>
      </c>
      <c r="C984" s="12">
        <v>45658</v>
      </c>
      <c r="D984" s="12"/>
      <c r="E984" s="13" t="s">
        <v>7</v>
      </c>
      <c r="F984" s="20" t="s">
        <v>8</v>
      </c>
      <c r="G984" s="23">
        <f t="shared" si="15"/>
        <v>0</v>
      </c>
      <c r="H984" s="23"/>
      <c r="I984" s="14" t="s">
        <v>1457</v>
      </c>
      <c r="X984" s="5"/>
      <c r="Z984" s="10"/>
    </row>
    <row r="985" spans="1:26" ht="47.25" customHeight="1">
      <c r="A985" s="15" t="s">
        <v>1458</v>
      </c>
      <c r="B985" s="16"/>
      <c r="C985" s="16"/>
      <c r="D985" s="16"/>
      <c r="E985" s="18" t="s">
        <v>63</v>
      </c>
      <c r="F985" s="21" t="s">
        <v>8</v>
      </c>
      <c r="G985" s="24">
        <f t="shared" si="15"/>
        <v>0</v>
      </c>
      <c r="H985" s="24"/>
      <c r="I985" s="17" t="s">
        <v>1459</v>
      </c>
      <c r="X985" s="5"/>
      <c r="Z985" s="10"/>
    </row>
    <row r="986" spans="1:26" ht="30" customHeight="1">
      <c r="A986" s="11" t="s">
        <v>1460</v>
      </c>
      <c r="B986" s="12"/>
      <c r="C986" s="12"/>
      <c r="D986" s="12"/>
      <c r="E986" s="18" t="s">
        <v>63</v>
      </c>
      <c r="F986" s="20" t="s">
        <v>8</v>
      </c>
      <c r="G986" s="23">
        <f t="shared" si="15"/>
        <v>0</v>
      </c>
      <c r="H986" s="23"/>
      <c r="I986" s="14" t="s">
        <v>1461</v>
      </c>
      <c r="X986" s="5"/>
      <c r="Z986" s="10"/>
    </row>
    <row r="987" spans="1:26" ht="30" customHeight="1">
      <c r="A987" s="15" t="s">
        <v>1462</v>
      </c>
      <c r="B987" s="16"/>
      <c r="C987" s="16"/>
      <c r="D987" s="16"/>
      <c r="E987" s="18" t="s">
        <v>63</v>
      </c>
      <c r="F987" s="21" t="s">
        <v>8</v>
      </c>
      <c r="G987" s="24">
        <f t="shared" si="15"/>
        <v>0</v>
      </c>
      <c r="H987" s="24"/>
      <c r="I987" s="17"/>
      <c r="X987" s="5"/>
      <c r="Z987" s="10"/>
    </row>
    <row r="988" spans="1:26" ht="30" customHeight="1">
      <c r="A988" s="11" t="s">
        <v>1463</v>
      </c>
      <c r="B988" s="12"/>
      <c r="C988" s="12"/>
      <c r="D988" s="12"/>
      <c r="E988" s="18" t="s">
        <v>63</v>
      </c>
      <c r="F988" s="20" t="s">
        <v>8</v>
      </c>
      <c r="G988" s="23">
        <f t="shared" si="15"/>
        <v>0</v>
      </c>
      <c r="H988" s="23"/>
      <c r="I988" s="14"/>
      <c r="X988" s="5"/>
      <c r="Z988" s="10"/>
    </row>
    <row r="989" spans="1:26" ht="30" customHeight="1">
      <c r="A989" s="15" t="s">
        <v>1464</v>
      </c>
      <c r="B989" s="16"/>
      <c r="C989" s="16"/>
      <c r="D989" s="16"/>
      <c r="E989" s="18" t="s">
        <v>63</v>
      </c>
      <c r="F989" s="21" t="s">
        <v>8</v>
      </c>
      <c r="G989" s="24">
        <f t="shared" si="15"/>
        <v>0</v>
      </c>
      <c r="H989" s="24"/>
      <c r="I989" s="17"/>
      <c r="X989" s="5"/>
      <c r="Z989" s="10"/>
    </row>
    <row r="990" spans="1:26" ht="30" customHeight="1">
      <c r="A990" s="11" t="s">
        <v>1465</v>
      </c>
      <c r="B990" s="12"/>
      <c r="C990" s="12"/>
      <c r="D990" s="12"/>
      <c r="E990" s="18" t="s">
        <v>63</v>
      </c>
      <c r="F990" s="20" t="s">
        <v>1466</v>
      </c>
      <c r="G990" s="23">
        <f t="shared" si="15"/>
        <v>0</v>
      </c>
      <c r="H990" s="23"/>
      <c r="I990" s="14" t="s">
        <v>1467</v>
      </c>
      <c r="X990" s="5"/>
      <c r="Z990" s="10"/>
    </row>
    <row r="991" spans="1:26" ht="30" customHeight="1">
      <c r="A991" s="15" t="s">
        <v>1468</v>
      </c>
      <c r="B991" s="16"/>
      <c r="C991" s="16"/>
      <c r="D991" s="16"/>
      <c r="E991" s="18" t="s">
        <v>63</v>
      </c>
      <c r="F991" s="21" t="s">
        <v>1466</v>
      </c>
      <c r="G991" s="24">
        <f t="shared" si="15"/>
        <v>0</v>
      </c>
      <c r="H991" s="24"/>
      <c r="I991" s="17"/>
      <c r="X991" s="5"/>
      <c r="Z991" s="10"/>
    </row>
    <row r="992" spans="1:26" ht="30" customHeight="1">
      <c r="A992" s="11" t="s">
        <v>1469</v>
      </c>
      <c r="B992" s="12"/>
      <c r="C992" s="12"/>
      <c r="D992" s="12"/>
      <c r="E992" s="18" t="s">
        <v>63</v>
      </c>
      <c r="F992" s="20" t="s">
        <v>8</v>
      </c>
      <c r="G992" s="23">
        <f t="shared" si="15"/>
        <v>0</v>
      </c>
      <c r="H992" s="23"/>
      <c r="I992" s="14"/>
      <c r="X992" s="5"/>
      <c r="Z992" s="10"/>
    </row>
    <row r="993" spans="1:26" ht="18.75" customHeight="1">
      <c r="A993" s="15" t="s">
        <v>1470</v>
      </c>
      <c r="B993" s="16"/>
      <c r="C993" s="16"/>
      <c r="D993" s="16"/>
      <c r="E993" s="18" t="s">
        <v>63</v>
      </c>
      <c r="F993" s="21" t="s">
        <v>8</v>
      </c>
      <c r="G993" s="24">
        <f t="shared" si="15"/>
        <v>0</v>
      </c>
      <c r="H993" s="24"/>
      <c r="I993" s="17"/>
      <c r="X993" s="5"/>
      <c r="Z993" s="10"/>
    </row>
    <row r="994" spans="1:26" ht="51">
      <c r="A994" s="11" t="s">
        <v>1471</v>
      </c>
      <c r="B994" s="12"/>
      <c r="C994" s="12"/>
      <c r="D994" s="12"/>
      <c r="E994" s="18" t="s">
        <v>63</v>
      </c>
      <c r="F994" s="20" t="s">
        <v>8</v>
      </c>
      <c r="G994" s="23">
        <f t="shared" si="15"/>
        <v>0</v>
      </c>
      <c r="H994" s="23"/>
      <c r="I994" s="14" t="s">
        <v>1472</v>
      </c>
      <c r="X994" s="5"/>
      <c r="Z994" s="10"/>
    </row>
    <row r="995" spans="1:26" ht="30" customHeight="1">
      <c r="A995" s="15" t="s">
        <v>1473</v>
      </c>
      <c r="B995" s="16">
        <v>45656</v>
      </c>
      <c r="C995" s="16">
        <v>45654</v>
      </c>
      <c r="D995" s="16">
        <v>45656</v>
      </c>
      <c r="E995" s="13" t="s">
        <v>7</v>
      </c>
      <c r="F995" s="21" t="s">
        <v>8</v>
      </c>
      <c r="G995" s="24">
        <f t="shared" si="15"/>
        <v>1</v>
      </c>
      <c r="H995" s="24"/>
      <c r="I995" s="17"/>
      <c r="X995" s="5"/>
      <c r="Z995" s="10"/>
    </row>
    <row r="996" spans="1:26" ht="30" customHeight="1">
      <c r="A996" s="11" t="s">
        <v>1474</v>
      </c>
      <c r="B996" s="12"/>
      <c r="C996" s="12"/>
      <c r="D996" s="12"/>
      <c r="E996" s="18" t="s">
        <v>63</v>
      </c>
      <c r="F996" s="20" t="s">
        <v>8</v>
      </c>
      <c r="G996" s="23">
        <f t="shared" si="15"/>
        <v>0</v>
      </c>
      <c r="H996" s="23"/>
      <c r="I996" s="14"/>
      <c r="X996" s="5"/>
      <c r="Z996" s="10"/>
    </row>
    <row r="997" spans="1:26" ht="30" customHeight="1">
      <c r="A997" s="15" t="s">
        <v>1475</v>
      </c>
      <c r="B997" s="16"/>
      <c r="C997" s="16"/>
      <c r="D997" s="16"/>
      <c r="E997" s="18" t="s">
        <v>63</v>
      </c>
      <c r="F997" s="21" t="s">
        <v>8</v>
      </c>
      <c r="G997" s="24">
        <f t="shared" si="15"/>
        <v>0</v>
      </c>
      <c r="H997" s="24"/>
      <c r="I997" s="17" t="s">
        <v>1476</v>
      </c>
      <c r="X997" s="5"/>
      <c r="Z997" s="10"/>
    </row>
    <row r="998" spans="1:26" ht="30" customHeight="1">
      <c r="A998" s="11" t="s">
        <v>1477</v>
      </c>
      <c r="B998" s="12"/>
      <c r="C998" s="12"/>
      <c r="D998" s="12"/>
      <c r="E998" s="18" t="s">
        <v>63</v>
      </c>
      <c r="F998" s="20" t="s">
        <v>8</v>
      </c>
      <c r="G998" s="23">
        <f t="shared" si="15"/>
        <v>0</v>
      </c>
      <c r="H998" s="23"/>
      <c r="I998" s="14" t="s">
        <v>1478</v>
      </c>
      <c r="X998" s="5"/>
      <c r="Z998" s="10"/>
    </row>
    <row r="999" spans="1:26" ht="30" customHeight="1">
      <c r="A999" s="15" t="s">
        <v>1479</v>
      </c>
      <c r="B999" s="16"/>
      <c r="C999" s="16"/>
      <c r="D999" s="16"/>
      <c r="E999" s="18" t="s">
        <v>63</v>
      </c>
      <c r="F999" s="21" t="s">
        <v>8</v>
      </c>
      <c r="G999" s="24">
        <f t="shared" si="15"/>
        <v>0</v>
      </c>
      <c r="H999" s="24"/>
      <c r="I999" s="17"/>
      <c r="X999" s="5"/>
      <c r="Z999" s="10"/>
    </row>
    <row r="1000" spans="1:26" ht="30" customHeight="1">
      <c r="A1000" s="11" t="s">
        <v>1480</v>
      </c>
      <c r="B1000" s="12"/>
      <c r="C1000" s="12"/>
      <c r="D1000" s="12"/>
      <c r="E1000" s="18" t="s">
        <v>63</v>
      </c>
      <c r="F1000" s="20" t="s">
        <v>1481</v>
      </c>
      <c r="G1000" s="23">
        <f t="shared" si="15"/>
        <v>0</v>
      </c>
      <c r="H1000" s="23"/>
      <c r="I1000" s="14" t="s">
        <v>1482</v>
      </c>
      <c r="X1000" s="5"/>
      <c r="Z1000" s="10"/>
    </row>
    <row r="1001" spans="1:26" ht="30" customHeight="1">
      <c r="A1001" s="15" t="s">
        <v>1483</v>
      </c>
      <c r="B1001" s="16">
        <v>45656</v>
      </c>
      <c r="C1001" s="16">
        <v>45654</v>
      </c>
      <c r="D1001" s="16">
        <v>45656</v>
      </c>
      <c r="E1001" s="13" t="s">
        <v>7</v>
      </c>
      <c r="F1001" s="21" t="s">
        <v>8</v>
      </c>
      <c r="G1001" s="24">
        <f t="shared" si="15"/>
        <v>1</v>
      </c>
      <c r="H1001" s="24"/>
      <c r="I1001" s="17"/>
      <c r="X1001" s="5"/>
      <c r="Z1001" s="10"/>
    </row>
    <row r="1002" spans="1:26" ht="30" customHeight="1">
      <c r="A1002" s="11" t="s">
        <v>1484</v>
      </c>
      <c r="B1002" s="12">
        <v>45656</v>
      </c>
      <c r="C1002" s="12">
        <v>45654</v>
      </c>
      <c r="D1002" s="12">
        <v>45656</v>
      </c>
      <c r="E1002" s="13" t="s">
        <v>7</v>
      </c>
      <c r="F1002" s="20" t="s">
        <v>8</v>
      </c>
      <c r="G1002" s="23">
        <f t="shared" si="15"/>
        <v>1</v>
      </c>
      <c r="H1002" s="23"/>
      <c r="I1002" s="14"/>
      <c r="X1002" s="5"/>
      <c r="Z1002" s="10"/>
    </row>
    <row r="1003" spans="1:26" ht="30" customHeight="1">
      <c r="A1003" s="15" t="s">
        <v>1485</v>
      </c>
      <c r="B1003" s="16"/>
      <c r="C1003" s="16"/>
      <c r="D1003" s="16"/>
      <c r="E1003" s="18" t="s">
        <v>63</v>
      </c>
      <c r="F1003" s="21" t="s">
        <v>8</v>
      </c>
      <c r="G1003" s="24">
        <f t="shared" si="15"/>
        <v>0</v>
      </c>
      <c r="H1003" s="24"/>
      <c r="I1003" s="17" t="s">
        <v>1486</v>
      </c>
      <c r="X1003" s="5"/>
      <c r="Z1003" s="10"/>
    </row>
    <row r="1004" spans="1:26" ht="36.75" customHeight="1">
      <c r="A1004" s="11" t="s">
        <v>1487</v>
      </c>
      <c r="B1004" s="12"/>
      <c r="C1004" s="12"/>
      <c r="D1004" s="12"/>
      <c r="E1004" s="18" t="s">
        <v>63</v>
      </c>
      <c r="F1004" s="20" t="s">
        <v>8</v>
      </c>
      <c r="G1004" s="23">
        <f t="shared" si="15"/>
        <v>0</v>
      </c>
      <c r="H1004" s="23"/>
      <c r="I1004" s="14"/>
      <c r="X1004" s="5"/>
      <c r="Z1004" s="10"/>
    </row>
    <row r="1005" spans="1:26" ht="65.25" customHeight="1">
      <c r="A1005" s="15" t="s">
        <v>1488</v>
      </c>
      <c r="B1005" s="16"/>
      <c r="C1005" s="16"/>
      <c r="D1005" s="16"/>
      <c r="E1005" s="18" t="s">
        <v>63</v>
      </c>
      <c r="F1005" s="21" t="s">
        <v>8</v>
      </c>
      <c r="G1005" s="24">
        <f t="shared" si="15"/>
        <v>0</v>
      </c>
      <c r="H1005" s="24"/>
      <c r="I1005" s="17"/>
      <c r="X1005" s="5"/>
      <c r="Z1005" s="10"/>
    </row>
    <row r="1006" spans="1:26" ht="30" customHeight="1">
      <c r="A1006" s="11" t="s">
        <v>1489</v>
      </c>
      <c r="B1006" s="12"/>
      <c r="C1006" s="12"/>
      <c r="D1006" s="12"/>
      <c r="E1006" s="18" t="s">
        <v>63</v>
      </c>
      <c r="F1006" s="20" t="s">
        <v>8</v>
      </c>
      <c r="G1006" s="23">
        <f t="shared" ref="G1006:G1016" si="16">IF(OR(ISBLANK(B1006), ISBLANK(D1006)), 0, IF(D1006=B1006, 1, D1006-B1006+1))</f>
        <v>0</v>
      </c>
      <c r="H1006" s="23"/>
      <c r="I1006" s="14" t="s">
        <v>1490</v>
      </c>
      <c r="X1006" s="5"/>
      <c r="Z1006" s="10"/>
    </row>
    <row r="1007" spans="1:26" ht="30" customHeight="1">
      <c r="A1007" s="15" t="s">
        <v>1491</v>
      </c>
      <c r="B1007" s="16"/>
      <c r="C1007" s="16"/>
      <c r="D1007" s="16"/>
      <c r="E1007" s="18" t="s">
        <v>63</v>
      </c>
      <c r="F1007" s="21" t="s">
        <v>8</v>
      </c>
      <c r="G1007" s="24">
        <f t="shared" si="16"/>
        <v>0</v>
      </c>
      <c r="H1007" s="24"/>
      <c r="I1007" s="17" t="s">
        <v>1492</v>
      </c>
      <c r="X1007" s="5"/>
      <c r="Z1007" s="10"/>
    </row>
    <row r="1008" spans="1:26" ht="30" customHeight="1">
      <c r="A1008" s="11" t="s">
        <v>1493</v>
      </c>
      <c r="B1008" s="12">
        <v>45657</v>
      </c>
      <c r="C1008" s="12">
        <v>45654</v>
      </c>
      <c r="D1008" s="12">
        <v>45657</v>
      </c>
      <c r="E1008" s="13" t="s">
        <v>7</v>
      </c>
      <c r="F1008" s="20" t="s">
        <v>8</v>
      </c>
      <c r="G1008" s="23">
        <f t="shared" si="16"/>
        <v>1</v>
      </c>
      <c r="H1008" s="23"/>
      <c r="I1008" s="14" t="s">
        <v>1494</v>
      </c>
      <c r="X1008" s="5"/>
      <c r="Z1008" s="10"/>
    </row>
    <row r="1009" spans="1:26" ht="30" customHeight="1">
      <c r="A1009" s="15" t="s">
        <v>1495</v>
      </c>
      <c r="B1009" s="16"/>
      <c r="C1009" s="16"/>
      <c r="D1009" s="16"/>
      <c r="E1009" s="18" t="s">
        <v>63</v>
      </c>
      <c r="F1009" s="21" t="s">
        <v>8</v>
      </c>
      <c r="G1009" s="24">
        <f t="shared" si="16"/>
        <v>0</v>
      </c>
      <c r="H1009" s="24"/>
      <c r="I1009" s="17" t="s">
        <v>1496</v>
      </c>
      <c r="X1009" s="5"/>
      <c r="Z1009" s="10"/>
    </row>
    <row r="1010" spans="1:26" ht="30" customHeight="1">
      <c r="A1010" s="11" t="s">
        <v>1497</v>
      </c>
      <c r="B1010" s="12"/>
      <c r="C1010" s="12"/>
      <c r="D1010" s="12"/>
      <c r="E1010" s="18" t="s">
        <v>63</v>
      </c>
      <c r="F1010" s="20" t="s">
        <v>8</v>
      </c>
      <c r="G1010" s="23">
        <f t="shared" si="16"/>
        <v>0</v>
      </c>
      <c r="H1010" s="23"/>
      <c r="I1010" s="14" t="s">
        <v>1498</v>
      </c>
      <c r="X1010" s="5"/>
      <c r="Z1010" s="10"/>
    </row>
    <row r="1011" spans="1:26" ht="30" customHeight="1">
      <c r="A1011" s="15" t="s">
        <v>1499</v>
      </c>
      <c r="B1011" s="16"/>
      <c r="C1011" s="16"/>
      <c r="D1011" s="16"/>
      <c r="E1011" s="18" t="s">
        <v>63</v>
      </c>
      <c r="F1011" s="21" t="s">
        <v>1500</v>
      </c>
      <c r="G1011" s="24">
        <f t="shared" si="16"/>
        <v>0</v>
      </c>
      <c r="H1011" s="24"/>
      <c r="I1011" s="17"/>
      <c r="X1011" s="5"/>
      <c r="Z1011" s="10"/>
    </row>
    <row r="1012" spans="1:26" ht="30" customHeight="1">
      <c r="A1012" s="11" t="s">
        <v>1501</v>
      </c>
      <c r="B1012" s="12"/>
      <c r="C1012" s="12"/>
      <c r="D1012" s="12"/>
      <c r="E1012" s="18" t="s">
        <v>63</v>
      </c>
      <c r="F1012" s="20" t="s">
        <v>8</v>
      </c>
      <c r="G1012" s="23">
        <f t="shared" si="16"/>
        <v>0</v>
      </c>
      <c r="H1012" s="23"/>
      <c r="I1012" s="14"/>
      <c r="X1012" s="5"/>
      <c r="Z1012" s="10"/>
    </row>
    <row r="1013" spans="1:26" ht="67.5" customHeight="1">
      <c r="A1013" s="15" t="s">
        <v>1502</v>
      </c>
      <c r="B1013" s="16"/>
      <c r="C1013" s="16"/>
      <c r="D1013" s="16"/>
      <c r="E1013" s="18" t="s">
        <v>63</v>
      </c>
      <c r="F1013" s="21" t="s">
        <v>8</v>
      </c>
      <c r="G1013" s="24">
        <f t="shared" si="16"/>
        <v>0</v>
      </c>
      <c r="H1013" s="24"/>
      <c r="I1013" s="17" t="s">
        <v>1503</v>
      </c>
      <c r="X1013" s="5"/>
      <c r="Z1013" s="10"/>
    </row>
    <row r="1014" spans="1:26" ht="30" customHeight="1">
      <c r="A1014" s="11" t="s">
        <v>1504</v>
      </c>
      <c r="B1014" s="12"/>
      <c r="C1014" s="12"/>
      <c r="D1014" s="12"/>
      <c r="E1014" s="18" t="s">
        <v>63</v>
      </c>
      <c r="F1014" s="20" t="s">
        <v>8</v>
      </c>
      <c r="G1014" s="23">
        <f t="shared" si="16"/>
        <v>0</v>
      </c>
      <c r="H1014" s="23"/>
      <c r="I1014" s="14" t="s">
        <v>1505</v>
      </c>
      <c r="X1014" s="5"/>
      <c r="Z1014" s="10"/>
    </row>
    <row r="1015" spans="1:26" ht="30" customHeight="1">
      <c r="A1015" s="15" t="s">
        <v>1506</v>
      </c>
      <c r="B1015" s="16">
        <v>45657</v>
      </c>
      <c r="C1015" s="16">
        <v>45654</v>
      </c>
      <c r="D1015" s="16">
        <v>45657</v>
      </c>
      <c r="E1015" s="13" t="s">
        <v>7</v>
      </c>
      <c r="F1015" s="21" t="s">
        <v>8</v>
      </c>
      <c r="G1015" s="24">
        <f t="shared" si="16"/>
        <v>1</v>
      </c>
      <c r="H1015" s="24"/>
      <c r="I1015" s="17" t="s">
        <v>1507</v>
      </c>
      <c r="X1015" s="5"/>
      <c r="Z1015" s="10"/>
    </row>
    <row r="1016" spans="1:26" ht="46.5" customHeight="1">
      <c r="A1016" s="11" t="s">
        <v>1508</v>
      </c>
      <c r="B1016" s="12"/>
      <c r="C1016" s="12"/>
      <c r="D1016" s="12"/>
      <c r="E1016" s="18" t="s">
        <v>63</v>
      </c>
      <c r="F1016" s="20" t="s">
        <v>8</v>
      </c>
      <c r="G1016" s="23">
        <f t="shared" si="16"/>
        <v>0</v>
      </c>
      <c r="H1016" s="23"/>
      <c r="I1016" s="14" t="s">
        <v>1509</v>
      </c>
      <c r="X1016" s="5"/>
      <c r="Z1016" s="10"/>
    </row>
    <row r="1017" spans="1:26" ht="41.25" customHeight="1">
      <c r="A1017" s="15" t="s">
        <v>1510</v>
      </c>
      <c r="B1017" s="16"/>
      <c r="C1017" s="16"/>
      <c r="D1017" s="16"/>
      <c r="E1017" s="18" t="s">
        <v>63</v>
      </c>
      <c r="F1017" s="21" t="s">
        <v>8</v>
      </c>
      <c r="G1017" s="24">
        <f>IF(OR(ISBLANK(B1017), ISBLANK(D1017)), 0, IF(D1017=B1017, 1, D1017-B1017+1))</f>
        <v>0</v>
      </c>
      <c r="H1017" s="24"/>
      <c r="I1017" s="17" t="s">
        <v>1511</v>
      </c>
      <c r="X1017" s="5"/>
      <c r="Z1017" s="10"/>
    </row>
    <row r="1018" spans="1:26" ht="33.75" customHeight="1">
      <c r="A1018" s="15"/>
      <c r="B1018" s="16"/>
      <c r="C1018" s="16"/>
      <c r="D1018" s="16"/>
      <c r="E1018" s="18"/>
      <c r="F1018" s="21" t="s">
        <v>8</v>
      </c>
      <c r="G1018" s="24">
        <f t="shared" ref="G1018:G1019" si="17">IF(OR(ISBLANK(B1018), ISBLANK(D1018)), 0, IF(D1018=B1018, 1, D1018-B1018+1))</f>
        <v>0</v>
      </c>
      <c r="H1018" s="24"/>
      <c r="I1018" s="17"/>
    </row>
    <row r="1019" spans="1:26" ht="38.25" customHeight="1">
      <c r="A1019" s="11"/>
      <c r="B1019" s="12"/>
      <c r="C1019" s="12"/>
      <c r="D1019" s="12"/>
      <c r="E1019" s="18"/>
      <c r="F1019" s="20"/>
      <c r="G1019" s="24">
        <f t="shared" si="17"/>
        <v>0</v>
      </c>
      <c r="H1019" s="23"/>
      <c r="I1019" s="14"/>
    </row>
  </sheetData>
  <conditionalFormatting sqref="F21:F1019">
    <cfRule type="notContainsText" dxfId="21" priority="1" operator="notContains" text="-">
      <formula>ISERROR(SEARCH(("-"),(F21)))</formula>
    </cfRule>
  </conditionalFormatting>
  <conditionalFormatting sqref="H2:H1019">
    <cfRule type="expression" dxfId="20" priority="2">
      <formula>AND(ISNUMBER(H2), G2 &gt; H2)</formula>
    </cfRule>
  </conditionalFormatting>
  <conditionalFormatting sqref="L3">
    <cfRule type="cellIs" dxfId="19" priority="3" operator="lessThanOrEqual">
      <formula>5</formula>
    </cfRule>
  </conditionalFormatting>
  <dataValidations count="4">
    <dataValidation type="custom" allowBlank="1" showDropDown="1" sqref="B2:D1019">
      <formula1>OR(NOT(ISERROR(DATEVALUE(B2))), AND(ISNUMBER(B2), LEFT(CELL("format", B2))="D"))</formula1>
    </dataValidation>
    <dataValidation type="list" allowBlank="1" sqref="E2:E1019">
      <formula1>"Completed,In Progress,Pending,Repeatedly,This Week,Today,Working on it"</formula1>
    </dataValidation>
    <dataValidation type="custom" allowBlank="1" showDropDown="1" sqref="G2:H1019">
      <formula1>AND(ISNUMBER(G2),(NOT(OR(NOT(ISERROR(DATEVALUE(G2))), AND(ISNUMBER(G2), LEFT(CELL("format", G2))="D")))))</formula1>
    </dataValidation>
    <dataValidation allowBlank="1" showDropDown="1" sqref="F2:F1019 I2:I1019 A2:A1019"/>
  </dataValidations>
  <hyperlinks>
    <hyperlink ref="A18" r:id="rId1"/>
    <hyperlink ref="A82" r:id="rId2"/>
    <hyperlink ref="I95" r:id="rId3"/>
    <hyperlink ref="A299" r:id="rId4"/>
    <hyperlink ref="I374" r:id="rId5"/>
    <hyperlink ref="A511" r:id="rId6"/>
    <hyperlink ref="A556" r:id="rId7"/>
    <hyperlink ref="A581" r:id="rId8"/>
    <hyperlink ref="A667" r:id="rId9"/>
    <hyperlink ref="A704" r:id="rId10"/>
    <hyperlink ref="I707" r:id="rId11"/>
    <hyperlink ref="I723" r:id="rId12"/>
    <hyperlink ref="A724" r:id="rId13"/>
    <hyperlink ref="I728" r:id="rId14"/>
    <hyperlink ref="I735" r:id="rId15"/>
    <hyperlink ref="A774" r:id="rId16"/>
    <hyperlink ref="A775" r:id="rId17"/>
    <hyperlink ref="A776" r:id="rId18"/>
    <hyperlink ref="A799" r:id="rId19"/>
    <hyperlink ref="A808" r:id="rId20"/>
    <hyperlink ref="I812" r:id="rId21"/>
    <hyperlink ref="I983" r:id="rId22"/>
  </hyperlinks>
  <pageMargins left="0.7" right="0.7" top="0.75" bottom="0.75" header="0.3" footer="0.3"/>
  <pageSetup orientation="portrait" r:id="rId23"/>
  <legacyDrawing r:id="rId24"/>
  <tableParts count="1">
    <tablePart r:id="rId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3"/>
  <sheetViews>
    <sheetView tabSelected="1" workbookViewId="0">
      <selection activeCell="B8" sqref="B8"/>
    </sheetView>
  </sheetViews>
  <sheetFormatPr defaultColWidth="12.5703125" defaultRowHeight="12.75"/>
  <cols>
    <col min="1" max="1" width="25.7109375" style="33" customWidth="1"/>
    <col min="2" max="2" width="12.5703125" style="33"/>
    <col min="3" max="3" width="22.5703125" style="33" customWidth="1"/>
    <col min="4" max="5" width="12.5703125" style="33"/>
    <col min="6" max="6" width="15.140625" style="33" customWidth="1"/>
    <col min="7" max="8" width="12.5703125" style="33"/>
    <col min="9" max="9" width="17" style="33" customWidth="1"/>
    <col min="10" max="12" width="12.5703125" style="33"/>
    <col min="13" max="13" width="27.5703125" style="33" customWidth="1"/>
    <col min="14" max="14" width="19.7109375" style="33" customWidth="1"/>
    <col min="15" max="16384" width="12.5703125" style="33"/>
  </cols>
  <sheetData>
    <row r="1" spans="1:14" ht="15">
      <c r="A1" s="28" t="s">
        <v>1516</v>
      </c>
      <c r="B1" s="29" t="s">
        <v>1517</v>
      </c>
      <c r="C1" s="30" t="s">
        <v>5</v>
      </c>
      <c r="D1" s="31" t="s">
        <v>1518</v>
      </c>
      <c r="E1" s="29" t="s">
        <v>1517</v>
      </c>
      <c r="F1" s="30" t="s">
        <v>5</v>
      </c>
      <c r="G1" s="31" t="s">
        <v>1514</v>
      </c>
      <c r="H1" s="29" t="s">
        <v>1517</v>
      </c>
      <c r="I1" s="30" t="s">
        <v>5</v>
      </c>
      <c r="J1" s="31" t="s">
        <v>1519</v>
      </c>
      <c r="K1" s="29" t="s">
        <v>7</v>
      </c>
      <c r="L1" s="29" t="s">
        <v>1520</v>
      </c>
      <c r="M1" s="30" t="s">
        <v>5</v>
      </c>
      <c r="N1" s="32" t="s">
        <v>1521</v>
      </c>
    </row>
    <row r="2" spans="1:14" ht="39">
      <c r="A2" s="34" t="s">
        <v>1522</v>
      </c>
      <c r="B2" s="35">
        <v>334</v>
      </c>
      <c r="C2" s="36"/>
      <c r="D2" s="37">
        <v>1</v>
      </c>
      <c r="E2" s="38"/>
      <c r="F2" s="36"/>
      <c r="G2" s="37">
        <v>1</v>
      </c>
      <c r="H2" s="38"/>
      <c r="I2" s="36"/>
      <c r="J2" s="37">
        <v>1</v>
      </c>
      <c r="K2" s="38"/>
      <c r="L2" s="38"/>
      <c r="M2" s="36"/>
      <c r="N2" s="39"/>
    </row>
    <row r="3" spans="1:14" ht="39">
      <c r="A3" s="40" t="s">
        <v>38</v>
      </c>
      <c r="B3" s="41">
        <v>690</v>
      </c>
      <c r="C3" s="42"/>
      <c r="D3" s="43">
        <f t="shared" ref="D3:D13" si="0">SUM(1,D2)</f>
        <v>2</v>
      </c>
      <c r="E3" s="44"/>
      <c r="F3" s="45"/>
      <c r="G3" s="43">
        <f t="shared" ref="G3:G53" si="1">SUM(1,G2)</f>
        <v>2</v>
      </c>
      <c r="H3" s="44"/>
      <c r="I3" s="45"/>
      <c r="J3" s="43">
        <f t="shared" ref="J3:J66" si="2">SUM(1,J2)</f>
        <v>2</v>
      </c>
      <c r="K3" s="44"/>
      <c r="L3" s="44"/>
      <c r="M3" s="45"/>
      <c r="N3" s="46"/>
    </row>
    <row r="4" spans="1:14" ht="39">
      <c r="A4" s="34" t="s">
        <v>1523</v>
      </c>
      <c r="B4" s="35">
        <v>9</v>
      </c>
      <c r="C4" s="47"/>
      <c r="D4" s="37">
        <f t="shared" si="0"/>
        <v>3</v>
      </c>
      <c r="E4" s="38"/>
      <c r="F4" s="47"/>
      <c r="G4" s="37">
        <f t="shared" si="1"/>
        <v>3</v>
      </c>
      <c r="H4" s="38"/>
      <c r="I4" s="47"/>
      <c r="J4" s="37">
        <f t="shared" si="2"/>
        <v>3</v>
      </c>
      <c r="K4" s="38"/>
      <c r="L4" s="38"/>
      <c r="M4" s="47"/>
      <c r="N4" s="39"/>
    </row>
    <row r="5" spans="1:14" ht="58.5">
      <c r="A5" s="40" t="s">
        <v>32</v>
      </c>
      <c r="B5" s="41">
        <f ca="1">COUNTIFS(K:K, "&lt;5",K:K, "&lt;&gt;")</f>
        <v>31</v>
      </c>
      <c r="C5" s="45"/>
      <c r="D5" s="43">
        <f t="shared" si="0"/>
        <v>4</v>
      </c>
      <c r="E5" s="44"/>
      <c r="F5" s="45"/>
      <c r="G5" s="43">
        <f t="shared" si="1"/>
        <v>4</v>
      </c>
      <c r="H5" s="44"/>
      <c r="I5" s="45"/>
      <c r="J5" s="43">
        <f t="shared" si="2"/>
        <v>4</v>
      </c>
      <c r="K5" s="44"/>
      <c r="L5" s="44"/>
      <c r="M5" s="45"/>
      <c r="N5" s="46"/>
    </row>
    <row r="6" spans="1:14" ht="19.5">
      <c r="A6" s="34" t="s">
        <v>1524</v>
      </c>
      <c r="B6" s="35">
        <f ca="1">IFERROR(__xludf.DUMMYFUNCTION("COUNTA(FILTER(K:K, K:K &lt;&gt; """"))
"),72)</f>
        <v>72</v>
      </c>
      <c r="C6" s="47"/>
      <c r="D6" s="37">
        <f t="shared" si="0"/>
        <v>5</v>
      </c>
      <c r="E6" s="38"/>
      <c r="F6" s="47"/>
      <c r="G6" s="37">
        <f t="shared" si="1"/>
        <v>5</v>
      </c>
      <c r="H6" s="38"/>
      <c r="I6" s="47"/>
      <c r="J6" s="37">
        <f t="shared" si="2"/>
        <v>5</v>
      </c>
      <c r="K6" s="38"/>
      <c r="L6" s="38"/>
      <c r="M6" s="47"/>
      <c r="N6" s="39"/>
    </row>
    <row r="7" spans="1:14" ht="19.5">
      <c r="A7" s="40" t="s">
        <v>1525</v>
      </c>
      <c r="B7" s="41" t="e">
        <f ca="1">CONCAT(ROUND((B5/B6) * 100, 2), "%")</f>
        <v>#NAME?</v>
      </c>
      <c r="C7" s="45"/>
      <c r="D7" s="43">
        <f t="shared" si="0"/>
        <v>6</v>
      </c>
      <c r="E7" s="44"/>
      <c r="F7" s="45"/>
      <c r="G7" s="43">
        <f t="shared" si="1"/>
        <v>6</v>
      </c>
      <c r="H7" s="44"/>
      <c r="I7" s="45"/>
      <c r="J7" s="43">
        <f t="shared" si="2"/>
        <v>6</v>
      </c>
      <c r="K7" s="44"/>
      <c r="L7" s="44"/>
      <c r="M7" s="45"/>
      <c r="N7" s="46"/>
    </row>
    <row r="8" spans="1:14" ht="19.5">
      <c r="A8" s="34" t="s">
        <v>1526</v>
      </c>
      <c r="B8" s="48" t="e">
        <f ca="1">CONCAT(ROUND((B2/(B2 + B3)) * 100, 2), "%")</f>
        <v>#NAME?</v>
      </c>
      <c r="C8" s="47"/>
      <c r="D8" s="37">
        <f t="shared" si="0"/>
        <v>7</v>
      </c>
      <c r="E8" s="38"/>
      <c r="F8" s="47"/>
      <c r="G8" s="37">
        <f t="shared" si="1"/>
        <v>7</v>
      </c>
      <c r="H8" s="38"/>
      <c r="I8" s="47"/>
      <c r="J8" s="37">
        <f t="shared" si="2"/>
        <v>7</v>
      </c>
      <c r="K8" s="38"/>
      <c r="L8" s="38"/>
      <c r="M8" s="47"/>
      <c r="N8" s="39"/>
    </row>
    <row r="9" spans="1:14" ht="19.5">
      <c r="A9" s="49" t="s">
        <v>1527</v>
      </c>
      <c r="B9" s="50" t="e">
        <f ca="1">CONCAT(ROUND(((1 +N12  / 100) * (1 +N13  / 100) - 1) * 100, 2), "%")</f>
        <v>#NAME?</v>
      </c>
      <c r="C9" s="51"/>
      <c r="D9" s="43">
        <f t="shared" si="0"/>
        <v>8</v>
      </c>
      <c r="E9" s="44"/>
      <c r="F9" s="45"/>
      <c r="G9" s="43">
        <f t="shared" si="1"/>
        <v>8</v>
      </c>
      <c r="H9" s="44"/>
      <c r="I9" s="45"/>
      <c r="J9" s="43">
        <f t="shared" si="2"/>
        <v>8</v>
      </c>
      <c r="K9" s="44"/>
      <c r="L9" s="44"/>
      <c r="M9" s="45"/>
      <c r="N9" s="46"/>
    </row>
    <row r="10" spans="1:14" ht="16.5">
      <c r="D10" s="37">
        <f t="shared" si="0"/>
        <v>9</v>
      </c>
      <c r="E10" s="38"/>
      <c r="F10" s="47"/>
      <c r="G10" s="37">
        <f t="shared" si="1"/>
        <v>9</v>
      </c>
      <c r="H10" s="38"/>
      <c r="I10" s="47"/>
      <c r="J10" s="37">
        <f t="shared" si="2"/>
        <v>9</v>
      </c>
      <c r="K10" s="38"/>
      <c r="L10" s="38"/>
      <c r="M10" s="47"/>
      <c r="N10" s="39"/>
    </row>
    <row r="11" spans="1:14" ht="16.5">
      <c r="D11" s="43">
        <f t="shared" si="0"/>
        <v>10</v>
      </c>
      <c r="E11" s="41">
        <v>31</v>
      </c>
      <c r="G11" s="43">
        <f t="shared" si="1"/>
        <v>10</v>
      </c>
      <c r="H11" s="44"/>
      <c r="I11" s="45"/>
      <c r="J11" s="43">
        <f t="shared" si="2"/>
        <v>10</v>
      </c>
      <c r="K11" s="44"/>
      <c r="L11" s="44"/>
      <c r="M11" s="45"/>
      <c r="N11" s="46"/>
    </row>
    <row r="12" spans="1:14" ht="16.5">
      <c r="D12" s="37">
        <f t="shared" si="0"/>
        <v>11</v>
      </c>
      <c r="E12" s="35">
        <v>146</v>
      </c>
      <c r="G12" s="37">
        <f t="shared" si="1"/>
        <v>11</v>
      </c>
      <c r="H12" s="38"/>
      <c r="I12" s="47"/>
      <c r="J12" s="37">
        <f t="shared" si="2"/>
        <v>11</v>
      </c>
      <c r="K12" s="38"/>
      <c r="L12" s="38"/>
      <c r="M12" s="47"/>
      <c r="N12" s="52">
        <f t="shared" ref="N12:N13" si="3">ROUND(((E12-E11)/E11) * 100, 2)</f>
        <v>370.97</v>
      </c>
    </row>
    <row r="13" spans="1:14" ht="16.5">
      <c r="D13" s="53">
        <f t="shared" si="0"/>
        <v>12</v>
      </c>
      <c r="E13" s="50">
        <v>157</v>
      </c>
      <c r="G13" s="43">
        <f t="shared" si="1"/>
        <v>12</v>
      </c>
      <c r="H13" s="44"/>
      <c r="I13" s="45"/>
      <c r="J13" s="43">
        <f t="shared" si="2"/>
        <v>12</v>
      </c>
      <c r="K13" s="44"/>
      <c r="L13" s="44"/>
      <c r="M13" s="45"/>
      <c r="N13" s="54">
        <f t="shared" si="3"/>
        <v>7.53</v>
      </c>
    </row>
    <row r="14" spans="1:14" ht="16.5">
      <c r="G14" s="37">
        <f t="shared" si="1"/>
        <v>13</v>
      </c>
      <c r="H14" s="38"/>
      <c r="I14" s="47"/>
      <c r="J14" s="37">
        <f t="shared" si="2"/>
        <v>13</v>
      </c>
      <c r="K14" s="38"/>
      <c r="L14" s="38"/>
      <c r="M14" s="47"/>
    </row>
    <row r="15" spans="1:14" ht="16.5">
      <c r="G15" s="43">
        <f t="shared" si="1"/>
        <v>14</v>
      </c>
      <c r="H15" s="44"/>
      <c r="I15" s="45"/>
      <c r="J15" s="43">
        <f t="shared" si="2"/>
        <v>14</v>
      </c>
      <c r="K15" s="44"/>
      <c r="L15" s="44"/>
      <c r="M15" s="45"/>
    </row>
    <row r="16" spans="1:14" ht="16.5">
      <c r="G16" s="37">
        <f t="shared" si="1"/>
        <v>15</v>
      </c>
      <c r="H16" s="38"/>
      <c r="I16" s="47"/>
      <c r="J16" s="37">
        <f t="shared" si="2"/>
        <v>15</v>
      </c>
      <c r="K16" s="38"/>
      <c r="L16" s="38"/>
      <c r="M16" s="47"/>
    </row>
    <row r="17" spans="7:13" ht="16.5">
      <c r="G17" s="43">
        <f t="shared" si="1"/>
        <v>16</v>
      </c>
      <c r="H17" s="44"/>
      <c r="I17" s="45"/>
      <c r="J17" s="43">
        <f t="shared" si="2"/>
        <v>16</v>
      </c>
      <c r="K17" s="44"/>
      <c r="L17" s="44"/>
      <c r="M17" s="45"/>
    </row>
    <row r="18" spans="7:13" ht="16.5">
      <c r="G18" s="37">
        <f t="shared" si="1"/>
        <v>17</v>
      </c>
      <c r="H18" s="38"/>
      <c r="I18" s="47"/>
      <c r="J18" s="37">
        <f t="shared" si="2"/>
        <v>17</v>
      </c>
      <c r="K18" s="38"/>
      <c r="L18" s="38"/>
      <c r="M18" s="47"/>
    </row>
    <row r="19" spans="7:13" ht="16.5">
      <c r="G19" s="43">
        <f t="shared" si="1"/>
        <v>18</v>
      </c>
      <c r="H19" s="44"/>
      <c r="I19" s="45"/>
      <c r="J19" s="43">
        <f t="shared" si="2"/>
        <v>18</v>
      </c>
      <c r="K19" s="44"/>
      <c r="L19" s="44"/>
      <c r="M19" s="45"/>
    </row>
    <row r="20" spans="7:13" ht="16.5">
      <c r="G20" s="37">
        <f t="shared" si="1"/>
        <v>19</v>
      </c>
      <c r="H20" s="38"/>
      <c r="I20" s="47"/>
      <c r="J20" s="37">
        <f t="shared" si="2"/>
        <v>19</v>
      </c>
      <c r="K20" s="38"/>
      <c r="L20" s="38"/>
      <c r="M20" s="47"/>
    </row>
    <row r="21" spans="7:13" ht="16.5">
      <c r="G21" s="43">
        <f t="shared" si="1"/>
        <v>20</v>
      </c>
      <c r="H21" s="44"/>
      <c r="I21" s="45"/>
      <c r="J21" s="43">
        <f t="shared" si="2"/>
        <v>20</v>
      </c>
      <c r="K21" s="44"/>
      <c r="L21" s="44"/>
      <c r="M21" s="45"/>
    </row>
    <row r="22" spans="7:13" ht="16.5">
      <c r="G22" s="37">
        <f t="shared" si="1"/>
        <v>21</v>
      </c>
      <c r="H22" s="38"/>
      <c r="I22" s="47"/>
      <c r="J22" s="37">
        <f t="shared" si="2"/>
        <v>21</v>
      </c>
      <c r="K22" s="38"/>
      <c r="L22" s="38"/>
      <c r="M22" s="47"/>
    </row>
    <row r="23" spans="7:13" ht="16.5">
      <c r="G23" s="43">
        <f t="shared" si="1"/>
        <v>22</v>
      </c>
      <c r="H23" s="44"/>
      <c r="I23" s="45"/>
      <c r="J23" s="43">
        <f t="shared" si="2"/>
        <v>22</v>
      </c>
      <c r="K23" s="44"/>
      <c r="L23" s="44"/>
      <c r="M23" s="45"/>
    </row>
    <row r="24" spans="7:13" ht="16.5">
      <c r="G24" s="37">
        <f t="shared" si="1"/>
        <v>23</v>
      </c>
      <c r="H24" s="38"/>
      <c r="I24" s="47"/>
      <c r="J24" s="37">
        <f t="shared" si="2"/>
        <v>23</v>
      </c>
      <c r="K24" s="38"/>
      <c r="L24" s="38"/>
      <c r="M24" s="47"/>
    </row>
    <row r="25" spans="7:13" ht="16.5">
      <c r="G25" s="43">
        <f t="shared" si="1"/>
        <v>24</v>
      </c>
      <c r="H25" s="44"/>
      <c r="I25" s="45"/>
      <c r="J25" s="43">
        <f t="shared" si="2"/>
        <v>24</v>
      </c>
      <c r="K25" s="44"/>
      <c r="L25" s="44"/>
      <c r="M25" s="45"/>
    </row>
    <row r="26" spans="7:13" ht="16.5">
      <c r="G26" s="37">
        <f t="shared" si="1"/>
        <v>25</v>
      </c>
      <c r="H26" s="38"/>
      <c r="I26" s="47"/>
      <c r="J26" s="37">
        <f t="shared" si="2"/>
        <v>25</v>
      </c>
      <c r="K26" s="38"/>
      <c r="L26" s="38"/>
      <c r="M26" s="47"/>
    </row>
    <row r="27" spans="7:13" ht="16.5">
      <c r="G27" s="43">
        <f t="shared" si="1"/>
        <v>26</v>
      </c>
      <c r="H27" s="44"/>
      <c r="I27" s="45"/>
      <c r="J27" s="43">
        <f t="shared" si="2"/>
        <v>26</v>
      </c>
      <c r="K27" s="44"/>
      <c r="L27" s="44"/>
      <c r="M27" s="45"/>
    </row>
    <row r="28" spans="7:13" ht="16.5">
      <c r="G28" s="37">
        <f t="shared" si="1"/>
        <v>27</v>
      </c>
      <c r="H28" s="38"/>
      <c r="I28" s="47"/>
      <c r="J28" s="37">
        <f t="shared" si="2"/>
        <v>27</v>
      </c>
      <c r="K28" s="38"/>
      <c r="L28" s="38"/>
      <c r="M28" s="47"/>
    </row>
    <row r="29" spans="7:13" ht="16.5">
      <c r="G29" s="43">
        <f t="shared" si="1"/>
        <v>28</v>
      </c>
      <c r="H29" s="44"/>
      <c r="I29" s="45"/>
      <c r="J29" s="43">
        <f t="shared" si="2"/>
        <v>28</v>
      </c>
      <c r="K29" s="44"/>
      <c r="L29" s="44"/>
      <c r="M29" s="45"/>
    </row>
    <row r="30" spans="7:13" ht="16.5">
      <c r="G30" s="37">
        <f t="shared" si="1"/>
        <v>29</v>
      </c>
      <c r="H30" s="38"/>
      <c r="I30" s="47"/>
      <c r="J30" s="37">
        <f t="shared" si="2"/>
        <v>29</v>
      </c>
      <c r="K30" s="38"/>
      <c r="L30" s="38"/>
      <c r="M30" s="47"/>
    </row>
    <row r="31" spans="7:13" ht="16.5">
      <c r="G31" s="43">
        <f t="shared" si="1"/>
        <v>30</v>
      </c>
      <c r="H31" s="44"/>
      <c r="I31" s="45"/>
      <c r="J31" s="43">
        <f t="shared" si="2"/>
        <v>30</v>
      </c>
      <c r="K31" s="44"/>
      <c r="L31" s="44"/>
      <c r="M31" s="45"/>
    </row>
    <row r="32" spans="7:13" ht="16.5">
      <c r="G32" s="37">
        <f t="shared" si="1"/>
        <v>31</v>
      </c>
      <c r="H32" s="38"/>
      <c r="I32" s="47"/>
      <c r="J32" s="37">
        <f t="shared" si="2"/>
        <v>31</v>
      </c>
      <c r="K32" s="38"/>
      <c r="L32" s="38"/>
      <c r="M32" s="47"/>
    </row>
    <row r="33" spans="7:13" ht="16.5">
      <c r="G33" s="43">
        <f t="shared" si="1"/>
        <v>32</v>
      </c>
      <c r="H33" s="44"/>
      <c r="I33" s="45"/>
      <c r="J33" s="43">
        <f t="shared" si="2"/>
        <v>32</v>
      </c>
      <c r="K33" s="44"/>
      <c r="L33" s="44"/>
      <c r="M33" s="45"/>
    </row>
    <row r="34" spans="7:13" ht="16.5">
      <c r="G34" s="37">
        <f t="shared" si="1"/>
        <v>33</v>
      </c>
      <c r="H34" s="38"/>
      <c r="I34" s="47"/>
      <c r="J34" s="37">
        <f t="shared" si="2"/>
        <v>33</v>
      </c>
      <c r="K34" s="38"/>
      <c r="L34" s="38"/>
      <c r="M34" s="47"/>
    </row>
    <row r="35" spans="7:13" ht="16.5">
      <c r="G35" s="43">
        <f t="shared" si="1"/>
        <v>34</v>
      </c>
      <c r="H35" s="44"/>
      <c r="I35" s="45"/>
      <c r="J35" s="43">
        <f t="shared" si="2"/>
        <v>34</v>
      </c>
      <c r="K35" s="44"/>
      <c r="L35" s="44"/>
      <c r="M35" s="45"/>
    </row>
    <row r="36" spans="7:13" ht="16.5">
      <c r="G36" s="37">
        <f t="shared" si="1"/>
        <v>35</v>
      </c>
      <c r="H36" s="38"/>
      <c r="I36" s="47"/>
      <c r="J36" s="37">
        <f t="shared" si="2"/>
        <v>35</v>
      </c>
      <c r="K36" s="38"/>
      <c r="L36" s="38"/>
      <c r="M36" s="47"/>
    </row>
    <row r="37" spans="7:13" ht="16.5">
      <c r="G37" s="43">
        <f t="shared" si="1"/>
        <v>36</v>
      </c>
      <c r="H37" s="44"/>
      <c r="I37" s="45"/>
      <c r="J37" s="43">
        <f t="shared" si="2"/>
        <v>36</v>
      </c>
      <c r="K37" s="44"/>
      <c r="L37" s="44"/>
      <c r="M37" s="45"/>
    </row>
    <row r="38" spans="7:13" ht="16.5">
      <c r="G38" s="37">
        <f t="shared" si="1"/>
        <v>37</v>
      </c>
      <c r="H38" s="38"/>
      <c r="I38" s="47"/>
      <c r="J38" s="37">
        <f t="shared" si="2"/>
        <v>37</v>
      </c>
      <c r="K38" s="38"/>
      <c r="L38" s="38"/>
      <c r="M38" s="47"/>
    </row>
    <row r="39" spans="7:13" ht="16.5">
      <c r="G39" s="43">
        <f t="shared" si="1"/>
        <v>38</v>
      </c>
      <c r="H39" s="44"/>
      <c r="I39" s="45"/>
      <c r="J39" s="43">
        <f t="shared" si="2"/>
        <v>38</v>
      </c>
      <c r="K39" s="44"/>
      <c r="L39" s="44"/>
      <c r="M39" s="45"/>
    </row>
    <row r="40" spans="7:13" ht="16.5">
      <c r="G40" s="37">
        <f t="shared" si="1"/>
        <v>39</v>
      </c>
      <c r="H40" s="38"/>
      <c r="I40" s="47"/>
      <c r="J40" s="37">
        <f t="shared" si="2"/>
        <v>39</v>
      </c>
      <c r="K40" s="38"/>
      <c r="L40" s="38"/>
      <c r="M40" s="47"/>
    </row>
    <row r="41" spans="7:13" ht="16.5">
      <c r="G41" s="43">
        <f t="shared" si="1"/>
        <v>40</v>
      </c>
      <c r="H41" s="44"/>
      <c r="I41" s="45"/>
      <c r="J41" s="43">
        <f t="shared" si="2"/>
        <v>40</v>
      </c>
      <c r="K41" s="44"/>
      <c r="L41" s="44"/>
      <c r="M41" s="45"/>
    </row>
    <row r="42" spans="7:13" ht="16.5">
      <c r="G42" s="37">
        <f t="shared" si="1"/>
        <v>41</v>
      </c>
      <c r="H42" s="38"/>
      <c r="I42" s="47"/>
      <c r="J42" s="37">
        <f t="shared" si="2"/>
        <v>41</v>
      </c>
      <c r="K42" s="38"/>
      <c r="L42" s="38"/>
      <c r="M42" s="47"/>
    </row>
    <row r="43" spans="7:13" ht="16.5">
      <c r="G43" s="43">
        <f t="shared" si="1"/>
        <v>42</v>
      </c>
      <c r="H43" s="44"/>
      <c r="I43" s="45"/>
      <c r="J43" s="43">
        <f t="shared" si="2"/>
        <v>42</v>
      </c>
      <c r="K43" s="44"/>
      <c r="L43" s="44"/>
      <c r="M43" s="45"/>
    </row>
    <row r="44" spans="7:13" ht="16.5">
      <c r="G44" s="37">
        <f t="shared" si="1"/>
        <v>43</v>
      </c>
      <c r="H44" s="35">
        <f ca="1">IFERROR(__xludf.DUMMYFUNCTION("ARRAYFORMULA(
  LAMBDA(start_dates, end_dates,
    COUNTIFS(Data!C:C, ""&gt;="" &amp; start_dates, Data!C:C, ""&lt;="" &amp; end_dates)
  )(
    SEQUENCE(ROUNDUP((DATE(2024, 12, 31) - MIN(FILTER(Data!C:C, Data!C:C&lt;&gt;""""))) / 7), 1, MIN(FILTER(Data!C:C, Data!C:C&lt;&gt;""""))"&amp;", 7),
    SEQUENCE(ROUNDUP((DATE(2024, 12, 31) - MIN(FILTER(Data!C:C, Data!C:C&lt;&gt;""""))) / 7), 1, MIN(FILTER(Data!C:C, Data!C:C&lt;&gt;"""")) + 7, 7)
  )
)
"),57)</f>
        <v>57</v>
      </c>
      <c r="J44" s="37">
        <f t="shared" si="2"/>
        <v>43</v>
      </c>
      <c r="K44" s="38"/>
      <c r="L44" s="38"/>
      <c r="M44" s="47"/>
    </row>
    <row r="45" spans="7:13" ht="16.5">
      <c r="G45" s="43">
        <f t="shared" si="1"/>
        <v>44</v>
      </c>
      <c r="H45" s="41">
        <f ca="1">IFERROR(__xludf.DUMMYFUNCTION("""COMPUTED_VALUE"""),51)</f>
        <v>51</v>
      </c>
      <c r="J45" s="43">
        <f t="shared" si="2"/>
        <v>44</v>
      </c>
      <c r="K45" s="44"/>
      <c r="L45" s="44"/>
      <c r="M45" s="45"/>
    </row>
    <row r="46" spans="7:13" ht="16.5">
      <c r="G46" s="37">
        <f t="shared" si="1"/>
        <v>45</v>
      </c>
      <c r="H46" s="35">
        <f ca="1">IFERROR(__xludf.DUMMYFUNCTION("""COMPUTED_VALUE"""),64)</f>
        <v>64</v>
      </c>
      <c r="J46" s="37">
        <f t="shared" si="2"/>
        <v>45</v>
      </c>
      <c r="K46" s="38"/>
      <c r="L46" s="38"/>
      <c r="M46" s="47"/>
    </row>
    <row r="47" spans="7:13" ht="16.5">
      <c r="G47" s="43">
        <f t="shared" si="1"/>
        <v>46</v>
      </c>
      <c r="H47" s="41">
        <f ca="1">IFERROR(__xludf.DUMMYFUNCTION("""COMPUTED_VALUE"""),85)</f>
        <v>85</v>
      </c>
      <c r="J47" s="43">
        <f t="shared" si="2"/>
        <v>46</v>
      </c>
      <c r="K47" s="44"/>
      <c r="L47" s="44"/>
      <c r="M47" s="45"/>
    </row>
    <row r="48" spans="7:13" ht="16.5">
      <c r="G48" s="37">
        <f t="shared" si="1"/>
        <v>47</v>
      </c>
      <c r="H48" s="35">
        <f ca="1">IFERROR(__xludf.DUMMYFUNCTION("""COMPUTED_VALUE"""),98)</f>
        <v>98</v>
      </c>
      <c r="J48" s="37">
        <f t="shared" si="2"/>
        <v>47</v>
      </c>
      <c r="K48" s="38"/>
      <c r="L48" s="38"/>
      <c r="M48" s="47"/>
    </row>
    <row r="49" spans="7:13" ht="16.5">
      <c r="G49" s="43">
        <f t="shared" si="1"/>
        <v>48</v>
      </c>
      <c r="H49" s="41">
        <f ca="1">IFERROR(__xludf.DUMMYFUNCTION("""COMPUTED_VALUE"""),92)</f>
        <v>92</v>
      </c>
      <c r="J49" s="43">
        <f t="shared" si="2"/>
        <v>48</v>
      </c>
      <c r="K49" s="44"/>
      <c r="L49" s="44"/>
      <c r="M49" s="45"/>
    </row>
    <row r="50" spans="7:13" ht="16.5">
      <c r="G50" s="37">
        <f t="shared" si="1"/>
        <v>49</v>
      </c>
      <c r="H50" s="35">
        <f ca="1">IFERROR(__xludf.DUMMYFUNCTION("""COMPUTED_VALUE"""),74)</f>
        <v>74</v>
      </c>
      <c r="J50" s="37">
        <f t="shared" si="2"/>
        <v>49</v>
      </c>
      <c r="K50" s="38"/>
      <c r="L50" s="38"/>
      <c r="M50" s="47"/>
    </row>
    <row r="51" spans="7:13" ht="16.5">
      <c r="G51" s="43">
        <f t="shared" si="1"/>
        <v>50</v>
      </c>
      <c r="H51" s="41">
        <f ca="1">IFERROR(__xludf.DUMMYFUNCTION("""COMPUTED_VALUE"""),53)</f>
        <v>53</v>
      </c>
      <c r="J51" s="43">
        <f t="shared" si="2"/>
        <v>50</v>
      </c>
      <c r="K51" s="44"/>
      <c r="L51" s="44"/>
      <c r="M51" s="45"/>
    </row>
    <row r="52" spans="7:13" ht="16.5">
      <c r="G52" s="37">
        <f t="shared" si="1"/>
        <v>51</v>
      </c>
      <c r="H52" s="35">
        <f ca="1">IFERROR(__xludf.DUMMYFUNCTION("""COMPUTED_VALUE"""),37)</f>
        <v>37</v>
      </c>
      <c r="J52" s="37">
        <f t="shared" si="2"/>
        <v>51</v>
      </c>
      <c r="K52" s="38"/>
      <c r="L52" s="38"/>
      <c r="M52" s="47"/>
    </row>
    <row r="53" spans="7:13" ht="16.5">
      <c r="G53" s="53">
        <f t="shared" si="1"/>
        <v>52</v>
      </c>
      <c r="H53" s="50">
        <f ca="1">IFERROR(__xludf.DUMMYFUNCTION("""COMPUTED_VALUE"""),12)</f>
        <v>12</v>
      </c>
      <c r="J53" s="43">
        <f t="shared" si="2"/>
        <v>52</v>
      </c>
      <c r="K53" s="44"/>
      <c r="L53" s="44"/>
      <c r="M53" s="45"/>
    </row>
    <row r="54" spans="7:13" ht="15.75" customHeight="1">
      <c r="G54" s="55"/>
      <c r="J54" s="37">
        <f t="shared" si="2"/>
        <v>53</v>
      </c>
      <c r="K54" s="38"/>
      <c r="L54" s="38"/>
      <c r="M54" s="47"/>
    </row>
    <row r="55" spans="7:13" ht="15.75" customHeight="1">
      <c r="G55" s="55"/>
      <c r="J55" s="43">
        <f t="shared" si="2"/>
        <v>54</v>
      </c>
      <c r="K55" s="44"/>
      <c r="L55" s="44"/>
      <c r="M55" s="45"/>
    </row>
    <row r="56" spans="7:13" ht="15.75" customHeight="1">
      <c r="G56" s="55"/>
      <c r="J56" s="37">
        <f t="shared" si="2"/>
        <v>55</v>
      </c>
      <c r="K56" s="38"/>
      <c r="L56" s="38"/>
      <c r="M56" s="47"/>
    </row>
    <row r="57" spans="7:13" ht="15.75" customHeight="1">
      <c r="G57" s="55"/>
      <c r="J57" s="43">
        <f t="shared" si="2"/>
        <v>56</v>
      </c>
      <c r="K57" s="44"/>
      <c r="L57" s="44"/>
      <c r="M57" s="45"/>
    </row>
    <row r="58" spans="7:13" ht="15.75" customHeight="1">
      <c r="G58" s="55"/>
      <c r="J58" s="37">
        <f t="shared" si="2"/>
        <v>57</v>
      </c>
      <c r="K58" s="38"/>
      <c r="L58" s="38"/>
      <c r="M58" s="47"/>
    </row>
    <row r="59" spans="7:13" ht="15.75" customHeight="1">
      <c r="G59" s="55"/>
      <c r="J59" s="43">
        <f t="shared" si="2"/>
        <v>58</v>
      </c>
      <c r="K59" s="44"/>
      <c r="L59" s="44"/>
      <c r="M59" s="45"/>
    </row>
    <row r="60" spans="7:13" ht="15.75" customHeight="1">
      <c r="G60" s="55"/>
      <c r="J60" s="37">
        <f t="shared" si="2"/>
        <v>59</v>
      </c>
      <c r="K60" s="38"/>
      <c r="L60" s="38"/>
      <c r="M60" s="47"/>
    </row>
    <row r="61" spans="7:13" ht="15.75" customHeight="1">
      <c r="G61" s="55"/>
      <c r="J61" s="43">
        <f t="shared" si="2"/>
        <v>60</v>
      </c>
      <c r="K61" s="44"/>
      <c r="L61" s="44"/>
      <c r="M61" s="45"/>
    </row>
    <row r="62" spans="7:13" ht="15.75" customHeight="1">
      <c r="G62" s="55"/>
      <c r="J62" s="37">
        <f t="shared" si="2"/>
        <v>61</v>
      </c>
      <c r="K62" s="38"/>
      <c r="L62" s="38"/>
      <c r="M62" s="47"/>
    </row>
    <row r="63" spans="7:13" ht="15.75" customHeight="1">
      <c r="G63" s="55"/>
      <c r="J63" s="43">
        <f t="shared" si="2"/>
        <v>62</v>
      </c>
      <c r="K63" s="44"/>
      <c r="L63" s="44"/>
      <c r="M63" s="45"/>
    </row>
    <row r="64" spans="7:13" ht="15.75" customHeight="1">
      <c r="G64" s="55"/>
      <c r="J64" s="37">
        <f t="shared" si="2"/>
        <v>63</v>
      </c>
      <c r="K64" s="38"/>
      <c r="L64" s="38"/>
      <c r="M64" s="47"/>
    </row>
    <row r="65" spans="7:13" ht="15.75" customHeight="1">
      <c r="G65" s="55"/>
      <c r="J65" s="43">
        <f t="shared" si="2"/>
        <v>64</v>
      </c>
      <c r="K65" s="44"/>
      <c r="L65" s="44"/>
      <c r="M65" s="45"/>
    </row>
    <row r="66" spans="7:13" ht="15.75" customHeight="1">
      <c r="G66" s="55"/>
      <c r="J66" s="37">
        <f t="shared" si="2"/>
        <v>65</v>
      </c>
      <c r="K66" s="38"/>
      <c r="L66" s="38"/>
      <c r="M66" s="47"/>
    </row>
    <row r="67" spans="7:13" ht="15.75" customHeight="1">
      <c r="G67" s="55"/>
      <c r="J67" s="43">
        <f t="shared" ref="J67:J130" si="4">SUM(1,J66)</f>
        <v>66</v>
      </c>
      <c r="K67" s="44"/>
      <c r="L67" s="44"/>
      <c r="M67" s="45"/>
    </row>
    <row r="68" spans="7:13" ht="15.75" customHeight="1">
      <c r="G68" s="55"/>
      <c r="J68" s="37">
        <f t="shared" si="4"/>
        <v>67</v>
      </c>
      <c r="K68" s="38"/>
      <c r="L68" s="38"/>
      <c r="M68" s="47"/>
    </row>
    <row r="69" spans="7:13" ht="15.75" customHeight="1">
      <c r="G69" s="55"/>
      <c r="J69" s="43">
        <f t="shared" si="4"/>
        <v>68</v>
      </c>
      <c r="K69" s="44"/>
      <c r="L69" s="44"/>
      <c r="M69" s="45"/>
    </row>
    <row r="70" spans="7:13" ht="15.75" customHeight="1">
      <c r="G70" s="55"/>
      <c r="J70" s="37">
        <f t="shared" si="4"/>
        <v>69</v>
      </c>
      <c r="K70" s="38"/>
      <c r="L70" s="38"/>
      <c r="M70" s="47"/>
    </row>
    <row r="71" spans="7:13" ht="15.75" customHeight="1">
      <c r="G71" s="55"/>
      <c r="J71" s="43">
        <f t="shared" si="4"/>
        <v>70</v>
      </c>
      <c r="K71" s="44"/>
      <c r="L71" s="44"/>
      <c r="M71" s="45"/>
    </row>
    <row r="72" spans="7:13" ht="15.75" customHeight="1">
      <c r="G72" s="55"/>
      <c r="J72" s="37">
        <f t="shared" si="4"/>
        <v>71</v>
      </c>
      <c r="K72" s="38"/>
      <c r="L72" s="38"/>
      <c r="M72" s="47"/>
    </row>
    <row r="73" spans="7:13" ht="15.75" customHeight="1">
      <c r="G73" s="55"/>
      <c r="J73" s="43">
        <f t="shared" si="4"/>
        <v>72</v>
      </c>
      <c r="K73" s="44"/>
      <c r="L73" s="44"/>
      <c r="M73" s="45"/>
    </row>
    <row r="74" spans="7:13" ht="15.75" customHeight="1">
      <c r="G74" s="55"/>
      <c r="J74" s="37">
        <f t="shared" si="4"/>
        <v>73</v>
      </c>
      <c r="K74" s="38"/>
      <c r="L74" s="38"/>
      <c r="M74" s="47"/>
    </row>
    <row r="75" spans="7:13" ht="15.75" customHeight="1">
      <c r="G75" s="55"/>
      <c r="J75" s="43">
        <f t="shared" si="4"/>
        <v>74</v>
      </c>
      <c r="K75" s="44"/>
      <c r="L75" s="44"/>
      <c r="M75" s="45"/>
    </row>
    <row r="76" spans="7:13" ht="15.75" customHeight="1">
      <c r="G76" s="55"/>
      <c r="J76" s="37">
        <f t="shared" si="4"/>
        <v>75</v>
      </c>
      <c r="K76" s="38"/>
      <c r="L76" s="38"/>
      <c r="M76" s="47"/>
    </row>
    <row r="77" spans="7:13" ht="15.75" customHeight="1">
      <c r="G77" s="55"/>
      <c r="J77" s="43">
        <f t="shared" si="4"/>
        <v>76</v>
      </c>
      <c r="K77" s="44"/>
      <c r="L77" s="44"/>
      <c r="M77" s="45"/>
    </row>
    <row r="78" spans="7:13" ht="15.75" customHeight="1">
      <c r="G78" s="55"/>
      <c r="J78" s="37">
        <f t="shared" si="4"/>
        <v>77</v>
      </c>
      <c r="K78" s="38"/>
      <c r="L78" s="38"/>
      <c r="M78" s="47"/>
    </row>
    <row r="79" spans="7:13" ht="15.75" customHeight="1">
      <c r="G79" s="55"/>
      <c r="J79" s="43">
        <f t="shared" si="4"/>
        <v>78</v>
      </c>
      <c r="K79" s="44"/>
      <c r="L79" s="44"/>
      <c r="M79" s="45"/>
    </row>
    <row r="80" spans="7:13" ht="15.75" customHeight="1">
      <c r="G80" s="55"/>
      <c r="J80" s="37">
        <f t="shared" si="4"/>
        <v>79</v>
      </c>
      <c r="K80" s="38"/>
      <c r="L80" s="38"/>
      <c r="M80" s="47"/>
    </row>
    <row r="81" spans="7:13" ht="15.75" customHeight="1">
      <c r="G81" s="55"/>
      <c r="J81" s="43">
        <f t="shared" si="4"/>
        <v>80</v>
      </c>
      <c r="K81" s="44"/>
      <c r="L81" s="44"/>
      <c r="M81" s="45"/>
    </row>
    <row r="82" spans="7:13" ht="15.75" customHeight="1">
      <c r="G82" s="55"/>
      <c r="J82" s="37">
        <f t="shared" si="4"/>
        <v>81</v>
      </c>
      <c r="K82" s="38"/>
      <c r="L82" s="38"/>
      <c r="M82" s="47"/>
    </row>
    <row r="83" spans="7:13" ht="15.75" customHeight="1">
      <c r="G83" s="55"/>
      <c r="J83" s="43">
        <f t="shared" si="4"/>
        <v>82</v>
      </c>
      <c r="K83" s="44"/>
      <c r="L83" s="44"/>
      <c r="M83" s="45"/>
    </row>
    <row r="84" spans="7:13" ht="15.75" customHeight="1">
      <c r="G84" s="55"/>
      <c r="J84" s="37">
        <f t="shared" si="4"/>
        <v>83</v>
      </c>
      <c r="K84" s="38"/>
      <c r="L84" s="38"/>
      <c r="M84" s="47"/>
    </row>
    <row r="85" spans="7:13" ht="15.75" customHeight="1">
      <c r="G85" s="55"/>
      <c r="J85" s="43">
        <f t="shared" si="4"/>
        <v>84</v>
      </c>
      <c r="K85" s="44"/>
      <c r="L85" s="44"/>
      <c r="M85" s="45"/>
    </row>
    <row r="86" spans="7:13" ht="15.75" customHeight="1">
      <c r="G86" s="55"/>
      <c r="J86" s="37">
        <f t="shared" si="4"/>
        <v>85</v>
      </c>
      <c r="K86" s="38"/>
      <c r="L86" s="38"/>
      <c r="M86" s="47"/>
    </row>
    <row r="87" spans="7:13" ht="15.75" customHeight="1">
      <c r="G87" s="55"/>
      <c r="J87" s="43">
        <f t="shared" si="4"/>
        <v>86</v>
      </c>
      <c r="K87" s="44"/>
      <c r="L87" s="44"/>
      <c r="M87" s="45"/>
    </row>
    <row r="88" spans="7:13" ht="15.75" customHeight="1">
      <c r="G88" s="55"/>
      <c r="J88" s="37">
        <f t="shared" si="4"/>
        <v>87</v>
      </c>
      <c r="K88" s="38"/>
      <c r="L88" s="38"/>
      <c r="M88" s="47"/>
    </row>
    <row r="89" spans="7:13" ht="15.75" customHeight="1">
      <c r="G89" s="55"/>
      <c r="J89" s="43">
        <f t="shared" si="4"/>
        <v>88</v>
      </c>
      <c r="K89" s="44"/>
      <c r="L89" s="44"/>
      <c r="M89" s="45"/>
    </row>
    <row r="90" spans="7:13" ht="15.75" customHeight="1">
      <c r="G90" s="55"/>
      <c r="J90" s="37">
        <f t="shared" si="4"/>
        <v>89</v>
      </c>
      <c r="K90" s="38"/>
      <c r="L90" s="38"/>
      <c r="M90" s="47"/>
    </row>
    <row r="91" spans="7:13" ht="15.75" customHeight="1">
      <c r="G91" s="55"/>
      <c r="J91" s="43">
        <f t="shared" si="4"/>
        <v>90</v>
      </c>
      <c r="K91" s="44"/>
      <c r="L91" s="44"/>
      <c r="M91" s="45"/>
    </row>
    <row r="92" spans="7:13" ht="15.75" customHeight="1">
      <c r="G92" s="55"/>
      <c r="J92" s="37">
        <f t="shared" si="4"/>
        <v>91</v>
      </c>
      <c r="K92" s="38"/>
      <c r="L92" s="38"/>
      <c r="M92" s="47"/>
    </row>
    <row r="93" spans="7:13" ht="15.75" customHeight="1">
      <c r="G93" s="55"/>
      <c r="J93" s="43">
        <f t="shared" si="4"/>
        <v>92</v>
      </c>
      <c r="K93" s="44"/>
      <c r="L93" s="44"/>
      <c r="M93" s="45"/>
    </row>
    <row r="94" spans="7:13" ht="15.75" customHeight="1">
      <c r="G94" s="55"/>
      <c r="J94" s="37">
        <f t="shared" si="4"/>
        <v>93</v>
      </c>
      <c r="K94" s="38"/>
      <c r="L94" s="38"/>
      <c r="M94" s="47"/>
    </row>
    <row r="95" spans="7:13" ht="15.75" customHeight="1">
      <c r="G95" s="55"/>
      <c r="J95" s="43">
        <f t="shared" si="4"/>
        <v>94</v>
      </c>
      <c r="K95" s="44"/>
      <c r="L95" s="44"/>
      <c r="M95" s="45"/>
    </row>
    <row r="96" spans="7:13" ht="15.75" customHeight="1">
      <c r="G96" s="55"/>
      <c r="J96" s="37">
        <f t="shared" si="4"/>
        <v>95</v>
      </c>
      <c r="K96" s="38"/>
      <c r="L96" s="38"/>
      <c r="M96" s="47"/>
    </row>
    <row r="97" spans="7:13" ht="15.75" customHeight="1">
      <c r="G97" s="55"/>
      <c r="J97" s="43">
        <f t="shared" si="4"/>
        <v>96</v>
      </c>
      <c r="K97" s="44"/>
      <c r="L97" s="44"/>
      <c r="M97" s="45"/>
    </row>
    <row r="98" spans="7:13" ht="15.75" customHeight="1">
      <c r="G98" s="55"/>
      <c r="J98" s="37">
        <f t="shared" si="4"/>
        <v>97</v>
      </c>
      <c r="K98" s="38"/>
      <c r="L98" s="38"/>
      <c r="M98" s="47"/>
    </row>
    <row r="99" spans="7:13" ht="15.75" customHeight="1">
      <c r="G99" s="55"/>
      <c r="J99" s="43">
        <f t="shared" si="4"/>
        <v>98</v>
      </c>
      <c r="K99" s="44"/>
      <c r="L99" s="44"/>
      <c r="M99" s="45"/>
    </row>
    <row r="100" spans="7:13" ht="15.75" customHeight="1">
      <c r="G100" s="55"/>
      <c r="J100" s="37">
        <f t="shared" si="4"/>
        <v>99</v>
      </c>
      <c r="K100" s="38"/>
      <c r="L100" s="38"/>
      <c r="M100" s="47"/>
    </row>
    <row r="101" spans="7:13" ht="15.75" customHeight="1">
      <c r="G101" s="55"/>
      <c r="J101" s="43">
        <f t="shared" si="4"/>
        <v>100</v>
      </c>
      <c r="K101" s="44"/>
      <c r="L101" s="44"/>
      <c r="M101" s="45"/>
    </row>
    <row r="102" spans="7:13" ht="15.75" customHeight="1">
      <c r="G102" s="55"/>
      <c r="J102" s="37">
        <f t="shared" si="4"/>
        <v>101</v>
      </c>
      <c r="K102" s="38"/>
      <c r="L102" s="38"/>
      <c r="M102" s="47"/>
    </row>
    <row r="103" spans="7:13" ht="15.75" customHeight="1">
      <c r="G103" s="55"/>
      <c r="J103" s="43">
        <f t="shared" si="4"/>
        <v>102</v>
      </c>
      <c r="K103" s="44"/>
      <c r="L103" s="44"/>
      <c r="M103" s="45"/>
    </row>
    <row r="104" spans="7:13" ht="15.75" customHeight="1">
      <c r="G104" s="55"/>
      <c r="J104" s="37">
        <f t="shared" si="4"/>
        <v>103</v>
      </c>
      <c r="K104" s="38"/>
      <c r="L104" s="38"/>
      <c r="M104" s="47"/>
    </row>
    <row r="105" spans="7:13" ht="15.75" customHeight="1">
      <c r="G105" s="55"/>
      <c r="J105" s="43">
        <f t="shared" si="4"/>
        <v>104</v>
      </c>
      <c r="K105" s="44"/>
      <c r="L105" s="44"/>
      <c r="M105" s="45"/>
    </row>
    <row r="106" spans="7:13" ht="15.75" customHeight="1">
      <c r="G106" s="55"/>
      <c r="J106" s="37">
        <f t="shared" si="4"/>
        <v>105</v>
      </c>
      <c r="K106" s="38"/>
      <c r="L106" s="38"/>
      <c r="M106" s="47"/>
    </row>
    <row r="107" spans="7:13" ht="15.75" customHeight="1">
      <c r="G107" s="55"/>
      <c r="J107" s="43">
        <f t="shared" si="4"/>
        <v>106</v>
      </c>
      <c r="K107" s="44"/>
      <c r="L107" s="44"/>
      <c r="M107" s="45"/>
    </row>
    <row r="108" spans="7:13" ht="15.75" customHeight="1">
      <c r="G108" s="55"/>
      <c r="J108" s="37">
        <f t="shared" si="4"/>
        <v>107</v>
      </c>
      <c r="K108" s="38"/>
      <c r="L108" s="38"/>
      <c r="M108" s="47"/>
    </row>
    <row r="109" spans="7:13" ht="15.75" customHeight="1">
      <c r="G109" s="55"/>
      <c r="J109" s="43">
        <f t="shared" si="4"/>
        <v>108</v>
      </c>
      <c r="K109" s="44"/>
      <c r="L109" s="44"/>
      <c r="M109" s="45"/>
    </row>
    <row r="110" spans="7:13" ht="15.75" customHeight="1">
      <c r="G110" s="55"/>
      <c r="J110" s="37">
        <f t="shared" si="4"/>
        <v>109</v>
      </c>
      <c r="K110" s="38"/>
      <c r="L110" s="38"/>
      <c r="M110" s="47"/>
    </row>
    <row r="111" spans="7:13" ht="15.75" customHeight="1">
      <c r="G111" s="55"/>
      <c r="J111" s="43">
        <f t="shared" si="4"/>
        <v>110</v>
      </c>
      <c r="K111" s="44"/>
      <c r="L111" s="44"/>
      <c r="M111" s="45"/>
    </row>
    <row r="112" spans="7:13" ht="15.75" customHeight="1">
      <c r="G112" s="55"/>
      <c r="J112" s="37">
        <f t="shared" si="4"/>
        <v>111</v>
      </c>
      <c r="K112" s="38"/>
      <c r="L112" s="38"/>
      <c r="M112" s="47"/>
    </row>
    <row r="113" spans="7:13" ht="15.75" customHeight="1">
      <c r="G113" s="55"/>
      <c r="J113" s="43">
        <f t="shared" si="4"/>
        <v>112</v>
      </c>
      <c r="K113" s="44"/>
      <c r="L113" s="44"/>
      <c r="M113" s="45"/>
    </row>
    <row r="114" spans="7:13" ht="15.75" customHeight="1">
      <c r="G114" s="55"/>
      <c r="J114" s="37">
        <f t="shared" si="4"/>
        <v>113</v>
      </c>
      <c r="K114" s="38"/>
      <c r="L114" s="38"/>
      <c r="M114" s="47"/>
    </row>
    <row r="115" spans="7:13" ht="15.75" customHeight="1">
      <c r="G115" s="55"/>
      <c r="J115" s="43">
        <f t="shared" si="4"/>
        <v>114</v>
      </c>
      <c r="K115" s="44"/>
      <c r="L115" s="44"/>
      <c r="M115" s="45"/>
    </row>
    <row r="116" spans="7:13" ht="15.75" customHeight="1">
      <c r="G116" s="55"/>
      <c r="J116" s="37">
        <f t="shared" si="4"/>
        <v>115</v>
      </c>
      <c r="K116" s="38"/>
      <c r="L116" s="38"/>
      <c r="M116" s="47"/>
    </row>
    <row r="117" spans="7:13" ht="15.75" customHeight="1">
      <c r="G117" s="55"/>
      <c r="J117" s="43">
        <f t="shared" si="4"/>
        <v>116</v>
      </c>
      <c r="K117" s="44"/>
      <c r="L117" s="44"/>
      <c r="M117" s="45"/>
    </row>
    <row r="118" spans="7:13" ht="15.75" customHeight="1">
      <c r="G118" s="55"/>
      <c r="J118" s="37">
        <f t="shared" si="4"/>
        <v>117</v>
      </c>
      <c r="K118" s="38"/>
      <c r="L118" s="38"/>
      <c r="M118" s="47"/>
    </row>
    <row r="119" spans="7:13" ht="15.75" customHeight="1">
      <c r="G119" s="55"/>
      <c r="J119" s="43">
        <f t="shared" si="4"/>
        <v>118</v>
      </c>
      <c r="K119" s="44"/>
      <c r="L119" s="44"/>
      <c r="M119" s="45"/>
    </row>
    <row r="120" spans="7:13" ht="15.75" customHeight="1">
      <c r="G120" s="55"/>
      <c r="J120" s="37">
        <f t="shared" si="4"/>
        <v>119</v>
      </c>
      <c r="K120" s="38"/>
      <c r="L120" s="38"/>
      <c r="M120" s="47"/>
    </row>
    <row r="121" spans="7:13" ht="15.75" customHeight="1">
      <c r="G121" s="55"/>
      <c r="J121" s="43">
        <f t="shared" si="4"/>
        <v>120</v>
      </c>
      <c r="K121" s="44"/>
      <c r="L121" s="44"/>
      <c r="M121" s="45"/>
    </row>
    <row r="122" spans="7:13" ht="15.75" customHeight="1">
      <c r="G122" s="55"/>
      <c r="J122" s="37">
        <f t="shared" si="4"/>
        <v>121</v>
      </c>
      <c r="K122" s="38"/>
      <c r="L122" s="38"/>
      <c r="M122" s="47"/>
    </row>
    <row r="123" spans="7:13" ht="15.75" customHeight="1">
      <c r="G123" s="55"/>
      <c r="J123" s="43">
        <f t="shared" si="4"/>
        <v>122</v>
      </c>
      <c r="K123" s="44"/>
      <c r="L123" s="44"/>
      <c r="M123" s="45"/>
    </row>
    <row r="124" spans="7:13" ht="15.75" customHeight="1">
      <c r="G124" s="55"/>
      <c r="J124" s="37">
        <f t="shared" si="4"/>
        <v>123</v>
      </c>
      <c r="K124" s="38"/>
      <c r="L124" s="38"/>
      <c r="M124" s="47"/>
    </row>
    <row r="125" spans="7:13" ht="15.75" customHeight="1">
      <c r="G125" s="55"/>
      <c r="J125" s="43">
        <f t="shared" si="4"/>
        <v>124</v>
      </c>
      <c r="K125" s="44"/>
      <c r="L125" s="44"/>
      <c r="M125" s="45"/>
    </row>
    <row r="126" spans="7:13" ht="15.75" customHeight="1">
      <c r="G126" s="55"/>
      <c r="J126" s="37">
        <f t="shared" si="4"/>
        <v>125</v>
      </c>
      <c r="K126" s="38"/>
      <c r="L126" s="38"/>
      <c r="M126" s="47"/>
    </row>
    <row r="127" spans="7:13" ht="15.75" customHeight="1">
      <c r="G127" s="55"/>
      <c r="J127" s="43">
        <f t="shared" si="4"/>
        <v>126</v>
      </c>
      <c r="K127" s="44"/>
      <c r="L127" s="44"/>
      <c r="M127" s="45"/>
    </row>
    <row r="128" spans="7:13" ht="15.75" customHeight="1">
      <c r="G128" s="55"/>
      <c r="J128" s="37">
        <f t="shared" si="4"/>
        <v>127</v>
      </c>
      <c r="K128" s="38"/>
      <c r="L128" s="38"/>
      <c r="M128" s="47"/>
    </row>
    <row r="129" spans="7:13" ht="15.75" customHeight="1">
      <c r="G129" s="55"/>
      <c r="J129" s="43">
        <f t="shared" si="4"/>
        <v>128</v>
      </c>
      <c r="K129" s="44"/>
      <c r="L129" s="44"/>
      <c r="M129" s="45"/>
    </row>
    <row r="130" spans="7:13" ht="15.75" customHeight="1">
      <c r="G130" s="55"/>
      <c r="J130" s="37">
        <f t="shared" si="4"/>
        <v>129</v>
      </c>
      <c r="K130" s="38"/>
      <c r="L130" s="38"/>
      <c r="M130" s="47"/>
    </row>
    <row r="131" spans="7:13" ht="15.75" customHeight="1">
      <c r="G131" s="55"/>
      <c r="J131" s="43">
        <f t="shared" ref="J131:J194" si="5">SUM(1,J130)</f>
        <v>130</v>
      </c>
      <c r="K131" s="44"/>
      <c r="L131" s="44"/>
      <c r="M131" s="45"/>
    </row>
    <row r="132" spans="7:13" ht="15.75" customHeight="1">
      <c r="G132" s="55"/>
      <c r="J132" s="37">
        <f t="shared" si="5"/>
        <v>131</v>
      </c>
      <c r="K132" s="38"/>
      <c r="L132" s="38"/>
      <c r="M132" s="47"/>
    </row>
    <row r="133" spans="7:13" ht="15.75" customHeight="1">
      <c r="G133" s="55"/>
      <c r="J133" s="43">
        <f t="shared" si="5"/>
        <v>132</v>
      </c>
      <c r="K133" s="44"/>
      <c r="L133" s="44"/>
      <c r="M133" s="45"/>
    </row>
    <row r="134" spans="7:13" ht="15.75" customHeight="1">
      <c r="G134" s="55"/>
      <c r="J134" s="37">
        <f t="shared" si="5"/>
        <v>133</v>
      </c>
      <c r="K134" s="38"/>
      <c r="L134" s="38"/>
      <c r="M134" s="47"/>
    </row>
    <row r="135" spans="7:13" ht="15.75" customHeight="1">
      <c r="G135" s="55"/>
      <c r="J135" s="43">
        <f t="shared" si="5"/>
        <v>134</v>
      </c>
      <c r="K135" s="44"/>
      <c r="L135" s="44"/>
      <c r="M135" s="45"/>
    </row>
    <row r="136" spans="7:13" ht="15.75" customHeight="1">
      <c r="G136" s="55"/>
      <c r="J136" s="37">
        <f t="shared" si="5"/>
        <v>135</v>
      </c>
      <c r="K136" s="38"/>
      <c r="L136" s="38"/>
      <c r="M136" s="47"/>
    </row>
    <row r="137" spans="7:13" ht="15.75" customHeight="1">
      <c r="G137" s="55"/>
      <c r="J137" s="43">
        <f t="shared" si="5"/>
        <v>136</v>
      </c>
      <c r="K137" s="44"/>
      <c r="L137" s="44"/>
      <c r="M137" s="45"/>
    </row>
    <row r="138" spans="7:13" ht="15.75" customHeight="1">
      <c r="G138" s="55"/>
      <c r="J138" s="37">
        <f t="shared" si="5"/>
        <v>137</v>
      </c>
      <c r="K138" s="38"/>
      <c r="L138" s="38"/>
      <c r="M138" s="47"/>
    </row>
    <row r="139" spans="7:13" ht="15.75" customHeight="1">
      <c r="G139" s="55"/>
      <c r="J139" s="43">
        <f t="shared" si="5"/>
        <v>138</v>
      </c>
      <c r="K139" s="44"/>
      <c r="L139" s="44"/>
      <c r="M139" s="45"/>
    </row>
    <row r="140" spans="7:13" ht="15.75" customHeight="1">
      <c r="G140" s="55"/>
      <c r="J140" s="37">
        <f t="shared" si="5"/>
        <v>139</v>
      </c>
      <c r="K140" s="38"/>
      <c r="L140" s="38"/>
      <c r="M140" s="47"/>
    </row>
    <row r="141" spans="7:13" ht="15.75" customHeight="1">
      <c r="G141" s="55"/>
      <c r="J141" s="43">
        <f t="shared" si="5"/>
        <v>140</v>
      </c>
      <c r="K141" s="44"/>
      <c r="L141" s="44"/>
      <c r="M141" s="45"/>
    </row>
    <row r="142" spans="7:13" ht="15.75" customHeight="1">
      <c r="G142" s="55"/>
      <c r="J142" s="37">
        <f t="shared" si="5"/>
        <v>141</v>
      </c>
      <c r="K142" s="38"/>
      <c r="L142" s="38"/>
      <c r="M142" s="47"/>
    </row>
    <row r="143" spans="7:13" ht="15.75" customHeight="1">
      <c r="G143" s="55"/>
      <c r="J143" s="43">
        <f t="shared" si="5"/>
        <v>142</v>
      </c>
      <c r="K143" s="44"/>
      <c r="L143" s="44"/>
      <c r="M143" s="45"/>
    </row>
    <row r="144" spans="7:13" ht="15.75" customHeight="1">
      <c r="G144" s="55"/>
      <c r="J144" s="37">
        <f t="shared" si="5"/>
        <v>143</v>
      </c>
      <c r="K144" s="38"/>
      <c r="L144" s="38"/>
      <c r="M144" s="47"/>
    </row>
    <row r="145" spans="7:13" ht="15.75" customHeight="1">
      <c r="G145" s="55"/>
      <c r="J145" s="43">
        <f t="shared" si="5"/>
        <v>144</v>
      </c>
      <c r="K145" s="44"/>
      <c r="L145" s="44"/>
      <c r="M145" s="45"/>
    </row>
    <row r="146" spans="7:13" ht="15.75" customHeight="1">
      <c r="G146" s="55"/>
      <c r="J146" s="37">
        <f t="shared" si="5"/>
        <v>145</v>
      </c>
      <c r="K146" s="38"/>
      <c r="L146" s="38"/>
      <c r="M146" s="47"/>
    </row>
    <row r="147" spans="7:13" ht="15.75" customHeight="1">
      <c r="G147" s="55"/>
      <c r="J147" s="43">
        <f t="shared" si="5"/>
        <v>146</v>
      </c>
      <c r="K147" s="44"/>
      <c r="L147" s="44"/>
      <c r="M147" s="45"/>
    </row>
    <row r="148" spans="7:13" ht="15.75" customHeight="1">
      <c r="G148" s="55"/>
      <c r="J148" s="37">
        <f t="shared" si="5"/>
        <v>147</v>
      </c>
      <c r="K148" s="38"/>
      <c r="L148" s="38"/>
      <c r="M148" s="47"/>
    </row>
    <row r="149" spans="7:13" ht="15.75" customHeight="1">
      <c r="G149" s="55"/>
      <c r="J149" s="43">
        <f t="shared" si="5"/>
        <v>148</v>
      </c>
      <c r="K149" s="44"/>
      <c r="L149" s="44"/>
      <c r="M149" s="45"/>
    </row>
    <row r="150" spans="7:13" ht="15.75" customHeight="1">
      <c r="G150" s="55"/>
      <c r="J150" s="37">
        <f t="shared" si="5"/>
        <v>149</v>
      </c>
      <c r="K150" s="38"/>
      <c r="L150" s="38"/>
      <c r="M150" s="47"/>
    </row>
    <row r="151" spans="7:13" ht="15.75" customHeight="1">
      <c r="G151" s="55"/>
      <c r="J151" s="43">
        <f t="shared" si="5"/>
        <v>150</v>
      </c>
      <c r="K151" s="44"/>
      <c r="L151" s="44"/>
      <c r="M151" s="45"/>
    </row>
    <row r="152" spans="7:13" ht="15.75" customHeight="1">
      <c r="G152" s="55"/>
      <c r="J152" s="37">
        <f t="shared" si="5"/>
        <v>151</v>
      </c>
      <c r="K152" s="38"/>
      <c r="L152" s="38"/>
      <c r="M152" s="47"/>
    </row>
    <row r="153" spans="7:13" ht="15.75" customHeight="1">
      <c r="G153" s="55"/>
      <c r="J153" s="43">
        <f t="shared" si="5"/>
        <v>152</v>
      </c>
      <c r="K153" s="44"/>
      <c r="L153" s="44"/>
      <c r="M153" s="45"/>
    </row>
    <row r="154" spans="7:13" ht="15.75" customHeight="1">
      <c r="G154" s="55"/>
      <c r="J154" s="37">
        <f t="shared" si="5"/>
        <v>153</v>
      </c>
      <c r="K154" s="38"/>
      <c r="L154" s="38"/>
      <c r="M154" s="47"/>
    </row>
    <row r="155" spans="7:13" ht="15.75" customHeight="1">
      <c r="G155" s="55"/>
      <c r="J155" s="43">
        <f t="shared" si="5"/>
        <v>154</v>
      </c>
      <c r="K155" s="44"/>
      <c r="L155" s="44"/>
      <c r="M155" s="45"/>
    </row>
    <row r="156" spans="7:13" ht="15.75" customHeight="1">
      <c r="G156" s="55"/>
      <c r="J156" s="37">
        <f t="shared" si="5"/>
        <v>155</v>
      </c>
      <c r="K156" s="38"/>
      <c r="L156" s="38"/>
      <c r="M156" s="47"/>
    </row>
    <row r="157" spans="7:13" ht="15.75" customHeight="1">
      <c r="G157" s="55"/>
      <c r="J157" s="43">
        <f t="shared" si="5"/>
        <v>156</v>
      </c>
      <c r="K157" s="44"/>
      <c r="L157" s="44"/>
      <c r="M157" s="45"/>
    </row>
    <row r="158" spans="7:13" ht="15.75" customHeight="1">
      <c r="G158" s="55"/>
      <c r="J158" s="37">
        <f t="shared" si="5"/>
        <v>157</v>
      </c>
      <c r="K158" s="38"/>
      <c r="L158" s="38"/>
      <c r="M158" s="47"/>
    </row>
    <row r="159" spans="7:13" ht="15.75" customHeight="1">
      <c r="G159" s="55"/>
      <c r="J159" s="43">
        <f t="shared" si="5"/>
        <v>158</v>
      </c>
      <c r="K159" s="44"/>
      <c r="L159" s="44"/>
      <c r="M159" s="45"/>
    </row>
    <row r="160" spans="7:13" ht="15.75" customHeight="1">
      <c r="G160" s="55"/>
      <c r="J160" s="37">
        <f t="shared" si="5"/>
        <v>159</v>
      </c>
      <c r="K160" s="38"/>
      <c r="L160" s="38"/>
      <c r="M160" s="47"/>
    </row>
    <row r="161" spans="7:13" ht="15.75" customHeight="1">
      <c r="G161" s="55"/>
      <c r="J161" s="43">
        <f t="shared" si="5"/>
        <v>160</v>
      </c>
      <c r="K161" s="44"/>
      <c r="L161" s="44"/>
      <c r="M161" s="45"/>
    </row>
    <row r="162" spans="7:13" ht="15.75" customHeight="1">
      <c r="G162" s="55"/>
      <c r="J162" s="37">
        <f t="shared" si="5"/>
        <v>161</v>
      </c>
      <c r="K162" s="38"/>
      <c r="L162" s="38"/>
      <c r="M162" s="47"/>
    </row>
    <row r="163" spans="7:13" ht="15.75" customHeight="1">
      <c r="G163" s="55"/>
      <c r="J163" s="43">
        <f t="shared" si="5"/>
        <v>162</v>
      </c>
      <c r="K163" s="44"/>
      <c r="L163" s="44"/>
      <c r="M163" s="45"/>
    </row>
    <row r="164" spans="7:13" ht="15.75" customHeight="1">
      <c r="G164" s="55"/>
      <c r="J164" s="37">
        <f t="shared" si="5"/>
        <v>163</v>
      </c>
      <c r="K164" s="38"/>
      <c r="L164" s="38"/>
      <c r="M164" s="47"/>
    </row>
    <row r="165" spans="7:13" ht="15.75" customHeight="1">
      <c r="G165" s="55"/>
      <c r="J165" s="43">
        <f t="shared" si="5"/>
        <v>164</v>
      </c>
      <c r="K165" s="44"/>
      <c r="L165" s="44"/>
      <c r="M165" s="45"/>
    </row>
    <row r="166" spans="7:13" ht="15.75" customHeight="1">
      <c r="G166" s="55"/>
      <c r="J166" s="37">
        <f t="shared" si="5"/>
        <v>165</v>
      </c>
      <c r="K166" s="38"/>
      <c r="L166" s="38"/>
      <c r="M166" s="47"/>
    </row>
    <row r="167" spans="7:13" ht="15.75" customHeight="1">
      <c r="G167" s="55"/>
      <c r="J167" s="43">
        <f t="shared" si="5"/>
        <v>166</v>
      </c>
      <c r="K167" s="44"/>
      <c r="L167" s="44"/>
      <c r="M167" s="45"/>
    </row>
    <row r="168" spans="7:13" ht="15.75" customHeight="1">
      <c r="G168" s="55"/>
      <c r="J168" s="37">
        <f t="shared" si="5"/>
        <v>167</v>
      </c>
      <c r="K168" s="38"/>
      <c r="L168" s="38"/>
      <c r="M168" s="47"/>
    </row>
    <row r="169" spans="7:13" ht="15.75" customHeight="1">
      <c r="G169" s="55"/>
      <c r="J169" s="43">
        <f t="shared" si="5"/>
        <v>168</v>
      </c>
      <c r="K169" s="44"/>
      <c r="L169" s="44"/>
      <c r="M169" s="45"/>
    </row>
    <row r="170" spans="7:13" ht="15.75" customHeight="1">
      <c r="G170" s="55"/>
      <c r="J170" s="37">
        <f t="shared" si="5"/>
        <v>169</v>
      </c>
      <c r="K170" s="38"/>
      <c r="L170" s="38"/>
      <c r="M170" s="47"/>
    </row>
    <row r="171" spans="7:13" ht="15.75" customHeight="1">
      <c r="G171" s="55"/>
      <c r="J171" s="43">
        <f t="shared" si="5"/>
        <v>170</v>
      </c>
      <c r="K171" s="44"/>
      <c r="L171" s="44"/>
      <c r="M171" s="45"/>
    </row>
    <row r="172" spans="7:13" ht="15.75" customHeight="1">
      <c r="G172" s="55"/>
      <c r="J172" s="37">
        <f t="shared" si="5"/>
        <v>171</v>
      </c>
      <c r="K172" s="38"/>
      <c r="L172" s="38"/>
      <c r="M172" s="47"/>
    </row>
    <row r="173" spans="7:13" ht="15.75" customHeight="1">
      <c r="G173" s="55"/>
      <c r="J173" s="43">
        <f t="shared" si="5"/>
        <v>172</v>
      </c>
      <c r="K173" s="44"/>
      <c r="L173" s="44"/>
      <c r="M173" s="45"/>
    </row>
    <row r="174" spans="7:13" ht="15.75" customHeight="1">
      <c r="G174" s="55"/>
      <c r="J174" s="37">
        <f t="shared" si="5"/>
        <v>173</v>
      </c>
      <c r="K174" s="38"/>
      <c r="L174" s="38"/>
      <c r="M174" s="47"/>
    </row>
    <row r="175" spans="7:13" ht="15.75" customHeight="1">
      <c r="G175" s="55"/>
      <c r="J175" s="43">
        <f t="shared" si="5"/>
        <v>174</v>
      </c>
      <c r="K175" s="44"/>
      <c r="L175" s="44"/>
      <c r="M175" s="45"/>
    </row>
    <row r="176" spans="7:13" ht="15.75" customHeight="1">
      <c r="G176" s="55"/>
      <c r="J176" s="37">
        <f t="shared" si="5"/>
        <v>175</v>
      </c>
      <c r="K176" s="38"/>
      <c r="L176" s="38"/>
      <c r="M176" s="47"/>
    </row>
    <row r="177" spans="7:13" ht="15.75" customHeight="1">
      <c r="G177" s="55"/>
      <c r="J177" s="43">
        <f t="shared" si="5"/>
        <v>176</v>
      </c>
      <c r="K177" s="44"/>
      <c r="L177" s="44"/>
      <c r="M177" s="45"/>
    </row>
    <row r="178" spans="7:13" ht="15.75" customHeight="1">
      <c r="G178" s="55"/>
      <c r="J178" s="37">
        <f t="shared" si="5"/>
        <v>177</v>
      </c>
      <c r="K178" s="38"/>
      <c r="L178" s="38"/>
      <c r="M178" s="47"/>
    </row>
    <row r="179" spans="7:13" ht="15.75" customHeight="1">
      <c r="G179" s="55"/>
      <c r="J179" s="43">
        <f t="shared" si="5"/>
        <v>178</v>
      </c>
      <c r="K179" s="44"/>
      <c r="L179" s="44"/>
      <c r="M179" s="45"/>
    </row>
    <row r="180" spans="7:13" ht="15.75" customHeight="1">
      <c r="G180" s="55"/>
      <c r="J180" s="37">
        <f t="shared" si="5"/>
        <v>179</v>
      </c>
      <c r="K180" s="38"/>
      <c r="L180" s="38"/>
      <c r="M180" s="47"/>
    </row>
    <row r="181" spans="7:13" ht="15.75" customHeight="1">
      <c r="G181" s="55"/>
      <c r="J181" s="43">
        <f t="shared" si="5"/>
        <v>180</v>
      </c>
      <c r="K181" s="44"/>
      <c r="L181" s="44"/>
      <c r="M181" s="45"/>
    </row>
    <row r="182" spans="7:13" ht="15.75" customHeight="1">
      <c r="G182" s="55"/>
      <c r="J182" s="37">
        <f t="shared" si="5"/>
        <v>181</v>
      </c>
      <c r="K182" s="38"/>
      <c r="L182" s="38"/>
      <c r="M182" s="47"/>
    </row>
    <row r="183" spans="7:13" ht="15.75" customHeight="1">
      <c r="G183" s="55"/>
      <c r="J183" s="43">
        <f t="shared" si="5"/>
        <v>182</v>
      </c>
      <c r="K183" s="44"/>
      <c r="L183" s="44"/>
      <c r="M183" s="45"/>
    </row>
    <row r="184" spans="7:13" ht="15.75" customHeight="1">
      <c r="G184" s="55"/>
      <c r="J184" s="37">
        <f t="shared" si="5"/>
        <v>183</v>
      </c>
      <c r="K184" s="38"/>
      <c r="L184" s="38"/>
      <c r="M184" s="47"/>
    </row>
    <row r="185" spans="7:13" ht="15.75" customHeight="1">
      <c r="G185" s="55"/>
      <c r="J185" s="43">
        <f t="shared" si="5"/>
        <v>184</v>
      </c>
      <c r="K185" s="44"/>
      <c r="L185" s="44"/>
      <c r="M185" s="45"/>
    </row>
    <row r="186" spans="7:13" ht="15.75" customHeight="1">
      <c r="G186" s="55"/>
      <c r="J186" s="37">
        <f t="shared" si="5"/>
        <v>185</v>
      </c>
      <c r="K186" s="38"/>
      <c r="L186" s="38"/>
      <c r="M186" s="47"/>
    </row>
    <row r="187" spans="7:13" ht="15.75" customHeight="1">
      <c r="G187" s="55"/>
      <c r="J187" s="43">
        <f t="shared" si="5"/>
        <v>186</v>
      </c>
      <c r="K187" s="44"/>
      <c r="L187" s="44"/>
      <c r="M187" s="45"/>
    </row>
    <row r="188" spans="7:13" ht="15.75" customHeight="1">
      <c r="G188" s="55"/>
      <c r="J188" s="37">
        <f t="shared" si="5"/>
        <v>187</v>
      </c>
      <c r="K188" s="38"/>
      <c r="L188" s="38"/>
      <c r="M188" s="47"/>
    </row>
    <row r="189" spans="7:13" ht="15.75" customHeight="1">
      <c r="G189" s="55"/>
      <c r="J189" s="43">
        <f t="shared" si="5"/>
        <v>188</v>
      </c>
      <c r="K189" s="44"/>
      <c r="L189" s="44"/>
      <c r="M189" s="45"/>
    </row>
    <row r="190" spans="7:13" ht="15.75" customHeight="1">
      <c r="G190" s="55"/>
      <c r="J190" s="37">
        <f t="shared" si="5"/>
        <v>189</v>
      </c>
      <c r="K190" s="38"/>
      <c r="L190" s="38"/>
      <c r="M190" s="47"/>
    </row>
    <row r="191" spans="7:13" ht="15.75" customHeight="1">
      <c r="G191" s="55"/>
      <c r="J191" s="43">
        <f t="shared" si="5"/>
        <v>190</v>
      </c>
      <c r="K191" s="44"/>
      <c r="L191" s="44"/>
      <c r="M191" s="45"/>
    </row>
    <row r="192" spans="7:13" ht="15.75" customHeight="1">
      <c r="G192" s="55"/>
      <c r="J192" s="37">
        <f t="shared" si="5"/>
        <v>191</v>
      </c>
      <c r="K192" s="38"/>
      <c r="L192" s="38"/>
      <c r="M192" s="47"/>
    </row>
    <row r="193" spans="7:13" ht="15.75" customHeight="1">
      <c r="G193" s="55"/>
      <c r="J193" s="43">
        <f t="shared" si="5"/>
        <v>192</v>
      </c>
      <c r="K193" s="44"/>
      <c r="L193" s="44"/>
      <c r="M193" s="45"/>
    </row>
    <row r="194" spans="7:13" ht="15.75" customHeight="1">
      <c r="G194" s="55"/>
      <c r="J194" s="37">
        <f t="shared" si="5"/>
        <v>193</v>
      </c>
      <c r="K194" s="38"/>
      <c r="L194" s="38"/>
      <c r="M194" s="47"/>
    </row>
    <row r="195" spans="7:13" ht="15.75" customHeight="1">
      <c r="G195" s="55"/>
      <c r="J195" s="43">
        <f t="shared" ref="J195:J258" si="6">SUM(1,J194)</f>
        <v>194</v>
      </c>
      <c r="K195" s="44"/>
      <c r="L195" s="44"/>
      <c r="M195" s="45"/>
    </row>
    <row r="196" spans="7:13" ht="15.75" customHeight="1">
      <c r="G196" s="55"/>
      <c r="J196" s="37">
        <f t="shared" si="6"/>
        <v>195</v>
      </c>
      <c r="K196" s="38"/>
      <c r="L196" s="38"/>
      <c r="M196" s="47"/>
    </row>
    <row r="197" spans="7:13" ht="15.75" customHeight="1">
      <c r="G197" s="55"/>
      <c r="J197" s="43">
        <f t="shared" si="6"/>
        <v>196</v>
      </c>
      <c r="K197" s="44"/>
      <c r="L197" s="44"/>
      <c r="M197" s="45"/>
    </row>
    <row r="198" spans="7:13" ht="15.75" customHeight="1">
      <c r="G198" s="55"/>
      <c r="J198" s="37">
        <f t="shared" si="6"/>
        <v>197</v>
      </c>
      <c r="K198" s="38"/>
      <c r="L198" s="38"/>
      <c r="M198" s="47"/>
    </row>
    <row r="199" spans="7:13" ht="15.75" customHeight="1">
      <c r="G199" s="55"/>
      <c r="J199" s="43">
        <f t="shared" si="6"/>
        <v>198</v>
      </c>
      <c r="K199" s="44"/>
      <c r="L199" s="44"/>
      <c r="M199" s="45"/>
    </row>
    <row r="200" spans="7:13" ht="15.75" customHeight="1">
      <c r="G200" s="55"/>
      <c r="J200" s="37">
        <f t="shared" si="6"/>
        <v>199</v>
      </c>
      <c r="K200" s="38"/>
      <c r="L200" s="38"/>
      <c r="M200" s="47"/>
    </row>
    <row r="201" spans="7:13" ht="15.75" customHeight="1">
      <c r="G201" s="55"/>
      <c r="J201" s="43">
        <f t="shared" si="6"/>
        <v>200</v>
      </c>
      <c r="K201" s="44"/>
      <c r="L201" s="44"/>
      <c r="M201" s="45"/>
    </row>
    <row r="202" spans="7:13" ht="15.75" customHeight="1">
      <c r="G202" s="55"/>
      <c r="J202" s="37">
        <f t="shared" si="6"/>
        <v>201</v>
      </c>
      <c r="K202" s="38"/>
      <c r="L202" s="38"/>
      <c r="M202" s="47"/>
    </row>
    <row r="203" spans="7:13" ht="15.75" customHeight="1">
      <c r="G203" s="55"/>
      <c r="J203" s="43">
        <f t="shared" si="6"/>
        <v>202</v>
      </c>
      <c r="K203" s="44"/>
      <c r="L203" s="44"/>
      <c r="M203" s="45"/>
    </row>
    <row r="204" spans="7:13" ht="15.75" customHeight="1">
      <c r="G204" s="55"/>
      <c r="J204" s="37">
        <f t="shared" si="6"/>
        <v>203</v>
      </c>
      <c r="K204" s="38"/>
      <c r="L204" s="38"/>
      <c r="M204" s="47"/>
    </row>
    <row r="205" spans="7:13" ht="15.75" customHeight="1">
      <c r="G205" s="55"/>
      <c r="J205" s="43">
        <f t="shared" si="6"/>
        <v>204</v>
      </c>
      <c r="K205" s="44"/>
      <c r="L205" s="44"/>
      <c r="M205" s="45"/>
    </row>
    <row r="206" spans="7:13" ht="15.75" customHeight="1">
      <c r="G206" s="55"/>
      <c r="J206" s="37">
        <f t="shared" si="6"/>
        <v>205</v>
      </c>
      <c r="K206" s="38"/>
      <c r="L206" s="38"/>
      <c r="M206" s="47"/>
    </row>
    <row r="207" spans="7:13" ht="15.75" customHeight="1">
      <c r="G207" s="55"/>
      <c r="J207" s="43">
        <f t="shared" si="6"/>
        <v>206</v>
      </c>
      <c r="K207" s="44"/>
      <c r="L207" s="44"/>
      <c r="M207" s="45"/>
    </row>
    <row r="208" spans="7:13" ht="15.75" customHeight="1">
      <c r="G208" s="55"/>
      <c r="J208" s="37">
        <f t="shared" si="6"/>
        <v>207</v>
      </c>
      <c r="K208" s="38"/>
      <c r="L208" s="38"/>
      <c r="M208" s="47"/>
    </row>
    <row r="209" spans="7:13" ht="15.75" customHeight="1">
      <c r="G209" s="55"/>
      <c r="J209" s="43">
        <f t="shared" si="6"/>
        <v>208</v>
      </c>
      <c r="K209" s="44"/>
      <c r="L209" s="44"/>
      <c r="M209" s="45"/>
    </row>
    <row r="210" spans="7:13" ht="15.75" customHeight="1">
      <c r="G210" s="55"/>
      <c r="J210" s="37">
        <f t="shared" si="6"/>
        <v>209</v>
      </c>
      <c r="K210" s="38"/>
      <c r="L210" s="38"/>
      <c r="M210" s="47"/>
    </row>
    <row r="211" spans="7:13" ht="15.75" customHeight="1">
      <c r="G211" s="55"/>
      <c r="J211" s="43">
        <f t="shared" si="6"/>
        <v>210</v>
      </c>
      <c r="K211" s="44"/>
      <c r="L211" s="44"/>
      <c r="M211" s="45"/>
    </row>
    <row r="212" spans="7:13" ht="15.75" customHeight="1">
      <c r="G212" s="55"/>
      <c r="J212" s="37">
        <f t="shared" si="6"/>
        <v>211</v>
      </c>
      <c r="K212" s="38"/>
      <c r="L212" s="38"/>
      <c r="M212" s="47"/>
    </row>
    <row r="213" spans="7:13" ht="15.75" customHeight="1">
      <c r="G213" s="55"/>
      <c r="J213" s="43">
        <f t="shared" si="6"/>
        <v>212</v>
      </c>
      <c r="K213" s="44"/>
      <c r="L213" s="44"/>
      <c r="M213" s="45"/>
    </row>
    <row r="214" spans="7:13" ht="15.75" customHeight="1">
      <c r="G214" s="55"/>
      <c r="J214" s="37">
        <f t="shared" si="6"/>
        <v>213</v>
      </c>
      <c r="K214" s="38"/>
      <c r="L214" s="38"/>
      <c r="M214" s="47"/>
    </row>
    <row r="215" spans="7:13" ht="15.75" customHeight="1">
      <c r="G215" s="55"/>
      <c r="J215" s="43">
        <f t="shared" si="6"/>
        <v>214</v>
      </c>
      <c r="K215" s="44"/>
      <c r="L215" s="44"/>
      <c r="M215" s="45"/>
    </row>
    <row r="216" spans="7:13" ht="15.75" customHeight="1">
      <c r="G216" s="55"/>
      <c r="J216" s="37">
        <f t="shared" si="6"/>
        <v>215</v>
      </c>
      <c r="K216" s="38"/>
      <c r="L216" s="38"/>
      <c r="M216" s="47"/>
    </row>
    <row r="217" spans="7:13" ht="15.75" customHeight="1">
      <c r="G217" s="55"/>
      <c r="J217" s="43">
        <f t="shared" si="6"/>
        <v>216</v>
      </c>
      <c r="K217" s="44"/>
      <c r="L217" s="44"/>
      <c r="M217" s="45"/>
    </row>
    <row r="218" spans="7:13" ht="15.75" customHeight="1">
      <c r="G218" s="55"/>
      <c r="J218" s="37">
        <f t="shared" si="6"/>
        <v>217</v>
      </c>
      <c r="K218" s="38"/>
      <c r="L218" s="38"/>
      <c r="M218" s="47"/>
    </row>
    <row r="219" spans="7:13" ht="15.75" customHeight="1">
      <c r="G219" s="55"/>
      <c r="J219" s="43">
        <f t="shared" si="6"/>
        <v>218</v>
      </c>
      <c r="K219" s="44"/>
      <c r="L219" s="44"/>
      <c r="M219" s="45"/>
    </row>
    <row r="220" spans="7:13" ht="15.75" customHeight="1">
      <c r="G220" s="55"/>
      <c r="J220" s="37">
        <f t="shared" si="6"/>
        <v>219</v>
      </c>
      <c r="K220" s="38"/>
      <c r="L220" s="38"/>
      <c r="M220" s="47"/>
    </row>
    <row r="221" spans="7:13" ht="15.75" customHeight="1">
      <c r="G221" s="55"/>
      <c r="J221" s="43">
        <f t="shared" si="6"/>
        <v>220</v>
      </c>
      <c r="K221" s="44"/>
      <c r="L221" s="44"/>
      <c r="M221" s="45"/>
    </row>
    <row r="222" spans="7:13" ht="15.75" customHeight="1">
      <c r="G222" s="55"/>
      <c r="J222" s="37">
        <f t="shared" si="6"/>
        <v>221</v>
      </c>
      <c r="K222" s="38"/>
      <c r="L222" s="38"/>
      <c r="M222" s="47"/>
    </row>
    <row r="223" spans="7:13" ht="15.75" customHeight="1">
      <c r="G223" s="55"/>
      <c r="J223" s="43">
        <f t="shared" si="6"/>
        <v>222</v>
      </c>
      <c r="K223" s="44"/>
      <c r="L223" s="44"/>
      <c r="M223" s="45"/>
    </row>
    <row r="224" spans="7:13" ht="15.75" customHeight="1">
      <c r="G224" s="55"/>
      <c r="J224" s="37">
        <f t="shared" si="6"/>
        <v>223</v>
      </c>
      <c r="K224" s="38"/>
      <c r="L224" s="38"/>
      <c r="M224" s="47"/>
    </row>
    <row r="225" spans="7:13" ht="15.75" customHeight="1">
      <c r="G225" s="55"/>
      <c r="J225" s="43">
        <f t="shared" si="6"/>
        <v>224</v>
      </c>
      <c r="K225" s="44"/>
      <c r="L225" s="44"/>
      <c r="M225" s="45"/>
    </row>
    <row r="226" spans="7:13" ht="15.75" customHeight="1">
      <c r="G226" s="55"/>
      <c r="J226" s="37">
        <f t="shared" si="6"/>
        <v>225</v>
      </c>
      <c r="K226" s="38"/>
      <c r="L226" s="38"/>
      <c r="M226" s="47"/>
    </row>
    <row r="227" spans="7:13" ht="15.75" customHeight="1">
      <c r="G227" s="55"/>
      <c r="J227" s="43">
        <f t="shared" si="6"/>
        <v>226</v>
      </c>
      <c r="K227" s="44"/>
      <c r="L227" s="44"/>
      <c r="M227" s="45"/>
    </row>
    <row r="228" spans="7:13" ht="15.75" customHeight="1">
      <c r="G228" s="55"/>
      <c r="J228" s="37">
        <f t="shared" si="6"/>
        <v>227</v>
      </c>
      <c r="K228" s="38"/>
      <c r="L228" s="38"/>
      <c r="M228" s="47"/>
    </row>
    <row r="229" spans="7:13" ht="15.75" customHeight="1">
      <c r="G229" s="55"/>
      <c r="J229" s="43">
        <f t="shared" si="6"/>
        <v>228</v>
      </c>
      <c r="K229" s="44"/>
      <c r="L229" s="44"/>
      <c r="M229" s="45"/>
    </row>
    <row r="230" spans="7:13" ht="15.75" customHeight="1">
      <c r="G230" s="55"/>
      <c r="J230" s="37">
        <f t="shared" si="6"/>
        <v>229</v>
      </c>
      <c r="K230" s="38"/>
      <c r="L230" s="38"/>
      <c r="M230" s="47"/>
    </row>
    <row r="231" spans="7:13" ht="15.75" customHeight="1">
      <c r="G231" s="55"/>
      <c r="J231" s="43">
        <f t="shared" si="6"/>
        <v>230</v>
      </c>
      <c r="K231" s="44"/>
      <c r="L231" s="44"/>
      <c r="M231" s="45"/>
    </row>
    <row r="232" spans="7:13" ht="15.75" customHeight="1">
      <c r="G232" s="55"/>
      <c r="J232" s="37">
        <f t="shared" si="6"/>
        <v>231</v>
      </c>
      <c r="K232" s="38"/>
      <c r="L232" s="38"/>
      <c r="M232" s="47"/>
    </row>
    <row r="233" spans="7:13" ht="15.75" customHeight="1">
      <c r="G233" s="55"/>
      <c r="J233" s="43">
        <f t="shared" si="6"/>
        <v>232</v>
      </c>
      <c r="K233" s="44"/>
      <c r="L233" s="44"/>
      <c r="M233" s="45"/>
    </row>
    <row r="234" spans="7:13" ht="15.75" customHeight="1">
      <c r="G234" s="55"/>
      <c r="J234" s="37">
        <f t="shared" si="6"/>
        <v>233</v>
      </c>
      <c r="K234" s="38"/>
      <c r="L234" s="38"/>
      <c r="M234" s="47"/>
    </row>
    <row r="235" spans="7:13" ht="15.75" customHeight="1">
      <c r="G235" s="55"/>
      <c r="J235" s="43">
        <f t="shared" si="6"/>
        <v>234</v>
      </c>
      <c r="K235" s="44"/>
      <c r="L235" s="44"/>
      <c r="M235" s="45"/>
    </row>
    <row r="236" spans="7:13" ht="15.75" customHeight="1">
      <c r="G236" s="55"/>
      <c r="J236" s="37">
        <f t="shared" si="6"/>
        <v>235</v>
      </c>
      <c r="K236" s="38"/>
      <c r="L236" s="38"/>
      <c r="M236" s="47"/>
    </row>
    <row r="237" spans="7:13" ht="15.75" customHeight="1">
      <c r="G237" s="55"/>
      <c r="J237" s="43">
        <f t="shared" si="6"/>
        <v>236</v>
      </c>
      <c r="K237" s="44"/>
      <c r="L237" s="44"/>
      <c r="M237" s="45"/>
    </row>
    <row r="238" spans="7:13" ht="15.75" customHeight="1">
      <c r="G238" s="55"/>
      <c r="J238" s="37">
        <f t="shared" si="6"/>
        <v>237</v>
      </c>
      <c r="K238" s="38"/>
      <c r="L238" s="38"/>
      <c r="M238" s="47"/>
    </row>
    <row r="239" spans="7:13" ht="15.75" customHeight="1">
      <c r="G239" s="55"/>
      <c r="J239" s="43">
        <f t="shared" si="6"/>
        <v>238</v>
      </c>
      <c r="K239" s="44"/>
      <c r="L239" s="44"/>
      <c r="M239" s="45"/>
    </row>
    <row r="240" spans="7:13" ht="15.75" customHeight="1">
      <c r="G240" s="55"/>
      <c r="J240" s="37">
        <f t="shared" si="6"/>
        <v>239</v>
      </c>
      <c r="K240" s="38"/>
      <c r="L240" s="38"/>
      <c r="M240" s="47"/>
    </row>
    <row r="241" spans="7:13" ht="15.75" customHeight="1">
      <c r="G241" s="55"/>
      <c r="J241" s="43">
        <f t="shared" si="6"/>
        <v>240</v>
      </c>
      <c r="K241" s="44"/>
      <c r="L241" s="44"/>
      <c r="M241" s="45"/>
    </row>
    <row r="242" spans="7:13" ht="15.75" customHeight="1">
      <c r="G242" s="55"/>
      <c r="J242" s="37">
        <f t="shared" si="6"/>
        <v>241</v>
      </c>
      <c r="K242" s="38"/>
      <c r="L242" s="38"/>
      <c r="M242" s="47"/>
    </row>
    <row r="243" spans="7:13" ht="15.75" customHeight="1">
      <c r="G243" s="55"/>
      <c r="J243" s="43">
        <f t="shared" si="6"/>
        <v>242</v>
      </c>
      <c r="K243" s="44"/>
      <c r="L243" s="44"/>
      <c r="M243" s="45"/>
    </row>
    <row r="244" spans="7:13" ht="15.75" customHeight="1">
      <c r="G244" s="55"/>
      <c r="J244" s="37">
        <f t="shared" si="6"/>
        <v>243</v>
      </c>
      <c r="K244" s="38"/>
      <c r="L244" s="38"/>
      <c r="M244" s="47"/>
    </row>
    <row r="245" spans="7:13" ht="15.75" customHeight="1">
      <c r="G245" s="55"/>
      <c r="J245" s="43">
        <f t="shared" si="6"/>
        <v>244</v>
      </c>
      <c r="K245" s="44"/>
      <c r="L245" s="44"/>
      <c r="M245" s="45"/>
    </row>
    <row r="246" spans="7:13" ht="15.75" customHeight="1">
      <c r="G246" s="55"/>
      <c r="J246" s="37">
        <f t="shared" si="6"/>
        <v>245</v>
      </c>
      <c r="K246" s="38"/>
      <c r="L246" s="38"/>
      <c r="M246" s="47"/>
    </row>
    <row r="247" spans="7:13" ht="15.75" customHeight="1">
      <c r="G247" s="55"/>
      <c r="J247" s="43">
        <f t="shared" si="6"/>
        <v>246</v>
      </c>
      <c r="K247" s="44"/>
      <c r="L247" s="44"/>
      <c r="M247" s="45"/>
    </row>
    <row r="248" spans="7:13" ht="15.75" customHeight="1">
      <c r="G248" s="55"/>
      <c r="J248" s="37">
        <f t="shared" si="6"/>
        <v>247</v>
      </c>
      <c r="K248" s="38"/>
      <c r="L248" s="38"/>
      <c r="M248" s="47"/>
    </row>
    <row r="249" spans="7:13" ht="15.75" customHeight="1">
      <c r="G249" s="55"/>
      <c r="J249" s="43">
        <f t="shared" si="6"/>
        <v>248</v>
      </c>
      <c r="K249" s="44"/>
      <c r="L249" s="44"/>
      <c r="M249" s="45"/>
    </row>
    <row r="250" spans="7:13" ht="15.75" customHeight="1">
      <c r="G250" s="55"/>
      <c r="J250" s="37">
        <f t="shared" si="6"/>
        <v>249</v>
      </c>
      <c r="K250" s="38"/>
      <c r="L250" s="38"/>
      <c r="M250" s="47"/>
    </row>
    <row r="251" spans="7:13" ht="15.75" customHeight="1">
      <c r="G251" s="55"/>
      <c r="J251" s="43">
        <f t="shared" si="6"/>
        <v>250</v>
      </c>
      <c r="K251" s="44"/>
      <c r="L251" s="44"/>
      <c r="M251" s="45"/>
    </row>
    <row r="252" spans="7:13" ht="15.75" customHeight="1">
      <c r="G252" s="55"/>
      <c r="J252" s="37">
        <f t="shared" si="6"/>
        <v>251</v>
      </c>
      <c r="K252" s="38"/>
      <c r="L252" s="38"/>
      <c r="M252" s="47"/>
    </row>
    <row r="253" spans="7:13" ht="15.75" customHeight="1">
      <c r="G253" s="55"/>
      <c r="J253" s="43">
        <f t="shared" si="6"/>
        <v>252</v>
      </c>
      <c r="K253" s="44"/>
      <c r="L253" s="44"/>
      <c r="M253" s="45"/>
    </row>
    <row r="254" spans="7:13" ht="15.75" customHeight="1">
      <c r="G254" s="55"/>
      <c r="J254" s="37">
        <f t="shared" si="6"/>
        <v>253</v>
      </c>
      <c r="K254" s="38"/>
      <c r="L254" s="38"/>
      <c r="M254" s="47"/>
    </row>
    <row r="255" spans="7:13" ht="15.75" customHeight="1">
      <c r="G255" s="55"/>
      <c r="J255" s="43">
        <f t="shared" si="6"/>
        <v>254</v>
      </c>
      <c r="K255" s="44"/>
      <c r="L255" s="44"/>
      <c r="M255" s="45"/>
    </row>
    <row r="256" spans="7:13" ht="15.75" customHeight="1">
      <c r="G256" s="55"/>
      <c r="J256" s="37">
        <f t="shared" si="6"/>
        <v>255</v>
      </c>
      <c r="K256" s="38"/>
      <c r="L256" s="38"/>
      <c r="M256" s="47"/>
    </row>
    <row r="257" spans="7:13" ht="15.75" customHeight="1">
      <c r="G257" s="55"/>
      <c r="J257" s="43">
        <f t="shared" si="6"/>
        <v>256</v>
      </c>
      <c r="K257" s="44"/>
      <c r="L257" s="44"/>
      <c r="M257" s="45"/>
    </row>
    <row r="258" spans="7:13" ht="15.75" customHeight="1">
      <c r="G258" s="55"/>
      <c r="J258" s="37">
        <f t="shared" si="6"/>
        <v>257</v>
      </c>
      <c r="K258" s="38"/>
      <c r="L258" s="38"/>
      <c r="M258" s="47"/>
    </row>
    <row r="259" spans="7:13" ht="15.75" customHeight="1">
      <c r="G259" s="55"/>
      <c r="J259" s="43">
        <f t="shared" ref="J259:J322" si="7">SUM(1,J258)</f>
        <v>258</v>
      </c>
      <c r="K259" s="44"/>
      <c r="L259" s="44"/>
      <c r="M259" s="45"/>
    </row>
    <row r="260" spans="7:13" ht="15.75" customHeight="1">
      <c r="G260" s="55"/>
      <c r="J260" s="37">
        <f t="shared" si="7"/>
        <v>259</v>
      </c>
      <c r="K260" s="38"/>
      <c r="L260" s="38"/>
      <c r="M260" s="47"/>
    </row>
    <row r="261" spans="7:13" ht="15.75" customHeight="1">
      <c r="G261" s="55"/>
      <c r="J261" s="43">
        <f t="shared" si="7"/>
        <v>260</v>
      </c>
      <c r="K261" s="44"/>
      <c r="L261" s="44"/>
      <c r="M261" s="45"/>
    </row>
    <row r="262" spans="7:13" ht="15.75" customHeight="1">
      <c r="G262" s="55"/>
      <c r="J262" s="37">
        <f t="shared" si="7"/>
        <v>261</v>
      </c>
      <c r="K262" s="38"/>
      <c r="L262" s="38"/>
      <c r="M262" s="47"/>
    </row>
    <row r="263" spans="7:13" ht="15.75" customHeight="1">
      <c r="G263" s="55"/>
      <c r="J263" s="43">
        <f t="shared" si="7"/>
        <v>262</v>
      </c>
      <c r="K263" s="44"/>
      <c r="L263" s="44"/>
      <c r="M263" s="45"/>
    </row>
    <row r="264" spans="7:13" ht="15.75" customHeight="1">
      <c r="G264" s="55"/>
      <c r="J264" s="37">
        <f t="shared" si="7"/>
        <v>263</v>
      </c>
      <c r="K264" s="38"/>
      <c r="L264" s="38"/>
      <c r="M264" s="47"/>
    </row>
    <row r="265" spans="7:13" ht="15.75" customHeight="1">
      <c r="G265" s="55"/>
      <c r="J265" s="43">
        <f t="shared" si="7"/>
        <v>264</v>
      </c>
      <c r="K265" s="44"/>
      <c r="L265" s="44"/>
      <c r="M265" s="45"/>
    </row>
    <row r="266" spans="7:13" ht="15.75" customHeight="1">
      <c r="G266" s="55"/>
      <c r="J266" s="37">
        <f t="shared" si="7"/>
        <v>265</v>
      </c>
      <c r="K266" s="38"/>
      <c r="L266" s="38"/>
      <c r="M266" s="47"/>
    </row>
    <row r="267" spans="7:13" ht="15.75" customHeight="1">
      <c r="G267" s="55"/>
      <c r="J267" s="43">
        <f t="shared" si="7"/>
        <v>266</v>
      </c>
      <c r="K267" s="44"/>
      <c r="L267" s="44"/>
      <c r="M267" s="45"/>
    </row>
    <row r="268" spans="7:13" ht="15.75" customHeight="1">
      <c r="G268" s="55"/>
      <c r="J268" s="37">
        <f t="shared" si="7"/>
        <v>267</v>
      </c>
      <c r="K268" s="38"/>
      <c r="L268" s="38"/>
      <c r="M268" s="47"/>
    </row>
    <row r="269" spans="7:13" ht="15.75" customHeight="1">
      <c r="G269" s="55"/>
      <c r="J269" s="43">
        <f t="shared" si="7"/>
        <v>268</v>
      </c>
      <c r="K269" s="44"/>
      <c r="L269" s="44"/>
      <c r="M269" s="45"/>
    </row>
    <row r="270" spans="7:13" ht="15.75" customHeight="1">
      <c r="G270" s="55"/>
      <c r="J270" s="37">
        <f t="shared" si="7"/>
        <v>269</v>
      </c>
      <c r="K270" s="38"/>
      <c r="L270" s="38"/>
      <c r="M270" s="47"/>
    </row>
    <row r="271" spans="7:13" ht="15.75" customHeight="1">
      <c r="G271" s="55"/>
      <c r="J271" s="43">
        <f t="shared" si="7"/>
        <v>270</v>
      </c>
      <c r="K271" s="44"/>
      <c r="L271" s="44"/>
      <c r="M271" s="45"/>
    </row>
    <row r="272" spans="7:13" ht="15.75" customHeight="1">
      <c r="G272" s="55"/>
      <c r="J272" s="37">
        <f t="shared" si="7"/>
        <v>271</v>
      </c>
      <c r="K272" s="38"/>
      <c r="L272" s="38"/>
      <c r="M272" s="47"/>
    </row>
    <row r="273" spans="7:13" ht="15.75" customHeight="1">
      <c r="G273" s="55"/>
      <c r="J273" s="43">
        <f t="shared" si="7"/>
        <v>272</v>
      </c>
      <c r="K273" s="44"/>
      <c r="L273" s="44"/>
      <c r="M273" s="45"/>
    </row>
    <row r="274" spans="7:13" ht="15.75" customHeight="1">
      <c r="G274" s="55"/>
      <c r="J274" s="37">
        <f t="shared" si="7"/>
        <v>273</v>
      </c>
      <c r="K274" s="38"/>
      <c r="L274" s="38"/>
      <c r="M274" s="47"/>
    </row>
    <row r="275" spans="7:13" ht="15.75" customHeight="1">
      <c r="G275" s="55"/>
      <c r="J275" s="43">
        <f t="shared" si="7"/>
        <v>274</v>
      </c>
      <c r="K275" s="44"/>
      <c r="L275" s="44"/>
      <c r="M275" s="45"/>
    </row>
    <row r="276" spans="7:13" ht="15.75" customHeight="1">
      <c r="G276" s="55"/>
      <c r="J276" s="37">
        <f t="shared" si="7"/>
        <v>275</v>
      </c>
      <c r="K276" s="38"/>
      <c r="L276" s="38"/>
      <c r="M276" s="47"/>
    </row>
    <row r="277" spans="7:13" ht="15.75" customHeight="1">
      <c r="G277" s="55"/>
      <c r="J277" s="43">
        <f t="shared" si="7"/>
        <v>276</v>
      </c>
      <c r="K277" s="44"/>
      <c r="L277" s="44"/>
      <c r="M277" s="45"/>
    </row>
    <row r="278" spans="7:13" ht="15.75" customHeight="1">
      <c r="G278" s="55"/>
      <c r="J278" s="37">
        <f t="shared" si="7"/>
        <v>277</v>
      </c>
      <c r="K278" s="38"/>
      <c r="L278" s="38"/>
      <c r="M278" s="47"/>
    </row>
    <row r="279" spans="7:13" ht="15.75" customHeight="1">
      <c r="G279" s="55"/>
      <c r="J279" s="43">
        <f t="shared" si="7"/>
        <v>278</v>
      </c>
      <c r="K279" s="44"/>
      <c r="L279" s="44"/>
      <c r="M279" s="45"/>
    </row>
    <row r="280" spans="7:13" ht="15.75" customHeight="1">
      <c r="G280" s="55"/>
      <c r="J280" s="37">
        <f t="shared" si="7"/>
        <v>279</v>
      </c>
      <c r="K280" s="38"/>
      <c r="L280" s="38"/>
      <c r="M280" s="47"/>
    </row>
    <row r="281" spans="7:13" ht="15.75" customHeight="1">
      <c r="G281" s="55"/>
      <c r="J281" s="43">
        <f t="shared" si="7"/>
        <v>280</v>
      </c>
      <c r="K281" s="44"/>
      <c r="L281" s="44"/>
      <c r="M281" s="45"/>
    </row>
    <row r="282" spans="7:13" ht="15.75" customHeight="1">
      <c r="G282" s="55"/>
      <c r="J282" s="37">
        <f t="shared" si="7"/>
        <v>281</v>
      </c>
      <c r="K282" s="38"/>
      <c r="L282" s="38"/>
      <c r="M282" s="47"/>
    </row>
    <row r="283" spans="7:13" ht="15.75" customHeight="1">
      <c r="G283" s="55"/>
      <c r="J283" s="43">
        <f t="shared" si="7"/>
        <v>282</v>
      </c>
      <c r="K283" s="44"/>
      <c r="L283" s="44"/>
      <c r="M283" s="45"/>
    </row>
    <row r="284" spans="7:13" ht="15.75" customHeight="1">
      <c r="G284" s="55"/>
      <c r="J284" s="37">
        <f t="shared" si="7"/>
        <v>283</v>
      </c>
      <c r="K284" s="38"/>
      <c r="L284" s="38"/>
      <c r="M284" s="47"/>
    </row>
    <row r="285" spans="7:13" ht="15.75" customHeight="1">
      <c r="G285" s="55"/>
      <c r="J285" s="43">
        <f t="shared" si="7"/>
        <v>284</v>
      </c>
      <c r="K285" s="44"/>
      <c r="L285" s="44"/>
      <c r="M285" s="45"/>
    </row>
    <row r="286" spans="7:13" ht="15.75" customHeight="1">
      <c r="G286" s="55"/>
      <c r="J286" s="37">
        <f t="shared" si="7"/>
        <v>285</v>
      </c>
      <c r="K286" s="38"/>
      <c r="L286" s="38"/>
      <c r="M286" s="47"/>
    </row>
    <row r="287" spans="7:13" ht="15.75" customHeight="1">
      <c r="G287" s="55"/>
      <c r="J287" s="43">
        <f t="shared" si="7"/>
        <v>286</v>
      </c>
      <c r="K287" s="44"/>
      <c r="L287" s="44"/>
      <c r="M287" s="45"/>
    </row>
    <row r="288" spans="7:13" ht="15.75" customHeight="1">
      <c r="G288" s="55"/>
      <c r="J288" s="37">
        <f t="shared" si="7"/>
        <v>287</v>
      </c>
      <c r="K288" s="38"/>
      <c r="L288" s="38"/>
      <c r="M288" s="47"/>
    </row>
    <row r="289" spans="7:13" ht="15.75" customHeight="1">
      <c r="G289" s="55"/>
      <c r="J289" s="43">
        <f t="shared" si="7"/>
        <v>288</v>
      </c>
      <c r="K289" s="44"/>
      <c r="L289" s="44"/>
      <c r="M289" s="45"/>
    </row>
    <row r="290" spans="7:13" ht="15.75" customHeight="1">
      <c r="G290" s="55"/>
      <c r="J290" s="37">
        <f t="shared" si="7"/>
        <v>289</v>
      </c>
      <c r="K290" s="38"/>
      <c r="L290" s="38"/>
      <c r="M290" s="47"/>
    </row>
    <row r="291" spans="7:13" ht="15.75" customHeight="1">
      <c r="G291" s="55"/>
      <c r="J291" s="43">
        <f t="shared" si="7"/>
        <v>290</v>
      </c>
      <c r="K291" s="44"/>
      <c r="L291" s="44"/>
      <c r="M291" s="45"/>
    </row>
    <row r="292" spans="7:13" ht="15.75" customHeight="1">
      <c r="G292" s="55"/>
      <c r="J292" s="37">
        <f t="shared" si="7"/>
        <v>291</v>
      </c>
      <c r="K292" s="38"/>
      <c r="L292" s="38"/>
      <c r="M292" s="47"/>
    </row>
    <row r="293" spans="7:13" ht="15.75" customHeight="1">
      <c r="G293" s="55"/>
      <c r="J293" s="43">
        <f t="shared" si="7"/>
        <v>292</v>
      </c>
      <c r="K293" s="44"/>
      <c r="L293" s="44"/>
      <c r="M293" s="45"/>
    </row>
    <row r="294" spans="7:13" ht="15.75" customHeight="1">
      <c r="G294" s="55"/>
      <c r="J294" s="37">
        <f t="shared" si="7"/>
        <v>293</v>
      </c>
      <c r="K294" s="38"/>
      <c r="L294" s="38"/>
      <c r="M294" s="47"/>
    </row>
    <row r="295" spans="7:13" ht="15.75" customHeight="1">
      <c r="G295" s="55"/>
      <c r="J295" s="43">
        <f t="shared" si="7"/>
        <v>294</v>
      </c>
      <c r="K295" s="44"/>
      <c r="L295" s="44"/>
      <c r="M295" s="45"/>
    </row>
    <row r="296" spans="7:13" ht="15.75" customHeight="1">
      <c r="G296" s="55"/>
      <c r="J296" s="37">
        <f t="shared" si="7"/>
        <v>295</v>
      </c>
      <c r="K296" s="35">
        <f ca="1">IFERROR(__xludf.DUMMYFUNCTION("ARRAYFORMULA(
  LAMBDA(start_dates, end_dates,
    COUNTIFS(Data!D:D, ""&gt;="" &amp; start_dates, Data!D:D, ""&lt;="" &amp; end_dates)
  )(
    SEQUENCE(DATE(2024, 12, 31) - MIN(FILTER(Data!D:D, Data!D:D&lt;&gt;"""")) + 1, 1, MIN(FILTER(Data!D:D, Data!D:D&lt;&gt;"""")), 1),
    S"&amp;"EQUENCE(DATE(2024, 12, 31) - MIN(FILTER(Data!D:D, Data!D:D&lt;&gt;"""")) + 1, 1, MIN(FILTER(Data!D:D, Data!D:D&lt;&gt;"""")), 1)
  )
)
"),2)</f>
        <v>2</v>
      </c>
      <c r="L296" s="38"/>
      <c r="M296" s="47"/>
    </row>
    <row r="297" spans="7:13" ht="15.75" customHeight="1">
      <c r="G297" s="55"/>
      <c r="J297" s="43">
        <f t="shared" si="7"/>
        <v>296</v>
      </c>
      <c r="K297" s="41">
        <f ca="1">IFERROR(__xludf.DUMMYFUNCTION("""COMPUTED_VALUE"""),6)</f>
        <v>6</v>
      </c>
      <c r="L297" s="44"/>
      <c r="M297" s="45"/>
    </row>
    <row r="298" spans="7:13" ht="15.75" customHeight="1">
      <c r="G298" s="55"/>
      <c r="J298" s="37">
        <f t="shared" si="7"/>
        <v>297</v>
      </c>
      <c r="K298" s="35">
        <f ca="1">IFERROR(__xludf.DUMMYFUNCTION("""COMPUTED_VALUE"""),1)</f>
        <v>1</v>
      </c>
      <c r="L298" s="38"/>
      <c r="M298" s="47"/>
    </row>
    <row r="299" spans="7:13" ht="15.75" customHeight="1">
      <c r="G299" s="55"/>
      <c r="J299" s="43">
        <f t="shared" si="7"/>
        <v>298</v>
      </c>
      <c r="K299" s="41">
        <f ca="1">IFERROR(__xludf.DUMMYFUNCTION("""COMPUTED_VALUE"""),0)</f>
        <v>0</v>
      </c>
      <c r="L299" s="44"/>
      <c r="M299" s="45"/>
    </row>
    <row r="300" spans="7:13" ht="15.75" customHeight="1">
      <c r="G300" s="55"/>
      <c r="J300" s="37">
        <f t="shared" si="7"/>
        <v>299</v>
      </c>
      <c r="K300" s="35">
        <f ca="1">IFERROR(__xludf.DUMMYFUNCTION("""COMPUTED_VALUE"""),5)</f>
        <v>5</v>
      </c>
      <c r="L300" s="38"/>
      <c r="M300" s="47"/>
    </row>
    <row r="301" spans="7:13" ht="15.75" customHeight="1">
      <c r="G301" s="55"/>
      <c r="J301" s="43">
        <f t="shared" si="7"/>
        <v>300</v>
      </c>
      <c r="K301" s="41">
        <f ca="1">IFERROR(__xludf.DUMMYFUNCTION("""COMPUTED_VALUE"""),1)</f>
        <v>1</v>
      </c>
      <c r="L301" s="44"/>
      <c r="M301" s="45"/>
    </row>
    <row r="302" spans="7:13" ht="15.75" customHeight="1">
      <c r="G302" s="55"/>
      <c r="J302" s="37">
        <f t="shared" si="7"/>
        <v>301</v>
      </c>
      <c r="K302" s="35">
        <f ca="1">IFERROR(__xludf.DUMMYFUNCTION("""COMPUTED_VALUE"""),3)</f>
        <v>3</v>
      </c>
      <c r="L302" s="38"/>
      <c r="M302" s="47"/>
    </row>
    <row r="303" spans="7:13" ht="15.75" customHeight="1">
      <c r="G303" s="55"/>
      <c r="J303" s="43">
        <f t="shared" si="7"/>
        <v>302</v>
      </c>
      <c r="K303" s="41">
        <f ca="1">IFERROR(__xludf.DUMMYFUNCTION("""COMPUTED_VALUE"""),6)</f>
        <v>6</v>
      </c>
      <c r="L303" s="44"/>
      <c r="M303" s="45"/>
    </row>
    <row r="304" spans="7:13" ht="15.75" customHeight="1">
      <c r="G304" s="55"/>
      <c r="J304" s="37">
        <f t="shared" si="7"/>
        <v>303</v>
      </c>
      <c r="K304" s="35">
        <f ca="1">IFERROR(__xludf.DUMMYFUNCTION("""COMPUTED_VALUE"""),3)</f>
        <v>3</v>
      </c>
      <c r="L304" s="38"/>
      <c r="M304" s="47"/>
    </row>
    <row r="305" spans="7:13" ht="15.75" customHeight="1">
      <c r="G305" s="55"/>
      <c r="J305" s="43">
        <f t="shared" si="7"/>
        <v>304</v>
      </c>
      <c r="K305" s="41">
        <f ca="1">IFERROR(__xludf.DUMMYFUNCTION("""COMPUTED_VALUE"""),6)</f>
        <v>6</v>
      </c>
      <c r="L305" s="44"/>
      <c r="M305" s="45"/>
    </row>
    <row r="306" spans="7:13" ht="15.75" customHeight="1">
      <c r="G306" s="55"/>
      <c r="J306" s="37">
        <f t="shared" si="7"/>
        <v>305</v>
      </c>
      <c r="K306" s="35">
        <f ca="1">IFERROR(__xludf.DUMMYFUNCTION("""COMPUTED_VALUE"""),6)</f>
        <v>6</v>
      </c>
      <c r="L306" s="38"/>
      <c r="M306" s="47"/>
    </row>
    <row r="307" spans="7:13" ht="15.75" customHeight="1">
      <c r="G307" s="55"/>
      <c r="J307" s="43">
        <f t="shared" si="7"/>
        <v>306</v>
      </c>
      <c r="K307" s="41">
        <f ca="1">IFERROR(__xludf.DUMMYFUNCTION("""COMPUTED_VALUE"""),3)</f>
        <v>3</v>
      </c>
      <c r="L307" s="44"/>
      <c r="M307" s="45"/>
    </row>
    <row r="308" spans="7:13" ht="15.75" customHeight="1">
      <c r="G308" s="55"/>
      <c r="J308" s="37">
        <f t="shared" si="7"/>
        <v>307</v>
      </c>
      <c r="K308" s="35">
        <f ca="1">IFERROR(__xludf.DUMMYFUNCTION("""COMPUTED_VALUE"""),5)</f>
        <v>5</v>
      </c>
      <c r="L308" s="38"/>
      <c r="M308" s="47"/>
    </row>
    <row r="309" spans="7:13" ht="15.75" customHeight="1">
      <c r="G309" s="55"/>
      <c r="J309" s="43">
        <f t="shared" si="7"/>
        <v>308</v>
      </c>
      <c r="K309" s="41">
        <f ca="1">IFERROR(__xludf.DUMMYFUNCTION("""COMPUTED_VALUE"""),2)</f>
        <v>2</v>
      </c>
      <c r="L309" s="44"/>
      <c r="M309" s="45"/>
    </row>
    <row r="310" spans="7:13" ht="15.75" customHeight="1">
      <c r="G310" s="55"/>
      <c r="J310" s="37">
        <f t="shared" si="7"/>
        <v>309</v>
      </c>
      <c r="K310" s="35">
        <f ca="1">IFERROR(__xludf.DUMMYFUNCTION("""COMPUTED_VALUE"""),1)</f>
        <v>1</v>
      </c>
      <c r="L310" s="38"/>
      <c r="M310" s="47"/>
    </row>
    <row r="311" spans="7:13" ht="15.75" customHeight="1">
      <c r="G311" s="55"/>
      <c r="J311" s="43">
        <f t="shared" si="7"/>
        <v>310</v>
      </c>
      <c r="K311" s="41">
        <f ca="1">IFERROR(__xludf.DUMMYFUNCTION("""COMPUTED_VALUE"""),0)</f>
        <v>0</v>
      </c>
      <c r="L311" s="44"/>
      <c r="M311" s="45"/>
    </row>
    <row r="312" spans="7:13" ht="15.75" customHeight="1">
      <c r="G312" s="55"/>
      <c r="J312" s="37">
        <f t="shared" si="7"/>
        <v>311</v>
      </c>
      <c r="K312" s="35">
        <f ca="1">IFERROR(__xludf.DUMMYFUNCTION("""COMPUTED_VALUE"""),0)</f>
        <v>0</v>
      </c>
      <c r="L312" s="38"/>
      <c r="M312" s="47"/>
    </row>
    <row r="313" spans="7:13" ht="15.75" customHeight="1">
      <c r="G313" s="55"/>
      <c r="J313" s="43">
        <f t="shared" si="7"/>
        <v>312</v>
      </c>
      <c r="K313" s="41">
        <f ca="1">IFERROR(__xludf.DUMMYFUNCTION("""COMPUTED_VALUE"""),8)</f>
        <v>8</v>
      </c>
      <c r="L313" s="44"/>
      <c r="M313" s="45"/>
    </row>
    <row r="314" spans="7:13" ht="15.75" customHeight="1">
      <c r="G314" s="55"/>
      <c r="J314" s="37">
        <f t="shared" si="7"/>
        <v>313</v>
      </c>
      <c r="K314" s="35">
        <f ca="1">IFERROR(__xludf.DUMMYFUNCTION("""COMPUTED_VALUE"""),5)</f>
        <v>5</v>
      </c>
      <c r="L314" s="38"/>
      <c r="M314" s="47"/>
    </row>
    <row r="315" spans="7:13" ht="15.75" customHeight="1">
      <c r="G315" s="55"/>
      <c r="J315" s="43">
        <f t="shared" si="7"/>
        <v>314</v>
      </c>
      <c r="K315" s="41">
        <f ca="1">IFERROR(__xludf.DUMMYFUNCTION("""COMPUTED_VALUE"""),8)</f>
        <v>8</v>
      </c>
      <c r="L315" s="44"/>
      <c r="M315" s="45"/>
    </row>
    <row r="316" spans="7:13" ht="15.75" customHeight="1">
      <c r="G316" s="55"/>
      <c r="J316" s="37">
        <f t="shared" si="7"/>
        <v>315</v>
      </c>
      <c r="K316" s="35">
        <f ca="1">IFERROR(__xludf.DUMMYFUNCTION("""COMPUTED_VALUE"""),1)</f>
        <v>1</v>
      </c>
      <c r="L316" s="38"/>
      <c r="M316" s="47"/>
    </row>
    <row r="317" spans="7:13" ht="15.75" customHeight="1">
      <c r="G317" s="55"/>
      <c r="J317" s="43">
        <f t="shared" si="7"/>
        <v>316</v>
      </c>
      <c r="K317" s="41">
        <f ca="1">IFERROR(__xludf.DUMMYFUNCTION("""COMPUTED_VALUE"""),6)</f>
        <v>6</v>
      </c>
      <c r="L317" s="44"/>
      <c r="M317" s="45"/>
    </row>
    <row r="318" spans="7:13" ht="15.75" customHeight="1">
      <c r="G318" s="55"/>
      <c r="J318" s="37">
        <f t="shared" si="7"/>
        <v>317</v>
      </c>
      <c r="K318" s="35">
        <f ca="1">IFERROR(__xludf.DUMMYFUNCTION("""COMPUTED_VALUE"""),4)</f>
        <v>4</v>
      </c>
      <c r="L318" s="38"/>
      <c r="M318" s="47"/>
    </row>
    <row r="319" spans="7:13" ht="15.75" customHeight="1">
      <c r="G319" s="55"/>
      <c r="J319" s="43">
        <f t="shared" si="7"/>
        <v>318</v>
      </c>
      <c r="K319" s="41">
        <f ca="1">IFERROR(__xludf.DUMMYFUNCTION("""COMPUTED_VALUE"""),2)</f>
        <v>2</v>
      </c>
      <c r="L319" s="44"/>
      <c r="M319" s="45"/>
    </row>
    <row r="320" spans="7:13" ht="15.75" customHeight="1">
      <c r="G320" s="55"/>
      <c r="J320" s="37">
        <f t="shared" si="7"/>
        <v>319</v>
      </c>
      <c r="K320" s="35">
        <f ca="1">IFERROR(__xludf.DUMMYFUNCTION("""COMPUTED_VALUE"""),5)</f>
        <v>5</v>
      </c>
      <c r="L320" s="38"/>
      <c r="M320" s="47"/>
    </row>
    <row r="321" spans="7:13" ht="15.75" customHeight="1">
      <c r="G321" s="55"/>
      <c r="J321" s="43">
        <f t="shared" si="7"/>
        <v>320</v>
      </c>
      <c r="K321" s="41">
        <f ca="1">IFERROR(__xludf.DUMMYFUNCTION("""COMPUTED_VALUE"""),5)</f>
        <v>5</v>
      </c>
      <c r="L321" s="44"/>
      <c r="M321" s="45"/>
    </row>
    <row r="322" spans="7:13" ht="15.75" customHeight="1">
      <c r="G322" s="55"/>
      <c r="J322" s="37">
        <f t="shared" si="7"/>
        <v>321</v>
      </c>
      <c r="K322" s="35">
        <f ca="1">IFERROR(__xludf.DUMMYFUNCTION("""COMPUTED_VALUE"""),8)</f>
        <v>8</v>
      </c>
      <c r="L322" s="38"/>
      <c r="M322" s="47"/>
    </row>
    <row r="323" spans="7:13" ht="15.75" customHeight="1">
      <c r="G323" s="55"/>
      <c r="J323" s="43">
        <f t="shared" ref="J323:J366" si="8">SUM(1,J322)</f>
        <v>322</v>
      </c>
      <c r="K323" s="41">
        <f ca="1">IFERROR(__xludf.DUMMYFUNCTION("""COMPUTED_VALUE"""),5)</f>
        <v>5</v>
      </c>
      <c r="L323" s="44"/>
      <c r="M323" s="45"/>
    </row>
    <row r="324" spans="7:13" ht="15.75" customHeight="1">
      <c r="G324" s="55"/>
      <c r="J324" s="37">
        <f t="shared" si="8"/>
        <v>323</v>
      </c>
      <c r="K324" s="35">
        <f ca="1">IFERROR(__xludf.DUMMYFUNCTION("""COMPUTED_VALUE"""),6)</f>
        <v>6</v>
      </c>
      <c r="L324" s="38"/>
      <c r="M324" s="47"/>
    </row>
    <row r="325" spans="7:13" ht="15.75" customHeight="1">
      <c r="G325" s="55"/>
      <c r="J325" s="43">
        <f t="shared" si="8"/>
        <v>324</v>
      </c>
      <c r="K325" s="41">
        <f ca="1">IFERROR(__xludf.DUMMYFUNCTION("""COMPUTED_VALUE"""),6)</f>
        <v>6</v>
      </c>
      <c r="L325" s="44"/>
      <c r="M325" s="45"/>
    </row>
    <row r="326" spans="7:13" ht="15.75" customHeight="1">
      <c r="G326" s="55"/>
      <c r="J326" s="37">
        <f t="shared" si="8"/>
        <v>325</v>
      </c>
      <c r="K326" s="35">
        <f ca="1">IFERROR(__xludf.DUMMYFUNCTION("""COMPUTED_VALUE"""),1)</f>
        <v>1</v>
      </c>
      <c r="L326" s="38"/>
      <c r="M326" s="47"/>
    </row>
    <row r="327" spans="7:13" ht="15.75" customHeight="1">
      <c r="G327" s="55"/>
      <c r="J327" s="43">
        <f t="shared" si="8"/>
        <v>326</v>
      </c>
      <c r="K327" s="41">
        <f ca="1">IFERROR(__xludf.DUMMYFUNCTION("""COMPUTED_VALUE"""),3)</f>
        <v>3</v>
      </c>
      <c r="L327" s="44"/>
      <c r="M327" s="45"/>
    </row>
    <row r="328" spans="7:13" ht="15.75" customHeight="1">
      <c r="G328" s="55"/>
      <c r="J328" s="37">
        <f t="shared" si="8"/>
        <v>327</v>
      </c>
      <c r="K328" s="35">
        <f ca="1">IFERROR(__xludf.DUMMYFUNCTION("""COMPUTED_VALUE"""),6)</f>
        <v>6</v>
      </c>
      <c r="L328" s="38"/>
      <c r="M328" s="47"/>
    </row>
    <row r="329" spans="7:13" ht="15.75" customHeight="1">
      <c r="G329" s="55"/>
      <c r="J329" s="43">
        <f t="shared" si="8"/>
        <v>328</v>
      </c>
      <c r="K329" s="41">
        <f ca="1">IFERROR(__xludf.DUMMYFUNCTION("""COMPUTED_VALUE"""),6)</f>
        <v>6</v>
      </c>
      <c r="L329" s="44"/>
      <c r="M329" s="45"/>
    </row>
    <row r="330" spans="7:13" ht="15.75" customHeight="1">
      <c r="G330" s="55"/>
      <c r="J330" s="37">
        <f t="shared" si="8"/>
        <v>329</v>
      </c>
      <c r="K330" s="35">
        <f ca="1">IFERROR(__xludf.DUMMYFUNCTION("""COMPUTED_VALUE"""),12)</f>
        <v>12</v>
      </c>
      <c r="L330" s="38"/>
      <c r="M330" s="47"/>
    </row>
    <row r="331" spans="7:13" ht="15.75" customHeight="1">
      <c r="G331" s="55"/>
      <c r="J331" s="43">
        <f t="shared" si="8"/>
        <v>330</v>
      </c>
      <c r="K331" s="41">
        <f ca="1">IFERROR(__xludf.DUMMYFUNCTION("""COMPUTED_VALUE"""),7)</f>
        <v>7</v>
      </c>
      <c r="L331" s="44"/>
      <c r="M331" s="45"/>
    </row>
    <row r="332" spans="7:13" ht="15.75" customHeight="1">
      <c r="G332" s="55"/>
      <c r="J332" s="37">
        <f t="shared" si="8"/>
        <v>331</v>
      </c>
      <c r="K332" s="35">
        <f ca="1">IFERROR(__xludf.DUMMYFUNCTION("""COMPUTED_VALUE"""),5)</f>
        <v>5</v>
      </c>
      <c r="L332" s="38"/>
      <c r="M332" s="47"/>
    </row>
    <row r="333" spans="7:13" ht="15.75" customHeight="1">
      <c r="G333" s="55"/>
      <c r="J333" s="43">
        <f t="shared" si="8"/>
        <v>332</v>
      </c>
      <c r="K333" s="41">
        <f ca="1">IFERROR(__xludf.DUMMYFUNCTION("""COMPUTED_VALUE"""),7)</f>
        <v>7</v>
      </c>
      <c r="L333" s="44"/>
      <c r="M333" s="45"/>
    </row>
    <row r="334" spans="7:13" ht="15.75" customHeight="1">
      <c r="G334" s="55"/>
      <c r="J334" s="37">
        <f t="shared" si="8"/>
        <v>333</v>
      </c>
      <c r="K334" s="35">
        <f ca="1">IFERROR(__xludf.DUMMYFUNCTION("""COMPUTED_VALUE"""),8)</f>
        <v>8</v>
      </c>
      <c r="L334" s="38"/>
      <c r="M334" s="47"/>
    </row>
    <row r="335" spans="7:13" ht="15.75" customHeight="1">
      <c r="G335" s="55"/>
      <c r="J335" s="43">
        <f t="shared" si="8"/>
        <v>334</v>
      </c>
      <c r="K335" s="41">
        <f ca="1">IFERROR(__xludf.DUMMYFUNCTION("""COMPUTED_VALUE"""),4)</f>
        <v>4</v>
      </c>
      <c r="L335" s="44"/>
      <c r="M335" s="45"/>
    </row>
    <row r="336" spans="7:13" ht="15.75" customHeight="1">
      <c r="G336" s="55"/>
      <c r="J336" s="37">
        <f t="shared" si="8"/>
        <v>335</v>
      </c>
      <c r="K336" s="35">
        <f ca="1">IFERROR(__xludf.DUMMYFUNCTION("""COMPUTED_VALUE"""),5)</f>
        <v>5</v>
      </c>
      <c r="L336" s="38"/>
      <c r="M336" s="47"/>
    </row>
    <row r="337" spans="7:13" ht="15.75" customHeight="1">
      <c r="G337" s="55"/>
      <c r="J337" s="43">
        <f t="shared" si="8"/>
        <v>336</v>
      </c>
      <c r="K337" s="41">
        <f ca="1">IFERROR(__xludf.DUMMYFUNCTION("""COMPUTED_VALUE"""),6)</f>
        <v>6</v>
      </c>
      <c r="L337" s="44"/>
      <c r="M337" s="45"/>
    </row>
    <row r="338" spans="7:13" ht="15.75" customHeight="1">
      <c r="G338" s="55"/>
      <c r="J338" s="37">
        <f t="shared" si="8"/>
        <v>337</v>
      </c>
      <c r="K338" s="35">
        <f ca="1">IFERROR(__xludf.DUMMYFUNCTION("""COMPUTED_VALUE"""),6)</f>
        <v>6</v>
      </c>
      <c r="L338" s="38"/>
      <c r="M338" s="47"/>
    </row>
    <row r="339" spans="7:13" ht="15.75" customHeight="1">
      <c r="G339" s="55"/>
      <c r="J339" s="43">
        <f t="shared" si="8"/>
        <v>338</v>
      </c>
      <c r="K339" s="41">
        <f ca="1">IFERROR(__xludf.DUMMYFUNCTION("""COMPUTED_VALUE"""),7)</f>
        <v>7</v>
      </c>
      <c r="L339" s="44"/>
      <c r="M339" s="45"/>
    </row>
    <row r="340" spans="7:13" ht="15.75" customHeight="1">
      <c r="G340" s="55"/>
      <c r="J340" s="37">
        <f t="shared" si="8"/>
        <v>339</v>
      </c>
      <c r="K340" s="35">
        <f ca="1">IFERROR(__xludf.DUMMYFUNCTION("""COMPUTED_VALUE"""),5)</f>
        <v>5</v>
      </c>
      <c r="L340" s="38"/>
      <c r="M340" s="47"/>
    </row>
    <row r="341" spans="7:13" ht="15.75" customHeight="1">
      <c r="G341" s="55"/>
      <c r="J341" s="43">
        <f t="shared" si="8"/>
        <v>340</v>
      </c>
      <c r="K341" s="41">
        <f ca="1">IFERROR(__xludf.DUMMYFUNCTION("""COMPUTED_VALUE"""),10)</f>
        <v>10</v>
      </c>
      <c r="L341" s="44"/>
      <c r="M341" s="45"/>
    </row>
    <row r="342" spans="7:13" ht="15.75" customHeight="1">
      <c r="G342" s="55"/>
      <c r="J342" s="37">
        <f t="shared" si="8"/>
        <v>341</v>
      </c>
      <c r="K342" s="35">
        <f ca="1">IFERROR(__xludf.DUMMYFUNCTION("""COMPUTED_VALUE"""),6)</f>
        <v>6</v>
      </c>
      <c r="L342" s="38"/>
      <c r="M342" s="47"/>
    </row>
    <row r="343" spans="7:13" ht="15.75" customHeight="1">
      <c r="G343" s="55"/>
      <c r="J343" s="43">
        <f t="shared" si="8"/>
        <v>342</v>
      </c>
      <c r="K343" s="41">
        <f ca="1">IFERROR(__xludf.DUMMYFUNCTION("""COMPUTED_VALUE"""),11)</f>
        <v>11</v>
      </c>
      <c r="L343" s="44"/>
      <c r="M343" s="45"/>
    </row>
    <row r="344" spans="7:13" ht="15.75" customHeight="1">
      <c r="G344" s="55"/>
      <c r="J344" s="37">
        <f t="shared" si="8"/>
        <v>343</v>
      </c>
      <c r="K344" s="35">
        <f ca="1">IFERROR(__xludf.DUMMYFUNCTION("""COMPUTED_VALUE"""),2)</f>
        <v>2</v>
      </c>
      <c r="L344" s="38"/>
      <c r="M344" s="47"/>
    </row>
    <row r="345" spans="7:13" ht="15.75" customHeight="1">
      <c r="G345" s="55"/>
      <c r="J345" s="43">
        <f t="shared" si="8"/>
        <v>344</v>
      </c>
      <c r="K345" s="41">
        <f ca="1">IFERROR(__xludf.DUMMYFUNCTION("""COMPUTED_VALUE"""),5)</f>
        <v>5</v>
      </c>
      <c r="L345" s="44"/>
      <c r="M345" s="45"/>
    </row>
    <row r="346" spans="7:13" ht="15.75" customHeight="1">
      <c r="G346" s="55"/>
      <c r="J346" s="37">
        <f t="shared" si="8"/>
        <v>345</v>
      </c>
      <c r="K346" s="35">
        <f ca="1">IFERROR(__xludf.DUMMYFUNCTION("""COMPUTED_VALUE"""),3)</f>
        <v>3</v>
      </c>
      <c r="L346" s="38"/>
      <c r="M346" s="47"/>
    </row>
    <row r="347" spans="7:13" ht="15.75" customHeight="1">
      <c r="G347" s="55"/>
      <c r="J347" s="43">
        <f t="shared" si="8"/>
        <v>346</v>
      </c>
      <c r="K347" s="41">
        <f ca="1">IFERROR(__xludf.DUMMYFUNCTION("""COMPUTED_VALUE"""),11)</f>
        <v>11</v>
      </c>
      <c r="L347" s="44"/>
      <c r="M347" s="45"/>
    </row>
    <row r="348" spans="7:13" ht="15.75" customHeight="1">
      <c r="G348" s="55"/>
      <c r="J348" s="37">
        <f t="shared" si="8"/>
        <v>347</v>
      </c>
      <c r="K348" s="35">
        <f ca="1">IFERROR(__xludf.DUMMYFUNCTION("""COMPUTED_VALUE"""),10)</f>
        <v>10</v>
      </c>
      <c r="L348" s="38"/>
      <c r="M348" s="47"/>
    </row>
    <row r="349" spans="7:13" ht="15.75" customHeight="1">
      <c r="G349" s="55"/>
      <c r="J349" s="43">
        <f t="shared" si="8"/>
        <v>348</v>
      </c>
      <c r="K349" s="41">
        <f ca="1">IFERROR(__xludf.DUMMYFUNCTION("""COMPUTED_VALUE"""),5)</f>
        <v>5</v>
      </c>
      <c r="L349" s="44"/>
      <c r="M349" s="45"/>
    </row>
    <row r="350" spans="7:13" ht="15.75" customHeight="1">
      <c r="G350" s="55"/>
      <c r="J350" s="37">
        <f t="shared" si="8"/>
        <v>349</v>
      </c>
      <c r="K350" s="35">
        <f ca="1">IFERROR(__xludf.DUMMYFUNCTION("""COMPUTED_VALUE"""),7)</f>
        <v>7</v>
      </c>
      <c r="L350" s="38"/>
      <c r="M350" s="47"/>
    </row>
    <row r="351" spans="7:13" ht="15.75" customHeight="1">
      <c r="G351" s="55"/>
      <c r="J351" s="43">
        <f t="shared" si="8"/>
        <v>350</v>
      </c>
      <c r="K351" s="41">
        <f ca="1">IFERROR(__xludf.DUMMYFUNCTION("""COMPUTED_VALUE"""),5)</f>
        <v>5</v>
      </c>
      <c r="L351" s="44"/>
      <c r="M351" s="45"/>
    </row>
    <row r="352" spans="7:13" ht="15.75" customHeight="1">
      <c r="G352" s="55"/>
      <c r="J352" s="37">
        <f t="shared" si="8"/>
        <v>351</v>
      </c>
      <c r="K352" s="35">
        <f ca="1">IFERROR(__xludf.DUMMYFUNCTION("""COMPUTED_VALUE"""),10)</f>
        <v>10</v>
      </c>
      <c r="L352" s="38"/>
      <c r="M352" s="47"/>
    </row>
    <row r="353" spans="7:13" ht="15.75" customHeight="1">
      <c r="G353" s="55"/>
      <c r="J353" s="43">
        <f t="shared" si="8"/>
        <v>352</v>
      </c>
      <c r="K353" s="41">
        <f ca="1">IFERROR(__xludf.DUMMYFUNCTION("""COMPUTED_VALUE"""),0)</f>
        <v>0</v>
      </c>
      <c r="L353" s="44"/>
      <c r="M353" s="45"/>
    </row>
    <row r="354" spans="7:13" ht="15.75" customHeight="1">
      <c r="G354" s="55"/>
      <c r="J354" s="37">
        <f t="shared" si="8"/>
        <v>353</v>
      </c>
      <c r="K354" s="35">
        <f ca="1">IFERROR(__xludf.DUMMYFUNCTION("""COMPUTED_VALUE"""),0)</f>
        <v>0</v>
      </c>
      <c r="L354" s="38"/>
      <c r="M354" s="47"/>
    </row>
    <row r="355" spans="7:13" ht="15.75" customHeight="1">
      <c r="G355" s="55"/>
      <c r="J355" s="43">
        <f t="shared" si="8"/>
        <v>354</v>
      </c>
      <c r="K355" s="41">
        <f ca="1">IFERROR(__xludf.DUMMYFUNCTION("""COMPUTED_VALUE"""),0)</f>
        <v>0</v>
      </c>
      <c r="L355" s="44"/>
      <c r="M355" s="45"/>
    </row>
    <row r="356" spans="7:13" ht="15.75" customHeight="1">
      <c r="G356" s="55"/>
      <c r="J356" s="37">
        <f t="shared" si="8"/>
        <v>355</v>
      </c>
      <c r="K356" s="35">
        <f ca="1">IFERROR(__xludf.DUMMYFUNCTION("""COMPUTED_VALUE"""),6)</f>
        <v>6</v>
      </c>
      <c r="L356" s="38"/>
      <c r="M356" s="47"/>
    </row>
    <row r="357" spans="7:13" ht="15.75" customHeight="1">
      <c r="G357" s="55"/>
      <c r="J357" s="43">
        <f t="shared" si="8"/>
        <v>356</v>
      </c>
      <c r="K357" s="41">
        <f ca="1">IFERROR(__xludf.DUMMYFUNCTION("""COMPUTED_VALUE"""),1)</f>
        <v>1</v>
      </c>
      <c r="L357" s="44"/>
      <c r="M357" s="45"/>
    </row>
    <row r="358" spans="7:13" ht="15.75" customHeight="1">
      <c r="G358" s="55"/>
      <c r="J358" s="37">
        <f t="shared" si="8"/>
        <v>357</v>
      </c>
      <c r="K358" s="35">
        <f ca="1">IFERROR(__xludf.DUMMYFUNCTION("""COMPUTED_VALUE"""),4)</f>
        <v>4</v>
      </c>
      <c r="L358" s="38"/>
      <c r="M358" s="47"/>
    </row>
    <row r="359" spans="7:13" ht="15.75" customHeight="1">
      <c r="G359" s="55"/>
      <c r="J359" s="43">
        <f t="shared" si="8"/>
        <v>358</v>
      </c>
      <c r="K359" s="41">
        <f ca="1">IFERROR(__xludf.DUMMYFUNCTION("""COMPUTED_VALUE"""),4)</f>
        <v>4</v>
      </c>
      <c r="L359" s="44"/>
      <c r="M359" s="45"/>
    </row>
    <row r="360" spans="7:13" ht="15.75" customHeight="1">
      <c r="G360" s="55"/>
      <c r="J360" s="37">
        <f t="shared" si="8"/>
        <v>359</v>
      </c>
      <c r="K360" s="35">
        <f ca="1">IFERROR(__xludf.DUMMYFUNCTION("""COMPUTED_VALUE"""),5)</f>
        <v>5</v>
      </c>
      <c r="L360" s="38"/>
      <c r="M360" s="47"/>
    </row>
    <row r="361" spans="7:13" ht="15.75" customHeight="1">
      <c r="G361" s="55"/>
      <c r="J361" s="43">
        <f t="shared" si="8"/>
        <v>360</v>
      </c>
      <c r="K361" s="41">
        <f ca="1">IFERROR(__xludf.DUMMYFUNCTION("""COMPUTED_VALUE"""),4)</f>
        <v>4</v>
      </c>
      <c r="L361" s="44"/>
      <c r="M361" s="45"/>
    </row>
    <row r="362" spans="7:13" ht="15.75" customHeight="1">
      <c r="G362" s="55"/>
      <c r="J362" s="37">
        <f t="shared" si="8"/>
        <v>361</v>
      </c>
      <c r="K362" s="35">
        <f ca="1">IFERROR(__xludf.DUMMYFUNCTION("""COMPUTED_VALUE"""),0)</f>
        <v>0</v>
      </c>
      <c r="L362" s="38"/>
      <c r="M362" s="47"/>
    </row>
    <row r="363" spans="7:13" ht="15.75" customHeight="1">
      <c r="G363" s="55"/>
      <c r="J363" s="43">
        <f t="shared" si="8"/>
        <v>362</v>
      </c>
      <c r="K363" s="41">
        <f ca="1">IFERROR(__xludf.DUMMYFUNCTION("""COMPUTED_VALUE"""),2)</f>
        <v>2</v>
      </c>
      <c r="L363" s="44"/>
      <c r="M363" s="45"/>
    </row>
    <row r="364" spans="7:13" ht="15.75" customHeight="1">
      <c r="G364" s="55"/>
      <c r="J364" s="37">
        <f t="shared" si="8"/>
        <v>363</v>
      </c>
      <c r="K364" s="35">
        <f ca="1">IFERROR(__xludf.DUMMYFUNCTION("""COMPUTED_VALUE"""),2)</f>
        <v>2</v>
      </c>
      <c r="L364" s="38"/>
      <c r="M364" s="47"/>
    </row>
    <row r="365" spans="7:13" ht="15.75" customHeight="1">
      <c r="G365" s="55"/>
      <c r="J365" s="43">
        <f t="shared" si="8"/>
        <v>364</v>
      </c>
      <c r="K365" s="41">
        <f ca="1">IFERROR(__xludf.DUMMYFUNCTION("""COMPUTED_VALUE"""),3)</f>
        <v>3</v>
      </c>
      <c r="L365" s="44"/>
      <c r="M365" s="45"/>
    </row>
    <row r="366" spans="7:13" ht="15.75" customHeight="1">
      <c r="G366" s="55"/>
      <c r="J366" s="56">
        <f t="shared" si="8"/>
        <v>365</v>
      </c>
      <c r="K366" s="57">
        <f ca="1">IFERROR(__xludf.DUMMYFUNCTION("""COMPUTED_VALUE"""),4)</f>
        <v>4</v>
      </c>
      <c r="L366" s="58"/>
      <c r="M366" s="59"/>
    </row>
    <row r="367" spans="7:13" ht="15.75" customHeight="1">
      <c r="G367" s="55"/>
    </row>
    <row r="368" spans="7:13" ht="15.75" customHeight="1">
      <c r="G368" s="55"/>
    </row>
    <row r="369" spans="7:7" ht="15.75" customHeight="1">
      <c r="G369" s="55"/>
    </row>
    <row r="370" spans="7:7" ht="15.75" customHeight="1">
      <c r="G370" s="55"/>
    </row>
    <row r="371" spans="7:7" ht="15.75" customHeight="1">
      <c r="G371" s="55"/>
    </row>
    <row r="372" spans="7:7" ht="15.75" customHeight="1">
      <c r="G372" s="55"/>
    </row>
    <row r="373" spans="7:7" ht="15.75" customHeight="1">
      <c r="G373" s="55"/>
    </row>
    <row r="374" spans="7:7" ht="15.75" customHeight="1">
      <c r="G374" s="55"/>
    </row>
    <row r="375" spans="7:7" ht="15.75" customHeight="1">
      <c r="G375" s="55"/>
    </row>
    <row r="376" spans="7:7" ht="15.75" customHeight="1">
      <c r="G376" s="55"/>
    </row>
    <row r="377" spans="7:7" ht="15.75" customHeight="1">
      <c r="G377" s="55"/>
    </row>
    <row r="378" spans="7:7" ht="15.75" customHeight="1">
      <c r="G378" s="55"/>
    </row>
    <row r="379" spans="7:7" ht="15.75" customHeight="1">
      <c r="G379" s="55"/>
    </row>
    <row r="380" spans="7:7" ht="15.75" customHeight="1">
      <c r="G380" s="55"/>
    </row>
    <row r="381" spans="7:7" ht="15.75" customHeight="1">
      <c r="G381" s="55"/>
    </row>
    <row r="382" spans="7:7" ht="15.75" customHeight="1">
      <c r="G382" s="55"/>
    </row>
    <row r="383" spans="7:7" ht="15.75" customHeight="1">
      <c r="G383" s="55"/>
    </row>
    <row r="384" spans="7:7" ht="15.75" customHeight="1">
      <c r="G384" s="55"/>
    </row>
    <row r="385" spans="7:7" ht="15.75" customHeight="1">
      <c r="G385" s="55"/>
    </row>
    <row r="386" spans="7:7" ht="15.75" customHeight="1">
      <c r="G386" s="55"/>
    </row>
    <row r="387" spans="7:7" ht="15.75" customHeight="1">
      <c r="G387" s="55"/>
    </row>
    <row r="388" spans="7:7" ht="15.75" customHeight="1">
      <c r="G388" s="55"/>
    </row>
    <row r="389" spans="7:7" ht="15.75" customHeight="1">
      <c r="G389" s="55"/>
    </row>
    <row r="390" spans="7:7" ht="15.75" customHeight="1">
      <c r="G390" s="55"/>
    </row>
    <row r="391" spans="7:7" ht="15.75" customHeight="1">
      <c r="G391" s="55"/>
    </row>
    <row r="392" spans="7:7" ht="15.75" customHeight="1">
      <c r="G392" s="55"/>
    </row>
    <row r="393" spans="7:7" ht="15.75" customHeight="1">
      <c r="G393" s="55"/>
    </row>
    <row r="394" spans="7:7" ht="15.75" customHeight="1">
      <c r="G394" s="55"/>
    </row>
    <row r="395" spans="7:7" ht="15.75" customHeight="1">
      <c r="G395" s="55"/>
    </row>
    <row r="396" spans="7:7" ht="15.75" customHeight="1">
      <c r="G396" s="55"/>
    </row>
    <row r="397" spans="7:7" ht="15.75" customHeight="1">
      <c r="G397" s="55"/>
    </row>
    <row r="398" spans="7:7" ht="15.75" customHeight="1">
      <c r="G398" s="55"/>
    </row>
    <row r="399" spans="7:7" ht="15.75" customHeight="1">
      <c r="G399" s="55"/>
    </row>
    <row r="400" spans="7:7" ht="15.75" customHeight="1">
      <c r="G400" s="55"/>
    </row>
    <row r="401" spans="7:7" ht="15.75" customHeight="1">
      <c r="G401" s="55"/>
    </row>
    <row r="402" spans="7:7" ht="15.75" customHeight="1">
      <c r="G402" s="55"/>
    </row>
    <row r="403" spans="7:7" ht="15.75" customHeight="1">
      <c r="G403" s="55"/>
    </row>
    <row r="404" spans="7:7" ht="15.75" customHeight="1">
      <c r="G404" s="55"/>
    </row>
    <row r="405" spans="7:7" ht="15.75" customHeight="1">
      <c r="G405" s="55"/>
    </row>
    <row r="406" spans="7:7" ht="15.75" customHeight="1">
      <c r="G406" s="55"/>
    </row>
    <row r="407" spans="7:7" ht="15.75" customHeight="1">
      <c r="G407" s="55"/>
    </row>
    <row r="408" spans="7:7" ht="15.75" customHeight="1">
      <c r="G408" s="55"/>
    </row>
    <row r="409" spans="7:7" ht="15.75" customHeight="1">
      <c r="G409" s="55"/>
    </row>
    <row r="410" spans="7:7" ht="15.75" customHeight="1">
      <c r="G410" s="55"/>
    </row>
    <row r="411" spans="7:7" ht="15.75" customHeight="1">
      <c r="G411" s="55"/>
    </row>
    <row r="412" spans="7:7" ht="15.75" customHeight="1">
      <c r="G412" s="55"/>
    </row>
    <row r="413" spans="7:7" ht="15.75" customHeight="1">
      <c r="G413" s="55"/>
    </row>
    <row r="414" spans="7:7" ht="15.75" customHeight="1">
      <c r="G414" s="55"/>
    </row>
    <row r="415" spans="7:7" ht="15.75" customHeight="1">
      <c r="G415" s="55"/>
    </row>
    <row r="416" spans="7:7" ht="15.75" customHeight="1">
      <c r="G416" s="55"/>
    </row>
    <row r="417" spans="7:7" ht="15.75" customHeight="1">
      <c r="G417" s="55"/>
    </row>
    <row r="418" spans="7:7" ht="15.75" customHeight="1">
      <c r="G418" s="55"/>
    </row>
    <row r="419" spans="7:7" ht="15.75" customHeight="1">
      <c r="G419" s="55"/>
    </row>
    <row r="420" spans="7:7" ht="15.75" customHeight="1">
      <c r="G420" s="55"/>
    </row>
    <row r="421" spans="7:7" ht="15.75" customHeight="1">
      <c r="G421" s="55"/>
    </row>
    <row r="422" spans="7:7" ht="15.75" customHeight="1">
      <c r="G422" s="55"/>
    </row>
    <row r="423" spans="7:7" ht="15.75" customHeight="1">
      <c r="G423" s="55"/>
    </row>
    <row r="424" spans="7:7" ht="15.75" customHeight="1">
      <c r="G424" s="55"/>
    </row>
    <row r="425" spans="7:7" ht="15.75" customHeight="1">
      <c r="G425" s="55"/>
    </row>
    <row r="426" spans="7:7" ht="15.75" customHeight="1">
      <c r="G426" s="55"/>
    </row>
    <row r="427" spans="7:7" ht="15.75" customHeight="1">
      <c r="G427" s="55"/>
    </row>
    <row r="428" spans="7:7" ht="15.75" customHeight="1">
      <c r="G428" s="55"/>
    </row>
    <row r="429" spans="7:7" ht="15.75" customHeight="1">
      <c r="G429" s="55"/>
    </row>
    <row r="430" spans="7:7" ht="15.75" customHeight="1">
      <c r="G430" s="55"/>
    </row>
    <row r="431" spans="7:7" ht="15.75" customHeight="1">
      <c r="G431" s="55"/>
    </row>
    <row r="432" spans="7:7" ht="15.75" customHeight="1">
      <c r="G432" s="55"/>
    </row>
    <row r="433" spans="7:7" ht="15.75" customHeight="1">
      <c r="G433" s="55"/>
    </row>
    <row r="434" spans="7:7" ht="15.75" customHeight="1">
      <c r="G434" s="55"/>
    </row>
    <row r="435" spans="7:7" ht="15.75" customHeight="1">
      <c r="G435" s="55"/>
    </row>
    <row r="436" spans="7:7" ht="15.75" customHeight="1">
      <c r="G436" s="55"/>
    </row>
    <row r="437" spans="7:7" ht="15.75" customHeight="1">
      <c r="G437" s="55"/>
    </row>
    <row r="438" spans="7:7" ht="15.75" customHeight="1">
      <c r="G438" s="55"/>
    </row>
    <row r="439" spans="7:7" ht="15.75" customHeight="1">
      <c r="G439" s="55"/>
    </row>
    <row r="440" spans="7:7" ht="15.75" customHeight="1">
      <c r="G440" s="55"/>
    </row>
    <row r="441" spans="7:7" ht="15.75" customHeight="1">
      <c r="G441" s="55"/>
    </row>
    <row r="442" spans="7:7" ht="15.75" customHeight="1">
      <c r="G442" s="55"/>
    </row>
    <row r="443" spans="7:7" ht="15.75" customHeight="1">
      <c r="G443" s="55"/>
    </row>
    <row r="444" spans="7:7" ht="15.75" customHeight="1">
      <c r="G444" s="55"/>
    </row>
    <row r="445" spans="7:7" ht="15.75" customHeight="1">
      <c r="G445" s="55"/>
    </row>
    <row r="446" spans="7:7" ht="15.75" customHeight="1">
      <c r="G446" s="55"/>
    </row>
    <row r="447" spans="7:7" ht="15.75" customHeight="1">
      <c r="G447" s="55"/>
    </row>
    <row r="448" spans="7:7" ht="15.75" customHeight="1">
      <c r="G448" s="55"/>
    </row>
    <row r="449" spans="7:7" ht="15.75" customHeight="1">
      <c r="G449" s="55"/>
    </row>
    <row r="450" spans="7:7" ht="15.75" customHeight="1">
      <c r="G450" s="55"/>
    </row>
    <row r="451" spans="7:7" ht="15.75" customHeight="1">
      <c r="G451" s="55"/>
    </row>
    <row r="452" spans="7:7" ht="15.75" customHeight="1">
      <c r="G452" s="55"/>
    </row>
    <row r="453" spans="7:7" ht="15.75" customHeight="1">
      <c r="G453" s="55"/>
    </row>
    <row r="454" spans="7:7" ht="15.75" customHeight="1">
      <c r="G454" s="55"/>
    </row>
    <row r="455" spans="7:7" ht="15.75" customHeight="1">
      <c r="G455" s="55"/>
    </row>
    <row r="456" spans="7:7" ht="15.75" customHeight="1">
      <c r="G456" s="55"/>
    </row>
    <row r="457" spans="7:7" ht="15.75" customHeight="1">
      <c r="G457" s="55"/>
    </row>
    <row r="458" spans="7:7" ht="15.75" customHeight="1">
      <c r="G458" s="55"/>
    </row>
    <row r="459" spans="7:7" ht="15.75" customHeight="1">
      <c r="G459" s="55"/>
    </row>
    <row r="460" spans="7:7" ht="15.75" customHeight="1">
      <c r="G460" s="55"/>
    </row>
    <row r="461" spans="7:7" ht="15.75" customHeight="1">
      <c r="G461" s="55"/>
    </row>
    <row r="462" spans="7:7" ht="15.75" customHeight="1">
      <c r="G462" s="55"/>
    </row>
    <row r="463" spans="7:7" ht="15.75" customHeight="1">
      <c r="G463" s="55"/>
    </row>
    <row r="464" spans="7:7" ht="15.75" customHeight="1">
      <c r="G464" s="55"/>
    </row>
    <row r="465" spans="7:7" ht="15.75" customHeight="1">
      <c r="G465" s="55"/>
    </row>
    <row r="466" spans="7:7" ht="15.75" customHeight="1">
      <c r="G466" s="55"/>
    </row>
    <row r="467" spans="7:7" ht="15.75" customHeight="1">
      <c r="G467" s="55"/>
    </row>
    <row r="468" spans="7:7" ht="15.75" customHeight="1">
      <c r="G468" s="55"/>
    </row>
    <row r="469" spans="7:7" ht="15.75" customHeight="1">
      <c r="G469" s="55"/>
    </row>
    <row r="470" spans="7:7" ht="15.75" customHeight="1">
      <c r="G470" s="55"/>
    </row>
    <row r="471" spans="7:7" ht="15.75" customHeight="1">
      <c r="G471" s="55"/>
    </row>
    <row r="472" spans="7:7" ht="15.75" customHeight="1">
      <c r="G472" s="55"/>
    </row>
    <row r="473" spans="7:7" ht="15.75" customHeight="1">
      <c r="G473" s="55"/>
    </row>
    <row r="474" spans="7:7" ht="15.75" customHeight="1">
      <c r="G474" s="55"/>
    </row>
    <row r="475" spans="7:7" ht="15.75" customHeight="1">
      <c r="G475" s="55"/>
    </row>
    <row r="476" spans="7:7" ht="15.75" customHeight="1">
      <c r="G476" s="55"/>
    </row>
    <row r="477" spans="7:7" ht="15.75" customHeight="1">
      <c r="G477" s="55"/>
    </row>
    <row r="478" spans="7:7" ht="15.75" customHeight="1">
      <c r="G478" s="55"/>
    </row>
    <row r="479" spans="7:7" ht="15.75" customHeight="1">
      <c r="G479" s="55"/>
    </row>
    <row r="480" spans="7:7" ht="15.75" customHeight="1">
      <c r="G480" s="55"/>
    </row>
    <row r="481" spans="7:7" ht="15.75" customHeight="1">
      <c r="G481" s="55"/>
    </row>
    <row r="482" spans="7:7" ht="15.75" customHeight="1">
      <c r="G482" s="55"/>
    </row>
    <row r="483" spans="7:7" ht="15.75" customHeight="1">
      <c r="G483" s="55"/>
    </row>
    <row r="484" spans="7:7" ht="15.75" customHeight="1">
      <c r="G484" s="55"/>
    </row>
    <row r="485" spans="7:7" ht="15.75" customHeight="1">
      <c r="G485" s="55"/>
    </row>
    <row r="486" spans="7:7" ht="15.75" customHeight="1">
      <c r="G486" s="55"/>
    </row>
    <row r="487" spans="7:7" ht="15.75" customHeight="1">
      <c r="G487" s="55"/>
    </row>
    <row r="488" spans="7:7" ht="15.75" customHeight="1">
      <c r="G488" s="55"/>
    </row>
    <row r="489" spans="7:7" ht="15.75" customHeight="1">
      <c r="G489" s="55"/>
    </row>
    <row r="490" spans="7:7" ht="15.75" customHeight="1">
      <c r="G490" s="55"/>
    </row>
    <row r="491" spans="7:7" ht="15.75" customHeight="1">
      <c r="G491" s="55"/>
    </row>
    <row r="492" spans="7:7" ht="15.75" customHeight="1">
      <c r="G492" s="55"/>
    </row>
    <row r="493" spans="7:7" ht="15.75" customHeight="1">
      <c r="G493" s="55"/>
    </row>
    <row r="494" spans="7:7" ht="15.75" customHeight="1">
      <c r="G494" s="55"/>
    </row>
    <row r="495" spans="7:7" ht="15.75" customHeight="1">
      <c r="G495" s="55"/>
    </row>
    <row r="496" spans="7:7" ht="15.75" customHeight="1">
      <c r="G496" s="55"/>
    </row>
    <row r="497" spans="7:7" ht="15.75" customHeight="1">
      <c r="G497" s="55"/>
    </row>
    <row r="498" spans="7:7" ht="15.75" customHeight="1">
      <c r="G498" s="55"/>
    </row>
    <row r="499" spans="7:7" ht="15.75" customHeight="1">
      <c r="G499" s="55"/>
    </row>
    <row r="500" spans="7:7" ht="15.75" customHeight="1">
      <c r="G500" s="55"/>
    </row>
    <row r="501" spans="7:7" ht="15.75" customHeight="1">
      <c r="G501" s="55"/>
    </row>
    <row r="502" spans="7:7" ht="15.75" customHeight="1">
      <c r="G502" s="55"/>
    </row>
    <row r="503" spans="7:7" ht="15.75" customHeight="1">
      <c r="G503" s="55"/>
    </row>
    <row r="504" spans="7:7" ht="15.75" customHeight="1">
      <c r="G504" s="55"/>
    </row>
    <row r="505" spans="7:7" ht="15.75" customHeight="1">
      <c r="G505" s="55"/>
    </row>
    <row r="506" spans="7:7" ht="15.75" customHeight="1">
      <c r="G506" s="55"/>
    </row>
    <row r="507" spans="7:7" ht="15.75" customHeight="1">
      <c r="G507" s="55"/>
    </row>
    <row r="508" spans="7:7" ht="15.75" customHeight="1">
      <c r="G508" s="55"/>
    </row>
    <row r="509" spans="7:7" ht="15.75" customHeight="1">
      <c r="G509" s="55"/>
    </row>
    <row r="510" spans="7:7" ht="15.75" customHeight="1">
      <c r="G510" s="55"/>
    </row>
    <row r="511" spans="7:7" ht="15.75" customHeight="1">
      <c r="G511" s="55"/>
    </row>
    <row r="512" spans="7:7" ht="15.75" customHeight="1">
      <c r="G512" s="55"/>
    </row>
    <row r="513" spans="7:7" ht="15.75" customHeight="1">
      <c r="G513" s="55"/>
    </row>
    <row r="514" spans="7:7" ht="15.75" customHeight="1">
      <c r="G514" s="55"/>
    </row>
    <row r="515" spans="7:7" ht="15.75" customHeight="1">
      <c r="G515" s="55"/>
    </row>
    <row r="516" spans="7:7" ht="15.75" customHeight="1">
      <c r="G516" s="55"/>
    </row>
    <row r="517" spans="7:7" ht="15.75" customHeight="1">
      <c r="G517" s="55"/>
    </row>
    <row r="518" spans="7:7" ht="15.75" customHeight="1">
      <c r="G518" s="55"/>
    </row>
    <row r="519" spans="7:7" ht="15.75" customHeight="1">
      <c r="G519" s="55"/>
    </row>
    <row r="520" spans="7:7" ht="15.75" customHeight="1">
      <c r="G520" s="55"/>
    </row>
    <row r="521" spans="7:7" ht="15.75" customHeight="1">
      <c r="G521" s="55"/>
    </row>
    <row r="522" spans="7:7" ht="15.75" customHeight="1">
      <c r="G522" s="55"/>
    </row>
    <row r="523" spans="7:7" ht="15.75" customHeight="1">
      <c r="G523" s="55"/>
    </row>
    <row r="524" spans="7:7" ht="15.75" customHeight="1">
      <c r="G524" s="55"/>
    </row>
    <row r="525" spans="7:7" ht="15.75" customHeight="1">
      <c r="G525" s="55"/>
    </row>
    <row r="526" spans="7:7" ht="15.75" customHeight="1">
      <c r="G526" s="55"/>
    </row>
    <row r="527" spans="7:7" ht="15.75" customHeight="1">
      <c r="G527" s="55"/>
    </row>
    <row r="528" spans="7:7" ht="15.75" customHeight="1">
      <c r="G528" s="55"/>
    </row>
    <row r="529" spans="7:7" ht="15.75" customHeight="1">
      <c r="G529" s="55"/>
    </row>
    <row r="530" spans="7:7" ht="15.75" customHeight="1">
      <c r="G530" s="55"/>
    </row>
    <row r="531" spans="7:7" ht="15.75" customHeight="1">
      <c r="G531" s="55"/>
    </row>
    <row r="532" spans="7:7" ht="15.75" customHeight="1">
      <c r="G532" s="55"/>
    </row>
    <row r="533" spans="7:7" ht="15.75" customHeight="1">
      <c r="G533" s="55"/>
    </row>
    <row r="534" spans="7:7" ht="15.75" customHeight="1">
      <c r="G534" s="55"/>
    </row>
    <row r="535" spans="7:7" ht="15.75" customHeight="1">
      <c r="G535" s="55"/>
    </row>
    <row r="536" spans="7:7" ht="15.75" customHeight="1">
      <c r="G536" s="55"/>
    </row>
    <row r="537" spans="7:7" ht="15.75" customHeight="1">
      <c r="G537" s="55"/>
    </row>
    <row r="538" spans="7:7" ht="15.75" customHeight="1">
      <c r="G538" s="55"/>
    </row>
    <row r="539" spans="7:7" ht="15.75" customHeight="1">
      <c r="G539" s="55"/>
    </row>
    <row r="540" spans="7:7" ht="15.75" customHeight="1">
      <c r="G540" s="55"/>
    </row>
    <row r="541" spans="7:7" ht="15.75" customHeight="1">
      <c r="G541" s="55"/>
    </row>
    <row r="542" spans="7:7" ht="15.75" customHeight="1">
      <c r="G542" s="55"/>
    </row>
    <row r="543" spans="7:7" ht="15.75" customHeight="1">
      <c r="G543" s="55"/>
    </row>
    <row r="544" spans="7:7" ht="15.75" customHeight="1">
      <c r="G544" s="55"/>
    </row>
    <row r="545" spans="7:7" ht="15.75" customHeight="1">
      <c r="G545" s="55"/>
    </row>
    <row r="546" spans="7:7" ht="15.75" customHeight="1">
      <c r="G546" s="55"/>
    </row>
    <row r="547" spans="7:7" ht="15.75" customHeight="1">
      <c r="G547" s="55"/>
    </row>
    <row r="548" spans="7:7" ht="15.75" customHeight="1">
      <c r="G548" s="55"/>
    </row>
    <row r="549" spans="7:7" ht="15.75" customHeight="1">
      <c r="G549" s="55"/>
    </row>
    <row r="550" spans="7:7" ht="15.75" customHeight="1">
      <c r="G550" s="55"/>
    </row>
    <row r="551" spans="7:7" ht="15.75" customHeight="1">
      <c r="G551" s="55"/>
    </row>
    <row r="552" spans="7:7" ht="15.75" customHeight="1">
      <c r="G552" s="55"/>
    </row>
    <row r="553" spans="7:7" ht="15.75" customHeight="1">
      <c r="G553" s="55"/>
    </row>
    <row r="554" spans="7:7" ht="15.75" customHeight="1">
      <c r="G554" s="55"/>
    </row>
    <row r="555" spans="7:7" ht="15.75" customHeight="1">
      <c r="G555" s="55"/>
    </row>
    <row r="556" spans="7:7" ht="15.75" customHeight="1">
      <c r="G556" s="55"/>
    </row>
    <row r="557" spans="7:7" ht="15.75" customHeight="1">
      <c r="G557" s="55"/>
    </row>
    <row r="558" spans="7:7" ht="15.75" customHeight="1">
      <c r="G558" s="55"/>
    </row>
    <row r="559" spans="7:7" ht="15.75" customHeight="1">
      <c r="G559" s="55"/>
    </row>
    <row r="560" spans="7:7" ht="15.75" customHeight="1">
      <c r="G560" s="55"/>
    </row>
    <row r="561" spans="7:7" ht="15.75" customHeight="1">
      <c r="G561" s="55"/>
    </row>
    <row r="562" spans="7:7" ht="15.75" customHeight="1">
      <c r="G562" s="55"/>
    </row>
    <row r="563" spans="7:7" ht="15.75" customHeight="1">
      <c r="G563" s="55"/>
    </row>
    <row r="564" spans="7:7" ht="15.75" customHeight="1">
      <c r="G564" s="55"/>
    </row>
    <row r="565" spans="7:7" ht="15.75" customHeight="1">
      <c r="G565" s="55"/>
    </row>
    <row r="566" spans="7:7" ht="15.75" customHeight="1">
      <c r="G566" s="55"/>
    </row>
    <row r="567" spans="7:7" ht="15.75" customHeight="1">
      <c r="G567" s="55"/>
    </row>
    <row r="568" spans="7:7" ht="15.75" customHeight="1">
      <c r="G568" s="55"/>
    </row>
    <row r="569" spans="7:7" ht="15.75" customHeight="1">
      <c r="G569" s="55"/>
    </row>
    <row r="570" spans="7:7" ht="15.75" customHeight="1">
      <c r="G570" s="55"/>
    </row>
    <row r="571" spans="7:7" ht="15.75" customHeight="1">
      <c r="G571" s="55"/>
    </row>
    <row r="572" spans="7:7" ht="15.75" customHeight="1">
      <c r="G572" s="55"/>
    </row>
    <row r="573" spans="7:7" ht="15.75" customHeight="1">
      <c r="G573" s="55"/>
    </row>
    <row r="574" spans="7:7" ht="15.75" customHeight="1">
      <c r="G574" s="55"/>
    </row>
    <row r="575" spans="7:7" ht="15.75" customHeight="1">
      <c r="G575" s="55"/>
    </row>
    <row r="576" spans="7:7" ht="15.75" customHeight="1">
      <c r="G576" s="55"/>
    </row>
    <row r="577" spans="7:7" ht="15.75" customHeight="1">
      <c r="G577" s="55"/>
    </row>
    <row r="578" spans="7:7" ht="15.75" customHeight="1">
      <c r="G578" s="55"/>
    </row>
    <row r="579" spans="7:7" ht="15.75" customHeight="1">
      <c r="G579" s="55"/>
    </row>
    <row r="580" spans="7:7" ht="15.75" customHeight="1">
      <c r="G580" s="55"/>
    </row>
    <row r="581" spans="7:7" ht="15.75" customHeight="1">
      <c r="G581" s="55"/>
    </row>
    <row r="582" spans="7:7" ht="15.75" customHeight="1">
      <c r="G582" s="55"/>
    </row>
    <row r="583" spans="7:7" ht="15.75" customHeight="1">
      <c r="G583" s="55"/>
    </row>
    <row r="584" spans="7:7" ht="15.75" customHeight="1">
      <c r="G584" s="55"/>
    </row>
    <row r="585" spans="7:7" ht="15.75" customHeight="1">
      <c r="G585" s="55"/>
    </row>
    <row r="586" spans="7:7" ht="15.75" customHeight="1">
      <c r="G586" s="55"/>
    </row>
    <row r="587" spans="7:7" ht="15.75" customHeight="1">
      <c r="G587" s="55"/>
    </row>
    <row r="588" spans="7:7" ht="15.75" customHeight="1">
      <c r="G588" s="55"/>
    </row>
    <row r="589" spans="7:7" ht="15.75" customHeight="1">
      <c r="G589" s="55"/>
    </row>
    <row r="590" spans="7:7" ht="15.75" customHeight="1">
      <c r="G590" s="55"/>
    </row>
    <row r="591" spans="7:7" ht="15.75" customHeight="1">
      <c r="G591" s="55"/>
    </row>
    <row r="592" spans="7:7" ht="15.75" customHeight="1">
      <c r="G592" s="55"/>
    </row>
    <row r="593" spans="7:7" ht="15.75" customHeight="1">
      <c r="G593" s="55"/>
    </row>
    <row r="594" spans="7:7" ht="15.75" customHeight="1">
      <c r="G594" s="55"/>
    </row>
    <row r="595" spans="7:7" ht="15.75" customHeight="1">
      <c r="G595" s="55"/>
    </row>
    <row r="596" spans="7:7" ht="15.75" customHeight="1">
      <c r="G596" s="55"/>
    </row>
    <row r="597" spans="7:7" ht="15.75" customHeight="1">
      <c r="G597" s="55"/>
    </row>
    <row r="598" spans="7:7" ht="15.75" customHeight="1">
      <c r="G598" s="55"/>
    </row>
    <row r="599" spans="7:7" ht="15.75" customHeight="1">
      <c r="G599" s="55"/>
    </row>
    <row r="600" spans="7:7" ht="15.75" customHeight="1">
      <c r="G600" s="55"/>
    </row>
    <row r="601" spans="7:7" ht="15.75" customHeight="1">
      <c r="G601" s="55"/>
    </row>
    <row r="602" spans="7:7" ht="15.75" customHeight="1">
      <c r="G602" s="55"/>
    </row>
    <row r="603" spans="7:7" ht="15.75" customHeight="1">
      <c r="G603" s="55"/>
    </row>
    <row r="604" spans="7:7" ht="15.75" customHeight="1">
      <c r="G604" s="55"/>
    </row>
    <row r="605" spans="7:7" ht="15.75" customHeight="1">
      <c r="G605" s="55"/>
    </row>
    <row r="606" spans="7:7" ht="15.75" customHeight="1">
      <c r="G606" s="55"/>
    </row>
    <row r="607" spans="7:7" ht="15.75" customHeight="1">
      <c r="G607" s="55"/>
    </row>
    <row r="608" spans="7:7" ht="15.75" customHeight="1">
      <c r="G608" s="55"/>
    </row>
    <row r="609" spans="7:7" ht="15.75" customHeight="1">
      <c r="G609" s="55"/>
    </row>
    <row r="610" spans="7:7" ht="15.75" customHeight="1">
      <c r="G610" s="55"/>
    </row>
    <row r="611" spans="7:7" ht="15.75" customHeight="1">
      <c r="G611" s="55"/>
    </row>
    <row r="612" spans="7:7" ht="15.75" customHeight="1">
      <c r="G612" s="55"/>
    </row>
    <row r="613" spans="7:7" ht="15.75" customHeight="1">
      <c r="G613" s="55"/>
    </row>
    <row r="614" spans="7:7" ht="15.75" customHeight="1">
      <c r="G614" s="55"/>
    </row>
    <row r="615" spans="7:7" ht="15.75" customHeight="1">
      <c r="G615" s="55"/>
    </row>
    <row r="616" spans="7:7" ht="15.75" customHeight="1">
      <c r="G616" s="55"/>
    </row>
    <row r="617" spans="7:7" ht="15.75" customHeight="1">
      <c r="G617" s="55"/>
    </row>
    <row r="618" spans="7:7" ht="15.75" customHeight="1">
      <c r="G618" s="55"/>
    </row>
    <row r="619" spans="7:7" ht="15.75" customHeight="1">
      <c r="G619" s="55"/>
    </row>
    <row r="620" spans="7:7" ht="15.75" customHeight="1">
      <c r="G620" s="55"/>
    </row>
    <row r="621" spans="7:7" ht="15.75" customHeight="1">
      <c r="G621" s="55"/>
    </row>
    <row r="622" spans="7:7" ht="15.75" customHeight="1">
      <c r="G622" s="55"/>
    </row>
    <row r="623" spans="7:7" ht="15.75" customHeight="1">
      <c r="G623" s="55"/>
    </row>
    <row r="624" spans="7:7" ht="15.75" customHeight="1">
      <c r="G624" s="55"/>
    </row>
    <row r="625" spans="7:7" ht="15.75" customHeight="1">
      <c r="G625" s="55"/>
    </row>
    <row r="626" spans="7:7" ht="15.75" customHeight="1">
      <c r="G626" s="55"/>
    </row>
    <row r="627" spans="7:7" ht="15.75" customHeight="1">
      <c r="G627" s="55"/>
    </row>
    <row r="628" spans="7:7" ht="15.75" customHeight="1">
      <c r="G628" s="55"/>
    </row>
    <row r="629" spans="7:7" ht="15.75" customHeight="1">
      <c r="G629" s="55"/>
    </row>
    <row r="630" spans="7:7" ht="15.75" customHeight="1">
      <c r="G630" s="55"/>
    </row>
    <row r="631" spans="7:7" ht="15.75" customHeight="1">
      <c r="G631" s="55"/>
    </row>
    <row r="632" spans="7:7" ht="15.75" customHeight="1">
      <c r="G632" s="55"/>
    </row>
    <row r="633" spans="7:7" ht="15.75" customHeight="1">
      <c r="G633" s="55"/>
    </row>
    <row r="634" spans="7:7" ht="15.75" customHeight="1">
      <c r="G634" s="55"/>
    </row>
    <row r="635" spans="7:7" ht="15.75" customHeight="1">
      <c r="G635" s="55"/>
    </row>
    <row r="636" spans="7:7" ht="15.75" customHeight="1">
      <c r="G636" s="55"/>
    </row>
    <row r="637" spans="7:7" ht="15.75" customHeight="1">
      <c r="G637" s="55"/>
    </row>
    <row r="638" spans="7:7" ht="15.75" customHeight="1">
      <c r="G638" s="55"/>
    </row>
    <row r="639" spans="7:7" ht="15.75" customHeight="1">
      <c r="G639" s="55"/>
    </row>
    <row r="640" spans="7:7" ht="15.75" customHeight="1">
      <c r="G640" s="55"/>
    </row>
    <row r="641" spans="7:7" ht="15.75" customHeight="1">
      <c r="G641" s="55"/>
    </row>
    <row r="642" spans="7:7" ht="15.75" customHeight="1">
      <c r="G642" s="55"/>
    </row>
    <row r="643" spans="7:7" ht="15.75" customHeight="1">
      <c r="G643" s="55"/>
    </row>
    <row r="644" spans="7:7" ht="15.75" customHeight="1">
      <c r="G644" s="55"/>
    </row>
    <row r="645" spans="7:7" ht="15.75" customHeight="1">
      <c r="G645" s="55"/>
    </row>
    <row r="646" spans="7:7" ht="15.75" customHeight="1">
      <c r="G646" s="55"/>
    </row>
    <row r="647" spans="7:7" ht="15.75" customHeight="1">
      <c r="G647" s="55"/>
    </row>
    <row r="648" spans="7:7" ht="15.75" customHeight="1">
      <c r="G648" s="55"/>
    </row>
    <row r="649" spans="7:7" ht="15.75" customHeight="1">
      <c r="G649" s="55"/>
    </row>
    <row r="650" spans="7:7" ht="15.75" customHeight="1">
      <c r="G650" s="55"/>
    </row>
    <row r="651" spans="7:7" ht="15.75" customHeight="1">
      <c r="G651" s="55"/>
    </row>
    <row r="652" spans="7:7" ht="15.75" customHeight="1">
      <c r="G652" s="55"/>
    </row>
    <row r="653" spans="7:7" ht="15.75" customHeight="1">
      <c r="G653" s="55"/>
    </row>
    <row r="654" spans="7:7" ht="15.75" customHeight="1">
      <c r="G654" s="55"/>
    </row>
    <row r="655" spans="7:7" ht="15.75" customHeight="1">
      <c r="G655" s="55"/>
    </row>
    <row r="656" spans="7:7" ht="15.75" customHeight="1">
      <c r="G656" s="55"/>
    </row>
    <row r="657" spans="7:7" ht="15.75" customHeight="1">
      <c r="G657" s="55"/>
    </row>
    <row r="658" spans="7:7" ht="15.75" customHeight="1">
      <c r="G658" s="55"/>
    </row>
    <row r="659" spans="7:7" ht="15.75" customHeight="1">
      <c r="G659" s="55"/>
    </row>
    <row r="660" spans="7:7" ht="15.75" customHeight="1">
      <c r="G660" s="55"/>
    </row>
    <row r="661" spans="7:7" ht="15.75" customHeight="1">
      <c r="G661" s="55"/>
    </row>
    <row r="662" spans="7:7" ht="15.75" customHeight="1">
      <c r="G662" s="55"/>
    </row>
    <row r="663" spans="7:7" ht="15.75" customHeight="1">
      <c r="G663" s="55"/>
    </row>
    <row r="664" spans="7:7" ht="15.75" customHeight="1">
      <c r="G664" s="55"/>
    </row>
    <row r="665" spans="7:7" ht="15.75" customHeight="1">
      <c r="G665" s="55"/>
    </row>
    <row r="666" spans="7:7" ht="15.75" customHeight="1">
      <c r="G666" s="55"/>
    </row>
    <row r="667" spans="7:7" ht="15.75" customHeight="1">
      <c r="G667" s="55"/>
    </row>
    <row r="668" spans="7:7" ht="15.75" customHeight="1">
      <c r="G668" s="55"/>
    </row>
    <row r="669" spans="7:7" ht="15.75" customHeight="1">
      <c r="G669" s="55"/>
    </row>
    <row r="670" spans="7:7" ht="15.75" customHeight="1">
      <c r="G670" s="55"/>
    </row>
    <row r="671" spans="7:7" ht="15.75" customHeight="1">
      <c r="G671" s="55"/>
    </row>
    <row r="672" spans="7:7" ht="15.75" customHeight="1">
      <c r="G672" s="55"/>
    </row>
    <row r="673" spans="7:7" ht="15.75" customHeight="1">
      <c r="G673" s="55"/>
    </row>
    <row r="674" spans="7:7" ht="15.75" customHeight="1">
      <c r="G674" s="55"/>
    </row>
    <row r="675" spans="7:7" ht="15.75" customHeight="1">
      <c r="G675" s="55"/>
    </row>
    <row r="676" spans="7:7" ht="15.75" customHeight="1">
      <c r="G676" s="55"/>
    </row>
    <row r="677" spans="7:7" ht="15.75" customHeight="1">
      <c r="G677" s="55"/>
    </row>
    <row r="678" spans="7:7" ht="15.75" customHeight="1">
      <c r="G678" s="55"/>
    </row>
    <row r="679" spans="7:7" ht="15.75" customHeight="1">
      <c r="G679" s="55"/>
    </row>
    <row r="680" spans="7:7" ht="15.75" customHeight="1">
      <c r="G680" s="55"/>
    </row>
    <row r="681" spans="7:7" ht="15.75" customHeight="1">
      <c r="G681" s="55"/>
    </row>
    <row r="682" spans="7:7" ht="15.75" customHeight="1">
      <c r="G682" s="55"/>
    </row>
    <row r="683" spans="7:7" ht="15.75" customHeight="1">
      <c r="G683" s="55"/>
    </row>
    <row r="684" spans="7:7" ht="15.75" customHeight="1">
      <c r="G684" s="55"/>
    </row>
    <row r="685" spans="7:7" ht="15.75" customHeight="1">
      <c r="G685" s="55"/>
    </row>
    <row r="686" spans="7:7" ht="15.75" customHeight="1">
      <c r="G686" s="55"/>
    </row>
    <row r="687" spans="7:7" ht="15.75" customHeight="1">
      <c r="G687" s="55"/>
    </row>
    <row r="688" spans="7:7" ht="15.75" customHeight="1">
      <c r="G688" s="55"/>
    </row>
    <row r="689" spans="7:7" ht="15.75" customHeight="1">
      <c r="G689" s="55"/>
    </row>
    <row r="690" spans="7:7" ht="15.75" customHeight="1">
      <c r="G690" s="55"/>
    </row>
    <row r="691" spans="7:7" ht="15.75" customHeight="1">
      <c r="G691" s="55"/>
    </row>
    <row r="692" spans="7:7" ht="15.75" customHeight="1">
      <c r="G692" s="55"/>
    </row>
    <row r="693" spans="7:7" ht="15.75" customHeight="1">
      <c r="G693" s="55"/>
    </row>
    <row r="694" spans="7:7" ht="15.75" customHeight="1">
      <c r="G694" s="55"/>
    </row>
    <row r="695" spans="7:7" ht="15.75" customHeight="1">
      <c r="G695" s="55"/>
    </row>
    <row r="696" spans="7:7" ht="15.75" customHeight="1">
      <c r="G696" s="55"/>
    </row>
    <row r="697" spans="7:7" ht="15.75" customHeight="1">
      <c r="G697" s="55"/>
    </row>
    <row r="698" spans="7:7" ht="15.75" customHeight="1">
      <c r="G698" s="55"/>
    </row>
    <row r="699" spans="7:7" ht="15.75" customHeight="1">
      <c r="G699" s="55"/>
    </row>
    <row r="700" spans="7:7" ht="15.75" customHeight="1">
      <c r="G700" s="55"/>
    </row>
    <row r="701" spans="7:7" ht="15.75" customHeight="1">
      <c r="G701" s="55"/>
    </row>
    <row r="702" spans="7:7" ht="15.75" customHeight="1">
      <c r="G702" s="55"/>
    </row>
    <row r="703" spans="7:7" ht="15.75" customHeight="1">
      <c r="G703" s="55"/>
    </row>
    <row r="704" spans="7:7" ht="15.75" customHeight="1">
      <c r="G704" s="55"/>
    </row>
    <row r="705" spans="7:7" ht="15.75" customHeight="1">
      <c r="G705" s="55"/>
    </row>
    <row r="706" spans="7:7" ht="15.75" customHeight="1">
      <c r="G706" s="55"/>
    </row>
    <row r="707" spans="7:7" ht="15.75" customHeight="1">
      <c r="G707" s="55"/>
    </row>
    <row r="708" spans="7:7" ht="15.75" customHeight="1">
      <c r="G708" s="55"/>
    </row>
    <row r="709" spans="7:7" ht="15.75" customHeight="1">
      <c r="G709" s="55"/>
    </row>
    <row r="710" spans="7:7" ht="15.75" customHeight="1">
      <c r="G710" s="55"/>
    </row>
    <row r="711" spans="7:7" ht="15.75" customHeight="1">
      <c r="G711" s="55"/>
    </row>
    <row r="712" spans="7:7" ht="15.75" customHeight="1">
      <c r="G712" s="55"/>
    </row>
    <row r="713" spans="7:7" ht="15.75" customHeight="1">
      <c r="G713" s="55"/>
    </row>
    <row r="714" spans="7:7" ht="15.75" customHeight="1">
      <c r="G714" s="55"/>
    </row>
    <row r="715" spans="7:7" ht="15.75" customHeight="1">
      <c r="G715" s="55"/>
    </row>
    <row r="716" spans="7:7" ht="15.75" customHeight="1">
      <c r="G716" s="55"/>
    </row>
    <row r="717" spans="7:7" ht="15.75" customHeight="1">
      <c r="G717" s="55"/>
    </row>
    <row r="718" spans="7:7" ht="15.75" customHeight="1">
      <c r="G718" s="55"/>
    </row>
    <row r="719" spans="7:7" ht="15.75" customHeight="1">
      <c r="G719" s="55"/>
    </row>
    <row r="720" spans="7:7" ht="15.75" customHeight="1">
      <c r="G720" s="55"/>
    </row>
    <row r="721" spans="7:7" ht="15.75" customHeight="1">
      <c r="G721" s="55"/>
    </row>
    <row r="722" spans="7:7" ht="15.75" customHeight="1">
      <c r="G722" s="55"/>
    </row>
    <row r="723" spans="7:7" ht="15.75" customHeight="1">
      <c r="G723" s="55"/>
    </row>
    <row r="724" spans="7:7" ht="15.75" customHeight="1">
      <c r="G724" s="55"/>
    </row>
    <row r="725" spans="7:7" ht="15.75" customHeight="1">
      <c r="G725" s="55"/>
    </row>
    <row r="726" spans="7:7" ht="15.75" customHeight="1">
      <c r="G726" s="55"/>
    </row>
    <row r="727" spans="7:7" ht="15.75" customHeight="1">
      <c r="G727" s="55"/>
    </row>
    <row r="728" spans="7:7" ht="15.75" customHeight="1">
      <c r="G728" s="55"/>
    </row>
    <row r="729" spans="7:7" ht="15.75" customHeight="1">
      <c r="G729" s="55"/>
    </row>
    <row r="730" spans="7:7" ht="15.75" customHeight="1">
      <c r="G730" s="55"/>
    </row>
    <row r="731" spans="7:7" ht="15.75" customHeight="1">
      <c r="G731" s="55"/>
    </row>
    <row r="732" spans="7:7" ht="15.75" customHeight="1">
      <c r="G732" s="55"/>
    </row>
    <row r="733" spans="7:7" ht="15.75" customHeight="1">
      <c r="G733" s="55"/>
    </row>
    <row r="734" spans="7:7" ht="15.75" customHeight="1">
      <c r="G734" s="55"/>
    </row>
    <row r="735" spans="7:7" ht="15.75" customHeight="1">
      <c r="G735" s="55"/>
    </row>
    <row r="736" spans="7:7" ht="15.75" customHeight="1">
      <c r="G736" s="55"/>
    </row>
    <row r="737" spans="7:7" ht="15.75" customHeight="1">
      <c r="G737" s="55"/>
    </row>
    <row r="738" spans="7:7" ht="15.75" customHeight="1">
      <c r="G738" s="55"/>
    </row>
    <row r="739" spans="7:7" ht="15.75" customHeight="1">
      <c r="G739" s="55"/>
    </row>
    <row r="740" spans="7:7" ht="15.75" customHeight="1">
      <c r="G740" s="55"/>
    </row>
    <row r="741" spans="7:7" ht="15.75" customHeight="1">
      <c r="G741" s="55"/>
    </row>
    <row r="742" spans="7:7" ht="15.75" customHeight="1">
      <c r="G742" s="55"/>
    </row>
    <row r="743" spans="7:7" ht="15.75" customHeight="1">
      <c r="G743" s="55"/>
    </row>
    <row r="744" spans="7:7" ht="15.75" customHeight="1">
      <c r="G744" s="55"/>
    </row>
    <row r="745" spans="7:7" ht="15.75" customHeight="1">
      <c r="G745" s="55"/>
    </row>
    <row r="746" spans="7:7" ht="15.75" customHeight="1">
      <c r="G746" s="55"/>
    </row>
    <row r="747" spans="7:7" ht="15.75" customHeight="1">
      <c r="G747" s="55"/>
    </row>
    <row r="748" spans="7:7" ht="15.75" customHeight="1">
      <c r="G748" s="55"/>
    </row>
    <row r="749" spans="7:7" ht="15.75" customHeight="1">
      <c r="G749" s="55"/>
    </row>
    <row r="750" spans="7:7" ht="15.75" customHeight="1">
      <c r="G750" s="55"/>
    </row>
    <row r="751" spans="7:7" ht="15.75" customHeight="1">
      <c r="G751" s="55"/>
    </row>
    <row r="752" spans="7:7" ht="15.75" customHeight="1">
      <c r="G752" s="55"/>
    </row>
    <row r="753" spans="7:7" ht="15.75" customHeight="1">
      <c r="G753" s="55"/>
    </row>
    <row r="754" spans="7:7" ht="15.75" customHeight="1">
      <c r="G754" s="55"/>
    </row>
    <row r="755" spans="7:7" ht="15.75" customHeight="1">
      <c r="G755" s="55"/>
    </row>
    <row r="756" spans="7:7" ht="15.75" customHeight="1">
      <c r="G756" s="55"/>
    </row>
    <row r="757" spans="7:7" ht="15.75" customHeight="1">
      <c r="G757" s="55"/>
    </row>
    <row r="758" spans="7:7" ht="15.75" customHeight="1">
      <c r="G758" s="55"/>
    </row>
    <row r="759" spans="7:7" ht="15.75" customHeight="1">
      <c r="G759" s="55"/>
    </row>
    <row r="760" spans="7:7" ht="15.75" customHeight="1">
      <c r="G760" s="55"/>
    </row>
    <row r="761" spans="7:7" ht="15.75" customHeight="1">
      <c r="G761" s="55"/>
    </row>
    <row r="762" spans="7:7" ht="15.75" customHeight="1">
      <c r="G762" s="55"/>
    </row>
    <row r="763" spans="7:7" ht="15.75" customHeight="1">
      <c r="G763" s="55"/>
    </row>
    <row r="764" spans="7:7" ht="15.75" customHeight="1">
      <c r="G764" s="55"/>
    </row>
    <row r="765" spans="7:7" ht="15.75" customHeight="1">
      <c r="G765" s="55"/>
    </row>
    <row r="766" spans="7:7" ht="15.75" customHeight="1">
      <c r="G766" s="55"/>
    </row>
    <row r="767" spans="7:7" ht="15.75" customHeight="1">
      <c r="G767" s="55"/>
    </row>
    <row r="768" spans="7:7" ht="15.75" customHeight="1">
      <c r="G768" s="55"/>
    </row>
    <row r="769" spans="7:7" ht="15.75" customHeight="1">
      <c r="G769" s="55"/>
    </row>
    <row r="770" spans="7:7" ht="15.75" customHeight="1">
      <c r="G770" s="55"/>
    </row>
    <row r="771" spans="7:7" ht="15.75" customHeight="1">
      <c r="G771" s="55"/>
    </row>
    <row r="772" spans="7:7" ht="15.75" customHeight="1">
      <c r="G772" s="55"/>
    </row>
    <row r="773" spans="7:7" ht="15.75" customHeight="1">
      <c r="G773" s="55"/>
    </row>
    <row r="774" spans="7:7" ht="15.75" customHeight="1">
      <c r="G774" s="55"/>
    </row>
    <row r="775" spans="7:7" ht="15.75" customHeight="1">
      <c r="G775" s="55"/>
    </row>
    <row r="776" spans="7:7" ht="15.75" customHeight="1">
      <c r="G776" s="55"/>
    </row>
    <row r="777" spans="7:7" ht="15.75" customHeight="1">
      <c r="G777" s="55"/>
    </row>
    <row r="778" spans="7:7" ht="15.75" customHeight="1">
      <c r="G778" s="55"/>
    </row>
    <row r="779" spans="7:7" ht="15.75" customHeight="1">
      <c r="G779" s="55"/>
    </row>
    <row r="780" spans="7:7" ht="15.75" customHeight="1">
      <c r="G780" s="55"/>
    </row>
    <row r="781" spans="7:7" ht="15.75" customHeight="1">
      <c r="G781" s="55"/>
    </row>
    <row r="782" spans="7:7" ht="15.75" customHeight="1">
      <c r="G782" s="55"/>
    </row>
    <row r="783" spans="7:7" ht="15.75" customHeight="1">
      <c r="G783" s="55"/>
    </row>
    <row r="784" spans="7:7" ht="15.75" customHeight="1">
      <c r="G784" s="55"/>
    </row>
    <row r="785" spans="7:7" ht="15.75" customHeight="1">
      <c r="G785" s="55"/>
    </row>
    <row r="786" spans="7:7" ht="15.75" customHeight="1">
      <c r="G786" s="55"/>
    </row>
    <row r="787" spans="7:7" ht="15.75" customHeight="1">
      <c r="G787" s="55"/>
    </row>
    <row r="788" spans="7:7" ht="15.75" customHeight="1">
      <c r="G788" s="55"/>
    </row>
    <row r="789" spans="7:7" ht="15.75" customHeight="1">
      <c r="G789" s="55"/>
    </row>
    <row r="790" spans="7:7" ht="15.75" customHeight="1">
      <c r="G790" s="55"/>
    </row>
    <row r="791" spans="7:7" ht="15.75" customHeight="1">
      <c r="G791" s="55"/>
    </row>
    <row r="792" spans="7:7" ht="15.75" customHeight="1">
      <c r="G792" s="55"/>
    </row>
    <row r="793" spans="7:7" ht="15.75" customHeight="1">
      <c r="G793" s="55"/>
    </row>
    <row r="794" spans="7:7" ht="15.75" customHeight="1">
      <c r="G794" s="55"/>
    </row>
    <row r="795" spans="7:7" ht="15.75" customHeight="1">
      <c r="G795" s="55"/>
    </row>
    <row r="796" spans="7:7" ht="15.75" customHeight="1">
      <c r="G796" s="55"/>
    </row>
    <row r="797" spans="7:7" ht="15.75" customHeight="1">
      <c r="G797" s="55"/>
    </row>
    <row r="798" spans="7:7" ht="15.75" customHeight="1">
      <c r="G798" s="55"/>
    </row>
    <row r="799" spans="7:7" ht="15.75" customHeight="1">
      <c r="G799" s="55"/>
    </row>
    <row r="800" spans="7:7" ht="15.75" customHeight="1">
      <c r="G800" s="55"/>
    </row>
    <row r="801" spans="7:7" ht="15.75" customHeight="1">
      <c r="G801" s="55"/>
    </row>
    <row r="802" spans="7:7" ht="15.75" customHeight="1">
      <c r="G802" s="55"/>
    </row>
    <row r="803" spans="7:7" ht="15.75" customHeight="1">
      <c r="G803" s="55"/>
    </row>
    <row r="804" spans="7:7" ht="15.75" customHeight="1">
      <c r="G804" s="55"/>
    </row>
    <row r="805" spans="7:7" ht="15.75" customHeight="1">
      <c r="G805" s="55"/>
    </row>
    <row r="806" spans="7:7" ht="15.75" customHeight="1">
      <c r="G806" s="55"/>
    </row>
    <row r="807" spans="7:7" ht="15.75" customHeight="1">
      <c r="G807" s="55"/>
    </row>
    <row r="808" spans="7:7" ht="15.75" customHeight="1">
      <c r="G808" s="55"/>
    </row>
    <row r="809" spans="7:7" ht="15.75" customHeight="1">
      <c r="G809" s="55"/>
    </row>
    <row r="810" spans="7:7" ht="15.75" customHeight="1">
      <c r="G810" s="55"/>
    </row>
    <row r="811" spans="7:7" ht="15.75" customHeight="1">
      <c r="G811" s="55"/>
    </row>
    <row r="812" spans="7:7" ht="15.75" customHeight="1">
      <c r="G812" s="55"/>
    </row>
    <row r="813" spans="7:7" ht="15.75" customHeight="1">
      <c r="G813" s="55"/>
    </row>
    <row r="814" spans="7:7" ht="15.75" customHeight="1">
      <c r="G814" s="55"/>
    </row>
    <row r="815" spans="7:7" ht="15.75" customHeight="1">
      <c r="G815" s="55"/>
    </row>
    <row r="816" spans="7:7" ht="15.75" customHeight="1">
      <c r="G816" s="55"/>
    </row>
    <row r="817" spans="7:7" ht="15.75" customHeight="1">
      <c r="G817" s="55"/>
    </row>
    <row r="818" spans="7:7" ht="15.75" customHeight="1">
      <c r="G818" s="55"/>
    </row>
    <row r="819" spans="7:7" ht="15.75" customHeight="1">
      <c r="G819" s="55"/>
    </row>
    <row r="820" spans="7:7" ht="15.75" customHeight="1">
      <c r="G820" s="55"/>
    </row>
    <row r="821" spans="7:7" ht="15.75" customHeight="1">
      <c r="G821" s="55"/>
    </row>
    <row r="822" spans="7:7" ht="15.75" customHeight="1">
      <c r="G822" s="55"/>
    </row>
    <row r="823" spans="7:7" ht="15.75" customHeight="1">
      <c r="G823" s="55"/>
    </row>
    <row r="824" spans="7:7" ht="15.75" customHeight="1">
      <c r="G824" s="55"/>
    </row>
    <row r="825" spans="7:7" ht="15.75" customHeight="1">
      <c r="G825" s="55"/>
    </row>
    <row r="826" spans="7:7" ht="15.75" customHeight="1">
      <c r="G826" s="55"/>
    </row>
    <row r="827" spans="7:7" ht="15.75" customHeight="1">
      <c r="G827" s="55"/>
    </row>
    <row r="828" spans="7:7" ht="15.75" customHeight="1">
      <c r="G828" s="55"/>
    </row>
    <row r="829" spans="7:7" ht="15.75" customHeight="1">
      <c r="G829" s="55"/>
    </row>
    <row r="830" spans="7:7" ht="15.75" customHeight="1">
      <c r="G830" s="55"/>
    </row>
    <row r="831" spans="7:7" ht="15.75" customHeight="1">
      <c r="G831" s="55"/>
    </row>
    <row r="832" spans="7:7" ht="15.75" customHeight="1">
      <c r="G832" s="55"/>
    </row>
    <row r="833" spans="7:7" ht="15.75" customHeight="1">
      <c r="G833" s="55"/>
    </row>
    <row r="834" spans="7:7" ht="15.75" customHeight="1">
      <c r="G834" s="55"/>
    </row>
    <row r="835" spans="7:7" ht="15.75" customHeight="1">
      <c r="G835" s="55"/>
    </row>
    <row r="836" spans="7:7" ht="15.75" customHeight="1">
      <c r="G836" s="55"/>
    </row>
    <row r="837" spans="7:7" ht="15.75" customHeight="1">
      <c r="G837" s="55"/>
    </row>
    <row r="838" spans="7:7" ht="15.75" customHeight="1">
      <c r="G838" s="55"/>
    </row>
    <row r="839" spans="7:7" ht="15.75" customHeight="1">
      <c r="G839" s="55"/>
    </row>
    <row r="840" spans="7:7" ht="15.75" customHeight="1">
      <c r="G840" s="55"/>
    </row>
    <row r="841" spans="7:7" ht="15.75" customHeight="1">
      <c r="G841" s="55"/>
    </row>
    <row r="842" spans="7:7" ht="15.75" customHeight="1">
      <c r="G842" s="55"/>
    </row>
    <row r="843" spans="7:7" ht="15.75" customHeight="1">
      <c r="G843" s="55"/>
    </row>
    <row r="844" spans="7:7" ht="15.75" customHeight="1">
      <c r="G844" s="55"/>
    </row>
    <row r="845" spans="7:7" ht="15.75" customHeight="1">
      <c r="G845" s="55"/>
    </row>
    <row r="846" spans="7:7" ht="15.75" customHeight="1">
      <c r="G846" s="55"/>
    </row>
    <row r="847" spans="7:7" ht="15.75" customHeight="1">
      <c r="G847" s="55"/>
    </row>
    <row r="848" spans="7:7" ht="15.75" customHeight="1">
      <c r="G848" s="55"/>
    </row>
    <row r="849" spans="7:7" ht="15.75" customHeight="1">
      <c r="G849" s="55"/>
    </row>
    <row r="850" spans="7:7" ht="15.75" customHeight="1">
      <c r="G850" s="55"/>
    </row>
    <row r="851" spans="7:7" ht="15.75" customHeight="1">
      <c r="G851" s="55"/>
    </row>
    <row r="852" spans="7:7" ht="15.75" customHeight="1">
      <c r="G852" s="55"/>
    </row>
    <row r="853" spans="7:7" ht="15.75" customHeight="1">
      <c r="G853" s="55"/>
    </row>
    <row r="854" spans="7:7" ht="15.75" customHeight="1">
      <c r="G854" s="55"/>
    </row>
    <row r="855" spans="7:7" ht="15.75" customHeight="1">
      <c r="G855" s="55"/>
    </row>
    <row r="856" spans="7:7" ht="15.75" customHeight="1">
      <c r="G856" s="55"/>
    </row>
    <row r="857" spans="7:7" ht="15.75" customHeight="1">
      <c r="G857" s="55"/>
    </row>
    <row r="858" spans="7:7" ht="15.75" customHeight="1">
      <c r="G858" s="55"/>
    </row>
    <row r="859" spans="7:7" ht="15.75" customHeight="1">
      <c r="G859" s="55"/>
    </row>
    <row r="860" spans="7:7" ht="15.75" customHeight="1">
      <c r="G860" s="55"/>
    </row>
    <row r="861" spans="7:7" ht="15.75" customHeight="1">
      <c r="G861" s="55"/>
    </row>
    <row r="862" spans="7:7" ht="15.75" customHeight="1">
      <c r="G862" s="55"/>
    </row>
    <row r="863" spans="7:7" ht="15.75" customHeight="1">
      <c r="G863" s="55"/>
    </row>
    <row r="864" spans="7:7" ht="15.75" customHeight="1">
      <c r="G864" s="55"/>
    </row>
    <row r="865" spans="7:7" ht="15.75" customHeight="1">
      <c r="G865" s="55"/>
    </row>
    <row r="866" spans="7:7" ht="15.75" customHeight="1">
      <c r="G866" s="55"/>
    </row>
    <row r="867" spans="7:7" ht="15.75" customHeight="1">
      <c r="G867" s="55"/>
    </row>
    <row r="868" spans="7:7" ht="15.75" customHeight="1">
      <c r="G868" s="55"/>
    </row>
    <row r="869" spans="7:7" ht="15.75" customHeight="1">
      <c r="G869" s="55"/>
    </row>
    <row r="870" spans="7:7" ht="15.75" customHeight="1">
      <c r="G870" s="55"/>
    </row>
    <row r="871" spans="7:7" ht="15.75" customHeight="1">
      <c r="G871" s="55"/>
    </row>
    <row r="872" spans="7:7" ht="15.75" customHeight="1">
      <c r="G872" s="55"/>
    </row>
    <row r="873" spans="7:7" ht="15.75" customHeight="1">
      <c r="G873" s="55"/>
    </row>
    <row r="874" spans="7:7" ht="15.75" customHeight="1">
      <c r="G874" s="55"/>
    </row>
    <row r="875" spans="7:7" ht="15.75" customHeight="1">
      <c r="G875" s="55"/>
    </row>
    <row r="876" spans="7:7" ht="15.75" customHeight="1">
      <c r="G876" s="55"/>
    </row>
    <row r="877" spans="7:7" ht="15.75" customHeight="1">
      <c r="G877" s="55"/>
    </row>
    <row r="878" spans="7:7" ht="15.75" customHeight="1">
      <c r="G878" s="55"/>
    </row>
    <row r="879" spans="7:7" ht="15.75" customHeight="1">
      <c r="G879" s="55"/>
    </row>
    <row r="880" spans="7:7" ht="15.75" customHeight="1">
      <c r="G880" s="55"/>
    </row>
    <row r="881" spans="7:7" ht="15.75" customHeight="1">
      <c r="G881" s="55"/>
    </row>
    <row r="882" spans="7:7" ht="15.75" customHeight="1">
      <c r="G882" s="55"/>
    </row>
    <row r="883" spans="7:7" ht="15.75" customHeight="1">
      <c r="G883" s="55"/>
    </row>
    <row r="884" spans="7:7" ht="15.75" customHeight="1">
      <c r="G884" s="55"/>
    </row>
    <row r="885" spans="7:7" ht="15.75" customHeight="1">
      <c r="G885" s="55"/>
    </row>
    <row r="886" spans="7:7" ht="15.75" customHeight="1">
      <c r="G886" s="55"/>
    </row>
    <row r="887" spans="7:7" ht="15.75" customHeight="1">
      <c r="G887" s="55"/>
    </row>
    <row r="888" spans="7:7" ht="15.75" customHeight="1">
      <c r="G888" s="55"/>
    </row>
    <row r="889" spans="7:7" ht="15.75" customHeight="1">
      <c r="G889" s="55"/>
    </row>
    <row r="890" spans="7:7" ht="15.75" customHeight="1">
      <c r="G890" s="55"/>
    </row>
    <row r="891" spans="7:7" ht="15.75" customHeight="1">
      <c r="G891" s="55"/>
    </row>
    <row r="892" spans="7:7" ht="15.75" customHeight="1">
      <c r="G892" s="55"/>
    </row>
    <row r="893" spans="7:7" ht="15.75" customHeight="1">
      <c r="G893" s="55"/>
    </row>
    <row r="894" spans="7:7" ht="15.75" customHeight="1">
      <c r="G894" s="55"/>
    </row>
    <row r="895" spans="7:7" ht="15.75" customHeight="1">
      <c r="G895" s="55"/>
    </row>
    <row r="896" spans="7:7" ht="15.75" customHeight="1">
      <c r="G896" s="55"/>
    </row>
    <row r="897" spans="7:7" ht="15.75" customHeight="1">
      <c r="G897" s="55"/>
    </row>
    <row r="898" spans="7:7" ht="15.75" customHeight="1">
      <c r="G898" s="55"/>
    </row>
    <row r="899" spans="7:7" ht="15.75" customHeight="1">
      <c r="G899" s="55"/>
    </row>
    <row r="900" spans="7:7" ht="15.75" customHeight="1">
      <c r="G900" s="55"/>
    </row>
    <row r="901" spans="7:7" ht="15.75" customHeight="1">
      <c r="G901" s="55"/>
    </row>
    <row r="902" spans="7:7" ht="15.75" customHeight="1">
      <c r="G902" s="55"/>
    </row>
    <row r="903" spans="7:7" ht="15.75" customHeight="1">
      <c r="G903" s="55"/>
    </row>
    <row r="904" spans="7:7" ht="15.75" customHeight="1">
      <c r="G904" s="55"/>
    </row>
    <row r="905" spans="7:7" ht="15.75" customHeight="1">
      <c r="G905" s="55"/>
    </row>
    <row r="906" spans="7:7" ht="15.75" customHeight="1">
      <c r="G906" s="55"/>
    </row>
    <row r="907" spans="7:7" ht="15.75" customHeight="1">
      <c r="G907" s="55"/>
    </row>
    <row r="908" spans="7:7" ht="15.75" customHeight="1">
      <c r="G908" s="55"/>
    </row>
    <row r="909" spans="7:7" ht="15.75" customHeight="1">
      <c r="G909" s="55"/>
    </row>
    <row r="910" spans="7:7" ht="15.75" customHeight="1">
      <c r="G910" s="55"/>
    </row>
    <row r="911" spans="7:7" ht="15.75" customHeight="1">
      <c r="G911" s="55"/>
    </row>
    <row r="912" spans="7:7" ht="15.75" customHeight="1">
      <c r="G912" s="55"/>
    </row>
    <row r="913" spans="7:7" ht="15.75" customHeight="1">
      <c r="G913" s="55"/>
    </row>
    <row r="914" spans="7:7" ht="15.75" customHeight="1">
      <c r="G914" s="55"/>
    </row>
    <row r="915" spans="7:7" ht="15.75" customHeight="1">
      <c r="G915" s="55"/>
    </row>
    <row r="916" spans="7:7" ht="15.75" customHeight="1">
      <c r="G916" s="55"/>
    </row>
    <row r="917" spans="7:7" ht="15.75" customHeight="1">
      <c r="G917" s="55"/>
    </row>
    <row r="918" spans="7:7" ht="15.75" customHeight="1">
      <c r="G918" s="55"/>
    </row>
    <row r="919" spans="7:7" ht="15.75" customHeight="1">
      <c r="G919" s="55"/>
    </row>
    <row r="920" spans="7:7" ht="15.75" customHeight="1">
      <c r="G920" s="55"/>
    </row>
    <row r="921" spans="7:7" ht="15.75" customHeight="1">
      <c r="G921" s="55"/>
    </row>
    <row r="922" spans="7:7" ht="15.75" customHeight="1">
      <c r="G922" s="55"/>
    </row>
    <row r="923" spans="7:7" ht="15.75" customHeight="1">
      <c r="G923" s="55"/>
    </row>
    <row r="924" spans="7:7" ht="15.75" customHeight="1">
      <c r="G924" s="55"/>
    </row>
    <row r="925" spans="7:7" ht="15.75" customHeight="1">
      <c r="G925" s="55"/>
    </row>
    <row r="926" spans="7:7" ht="15.75" customHeight="1">
      <c r="G926" s="55"/>
    </row>
    <row r="927" spans="7:7" ht="15.75" customHeight="1">
      <c r="G927" s="55"/>
    </row>
    <row r="928" spans="7:7" ht="15.75" customHeight="1">
      <c r="G928" s="55"/>
    </row>
    <row r="929" spans="7:7" ht="15.75" customHeight="1">
      <c r="G929" s="55"/>
    </row>
    <row r="930" spans="7:7" ht="15.75" customHeight="1">
      <c r="G930" s="55"/>
    </row>
    <row r="931" spans="7:7" ht="15.75" customHeight="1">
      <c r="G931" s="55"/>
    </row>
    <row r="932" spans="7:7" ht="15.75" customHeight="1">
      <c r="G932" s="55"/>
    </row>
    <row r="933" spans="7:7" ht="15.75" customHeight="1">
      <c r="G933" s="55"/>
    </row>
    <row r="934" spans="7:7" ht="15.75" customHeight="1">
      <c r="G934" s="55"/>
    </row>
    <row r="935" spans="7:7" ht="15.75" customHeight="1">
      <c r="G935" s="55"/>
    </row>
    <row r="936" spans="7:7" ht="15.75" customHeight="1">
      <c r="G936" s="55"/>
    </row>
    <row r="937" spans="7:7" ht="15.75" customHeight="1">
      <c r="G937" s="55"/>
    </row>
    <row r="938" spans="7:7" ht="15.75" customHeight="1">
      <c r="G938" s="55"/>
    </row>
    <row r="939" spans="7:7" ht="15.75" customHeight="1">
      <c r="G939" s="55"/>
    </row>
    <row r="940" spans="7:7" ht="15.75" customHeight="1">
      <c r="G940" s="55"/>
    </row>
    <row r="941" spans="7:7" ht="15.75" customHeight="1">
      <c r="G941" s="55"/>
    </row>
    <row r="942" spans="7:7" ht="15.75" customHeight="1">
      <c r="G942" s="55"/>
    </row>
    <row r="943" spans="7:7" ht="15.75" customHeight="1">
      <c r="G943" s="55"/>
    </row>
    <row r="944" spans="7:7" ht="15.75" customHeight="1">
      <c r="G944" s="55"/>
    </row>
    <row r="945" spans="7:7" ht="15.75" customHeight="1">
      <c r="G945" s="55"/>
    </row>
    <row r="946" spans="7:7" ht="15.75" customHeight="1">
      <c r="G946" s="55"/>
    </row>
    <row r="947" spans="7:7" ht="15.75" customHeight="1">
      <c r="G947" s="55"/>
    </row>
    <row r="948" spans="7:7" ht="15.75" customHeight="1">
      <c r="G948" s="55"/>
    </row>
    <row r="949" spans="7:7" ht="15.75" customHeight="1">
      <c r="G949" s="55"/>
    </row>
    <row r="950" spans="7:7" ht="15.75" customHeight="1">
      <c r="G950" s="55"/>
    </row>
    <row r="951" spans="7:7" ht="15.75" customHeight="1">
      <c r="G951" s="55"/>
    </row>
    <row r="952" spans="7:7" ht="15.75" customHeight="1">
      <c r="G952" s="55"/>
    </row>
    <row r="953" spans="7:7" ht="15.75" customHeight="1">
      <c r="G953" s="55"/>
    </row>
    <row r="954" spans="7:7" ht="15.75" customHeight="1">
      <c r="G954" s="55"/>
    </row>
    <row r="955" spans="7:7" ht="15.75" customHeight="1">
      <c r="G955" s="55"/>
    </row>
    <row r="956" spans="7:7" ht="15.75" customHeight="1">
      <c r="G956" s="55"/>
    </row>
    <row r="957" spans="7:7" ht="15.75" customHeight="1">
      <c r="G957" s="55"/>
    </row>
    <row r="958" spans="7:7" ht="15.75" customHeight="1">
      <c r="G958" s="55"/>
    </row>
    <row r="959" spans="7:7" ht="15.75" customHeight="1">
      <c r="G959" s="55"/>
    </row>
    <row r="960" spans="7:7" ht="15.75" customHeight="1">
      <c r="G960" s="55"/>
    </row>
    <row r="961" spans="7:7" ht="15.75" customHeight="1">
      <c r="G961" s="55"/>
    </row>
    <row r="962" spans="7:7" ht="15.75" customHeight="1">
      <c r="G962" s="55"/>
    </row>
    <row r="963" spans="7:7" ht="15.75" customHeight="1">
      <c r="G963" s="55"/>
    </row>
    <row r="964" spans="7:7" ht="15.75" customHeight="1">
      <c r="G964" s="55"/>
    </row>
    <row r="965" spans="7:7" ht="15.75" customHeight="1">
      <c r="G965" s="55"/>
    </row>
    <row r="966" spans="7:7" ht="15.75" customHeight="1">
      <c r="G966" s="55"/>
    </row>
    <row r="967" spans="7:7" ht="15.75" customHeight="1">
      <c r="G967" s="55"/>
    </row>
    <row r="968" spans="7:7" ht="15.75" customHeight="1">
      <c r="G968" s="55"/>
    </row>
    <row r="969" spans="7:7" ht="15.75" customHeight="1">
      <c r="G969" s="55"/>
    </row>
    <row r="970" spans="7:7" ht="15.75" customHeight="1">
      <c r="G970" s="55"/>
    </row>
    <row r="971" spans="7:7" ht="15.75" customHeight="1">
      <c r="G971" s="55"/>
    </row>
    <row r="972" spans="7:7" ht="15.75" customHeight="1">
      <c r="G972" s="55"/>
    </row>
    <row r="973" spans="7:7" ht="15.75" customHeight="1">
      <c r="G973" s="55"/>
    </row>
    <row r="974" spans="7:7" ht="15.75" customHeight="1">
      <c r="G974" s="55"/>
    </row>
    <row r="975" spans="7:7" ht="15.75" customHeight="1">
      <c r="G975" s="55"/>
    </row>
    <row r="976" spans="7:7" ht="15.75" customHeight="1">
      <c r="G976" s="55"/>
    </row>
    <row r="977" spans="7:7" ht="15.75" customHeight="1">
      <c r="G977" s="55"/>
    </row>
    <row r="978" spans="7:7" ht="15.75" customHeight="1">
      <c r="G978" s="55"/>
    </row>
    <row r="979" spans="7:7" ht="15.75" customHeight="1">
      <c r="G979" s="55"/>
    </row>
    <row r="980" spans="7:7" ht="15.75" customHeight="1">
      <c r="G980" s="55"/>
    </row>
    <row r="981" spans="7:7" ht="15.75" customHeight="1">
      <c r="G981" s="55"/>
    </row>
    <row r="982" spans="7:7" ht="15.75" customHeight="1">
      <c r="G982" s="55"/>
    </row>
    <row r="983" spans="7:7" ht="15.75" customHeight="1">
      <c r="G983" s="55"/>
    </row>
    <row r="984" spans="7:7" ht="15.75" customHeight="1">
      <c r="G984" s="55"/>
    </row>
    <row r="985" spans="7:7" ht="15.75" customHeight="1">
      <c r="G985" s="55"/>
    </row>
    <row r="986" spans="7:7" ht="15.75" customHeight="1">
      <c r="G986" s="55"/>
    </row>
    <row r="987" spans="7:7" ht="15.75" customHeight="1">
      <c r="G987" s="55"/>
    </row>
    <row r="988" spans="7:7" ht="15.75" customHeight="1">
      <c r="G988" s="55"/>
    </row>
    <row r="989" spans="7:7" ht="15.75" customHeight="1">
      <c r="G989" s="55"/>
    </row>
    <row r="990" spans="7:7" ht="15.75" customHeight="1">
      <c r="G990" s="55"/>
    </row>
    <row r="991" spans="7:7" ht="15.75" customHeight="1">
      <c r="G991" s="55"/>
    </row>
    <row r="992" spans="7:7" ht="15.75" customHeight="1">
      <c r="G992" s="55"/>
    </row>
    <row r="993" spans="7:7" ht="15.75" customHeight="1">
      <c r="G993" s="55"/>
    </row>
    <row r="994" spans="7:7" ht="15.75" customHeight="1">
      <c r="G994" s="55"/>
    </row>
    <row r="995" spans="7:7" ht="15.75" customHeight="1">
      <c r="G995" s="55"/>
    </row>
    <row r="996" spans="7:7" ht="15.75" customHeight="1">
      <c r="G996" s="55"/>
    </row>
    <row r="997" spans="7:7" ht="15.75" customHeight="1">
      <c r="G997" s="55"/>
    </row>
    <row r="998" spans="7:7" ht="15.75" customHeight="1">
      <c r="G998" s="55"/>
    </row>
    <row r="999" spans="7:7" ht="15.75" customHeight="1">
      <c r="G999" s="55"/>
    </row>
    <row r="1000" spans="7:7" ht="15.75" customHeight="1">
      <c r="G1000" s="55"/>
    </row>
    <row r="1001" spans="7:7" ht="15.75" customHeight="1">
      <c r="G1001" s="55"/>
    </row>
    <row r="1002" spans="7:7" ht="15.75" customHeight="1">
      <c r="G1002" s="55"/>
    </row>
    <row r="1003" spans="7:7" ht="15.75" customHeight="1">
      <c r="G1003" s="55"/>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Matrix</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amr muhamed</cp:lastModifiedBy>
  <dcterms:created xsi:type="dcterms:W3CDTF">2025-01-01T08:05:09Z</dcterms:created>
  <dcterms:modified xsi:type="dcterms:W3CDTF">2025-01-01T14:27:06Z</dcterms:modified>
</cp:coreProperties>
</file>