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Peiro/Desktop/"/>
    </mc:Choice>
  </mc:AlternateContent>
  <xr:revisionPtr revIDLastSave="0" documentId="13_ncr:1_{E45C0E45-3F27-284F-A56E-F39D23831024}" xr6:coauthVersionLast="40" xr6:coauthVersionMax="40" xr10:uidLastSave="{00000000-0000-0000-0000-000000000000}"/>
  <bookViews>
    <workbookView xWindow="560" yWindow="460" windowWidth="24820" windowHeight="12320" activeTab="1" xr2:uid="{00000000-000D-0000-FFFF-FFFF00000000}"/>
  </bookViews>
  <sheets>
    <sheet name="Inicio" sheetId="1" r:id="rId1"/>
    <sheet name="Evolución Denuncias" sheetId="2" r:id="rId2"/>
    <sheet name="Evolución Renuncias" sheetId="3" r:id="rId3"/>
    <sheet name="Evolución Víctimas" sheetId="4" r:id="rId4"/>
    <sheet name="Evolución Órdenes y Medidas" sheetId="5" r:id="rId5"/>
    <sheet name="Personas Enjuiciadas" sheetId="6" r:id="rId6"/>
    <sheet name="Jdos Penal_Personas Enjuiciadas" sheetId="7" r:id="rId7"/>
    <sheet name="Jdos Penal_Sentencias" sheetId="8" r:id="rId8"/>
    <sheet name="Jdos Menores_Personas Enjuiciad" sheetId="9" r:id="rId9"/>
    <sheet name="Jdos Menores_Sentencias" sheetId="10" r:id="rId10"/>
    <sheet name="Jdos Guardia_Asuntos" sheetId="11" r:id="rId11"/>
    <sheet name="Jdos Guardia_Órdenes Protección" sheetId="12" r:id="rId12"/>
    <sheet name="Audiencias_Pers Enjuiciadas" sheetId="13" r:id="rId13"/>
    <sheet name="Audiencias_Pers Enjuic por Sexo" sheetId="14" r:id="rId14"/>
    <sheet name="Audiencias_Sentencias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9" i="2" l="1"/>
  <c r="C37" i="15" l="1"/>
  <c r="D37" i="15"/>
  <c r="E37" i="15"/>
  <c r="F37" i="15"/>
  <c r="G37" i="15"/>
  <c r="H37" i="15"/>
  <c r="I37" i="15"/>
  <c r="J37" i="15"/>
  <c r="K37" i="15"/>
  <c r="L37" i="15"/>
  <c r="M37" i="15"/>
  <c r="N37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Q52" i="14" l="1"/>
  <c r="P52" i="14"/>
  <c r="O52" i="14"/>
  <c r="N52" i="14"/>
  <c r="M52" i="14"/>
  <c r="Q51" i="14"/>
  <c r="P51" i="14"/>
  <c r="O51" i="14"/>
  <c r="N51" i="14"/>
  <c r="M51" i="14"/>
  <c r="Q50" i="14"/>
  <c r="P50" i="14"/>
  <c r="O50" i="14"/>
  <c r="N50" i="14"/>
  <c r="M50" i="14"/>
  <c r="Q49" i="14"/>
  <c r="P49" i="14"/>
  <c r="O49" i="14"/>
  <c r="N49" i="14"/>
  <c r="M49" i="14"/>
  <c r="Q48" i="14"/>
  <c r="P48" i="14"/>
  <c r="O48" i="14"/>
  <c r="N48" i="14"/>
  <c r="M48" i="14"/>
  <c r="Q47" i="14"/>
  <c r="P47" i="14"/>
  <c r="O47" i="14"/>
  <c r="N47" i="14"/>
  <c r="M47" i="14"/>
  <c r="Q46" i="14"/>
  <c r="P46" i="14"/>
  <c r="O46" i="14"/>
  <c r="N46" i="14"/>
  <c r="M46" i="14"/>
  <c r="Q45" i="14"/>
  <c r="P45" i="14"/>
  <c r="O45" i="14"/>
  <c r="N45" i="14"/>
  <c r="M45" i="14"/>
  <c r="Q44" i="14"/>
  <c r="P44" i="14"/>
  <c r="O44" i="14"/>
  <c r="N44" i="14"/>
  <c r="M44" i="14"/>
  <c r="Q43" i="14"/>
  <c r="P43" i="14"/>
  <c r="O43" i="14"/>
  <c r="N43" i="14"/>
  <c r="M43" i="14"/>
  <c r="Q42" i="14"/>
  <c r="P42" i="14"/>
  <c r="O42" i="14"/>
  <c r="N42" i="14"/>
  <c r="M42" i="14"/>
  <c r="Q41" i="14"/>
  <c r="P41" i="14"/>
  <c r="O41" i="14"/>
  <c r="N41" i="14"/>
  <c r="M41" i="14"/>
  <c r="Q40" i="14"/>
  <c r="P40" i="14"/>
  <c r="O40" i="14"/>
  <c r="N40" i="14"/>
  <c r="M40" i="14"/>
  <c r="Q39" i="14"/>
  <c r="P39" i="14"/>
  <c r="O39" i="14"/>
  <c r="N39" i="14"/>
  <c r="M39" i="14"/>
  <c r="Q38" i="14"/>
  <c r="P38" i="14"/>
  <c r="O38" i="14"/>
  <c r="N38" i="14"/>
  <c r="M38" i="14"/>
  <c r="Q37" i="14"/>
  <c r="P37" i="14"/>
  <c r="O37" i="14"/>
  <c r="N37" i="14"/>
  <c r="M37" i="14"/>
  <c r="Q36" i="14"/>
  <c r="P36" i="14"/>
  <c r="O36" i="14"/>
  <c r="N36" i="14"/>
  <c r="M36" i="14"/>
  <c r="Q35" i="14"/>
  <c r="P35" i="14"/>
  <c r="O35" i="14"/>
  <c r="N35" i="14"/>
  <c r="M35" i="14"/>
  <c r="Q28" i="14"/>
  <c r="P28" i="14"/>
  <c r="O28" i="14"/>
  <c r="N28" i="14"/>
  <c r="M28" i="14"/>
  <c r="Q27" i="14"/>
  <c r="P27" i="14"/>
  <c r="O27" i="14"/>
  <c r="N27" i="14"/>
  <c r="M27" i="14"/>
  <c r="Q26" i="14"/>
  <c r="P26" i="14"/>
  <c r="O26" i="14"/>
  <c r="N26" i="14"/>
  <c r="M26" i="14"/>
  <c r="Q25" i="14"/>
  <c r="P25" i="14"/>
  <c r="O25" i="14"/>
  <c r="N25" i="14"/>
  <c r="M25" i="14"/>
  <c r="Q24" i="14"/>
  <c r="P24" i="14"/>
  <c r="O24" i="14"/>
  <c r="N24" i="14"/>
  <c r="M24" i="14"/>
  <c r="Q23" i="14"/>
  <c r="P23" i="14"/>
  <c r="O23" i="14"/>
  <c r="N23" i="14"/>
  <c r="M23" i="14"/>
  <c r="Q22" i="14"/>
  <c r="P22" i="14"/>
  <c r="O22" i="14"/>
  <c r="N22" i="14"/>
  <c r="M22" i="14"/>
  <c r="Q21" i="14"/>
  <c r="P21" i="14"/>
  <c r="O21" i="14"/>
  <c r="N21" i="14"/>
  <c r="M21" i="14"/>
  <c r="Q20" i="14"/>
  <c r="P20" i="14"/>
  <c r="O20" i="14"/>
  <c r="N20" i="14"/>
  <c r="M20" i="14"/>
  <c r="Q19" i="14"/>
  <c r="P19" i="14"/>
  <c r="O19" i="14"/>
  <c r="N19" i="14"/>
  <c r="M19" i="14"/>
  <c r="Q18" i="14"/>
  <c r="P18" i="14"/>
  <c r="O18" i="14"/>
  <c r="N18" i="14"/>
  <c r="M18" i="14"/>
  <c r="Q17" i="14"/>
  <c r="P17" i="14"/>
  <c r="O17" i="14"/>
  <c r="N17" i="14"/>
  <c r="M17" i="14"/>
  <c r="Q16" i="14"/>
  <c r="P16" i="14"/>
  <c r="O16" i="14"/>
  <c r="N16" i="14"/>
  <c r="M16" i="14"/>
  <c r="Q15" i="14"/>
  <c r="P15" i="14"/>
  <c r="O15" i="14"/>
  <c r="N15" i="14"/>
  <c r="M15" i="14"/>
  <c r="Q14" i="14"/>
  <c r="P14" i="14"/>
  <c r="O14" i="14"/>
  <c r="N14" i="14"/>
  <c r="M14" i="14"/>
  <c r="Q13" i="14"/>
  <c r="P13" i="14"/>
  <c r="O13" i="14"/>
  <c r="N13" i="14"/>
  <c r="M13" i="14"/>
  <c r="Q12" i="14"/>
  <c r="P12" i="14"/>
  <c r="O12" i="14"/>
  <c r="N12" i="14"/>
  <c r="M12" i="14"/>
  <c r="Q11" i="14"/>
  <c r="P11" i="14"/>
  <c r="O11" i="14"/>
  <c r="N11" i="14"/>
  <c r="M11" i="14"/>
  <c r="Q28" i="13"/>
  <c r="P28" i="13"/>
  <c r="O28" i="13"/>
  <c r="N28" i="13"/>
  <c r="M28" i="13"/>
  <c r="Q27" i="13"/>
  <c r="P27" i="13"/>
  <c r="O27" i="13"/>
  <c r="N27" i="13"/>
  <c r="M27" i="13"/>
  <c r="Q26" i="13"/>
  <c r="P26" i="13"/>
  <c r="O26" i="13"/>
  <c r="N26" i="13"/>
  <c r="M26" i="13"/>
  <c r="Q25" i="13"/>
  <c r="P25" i="13"/>
  <c r="O25" i="13"/>
  <c r="N25" i="13"/>
  <c r="M25" i="13"/>
  <c r="Q24" i="13"/>
  <c r="P24" i="13"/>
  <c r="O24" i="13"/>
  <c r="N24" i="13"/>
  <c r="M24" i="13"/>
  <c r="Q23" i="13"/>
  <c r="P23" i="13"/>
  <c r="O23" i="13"/>
  <c r="N23" i="13"/>
  <c r="M23" i="13"/>
  <c r="Q22" i="13"/>
  <c r="P22" i="13"/>
  <c r="O22" i="13"/>
  <c r="N22" i="13"/>
  <c r="M22" i="13"/>
  <c r="Q21" i="13"/>
  <c r="P21" i="13"/>
  <c r="O21" i="13"/>
  <c r="N21" i="13"/>
  <c r="M21" i="13"/>
  <c r="Q20" i="13"/>
  <c r="P20" i="13"/>
  <c r="O20" i="13"/>
  <c r="N20" i="13"/>
  <c r="M20" i="13"/>
  <c r="Q19" i="13"/>
  <c r="P19" i="13"/>
  <c r="O19" i="13"/>
  <c r="N19" i="13"/>
  <c r="M19" i="13"/>
  <c r="Q18" i="13"/>
  <c r="P18" i="13"/>
  <c r="O18" i="13"/>
  <c r="N18" i="13"/>
  <c r="M18" i="13"/>
  <c r="Q17" i="13"/>
  <c r="P17" i="13"/>
  <c r="O17" i="13"/>
  <c r="N17" i="13"/>
  <c r="M17" i="13"/>
  <c r="Q16" i="13"/>
  <c r="P16" i="13"/>
  <c r="O16" i="13"/>
  <c r="N16" i="13"/>
  <c r="M16" i="13"/>
  <c r="Q15" i="13"/>
  <c r="P15" i="13"/>
  <c r="O15" i="13"/>
  <c r="N15" i="13"/>
  <c r="M15" i="13"/>
  <c r="Q14" i="13"/>
  <c r="P14" i="13"/>
  <c r="O14" i="13"/>
  <c r="N14" i="13"/>
  <c r="M14" i="13"/>
  <c r="Q13" i="13"/>
  <c r="P13" i="13"/>
  <c r="O13" i="13"/>
  <c r="N13" i="13"/>
  <c r="M13" i="13"/>
  <c r="Q12" i="13"/>
  <c r="P12" i="13"/>
  <c r="O12" i="13"/>
  <c r="N12" i="13"/>
  <c r="M12" i="13"/>
  <c r="Q11" i="13"/>
  <c r="P11" i="13"/>
  <c r="O11" i="13"/>
  <c r="N11" i="13"/>
  <c r="M11" i="13"/>
  <c r="I15" i="12"/>
  <c r="J15" i="12"/>
  <c r="K15" i="12"/>
  <c r="I16" i="12"/>
  <c r="J16" i="12"/>
  <c r="K16" i="12"/>
  <c r="I17" i="12"/>
  <c r="J17" i="12"/>
  <c r="K17" i="12"/>
  <c r="I18" i="12"/>
  <c r="J18" i="12"/>
  <c r="K18" i="12"/>
  <c r="I19" i="12"/>
  <c r="J19" i="12"/>
  <c r="K19" i="12"/>
  <c r="I20" i="12"/>
  <c r="J20" i="12"/>
  <c r="K20" i="12"/>
  <c r="I21" i="12"/>
  <c r="J21" i="12"/>
  <c r="K21" i="12"/>
  <c r="I22" i="12"/>
  <c r="J22" i="12"/>
  <c r="K22" i="12"/>
  <c r="I23" i="12"/>
  <c r="J23" i="12"/>
  <c r="K23" i="12"/>
  <c r="I24" i="12"/>
  <c r="J24" i="12"/>
  <c r="K24" i="12"/>
  <c r="I25" i="12"/>
  <c r="J25" i="12"/>
  <c r="K25" i="12"/>
  <c r="I26" i="12"/>
  <c r="J26" i="12"/>
  <c r="K26" i="12"/>
  <c r="I27" i="12"/>
  <c r="J27" i="12"/>
  <c r="K27" i="12"/>
  <c r="I28" i="12"/>
  <c r="J28" i="12"/>
  <c r="K28" i="12"/>
  <c r="I29" i="12"/>
  <c r="J29" i="12"/>
  <c r="K29" i="12"/>
  <c r="I30" i="12"/>
  <c r="J30" i="12"/>
  <c r="K30" i="12"/>
  <c r="I31" i="12"/>
  <c r="J31" i="12"/>
  <c r="K31" i="12"/>
  <c r="I32" i="12"/>
  <c r="J32" i="12"/>
  <c r="K32" i="12"/>
  <c r="T33" i="11"/>
  <c r="S33" i="11"/>
  <c r="R33" i="11"/>
  <c r="Q33" i="11"/>
  <c r="P33" i="11"/>
  <c r="O33" i="11"/>
  <c r="T32" i="11"/>
  <c r="S32" i="11"/>
  <c r="R32" i="11"/>
  <c r="Q32" i="11"/>
  <c r="P32" i="11"/>
  <c r="O32" i="11"/>
  <c r="T31" i="11"/>
  <c r="S31" i="11"/>
  <c r="R31" i="11"/>
  <c r="Q31" i="11"/>
  <c r="P31" i="11"/>
  <c r="O31" i="11"/>
  <c r="T30" i="11"/>
  <c r="S30" i="11"/>
  <c r="R30" i="11"/>
  <c r="Q30" i="11"/>
  <c r="P30" i="11"/>
  <c r="O30" i="11"/>
  <c r="T29" i="11"/>
  <c r="S29" i="11"/>
  <c r="R29" i="11"/>
  <c r="Q29" i="11"/>
  <c r="P29" i="11"/>
  <c r="O29" i="11"/>
  <c r="T28" i="11"/>
  <c r="S28" i="11"/>
  <c r="R28" i="11"/>
  <c r="Q28" i="11"/>
  <c r="P28" i="11"/>
  <c r="O28" i="11"/>
  <c r="T27" i="11"/>
  <c r="S27" i="11"/>
  <c r="R27" i="11"/>
  <c r="Q27" i="11"/>
  <c r="P27" i="11"/>
  <c r="O27" i="11"/>
  <c r="T26" i="11"/>
  <c r="S26" i="11"/>
  <c r="R26" i="11"/>
  <c r="Q26" i="11"/>
  <c r="P26" i="11"/>
  <c r="O26" i="11"/>
  <c r="T25" i="11"/>
  <c r="S25" i="11"/>
  <c r="R25" i="11"/>
  <c r="Q25" i="11"/>
  <c r="P25" i="11"/>
  <c r="O25" i="11"/>
  <c r="T24" i="11"/>
  <c r="S24" i="11"/>
  <c r="R24" i="11"/>
  <c r="Q24" i="11"/>
  <c r="P24" i="11"/>
  <c r="O24" i="11"/>
  <c r="T23" i="11"/>
  <c r="S23" i="11"/>
  <c r="R23" i="11"/>
  <c r="Q23" i="11"/>
  <c r="P23" i="11"/>
  <c r="O23" i="11"/>
  <c r="T22" i="11"/>
  <c r="S22" i="11"/>
  <c r="R22" i="11"/>
  <c r="Q22" i="11"/>
  <c r="P22" i="11"/>
  <c r="O22" i="11"/>
  <c r="T21" i="11"/>
  <c r="S21" i="11"/>
  <c r="R21" i="11"/>
  <c r="Q21" i="11"/>
  <c r="P21" i="11"/>
  <c r="O21" i="11"/>
  <c r="T20" i="11"/>
  <c r="S20" i="11"/>
  <c r="R20" i="11"/>
  <c r="Q20" i="11"/>
  <c r="P20" i="11"/>
  <c r="O20" i="11"/>
  <c r="T19" i="11"/>
  <c r="S19" i="11"/>
  <c r="R19" i="11"/>
  <c r="Q19" i="11"/>
  <c r="P19" i="11"/>
  <c r="O19" i="11"/>
  <c r="T18" i="11"/>
  <c r="S18" i="11"/>
  <c r="R18" i="11"/>
  <c r="Q18" i="11"/>
  <c r="P18" i="11"/>
  <c r="O18" i="11"/>
  <c r="T17" i="11"/>
  <c r="S17" i="11"/>
  <c r="R17" i="11"/>
  <c r="Q17" i="11"/>
  <c r="P17" i="11"/>
  <c r="O17" i="11"/>
  <c r="T16" i="11"/>
  <c r="S16" i="11"/>
  <c r="R16" i="11"/>
  <c r="Q16" i="11"/>
  <c r="P16" i="11"/>
  <c r="O16" i="11"/>
  <c r="C34" i="10"/>
  <c r="D34" i="10"/>
  <c r="E34" i="10"/>
  <c r="F34" i="10"/>
  <c r="C35" i="10"/>
  <c r="D35" i="10"/>
  <c r="E35" i="10"/>
  <c r="F35" i="10"/>
  <c r="F51" i="10"/>
  <c r="E51" i="10"/>
  <c r="D51" i="10"/>
  <c r="C51" i="10"/>
  <c r="F50" i="10"/>
  <c r="E50" i="10"/>
  <c r="D50" i="10"/>
  <c r="C50" i="10"/>
  <c r="F49" i="10"/>
  <c r="E49" i="10"/>
  <c r="D49" i="10"/>
  <c r="C49" i="10"/>
  <c r="F48" i="10"/>
  <c r="E48" i="10"/>
  <c r="D48" i="10"/>
  <c r="C48" i="10"/>
  <c r="F47" i="10"/>
  <c r="E47" i="10"/>
  <c r="D47" i="10"/>
  <c r="C47" i="10"/>
  <c r="F46" i="10"/>
  <c r="E46" i="10"/>
  <c r="D46" i="10"/>
  <c r="C46" i="10"/>
  <c r="F45" i="10"/>
  <c r="E45" i="10"/>
  <c r="D45" i="10"/>
  <c r="C45" i="10"/>
  <c r="F44" i="10"/>
  <c r="E44" i="10"/>
  <c r="D44" i="10"/>
  <c r="C44" i="10"/>
  <c r="F43" i="10"/>
  <c r="E43" i="10"/>
  <c r="D43" i="10"/>
  <c r="C43" i="10"/>
  <c r="F42" i="10"/>
  <c r="E42" i="10"/>
  <c r="D42" i="10"/>
  <c r="C42" i="10"/>
  <c r="F41" i="10"/>
  <c r="E41" i="10"/>
  <c r="D41" i="10"/>
  <c r="C41" i="10"/>
  <c r="F40" i="10"/>
  <c r="E40" i="10"/>
  <c r="D40" i="10"/>
  <c r="C40" i="10"/>
  <c r="F39" i="10"/>
  <c r="E39" i="10"/>
  <c r="D39" i="10"/>
  <c r="C39" i="10"/>
  <c r="F38" i="10"/>
  <c r="E38" i="10"/>
  <c r="D38" i="10"/>
  <c r="C38" i="10"/>
  <c r="F37" i="10"/>
  <c r="E37" i="10"/>
  <c r="D37" i="10"/>
  <c r="C37" i="10"/>
  <c r="F36" i="10"/>
  <c r="E36" i="10"/>
  <c r="D36" i="10"/>
  <c r="C36" i="10"/>
  <c r="H51" i="9"/>
  <c r="G51" i="9"/>
  <c r="F51" i="9"/>
  <c r="E51" i="9"/>
  <c r="D51" i="9"/>
  <c r="C51" i="9"/>
  <c r="H50" i="9"/>
  <c r="G50" i="9"/>
  <c r="F50" i="9"/>
  <c r="E50" i="9"/>
  <c r="D50" i="9"/>
  <c r="C50" i="9"/>
  <c r="H49" i="9"/>
  <c r="G49" i="9"/>
  <c r="F49" i="9"/>
  <c r="E49" i="9"/>
  <c r="D49" i="9"/>
  <c r="C49" i="9"/>
  <c r="H48" i="9"/>
  <c r="G48" i="9"/>
  <c r="F48" i="9"/>
  <c r="E48" i="9"/>
  <c r="D48" i="9"/>
  <c r="C48" i="9"/>
  <c r="H47" i="9"/>
  <c r="G47" i="9"/>
  <c r="F47" i="9"/>
  <c r="E47" i="9"/>
  <c r="D47" i="9"/>
  <c r="C47" i="9"/>
  <c r="H46" i="9"/>
  <c r="G46" i="9"/>
  <c r="F46" i="9"/>
  <c r="E46" i="9"/>
  <c r="D46" i="9"/>
  <c r="C46" i="9"/>
  <c r="H45" i="9"/>
  <c r="G45" i="9"/>
  <c r="F45" i="9"/>
  <c r="E45" i="9"/>
  <c r="D45" i="9"/>
  <c r="C45" i="9"/>
  <c r="H44" i="9"/>
  <c r="G44" i="9"/>
  <c r="F44" i="9"/>
  <c r="E44" i="9"/>
  <c r="D44" i="9"/>
  <c r="C44" i="9"/>
  <c r="H43" i="9"/>
  <c r="G43" i="9"/>
  <c r="F43" i="9"/>
  <c r="E43" i="9"/>
  <c r="D43" i="9"/>
  <c r="C43" i="9"/>
  <c r="H42" i="9"/>
  <c r="G42" i="9"/>
  <c r="F42" i="9"/>
  <c r="E42" i="9"/>
  <c r="D42" i="9"/>
  <c r="C42" i="9"/>
  <c r="H41" i="9"/>
  <c r="G41" i="9"/>
  <c r="F41" i="9"/>
  <c r="E41" i="9"/>
  <c r="D41" i="9"/>
  <c r="C41" i="9"/>
  <c r="H40" i="9"/>
  <c r="G40" i="9"/>
  <c r="F40" i="9"/>
  <c r="E40" i="9"/>
  <c r="D40" i="9"/>
  <c r="C40" i="9"/>
  <c r="H39" i="9"/>
  <c r="G39" i="9"/>
  <c r="F39" i="9"/>
  <c r="E39" i="9"/>
  <c r="D39" i="9"/>
  <c r="C39" i="9"/>
  <c r="H38" i="9"/>
  <c r="G38" i="9"/>
  <c r="F38" i="9"/>
  <c r="E38" i="9"/>
  <c r="D38" i="9"/>
  <c r="C38" i="9"/>
  <c r="H37" i="9"/>
  <c r="G37" i="9"/>
  <c r="F37" i="9"/>
  <c r="E37" i="9"/>
  <c r="D37" i="9"/>
  <c r="C37" i="9"/>
  <c r="H36" i="9"/>
  <c r="G36" i="9"/>
  <c r="F36" i="9"/>
  <c r="E36" i="9"/>
  <c r="D36" i="9"/>
  <c r="C36" i="9"/>
  <c r="H35" i="9"/>
  <c r="G35" i="9"/>
  <c r="F35" i="9"/>
  <c r="E35" i="9"/>
  <c r="D35" i="9"/>
  <c r="C35" i="9"/>
  <c r="H34" i="9"/>
  <c r="G34" i="9"/>
  <c r="F34" i="9"/>
  <c r="E34" i="9"/>
  <c r="D34" i="9"/>
  <c r="C34" i="9"/>
  <c r="N28" i="8"/>
  <c r="M28" i="8"/>
  <c r="L28" i="8"/>
  <c r="K28" i="8"/>
  <c r="N27" i="8"/>
  <c r="M27" i="8"/>
  <c r="L27" i="8"/>
  <c r="K27" i="8"/>
  <c r="N26" i="8"/>
  <c r="M26" i="8"/>
  <c r="L26" i="8"/>
  <c r="K26" i="8"/>
  <c r="N25" i="8"/>
  <c r="M25" i="8"/>
  <c r="L25" i="8"/>
  <c r="K25" i="8"/>
  <c r="N24" i="8"/>
  <c r="M24" i="8"/>
  <c r="L24" i="8"/>
  <c r="K24" i="8"/>
  <c r="N23" i="8"/>
  <c r="M23" i="8"/>
  <c r="L23" i="8"/>
  <c r="K23" i="8"/>
  <c r="N22" i="8"/>
  <c r="M22" i="8"/>
  <c r="L22" i="8"/>
  <c r="K22" i="8"/>
  <c r="N21" i="8"/>
  <c r="M21" i="8"/>
  <c r="L21" i="8"/>
  <c r="K21" i="8"/>
  <c r="N20" i="8"/>
  <c r="M20" i="8"/>
  <c r="L20" i="8"/>
  <c r="K20" i="8"/>
  <c r="N19" i="8"/>
  <c r="M19" i="8"/>
  <c r="L19" i="8"/>
  <c r="K19" i="8"/>
  <c r="N18" i="8"/>
  <c r="M18" i="8"/>
  <c r="L18" i="8"/>
  <c r="K18" i="8"/>
  <c r="N17" i="8"/>
  <c r="M17" i="8"/>
  <c r="L17" i="8"/>
  <c r="K17" i="8"/>
  <c r="N16" i="8"/>
  <c r="M16" i="8"/>
  <c r="L16" i="8"/>
  <c r="K16" i="8"/>
  <c r="N15" i="8"/>
  <c r="M15" i="8"/>
  <c r="L15" i="8"/>
  <c r="K15" i="8"/>
  <c r="N14" i="8"/>
  <c r="M14" i="8"/>
  <c r="L14" i="8"/>
  <c r="K14" i="8"/>
  <c r="N13" i="8"/>
  <c r="M13" i="8"/>
  <c r="L13" i="8"/>
  <c r="K13" i="8"/>
  <c r="N12" i="8"/>
  <c r="M12" i="8"/>
  <c r="L12" i="8"/>
  <c r="K12" i="8"/>
  <c r="N11" i="8"/>
  <c r="M11" i="8"/>
  <c r="L11" i="8"/>
  <c r="K11" i="8"/>
  <c r="Q28" i="7"/>
  <c r="P28" i="7"/>
  <c r="O28" i="7"/>
  <c r="N28" i="7"/>
  <c r="M28" i="7"/>
  <c r="Q27" i="7"/>
  <c r="P27" i="7"/>
  <c r="O27" i="7"/>
  <c r="N27" i="7"/>
  <c r="M27" i="7"/>
  <c r="Q26" i="7"/>
  <c r="P26" i="7"/>
  <c r="O26" i="7"/>
  <c r="N26" i="7"/>
  <c r="M26" i="7"/>
  <c r="Q25" i="7"/>
  <c r="P25" i="7"/>
  <c r="O25" i="7"/>
  <c r="N25" i="7"/>
  <c r="M25" i="7"/>
  <c r="Q24" i="7"/>
  <c r="P24" i="7"/>
  <c r="O24" i="7"/>
  <c r="N24" i="7"/>
  <c r="M24" i="7"/>
  <c r="Q23" i="7"/>
  <c r="P23" i="7"/>
  <c r="O23" i="7"/>
  <c r="N23" i="7"/>
  <c r="M23" i="7"/>
  <c r="Q22" i="7"/>
  <c r="P22" i="7"/>
  <c r="O22" i="7"/>
  <c r="N22" i="7"/>
  <c r="M22" i="7"/>
  <c r="Q21" i="7"/>
  <c r="P21" i="7"/>
  <c r="O21" i="7"/>
  <c r="N21" i="7"/>
  <c r="M21" i="7"/>
  <c r="Q20" i="7"/>
  <c r="P20" i="7"/>
  <c r="O20" i="7"/>
  <c r="N20" i="7"/>
  <c r="M20" i="7"/>
  <c r="Q19" i="7"/>
  <c r="P19" i="7"/>
  <c r="O19" i="7"/>
  <c r="N19" i="7"/>
  <c r="M19" i="7"/>
  <c r="Q18" i="7"/>
  <c r="P18" i="7"/>
  <c r="O18" i="7"/>
  <c r="N18" i="7"/>
  <c r="M18" i="7"/>
  <c r="Q17" i="7"/>
  <c r="P17" i="7"/>
  <c r="O17" i="7"/>
  <c r="N17" i="7"/>
  <c r="M17" i="7"/>
  <c r="Q16" i="7"/>
  <c r="P16" i="7"/>
  <c r="O16" i="7"/>
  <c r="N16" i="7"/>
  <c r="M16" i="7"/>
  <c r="Q15" i="7"/>
  <c r="P15" i="7"/>
  <c r="O15" i="7"/>
  <c r="N15" i="7"/>
  <c r="M15" i="7"/>
  <c r="Q14" i="7"/>
  <c r="P14" i="7"/>
  <c r="O14" i="7"/>
  <c r="N14" i="7"/>
  <c r="M14" i="7"/>
  <c r="Q13" i="7"/>
  <c r="P13" i="7"/>
  <c r="O13" i="7"/>
  <c r="N13" i="7"/>
  <c r="M13" i="7"/>
  <c r="Q12" i="7"/>
  <c r="P12" i="7"/>
  <c r="O12" i="7"/>
  <c r="N12" i="7"/>
  <c r="M12" i="7"/>
  <c r="Q11" i="7"/>
  <c r="P11" i="7"/>
  <c r="O11" i="7"/>
  <c r="N11" i="7"/>
  <c r="M11" i="7"/>
  <c r="Q28" i="6"/>
  <c r="P28" i="6"/>
  <c r="O28" i="6"/>
  <c r="N28" i="6"/>
  <c r="M28" i="6"/>
  <c r="Q27" i="6"/>
  <c r="P27" i="6"/>
  <c r="O27" i="6"/>
  <c r="N27" i="6"/>
  <c r="M27" i="6"/>
  <c r="Q26" i="6"/>
  <c r="P26" i="6"/>
  <c r="O26" i="6"/>
  <c r="N26" i="6"/>
  <c r="M26" i="6"/>
  <c r="Q25" i="6"/>
  <c r="P25" i="6"/>
  <c r="O25" i="6"/>
  <c r="N25" i="6"/>
  <c r="M25" i="6"/>
  <c r="Q24" i="6"/>
  <c r="P24" i="6"/>
  <c r="O24" i="6"/>
  <c r="N24" i="6"/>
  <c r="M24" i="6"/>
  <c r="Q23" i="6"/>
  <c r="P23" i="6"/>
  <c r="O23" i="6"/>
  <c r="N23" i="6"/>
  <c r="M23" i="6"/>
  <c r="Q22" i="6"/>
  <c r="P22" i="6"/>
  <c r="O22" i="6"/>
  <c r="N22" i="6"/>
  <c r="M22" i="6"/>
  <c r="Q21" i="6"/>
  <c r="P21" i="6"/>
  <c r="O21" i="6"/>
  <c r="N21" i="6"/>
  <c r="M21" i="6"/>
  <c r="Q20" i="6"/>
  <c r="P20" i="6"/>
  <c r="O20" i="6"/>
  <c r="N20" i="6"/>
  <c r="M20" i="6"/>
  <c r="Q19" i="6"/>
  <c r="P19" i="6"/>
  <c r="O19" i="6"/>
  <c r="N19" i="6"/>
  <c r="M19" i="6"/>
  <c r="Q18" i="6"/>
  <c r="P18" i="6"/>
  <c r="O18" i="6"/>
  <c r="N18" i="6"/>
  <c r="M18" i="6"/>
  <c r="Q17" i="6"/>
  <c r="P17" i="6"/>
  <c r="O17" i="6"/>
  <c r="N17" i="6"/>
  <c r="M17" i="6"/>
  <c r="Q16" i="6"/>
  <c r="P16" i="6"/>
  <c r="O16" i="6"/>
  <c r="N16" i="6"/>
  <c r="M16" i="6"/>
  <c r="Q15" i="6"/>
  <c r="P15" i="6"/>
  <c r="O15" i="6"/>
  <c r="N15" i="6"/>
  <c r="M15" i="6"/>
  <c r="Q14" i="6"/>
  <c r="P14" i="6"/>
  <c r="O14" i="6"/>
  <c r="N14" i="6"/>
  <c r="M14" i="6"/>
  <c r="Q13" i="6"/>
  <c r="P13" i="6"/>
  <c r="O13" i="6"/>
  <c r="N13" i="6"/>
  <c r="M13" i="6"/>
  <c r="Q12" i="6"/>
  <c r="P12" i="6"/>
  <c r="O12" i="6"/>
  <c r="N12" i="6"/>
  <c r="M12" i="6"/>
  <c r="Q11" i="6"/>
  <c r="P11" i="6"/>
  <c r="O11" i="6"/>
  <c r="N11" i="6"/>
  <c r="M11" i="6"/>
  <c r="N28" i="5"/>
  <c r="M28" i="5"/>
  <c r="L28" i="5"/>
  <c r="K28" i="5"/>
  <c r="N27" i="5"/>
  <c r="M27" i="5"/>
  <c r="L27" i="5"/>
  <c r="K27" i="5"/>
  <c r="N26" i="5"/>
  <c r="M26" i="5"/>
  <c r="L26" i="5"/>
  <c r="K26" i="5"/>
  <c r="N25" i="5"/>
  <c r="M25" i="5"/>
  <c r="L25" i="5"/>
  <c r="K25" i="5"/>
  <c r="N24" i="5"/>
  <c r="M24" i="5"/>
  <c r="L24" i="5"/>
  <c r="K24" i="5"/>
  <c r="N23" i="5"/>
  <c r="M23" i="5"/>
  <c r="L23" i="5"/>
  <c r="K23" i="5"/>
  <c r="N22" i="5"/>
  <c r="M22" i="5"/>
  <c r="L22" i="5"/>
  <c r="K22" i="5"/>
  <c r="N21" i="5"/>
  <c r="M21" i="5"/>
  <c r="L21" i="5"/>
  <c r="K21" i="5"/>
  <c r="N20" i="5"/>
  <c r="M20" i="5"/>
  <c r="L20" i="5"/>
  <c r="K20" i="5"/>
  <c r="N19" i="5"/>
  <c r="M19" i="5"/>
  <c r="L19" i="5"/>
  <c r="K19" i="5"/>
  <c r="N18" i="5"/>
  <c r="M18" i="5"/>
  <c r="L18" i="5"/>
  <c r="K18" i="5"/>
  <c r="N17" i="5"/>
  <c r="M17" i="5"/>
  <c r="L17" i="5"/>
  <c r="K17" i="5"/>
  <c r="N16" i="5"/>
  <c r="M16" i="5"/>
  <c r="L16" i="5"/>
  <c r="K16" i="5"/>
  <c r="N15" i="5"/>
  <c r="M15" i="5"/>
  <c r="L15" i="5"/>
  <c r="K15" i="5"/>
  <c r="N14" i="5"/>
  <c r="M14" i="5"/>
  <c r="L14" i="5"/>
  <c r="K14" i="5"/>
  <c r="N13" i="5"/>
  <c r="M13" i="5"/>
  <c r="L13" i="5"/>
  <c r="K13" i="5"/>
  <c r="N12" i="5"/>
  <c r="M12" i="5"/>
  <c r="L12" i="5"/>
  <c r="K12" i="5"/>
  <c r="N11" i="5"/>
  <c r="M11" i="5"/>
  <c r="L11" i="5"/>
  <c r="K11" i="5"/>
  <c r="K28" i="4"/>
  <c r="J28" i="4"/>
  <c r="I28" i="4"/>
  <c r="K27" i="4"/>
  <c r="J27" i="4"/>
  <c r="I27" i="4"/>
  <c r="K26" i="4"/>
  <c r="J26" i="4"/>
  <c r="I26" i="4"/>
  <c r="K25" i="4"/>
  <c r="J25" i="4"/>
  <c r="I25" i="4"/>
  <c r="K24" i="4"/>
  <c r="J24" i="4"/>
  <c r="I24" i="4"/>
  <c r="K23" i="4"/>
  <c r="J23" i="4"/>
  <c r="I23" i="4"/>
  <c r="K22" i="4"/>
  <c r="J22" i="4"/>
  <c r="I22" i="4"/>
  <c r="K21" i="4"/>
  <c r="J21" i="4"/>
  <c r="I21" i="4"/>
  <c r="K20" i="4"/>
  <c r="J20" i="4"/>
  <c r="I20" i="4"/>
  <c r="K19" i="4"/>
  <c r="J19" i="4"/>
  <c r="I19" i="4"/>
  <c r="K18" i="4"/>
  <c r="J18" i="4"/>
  <c r="I18" i="4"/>
  <c r="K17" i="4"/>
  <c r="J17" i="4"/>
  <c r="I17" i="4"/>
  <c r="K16" i="4"/>
  <c r="J16" i="4"/>
  <c r="I16" i="4"/>
  <c r="K15" i="4"/>
  <c r="J15" i="4"/>
  <c r="I15" i="4"/>
  <c r="K14" i="4"/>
  <c r="J14" i="4"/>
  <c r="I14" i="4"/>
  <c r="K13" i="4"/>
  <c r="J13" i="4"/>
  <c r="I13" i="4"/>
  <c r="K12" i="4"/>
  <c r="J12" i="4"/>
  <c r="I12" i="4"/>
  <c r="K11" i="4"/>
  <c r="J11" i="4"/>
  <c r="I11" i="4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11" i="3"/>
  <c r="M28" i="3" l="1"/>
  <c r="L28" i="3"/>
  <c r="K28" i="3"/>
  <c r="M27" i="3"/>
  <c r="L27" i="3"/>
  <c r="K27" i="3"/>
  <c r="M26" i="3"/>
  <c r="L26" i="3"/>
  <c r="K26" i="3"/>
  <c r="N26" i="3"/>
  <c r="N25" i="3"/>
  <c r="M25" i="3"/>
  <c r="L25" i="3"/>
  <c r="K25" i="3"/>
  <c r="M24" i="3"/>
  <c r="L24" i="3"/>
  <c r="K24" i="3"/>
  <c r="N24" i="3"/>
  <c r="M23" i="3"/>
  <c r="L23" i="3"/>
  <c r="K23" i="3"/>
  <c r="M22" i="3"/>
  <c r="L22" i="3"/>
  <c r="K22" i="3"/>
  <c r="N22" i="3"/>
  <c r="M21" i="3"/>
  <c r="L21" i="3"/>
  <c r="K21" i="3"/>
  <c r="N21" i="3"/>
  <c r="M20" i="3"/>
  <c r="L20" i="3"/>
  <c r="K20" i="3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N14" i="3"/>
  <c r="N13" i="3"/>
  <c r="M13" i="3"/>
  <c r="L13" i="3"/>
  <c r="K13" i="3"/>
  <c r="M12" i="3"/>
  <c r="L12" i="3"/>
  <c r="K12" i="3"/>
  <c r="M11" i="3"/>
  <c r="L11" i="3"/>
  <c r="K11" i="3"/>
  <c r="C36" i="2"/>
  <c r="D36" i="2"/>
  <c r="E36" i="2"/>
  <c r="F36" i="2"/>
  <c r="G36" i="2"/>
  <c r="H36" i="2"/>
  <c r="I36" i="2"/>
  <c r="J36" i="2"/>
  <c r="C37" i="2"/>
  <c r="D37" i="2"/>
  <c r="E37" i="2"/>
  <c r="F37" i="2"/>
  <c r="G37" i="2"/>
  <c r="H37" i="2"/>
  <c r="I37" i="2"/>
  <c r="J37" i="2"/>
  <c r="C38" i="2"/>
  <c r="D38" i="2"/>
  <c r="E38" i="2"/>
  <c r="F38" i="2"/>
  <c r="G38" i="2"/>
  <c r="H38" i="2"/>
  <c r="I38" i="2"/>
  <c r="J38" i="2"/>
  <c r="C39" i="2"/>
  <c r="D39" i="2"/>
  <c r="E39" i="2"/>
  <c r="F39" i="2"/>
  <c r="G39" i="2"/>
  <c r="H39" i="2"/>
  <c r="I39" i="2"/>
  <c r="J39" i="2"/>
  <c r="C40" i="2"/>
  <c r="D40" i="2"/>
  <c r="E40" i="2"/>
  <c r="F40" i="2"/>
  <c r="G40" i="2"/>
  <c r="H40" i="2"/>
  <c r="I40" i="2"/>
  <c r="J40" i="2"/>
  <c r="C41" i="2"/>
  <c r="D41" i="2"/>
  <c r="E41" i="2"/>
  <c r="F41" i="2"/>
  <c r="G41" i="2"/>
  <c r="H41" i="2"/>
  <c r="I41" i="2"/>
  <c r="J41" i="2"/>
  <c r="C42" i="2"/>
  <c r="D42" i="2"/>
  <c r="E42" i="2"/>
  <c r="F42" i="2"/>
  <c r="G42" i="2"/>
  <c r="H42" i="2"/>
  <c r="I42" i="2"/>
  <c r="J42" i="2"/>
  <c r="C43" i="2"/>
  <c r="D43" i="2"/>
  <c r="E43" i="2"/>
  <c r="F43" i="2"/>
  <c r="G43" i="2"/>
  <c r="H43" i="2"/>
  <c r="I43" i="2"/>
  <c r="J43" i="2"/>
  <c r="C44" i="2"/>
  <c r="D44" i="2"/>
  <c r="E44" i="2"/>
  <c r="F44" i="2"/>
  <c r="G44" i="2"/>
  <c r="H44" i="2"/>
  <c r="I44" i="2"/>
  <c r="J44" i="2"/>
  <c r="C45" i="2"/>
  <c r="D45" i="2"/>
  <c r="E45" i="2"/>
  <c r="F45" i="2"/>
  <c r="G45" i="2"/>
  <c r="H45" i="2"/>
  <c r="I45" i="2"/>
  <c r="J45" i="2"/>
  <c r="C46" i="2"/>
  <c r="D46" i="2"/>
  <c r="E46" i="2"/>
  <c r="F46" i="2"/>
  <c r="G46" i="2"/>
  <c r="H46" i="2"/>
  <c r="I46" i="2"/>
  <c r="J46" i="2"/>
  <c r="C47" i="2"/>
  <c r="D47" i="2"/>
  <c r="E47" i="2"/>
  <c r="F47" i="2"/>
  <c r="G47" i="2"/>
  <c r="H47" i="2"/>
  <c r="I47" i="2"/>
  <c r="J47" i="2"/>
  <c r="C48" i="2"/>
  <c r="D48" i="2"/>
  <c r="E48" i="2"/>
  <c r="F48" i="2"/>
  <c r="G48" i="2"/>
  <c r="H48" i="2"/>
  <c r="I48" i="2"/>
  <c r="J48" i="2"/>
  <c r="C49" i="2"/>
  <c r="D49" i="2"/>
  <c r="E49" i="2"/>
  <c r="F49" i="2"/>
  <c r="G49" i="2"/>
  <c r="H49" i="2"/>
  <c r="I49" i="2"/>
  <c r="J49" i="2"/>
  <c r="C50" i="2"/>
  <c r="D50" i="2"/>
  <c r="E50" i="2"/>
  <c r="F50" i="2"/>
  <c r="G50" i="2"/>
  <c r="H50" i="2"/>
  <c r="I50" i="2"/>
  <c r="J50" i="2"/>
  <c r="C51" i="2"/>
  <c r="D51" i="2"/>
  <c r="E51" i="2"/>
  <c r="F51" i="2"/>
  <c r="G51" i="2"/>
  <c r="H51" i="2"/>
  <c r="I51" i="2"/>
  <c r="J51" i="2"/>
  <c r="C52" i="2"/>
  <c r="D52" i="2"/>
  <c r="E52" i="2"/>
  <c r="F52" i="2"/>
  <c r="G52" i="2"/>
  <c r="H52" i="2"/>
  <c r="I52" i="2"/>
  <c r="J52" i="2"/>
  <c r="J35" i="2"/>
  <c r="I35" i="2"/>
  <c r="H35" i="2"/>
  <c r="G35" i="2"/>
  <c r="F35" i="2"/>
  <c r="E35" i="2"/>
  <c r="D35" i="2"/>
  <c r="C35" i="2"/>
  <c r="N12" i="3" l="1"/>
  <c r="N15" i="3"/>
  <c r="N28" i="3"/>
  <c r="N17" i="3"/>
  <c r="N20" i="3"/>
  <c r="N23" i="3"/>
  <c r="N11" i="3"/>
  <c r="N16" i="3"/>
  <c r="N19" i="3"/>
  <c r="N18" i="3"/>
  <c r="N27" i="3"/>
</calcChain>
</file>

<file path=xl/sharedStrings.xml><?xml version="1.0" encoding="utf-8"?>
<sst xmlns="http://schemas.openxmlformats.org/spreadsheetml/2006/main" count="645" uniqueCount="118">
  <si>
    <t>Juzgados de Instrucción en funciones de Guardia/Procesos de Violencia de Género</t>
  </si>
  <si>
    <t>JUZGADOS DE VIOLENCIA SOBRE LA MUJER</t>
  </si>
  <si>
    <t>Andalucía</t>
  </si>
  <si>
    <t>Aragón</t>
  </si>
  <si>
    <t>Asturias</t>
  </si>
  <si>
    <t>Illes Balears</t>
  </si>
  <si>
    <t>Canarias</t>
  </si>
  <si>
    <t>Cantabria</t>
  </si>
  <si>
    <t>Castilla y León</t>
  </si>
  <si>
    <t>Castilla-La Mancha</t>
  </si>
  <si>
    <t>Cataluña</t>
  </si>
  <si>
    <t>Comunitat Valenciana</t>
  </si>
  <si>
    <t>Extremadura</t>
  </si>
  <si>
    <t>Galicia</t>
  </si>
  <si>
    <t>Madrid</t>
  </si>
  <si>
    <t>Murcia</t>
  </si>
  <si>
    <t>Navarra</t>
  </si>
  <si>
    <t>País Vasco</t>
  </si>
  <si>
    <t>La Rioja</t>
  </si>
  <si>
    <t>España</t>
  </si>
  <si>
    <t>Denuncias 
recibidas</t>
  </si>
  <si>
    <t>Presentada directamente por familiares</t>
  </si>
  <si>
    <t xml:space="preserve">Atestados policiales </t>
  </si>
  <si>
    <t>Parte de lesiones recibido directamente en el juzgado</t>
  </si>
  <si>
    <t>Servicios asistencia-Terceros  en general</t>
  </si>
  <si>
    <t>con denuncia victima</t>
  </si>
  <si>
    <t>con denuncia familiar</t>
  </si>
  <si>
    <t>por intervención directa policial</t>
  </si>
  <si>
    <t>Presentada directamente por victima en el juzgado</t>
  </si>
  <si>
    <t>Casos en los que la victima  se acoge a la dispensa a la obligación de declarar como testigo</t>
  </si>
  <si>
    <t>Renuncias por españolas</t>
  </si>
  <si>
    <t>Renuncias por extranjeras</t>
  </si>
  <si>
    <t>Ratio Casos en los que la victima  se acoge a la dispensa a la obligación de declarar como testigo sobre denuncias</t>
  </si>
  <si>
    <t>Total</t>
  </si>
  <si>
    <t>Por españolas</t>
  </si>
  <si>
    <t>Por extranjeras</t>
  </si>
  <si>
    <t>Mujeres víctimas de violencia de género</t>
  </si>
  <si>
    <t>Víctimas
Españolas</t>
  </si>
  <si>
    <t>Víctimas 
Extranjeras</t>
  </si>
  <si>
    <t>Incoadas</t>
  </si>
  <si>
    <t>Inadmitidas</t>
  </si>
  <si>
    <t>Adoptadas</t>
  </si>
  <si>
    <t>Denegadas</t>
  </si>
  <si>
    <t>Número</t>
  </si>
  <si>
    <t>Condenado
 Español</t>
  </si>
  <si>
    <t>Condenado  
Extranjero</t>
  </si>
  <si>
    <t>Absuelto
Español</t>
  </si>
  <si>
    <t>Absuelto Extranjero</t>
  </si>
  <si>
    <t>Numero</t>
  </si>
  <si>
    <t>Condenado Español</t>
  </si>
  <si>
    <t>Condenado Extranjero</t>
  </si>
  <si>
    <t>Absuelto 
Español</t>
  </si>
  <si>
    <t>Absuelto 
Extranjero</t>
  </si>
  <si>
    <t>Condenado
Español</t>
  </si>
  <si>
    <t>Condenado
Extranjero</t>
  </si>
  <si>
    <t>Absuelto
Extranjero</t>
  </si>
  <si>
    <t>Juzgados de lo Penal/Procesos de Violencia de Género/Personas Enjuiciadas</t>
  </si>
  <si>
    <t>Total 
Condenatorias</t>
  </si>
  <si>
    <t>Previa 
Conformidad</t>
  </si>
  <si>
    <t>Restantes 
Condenatorias</t>
  </si>
  <si>
    <t>Absolutorias</t>
  </si>
  <si>
    <t>Juzgados de lo Penal/Procesos de Violencia de Género/Sentencias</t>
  </si>
  <si>
    <t>Total Menores Enjuiciados</t>
  </si>
  <si>
    <t>Españoles</t>
  </si>
  <si>
    <t>Extranjeros</t>
  </si>
  <si>
    <t>Total Menores 
Enjuiciados</t>
  </si>
  <si>
    <t>Juzgados de Menores/Procesos de Violencia de Género/Personas Enjuiciadas</t>
  </si>
  <si>
    <t>Juzgados de Menores/Procesos de Violencia de Género/Sentencias</t>
  </si>
  <si>
    <t xml:space="preserve">TOTAL Sentencias Por delitos </t>
  </si>
  <si>
    <t>Sentencias Con imposicion de medidas</t>
  </si>
  <si>
    <t>Sentencias Sin imposicion de medidas</t>
  </si>
  <si>
    <t xml:space="preserve">Sentencias previa conformidad </t>
  </si>
  <si>
    <t>Total Sentencias por Delitos</t>
  </si>
  <si>
    <t>Sentencias  con Imposición de Medidas</t>
  </si>
  <si>
    <t>Sentencias sin Imposición de Medidas</t>
  </si>
  <si>
    <t>Sentencias previa conformidad</t>
  </si>
  <si>
    <t>Con medidas</t>
  </si>
  <si>
    <t>Sin medidas</t>
  </si>
  <si>
    <t>Remitidas
 al J.V.S.M</t>
  </si>
  <si>
    <t>Pendientes 
final trimestre</t>
  </si>
  <si>
    <t>Asuntos
 ingresados</t>
  </si>
  <si>
    <t>De O.P.</t>
  </si>
  <si>
    <t>De Resto</t>
  </si>
  <si>
    <t>Total 
Órdenes Protección</t>
  </si>
  <si>
    <t>Acordadas</t>
  </si>
  <si>
    <t>Varones</t>
  </si>
  <si>
    <t>Mujeres</t>
  </si>
  <si>
    <t>Condenada
Española</t>
  </si>
  <si>
    <t>Absuelta
Española</t>
  </si>
  <si>
    <t>Condenada
Extranjera</t>
  </si>
  <si>
    <t>Absuelta
Extranjera</t>
  </si>
  <si>
    <t>Audiencia Provincial/Procesos de Violencia de Género/Total Personas Enjuiciadas</t>
  </si>
  <si>
    <t>Audiencia Provincial/Procesos de Violencia de Género/Personas Enjuiciadas por Sexo</t>
  </si>
  <si>
    <t>Sumarios</t>
  </si>
  <si>
    <t>Procd.
Abreviados</t>
  </si>
  <si>
    <t>Procd.
Jurado</t>
  </si>
  <si>
    <t>Sentencias Condenatorias</t>
  </si>
  <si>
    <t>Sentencias Absolutorias</t>
  </si>
  <si>
    <t>Total Sentencias</t>
  </si>
  <si>
    <t>Setencias Condenatorias</t>
  </si>
  <si>
    <t xml:space="preserve">Total Setencias </t>
  </si>
  <si>
    <t>Setencias Absolutorias</t>
  </si>
  <si>
    <t>Audiencia Provincial/Procesos de Violencia de Género/Sentencias</t>
  </si>
  <si>
    <t xml:space="preserve">  Denuncias</t>
  </si>
  <si>
    <t xml:space="preserve">  Renuncias</t>
  </si>
  <si>
    <t xml:space="preserve">  Víctimas</t>
  </si>
  <si>
    <t xml:space="preserve">  Órdenes y Medidas</t>
  </si>
  <si>
    <t xml:space="preserve">  Personas Enjuiciadas</t>
  </si>
  <si>
    <t>Evolución de las Denuncias Recibidas  
2018/2017</t>
  </si>
  <si>
    <t>Evolución 
2018/2017</t>
  </si>
  <si>
    <t>2017
Con Imposición de medidas</t>
  </si>
  <si>
    <t>2017
Sin Imposicion de Medidas</t>
  </si>
  <si>
    <t>2018
Con Imposición de medidas</t>
  </si>
  <si>
    <t>2018
Sin Imposicion de Medidas</t>
  </si>
  <si>
    <t>Evolución
2018/2017
Con Imposición de medidas</t>
  </si>
  <si>
    <t>Evolución
2018/2017
Sin Imposición de medidas</t>
  </si>
  <si>
    <t xml:space="preserve">2017
</t>
  </si>
  <si>
    <t xml:space="preserve">2018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</si>
</sst>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0"/>
      <color theme="1"/>
      <name val="Verdana"/>
      <family val="2"/>
    </font>
    <font>
      <u/>
      <sz val="11"/>
      <color theme="10"/>
      <name val="Calibri"/>
      <family val="2"/>
      <scheme val="minor"/>
    </font>
    <font>
      <b/>
      <sz val="11"/>
      <color theme="4"/>
      <name val="Verdana"/>
      <family val="2"/>
    </font>
    <font>
      <b/>
      <sz val="11"/>
      <color theme="0"/>
      <name val="Verdana"/>
      <family val="2"/>
    </font>
    <font>
      <sz val="10"/>
      <name val="Arial"/>
      <family val="2"/>
    </font>
    <font>
      <b/>
      <sz val="11"/>
      <color rgb="FF4F81BD"/>
      <name val="Verdana"/>
      <family val="2"/>
    </font>
    <font>
      <sz val="11"/>
      <color theme="1"/>
      <name val="Verdana"/>
      <family val="2"/>
    </font>
    <font>
      <b/>
      <sz val="11"/>
      <color indexed="18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1"/>
      <color rgb="FFFF0000"/>
      <name val="Verdana"/>
      <family val="2"/>
    </font>
    <font>
      <sz val="11"/>
      <color rgb="FFFF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theme="4" tint="0.79995117038483843"/>
      </bottom>
      <diagonal/>
    </border>
    <border>
      <left/>
      <right/>
      <top style="medium">
        <color theme="4" tint="0.79995117038483843"/>
      </top>
      <bottom style="medium">
        <color theme="4" tint="0.79995117038483843"/>
      </bottom>
      <diagonal/>
    </border>
    <border>
      <left/>
      <right/>
      <top style="medium">
        <color theme="4" tint="0.79995117038483843"/>
      </top>
      <bottom style="medium">
        <color theme="4" tint="0.79998168889431442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4" tint="0.79995117038483843"/>
      </bottom>
      <diagonal/>
    </border>
    <border>
      <left/>
      <right style="medium">
        <color theme="0"/>
      </right>
      <top/>
      <bottom style="medium">
        <color theme="4" tint="0.7999511703848384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4" tint="0.79995117038483843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61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vertical="center"/>
    </xf>
    <xf numFmtId="0" fontId="2" fillId="2" borderId="0" xfId="1" applyFont="1" applyFill="1" applyAlignment="1">
      <alignment horizontal="left" vertical="center"/>
    </xf>
    <xf numFmtId="0" fontId="0" fillId="2" borderId="0" xfId="0" applyFill="1"/>
    <xf numFmtId="0" fontId="2" fillId="0" borderId="1" xfId="0" applyFont="1" applyFill="1" applyBorder="1" applyAlignment="1" applyProtection="1">
      <alignment horizontal="left" vertical="center" wrapText="1"/>
      <protection locked="0"/>
    </xf>
    <xf numFmtId="0" fontId="2" fillId="0" borderId="2" xfId="0" applyFont="1" applyFill="1" applyBorder="1" applyAlignment="1" applyProtection="1">
      <alignment horizontal="left" vertical="center" wrapText="1"/>
      <protection locked="0"/>
    </xf>
    <xf numFmtId="0" fontId="2" fillId="0" borderId="3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3" fillId="3" borderId="4" xfId="0" applyFont="1" applyFill="1" applyBorder="1" applyAlignment="1" applyProtection="1">
      <alignment horizontal="left" vertical="center" wrapText="1"/>
      <protection locked="0"/>
    </xf>
    <xf numFmtId="0" fontId="2" fillId="5" borderId="7" xfId="0" applyFont="1" applyFill="1" applyBorder="1" applyAlignment="1" applyProtection="1">
      <alignment horizontal="center" vertical="center" wrapText="1"/>
      <protection locked="0"/>
    </xf>
    <xf numFmtId="0" fontId="2" fillId="5" borderId="7" xfId="0" applyFont="1" applyFill="1" applyBorder="1" applyAlignment="1" applyProtection="1">
      <alignment horizontal="center" vertical="center" wrapText="1"/>
      <protection locked="0"/>
    </xf>
    <xf numFmtId="3" fontId="6" fillId="0" borderId="2" xfId="0" applyNumberFormat="1" applyFont="1" applyBorder="1" applyAlignment="1">
      <alignment horizontal="right" vertical="center"/>
    </xf>
    <xf numFmtId="3" fontId="3" fillId="3" borderId="4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0" xfId="2"/>
    <xf numFmtId="164" fontId="6" fillId="0" borderId="2" xfId="0" applyNumberFormat="1" applyFont="1" applyBorder="1" applyAlignment="1">
      <alignment horizontal="right" vertical="center"/>
    </xf>
    <xf numFmtId="164" fontId="3" fillId="3" borderId="4" xfId="0" applyNumberFormat="1" applyFont="1" applyFill="1" applyBorder="1" applyAlignment="1" applyProtection="1">
      <alignment horizontal="right" vertical="center" wrapText="1"/>
      <protection locked="0"/>
    </xf>
    <xf numFmtId="0" fontId="2" fillId="5" borderId="7" xfId="0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/>
    </xf>
    <xf numFmtId="0" fontId="1" fillId="0" borderId="0" xfId="1"/>
    <xf numFmtId="0" fontId="8" fillId="0" borderId="0" xfId="0" applyFont="1"/>
    <xf numFmtId="0" fontId="2" fillId="0" borderId="0" xfId="1" applyFont="1" applyAlignment="1">
      <alignment horizontal="left" vertical="center"/>
    </xf>
    <xf numFmtId="0" fontId="2" fillId="5" borderId="27" xfId="0" applyFont="1" applyFill="1" applyBorder="1" applyAlignment="1" applyProtection="1">
      <alignment horizontal="center" vertical="center" wrapText="1"/>
      <protection locked="0"/>
    </xf>
    <xf numFmtId="0" fontId="2" fillId="0" borderId="0" xfId="1" applyFont="1" applyAlignment="1">
      <alignment horizontal="left" vertical="center"/>
    </xf>
    <xf numFmtId="0" fontId="2" fillId="5" borderId="9" xfId="0" applyFont="1" applyFill="1" applyBorder="1" applyAlignment="1" applyProtection="1">
      <alignment horizontal="center" vertical="center" wrapText="1"/>
      <protection locked="0"/>
    </xf>
    <xf numFmtId="0" fontId="2" fillId="5" borderId="10" xfId="0" applyFont="1" applyFill="1" applyBorder="1" applyAlignment="1" applyProtection="1">
      <alignment horizontal="center" vertical="center" wrapText="1"/>
      <protection locked="0"/>
    </xf>
    <xf numFmtId="0" fontId="2" fillId="5" borderId="11" xfId="0" applyFont="1" applyFill="1" applyBorder="1" applyAlignment="1" applyProtection="1">
      <alignment horizontal="center" vertical="center" wrapText="1"/>
      <protection locked="0"/>
    </xf>
    <xf numFmtId="0" fontId="2" fillId="5" borderId="12" xfId="0" applyFont="1" applyFill="1" applyBorder="1" applyAlignment="1" applyProtection="1">
      <alignment horizontal="center" vertical="center" wrapText="1"/>
      <protection locked="0"/>
    </xf>
    <xf numFmtId="0" fontId="2" fillId="5" borderId="13" xfId="0" applyFont="1" applyFill="1" applyBorder="1" applyAlignment="1" applyProtection="1">
      <alignment horizontal="center" vertical="center" wrapText="1"/>
      <protection locked="0"/>
    </xf>
    <xf numFmtId="0" fontId="3" fillId="4" borderId="5" xfId="0" applyFont="1" applyFill="1" applyBorder="1" applyAlignment="1" applyProtection="1">
      <alignment horizontal="center" vertical="center" wrapText="1"/>
      <protection locked="0"/>
    </xf>
    <xf numFmtId="0" fontId="3" fillId="4" borderId="6" xfId="0" applyFont="1" applyFill="1" applyBorder="1" applyAlignment="1" applyProtection="1">
      <alignment horizontal="center" vertical="center" wrapText="1"/>
      <protection locked="0"/>
    </xf>
    <xf numFmtId="0" fontId="2" fillId="5" borderId="7" xfId="0" applyFont="1" applyFill="1" applyBorder="1" applyAlignment="1" applyProtection="1">
      <alignment horizontal="center" vertical="center" wrapText="1"/>
      <protection locked="0"/>
    </xf>
    <xf numFmtId="0" fontId="2" fillId="5" borderId="8" xfId="0" applyFont="1" applyFill="1" applyBorder="1" applyAlignment="1" applyProtection="1">
      <alignment horizontal="center" vertical="center" wrapText="1"/>
      <protection locked="0"/>
    </xf>
    <xf numFmtId="0" fontId="5" fillId="5" borderId="9" xfId="0" applyFont="1" applyFill="1" applyBorder="1" applyAlignment="1" applyProtection="1">
      <alignment horizontal="center" vertical="center" wrapText="1"/>
      <protection locked="0"/>
    </xf>
    <xf numFmtId="0" fontId="5" fillId="5" borderId="10" xfId="0" applyFont="1" applyFill="1" applyBorder="1" applyAlignment="1" applyProtection="1">
      <alignment horizontal="center" vertical="center" wrapText="1"/>
      <protection locked="0"/>
    </xf>
    <xf numFmtId="0" fontId="2" fillId="5" borderId="18" xfId="0" applyFont="1" applyFill="1" applyBorder="1" applyAlignment="1" applyProtection="1">
      <alignment horizontal="center" vertical="center" wrapText="1"/>
      <protection locked="0"/>
    </xf>
    <xf numFmtId="0" fontId="5" fillId="5" borderId="17" xfId="0" applyFont="1" applyFill="1" applyBorder="1" applyAlignment="1" applyProtection="1">
      <alignment horizontal="center" vertical="center" wrapText="1"/>
      <protection locked="0"/>
    </xf>
    <xf numFmtId="0" fontId="2" fillId="5" borderId="17" xfId="0" applyFont="1" applyFill="1" applyBorder="1" applyAlignment="1" applyProtection="1">
      <alignment horizontal="center" vertical="center" wrapText="1"/>
      <protection locked="0"/>
    </xf>
    <xf numFmtId="0" fontId="2" fillId="5" borderId="14" xfId="0" applyFont="1" applyFill="1" applyBorder="1" applyAlignment="1" applyProtection="1">
      <alignment horizontal="center" vertical="center" wrapText="1"/>
      <protection locked="0"/>
    </xf>
    <xf numFmtId="0" fontId="2" fillId="5" borderId="15" xfId="0" applyFont="1" applyFill="1" applyBorder="1" applyAlignment="1" applyProtection="1">
      <alignment horizontal="center" vertical="center" wrapText="1"/>
      <protection locked="0"/>
    </xf>
    <xf numFmtId="0" fontId="2" fillId="5" borderId="16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5" borderId="21" xfId="0" applyFont="1" applyFill="1" applyBorder="1" applyAlignment="1" applyProtection="1">
      <alignment horizontal="center" vertical="center" wrapText="1"/>
      <protection locked="0"/>
    </xf>
    <xf numFmtId="0" fontId="2" fillId="5" borderId="20" xfId="0" applyFont="1" applyFill="1" applyBorder="1" applyAlignment="1" applyProtection="1">
      <alignment horizontal="center" vertical="center" wrapText="1"/>
      <protection locked="0"/>
    </xf>
    <xf numFmtId="0" fontId="0" fillId="0" borderId="10" xfId="0" applyBorder="1" applyAlignment="1">
      <alignment horizontal="center" vertical="center" wrapText="1"/>
    </xf>
    <xf numFmtId="0" fontId="3" fillId="4" borderId="22" xfId="0" applyFont="1" applyFill="1" applyBorder="1" applyAlignment="1" applyProtection="1">
      <alignment horizontal="center" vertical="center" wrapText="1"/>
      <protection locked="0"/>
    </xf>
    <xf numFmtId="0" fontId="3" fillId="4" borderId="23" xfId="0" applyFont="1" applyFill="1" applyBorder="1" applyAlignment="1" applyProtection="1">
      <alignment horizontal="center" vertical="center" wrapText="1"/>
      <protection locked="0"/>
    </xf>
    <xf numFmtId="0" fontId="2" fillId="5" borderId="24" xfId="0" applyFont="1" applyFill="1" applyBorder="1" applyAlignment="1" applyProtection="1">
      <alignment horizontal="center" vertical="center" wrapText="1"/>
      <protection locked="0"/>
    </xf>
    <xf numFmtId="0" fontId="2" fillId="5" borderId="25" xfId="0" applyFont="1" applyFill="1" applyBorder="1" applyAlignment="1" applyProtection="1">
      <alignment horizontal="center" vertical="center" wrapText="1"/>
      <protection locked="0"/>
    </xf>
    <xf numFmtId="0" fontId="3" fillId="4" borderId="5" xfId="0" applyFont="1" applyFill="1" applyBorder="1" applyAlignment="1" applyProtection="1">
      <alignment horizontal="center" wrapText="1"/>
      <protection locked="0"/>
    </xf>
    <xf numFmtId="0" fontId="3" fillId="4" borderId="6" xfId="0" applyFont="1" applyFill="1" applyBorder="1" applyAlignment="1" applyProtection="1">
      <alignment horizontal="center" wrapText="1"/>
      <protection locked="0"/>
    </xf>
    <xf numFmtId="0" fontId="7" fillId="0" borderId="0" xfId="2" applyFont="1" applyBorder="1" applyAlignment="1">
      <alignment horizontal="center" vertical="center" wrapText="1"/>
    </xf>
    <xf numFmtId="0" fontId="3" fillId="4" borderId="26" xfId="0" applyFont="1" applyFill="1" applyBorder="1" applyAlignment="1" applyProtection="1">
      <alignment horizontal="center" vertical="center" wrapText="1"/>
      <protection locked="0"/>
    </xf>
    <xf numFmtId="0" fontId="3" fillId="4" borderId="0" xfId="0" applyFont="1" applyFill="1" applyBorder="1" applyAlignment="1" applyProtection="1">
      <alignment horizontal="center" vertical="center" wrapText="1"/>
      <protection locked="0"/>
    </xf>
    <xf numFmtId="0" fontId="3" fillId="4" borderId="19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10" fillId="0" borderId="2" xfId="0" applyFont="1" applyFill="1" applyBorder="1" applyAlignment="1" applyProtection="1">
      <alignment horizontal="left" vertical="center" wrapText="1"/>
      <protection locked="0"/>
    </xf>
    <xf numFmtId="3" fontId="11" fillId="0" borderId="2" xfId="0" applyNumberFormat="1" applyFont="1" applyBorder="1" applyAlignment="1">
      <alignment horizontal="right" vertical="center"/>
    </xf>
    <xf numFmtId="3" fontId="9" fillId="0" borderId="0" xfId="0" applyNumberFormat="1" applyFont="1"/>
  </cellXfs>
  <cellStyles count="3">
    <cellStyle name="Hipervínculo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85725</xdr:rowOff>
    </xdr:from>
    <xdr:to>
      <xdr:col>16</xdr:col>
      <xdr:colOff>342900</xdr:colOff>
      <xdr:row>9</xdr:row>
      <xdr:rowOff>114300</xdr:rowOff>
    </xdr:to>
    <xdr:grpSp>
      <xdr:nvGrpSpPr>
        <xdr:cNvPr id="2" name="1 Grup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85725" y="85725"/>
          <a:ext cx="13465175" cy="1514475"/>
          <a:chOff x="762000" y="28575"/>
          <a:chExt cx="13668375" cy="1485900"/>
        </a:xfrm>
      </xdr:grpSpPr>
      <xdr:sp macro="" textlink="">
        <xdr:nvSpPr>
          <xdr:cNvPr id="3" name="2 Rectángulo redondeado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762000" y="28575"/>
            <a:ext cx="13668375" cy="1485900"/>
          </a:xfrm>
          <a:prstGeom prst="roundRect">
            <a:avLst/>
          </a:prstGeom>
          <a:solidFill>
            <a:schemeClr val="tx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720000" algn="ctr"/>
            <a:r>
              <a:rPr lang="es-ES" sz="20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	DATOS Y EVOLUCIONES EN LOS PROCESOS DE VIOLENCIA DE GÉNERO</a:t>
            </a:r>
          </a:p>
          <a:p>
            <a:pPr marL="72000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600" b="1">
                <a:solidFill>
                  <a:schemeClr val="lt1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SECCIÓN DE ESTADÍSTICA JUDICIAL</a:t>
            </a:r>
          </a:p>
          <a:p>
            <a:pPr marL="720000" algn="ctr"/>
            <a:endParaRPr lang="es-ES" sz="2000" b="1" cap="all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endParaRPr>
          </a:p>
        </xdr:txBody>
      </xdr:sp>
      <xdr:pic>
        <xdr:nvPicPr>
          <xdr:cNvPr id="4" name="3 Imagen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699" t="5882" r="8133" b="4411"/>
          <a:stretch/>
        </xdr:blipFill>
        <xdr:spPr bwMode="auto">
          <a:xfrm>
            <a:off x="923925" y="133350"/>
            <a:ext cx="910264" cy="1247776"/>
          </a:xfrm>
          <a:prstGeom prst="roundRect">
            <a:avLst>
              <a:gd name="adj" fmla="val 15919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/>
          <a:extLst/>
        </xdr:spPr>
      </xdr:pic>
    </xdr:grpSp>
    <xdr:clientData/>
  </xdr:twoCellAnchor>
  <xdr:twoCellAnchor>
    <xdr:from>
      <xdr:col>0</xdr:col>
      <xdr:colOff>171450</xdr:colOff>
      <xdr:row>10</xdr:row>
      <xdr:rowOff>57150</xdr:rowOff>
    </xdr:from>
    <xdr:to>
      <xdr:col>16</xdr:col>
      <xdr:colOff>314325</xdr:colOff>
      <xdr:row>12</xdr:row>
      <xdr:rowOff>123825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1450" y="1676400"/>
          <a:ext cx="13563600" cy="390525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720000" algn="ctr"/>
          <a:r>
            <a:rPr lang="es-ES" sz="16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Informe Anual 2018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9</xdr:col>
      <xdr:colOff>1447801</xdr:colOff>
      <xdr:row>3</xdr:row>
      <xdr:rowOff>95250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657226" y="161925"/>
          <a:ext cx="12992100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JUZGADOS DE MENORES/PROCESOS</a:t>
          </a:r>
          <a:r>
            <a:rPr lang="es-ES" sz="20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VIOLENCIA DE GÉNERO </a:t>
          </a:r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POR TSJ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9525</xdr:colOff>
      <xdr:row>4</xdr:row>
      <xdr:rowOff>28575</xdr:rowOff>
    </xdr:from>
    <xdr:to>
      <xdr:col>9</xdr:col>
      <xdr:colOff>1462124</xdr:colOff>
      <xdr:row>5</xdr:row>
      <xdr:rowOff>142875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666750" y="676275"/>
          <a:ext cx="12996899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SENTENCIAS Y SU EVOLUCIÓN        AÑO</a:t>
          </a:r>
          <a:r>
            <a:rPr lang="es-ES" sz="16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2018</a:t>
          </a:r>
        </a:p>
      </xdr:txBody>
    </xdr:sp>
    <xdr:clientData/>
  </xdr:twoCellAnchor>
  <xdr:twoCellAnchor>
    <xdr:from>
      <xdr:col>10</xdr:col>
      <xdr:colOff>161925</xdr:colOff>
      <xdr:row>2</xdr:row>
      <xdr:rowOff>28575</xdr:rowOff>
    </xdr:from>
    <xdr:to>
      <xdr:col>10</xdr:col>
      <xdr:colOff>857250</xdr:colOff>
      <xdr:row>5</xdr:row>
      <xdr:rowOff>85725</xdr:rowOff>
    </xdr:to>
    <xdr:sp macro="" textlink="">
      <xdr:nvSpPr>
        <xdr:cNvPr id="4" name="3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3839825" y="352425"/>
          <a:ext cx="695325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1181100</xdr:colOff>
      <xdr:row>6</xdr:row>
      <xdr:rowOff>142875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657225" y="161925"/>
          <a:ext cx="12715875" cy="9525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JUZGADOS DE INSTRUCCIÓN SIN COMPETENCIA EN VIOLENCIA SOBRE</a:t>
          </a:r>
          <a:r>
            <a:rPr lang="es-ES" sz="20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LA MUJER</a:t>
          </a:r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Y EN FUNCIONES DE GUARDIA/PROCESOS DE VIOLENCIA DE GÉNERO</a:t>
          </a:r>
          <a:r>
            <a:rPr lang="es-ES" sz="20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         </a:t>
          </a:r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POR TSJ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19050</xdr:colOff>
      <xdr:row>8</xdr:row>
      <xdr:rowOff>38100</xdr:rowOff>
    </xdr:from>
    <xdr:to>
      <xdr:col>11</xdr:col>
      <xdr:colOff>0</xdr:colOff>
      <xdr:row>9</xdr:row>
      <xdr:rowOff>152400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676275" y="1333500"/>
          <a:ext cx="12706350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ASUNTOS INGRESADOS Y SU EVOLUCIÓN        AÑO 2018</a:t>
          </a:r>
        </a:p>
      </xdr:txBody>
    </xdr:sp>
    <xdr:clientData/>
  </xdr:twoCellAnchor>
  <xdr:twoCellAnchor>
    <xdr:from>
      <xdr:col>11</xdr:col>
      <xdr:colOff>276226</xdr:colOff>
      <xdr:row>4</xdr:row>
      <xdr:rowOff>152401</xdr:rowOff>
    </xdr:from>
    <xdr:to>
      <xdr:col>11</xdr:col>
      <xdr:colOff>1019175</xdr:colOff>
      <xdr:row>7</xdr:row>
      <xdr:rowOff>142876</xdr:rowOff>
    </xdr:to>
    <xdr:sp macro="" textlink="">
      <xdr:nvSpPr>
        <xdr:cNvPr id="4" name="3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10934701" y="800101"/>
          <a:ext cx="742949" cy="476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0</xdr:colOff>
      <xdr:row>6</xdr:row>
      <xdr:rowOff>142875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838200" y="161925"/>
          <a:ext cx="12725400" cy="9525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JUZGADOS DE INSTRUCCIÓN SIN COMPETENCIA EN VIOLENCIA SOBRE</a:t>
          </a:r>
          <a:r>
            <a:rPr lang="es-ES" sz="20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LA MUJER</a:t>
          </a:r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Y EN FUNCIONES DE GUARDIA/PROCESOS DE VIOLENCIA DE GÉNERO</a:t>
          </a:r>
          <a:r>
            <a:rPr lang="es-ES" sz="20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         </a:t>
          </a:r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POR TSJ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0</xdr:colOff>
      <xdr:row>8</xdr:row>
      <xdr:rowOff>38100</xdr:rowOff>
    </xdr:from>
    <xdr:to>
      <xdr:col>11</xdr:col>
      <xdr:colOff>9525</xdr:colOff>
      <xdr:row>9</xdr:row>
      <xdr:rowOff>152400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838200" y="1333500"/>
          <a:ext cx="12734925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ÓRDENES</a:t>
          </a:r>
          <a:r>
            <a:rPr lang="es-ES" sz="16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PROTECCIÓN</a:t>
          </a:r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Y SU EVOLUCIÓN        AÑO 2018</a:t>
          </a:r>
        </a:p>
      </xdr:txBody>
    </xdr:sp>
    <xdr:clientData/>
  </xdr:twoCellAnchor>
  <xdr:twoCellAnchor>
    <xdr:from>
      <xdr:col>11</xdr:col>
      <xdr:colOff>190501</xdr:colOff>
      <xdr:row>5</xdr:row>
      <xdr:rowOff>123826</xdr:rowOff>
    </xdr:from>
    <xdr:to>
      <xdr:col>12</xdr:col>
      <xdr:colOff>47626</xdr:colOff>
      <xdr:row>8</xdr:row>
      <xdr:rowOff>114301</xdr:rowOff>
    </xdr:to>
    <xdr:sp macro="" textlink="">
      <xdr:nvSpPr>
        <xdr:cNvPr id="4" name="3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>
          <a:off x="13573126" y="933451"/>
          <a:ext cx="695325" cy="476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609600</xdr:colOff>
      <xdr:row>3</xdr:row>
      <xdr:rowOff>95250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657225" y="161925"/>
          <a:ext cx="12696825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AUDIENCIAS PROVINCIALES/PROCESOS</a:t>
          </a:r>
          <a:r>
            <a:rPr lang="es-ES" sz="20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VIOLENCIA DE GÉNERO </a:t>
          </a:r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POR TSJ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9525</xdr:colOff>
      <xdr:row>4</xdr:row>
      <xdr:rowOff>28575</xdr:rowOff>
    </xdr:from>
    <xdr:to>
      <xdr:col>14</xdr:col>
      <xdr:colOff>625151</xdr:colOff>
      <xdr:row>5</xdr:row>
      <xdr:rowOff>142875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666750" y="676275"/>
          <a:ext cx="12702851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TOTAL PERSONAS ENJUICIADAS Y SU EVOLUCIÓN        AÑO 2018</a:t>
          </a:r>
        </a:p>
      </xdr:txBody>
    </xdr:sp>
    <xdr:clientData/>
  </xdr:twoCellAnchor>
  <xdr:twoCellAnchor>
    <xdr:from>
      <xdr:col>14</xdr:col>
      <xdr:colOff>876299</xdr:colOff>
      <xdr:row>2</xdr:row>
      <xdr:rowOff>19050</xdr:rowOff>
    </xdr:from>
    <xdr:to>
      <xdr:col>15</xdr:col>
      <xdr:colOff>638174</xdr:colOff>
      <xdr:row>5</xdr:row>
      <xdr:rowOff>76200</xdr:rowOff>
    </xdr:to>
    <xdr:sp macro="" textlink="">
      <xdr:nvSpPr>
        <xdr:cNvPr id="4" name="3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>
          <a:off x="13620749" y="342900"/>
          <a:ext cx="714375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666750</xdr:colOff>
      <xdr:row>3</xdr:row>
      <xdr:rowOff>95250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657225" y="161925"/>
          <a:ext cx="12696825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AUDIENCIAS PROVINCIALES/PROCESOS</a:t>
          </a:r>
          <a:r>
            <a:rPr lang="es-ES" sz="20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VIOLENCIA DE GÉNERO </a:t>
          </a:r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POR TSJ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9525</xdr:colOff>
      <xdr:row>4</xdr:row>
      <xdr:rowOff>28575</xdr:rowOff>
    </xdr:from>
    <xdr:to>
      <xdr:col>14</xdr:col>
      <xdr:colOff>682301</xdr:colOff>
      <xdr:row>5</xdr:row>
      <xdr:rowOff>142875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666750" y="676275"/>
          <a:ext cx="12702851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PERSONAS</a:t>
          </a:r>
          <a:r>
            <a:rPr lang="es-ES" sz="16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ENJUICIADAS POR SEXO Y SU EVOLUCIÓN        AÑO 2018</a:t>
          </a:r>
        </a:p>
      </xdr:txBody>
    </xdr:sp>
    <xdr:clientData/>
  </xdr:twoCellAnchor>
  <xdr:twoCellAnchor>
    <xdr:from>
      <xdr:col>15</xdr:col>
      <xdr:colOff>180975</xdr:colOff>
      <xdr:row>2</xdr:row>
      <xdr:rowOff>9525</xdr:rowOff>
    </xdr:from>
    <xdr:to>
      <xdr:col>16</xdr:col>
      <xdr:colOff>114300</xdr:colOff>
      <xdr:row>5</xdr:row>
      <xdr:rowOff>66675</xdr:rowOff>
    </xdr:to>
    <xdr:sp macro="" textlink="">
      <xdr:nvSpPr>
        <xdr:cNvPr id="4" name="3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3573125" y="333375"/>
          <a:ext cx="714375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15</xdr:col>
      <xdr:colOff>647701</xdr:colOff>
      <xdr:row>3</xdr:row>
      <xdr:rowOff>95250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657226" y="161925"/>
          <a:ext cx="12706350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AUDIENCIAS PROVINCIALES/PROCESOS</a:t>
          </a:r>
          <a:r>
            <a:rPr lang="es-ES" sz="20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VIOLENCIA DE GÉNERO </a:t>
          </a:r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POR TSJ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9525</xdr:colOff>
      <xdr:row>4</xdr:row>
      <xdr:rowOff>28575</xdr:rowOff>
    </xdr:from>
    <xdr:to>
      <xdr:col>15</xdr:col>
      <xdr:colOff>663256</xdr:colOff>
      <xdr:row>5</xdr:row>
      <xdr:rowOff>142875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666750" y="676275"/>
          <a:ext cx="12712381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SENTENCIAS Y SU EVOLUCIÓN        AÑO 2018</a:t>
          </a:r>
        </a:p>
      </xdr:txBody>
    </xdr:sp>
    <xdr:clientData/>
  </xdr:twoCellAnchor>
  <xdr:twoCellAnchor>
    <xdr:from>
      <xdr:col>16</xdr:col>
      <xdr:colOff>28574</xdr:colOff>
      <xdr:row>2</xdr:row>
      <xdr:rowOff>76201</xdr:rowOff>
    </xdr:from>
    <xdr:to>
      <xdr:col>16</xdr:col>
      <xdr:colOff>723899</xdr:colOff>
      <xdr:row>5</xdr:row>
      <xdr:rowOff>47626</xdr:rowOff>
    </xdr:to>
    <xdr:sp macro="" textlink="">
      <xdr:nvSpPr>
        <xdr:cNvPr id="4" name="3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13515974" y="400051"/>
          <a:ext cx="695325" cy="4572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57150</xdr:rowOff>
    </xdr:from>
    <xdr:to>
      <xdr:col>10</xdr:col>
      <xdr:colOff>704850</xdr:colOff>
      <xdr:row>5</xdr:row>
      <xdr:rowOff>19050</xdr:rowOff>
    </xdr:to>
    <xdr:sp macro="" textlink="">
      <xdr:nvSpPr>
        <xdr:cNvPr id="4" name="3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3668375" y="381000"/>
          <a:ext cx="695325" cy="4476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  <xdr:twoCellAnchor editAs="oneCell">
    <xdr:from>
      <xdr:col>1</xdr:col>
      <xdr:colOff>2</xdr:colOff>
      <xdr:row>1</xdr:row>
      <xdr:rowOff>0</xdr:rowOff>
    </xdr:from>
    <xdr:to>
      <xdr:col>9</xdr:col>
      <xdr:colOff>1266826</xdr:colOff>
      <xdr:row>3</xdr:row>
      <xdr:rowOff>95250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838202" y="0"/>
          <a:ext cx="12658724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JUZGADOS DE VIOLENCIA SOBRE LA MUJER POR TSJ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0</xdr:colOff>
      <xdr:row>4</xdr:row>
      <xdr:rowOff>0</xdr:rowOff>
    </xdr:from>
    <xdr:to>
      <xdr:col>9</xdr:col>
      <xdr:colOff>1285876</xdr:colOff>
      <xdr:row>6</xdr:row>
      <xdr:rowOff>152400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838200" y="485775"/>
          <a:ext cx="12677776" cy="476250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ctr"/>
          <a:r>
            <a:rPr lang="es-ES" sz="16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DENUNCIAS PRESENTADAS</a:t>
          </a:r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Y SU</a:t>
          </a:r>
          <a:r>
            <a:rPr lang="es-ES" sz="16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EVOLUCIÓN</a:t>
          </a:r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       AÑO</a:t>
          </a:r>
          <a:r>
            <a:rPr lang="es-ES" sz="14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2018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4</xdr:row>
      <xdr:rowOff>28575</xdr:rowOff>
    </xdr:from>
    <xdr:to>
      <xdr:col>9</xdr:col>
      <xdr:colOff>1790700</xdr:colOff>
      <xdr:row>6</xdr:row>
      <xdr:rowOff>419100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847725" y="676275"/>
          <a:ext cx="12677775" cy="71437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RENUNCIAS (La victima se acoge a la dispensa a la  obligacion de declarar como testigo, Art. 416 L.E.CRIM)          AÑO 2018</a:t>
          </a:r>
        </a:p>
      </xdr:txBody>
    </xdr:sp>
    <xdr:clientData/>
  </xdr:twoCellAnchor>
  <xdr:twoCellAnchor>
    <xdr:from>
      <xdr:col>10</xdr:col>
      <xdr:colOff>409575</xdr:colOff>
      <xdr:row>3</xdr:row>
      <xdr:rowOff>0</xdr:rowOff>
    </xdr:from>
    <xdr:to>
      <xdr:col>11</xdr:col>
      <xdr:colOff>142875</xdr:colOff>
      <xdr:row>6</xdr:row>
      <xdr:rowOff>9525</xdr:rowOff>
    </xdr:to>
    <xdr:sp macro="" textlink="">
      <xdr:nvSpPr>
        <xdr:cNvPr id="4" name="3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916025" y="485775"/>
          <a:ext cx="695325" cy="4953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  <xdr:twoCellAnchor editAs="oneCell">
    <xdr:from>
      <xdr:col>1</xdr:col>
      <xdr:colOff>0</xdr:colOff>
      <xdr:row>1</xdr:row>
      <xdr:rowOff>0</xdr:rowOff>
    </xdr:from>
    <xdr:to>
      <xdr:col>9</xdr:col>
      <xdr:colOff>1762124</xdr:colOff>
      <xdr:row>3</xdr:row>
      <xdr:rowOff>95250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838200" y="0"/>
          <a:ext cx="12658724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JUZGADOS DE VIOLENCIA SOBRE LA MUJER POR TSJ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11</xdr:col>
      <xdr:colOff>438150</xdr:colOff>
      <xdr:row>3</xdr:row>
      <xdr:rowOff>95250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61976" y="161925"/>
          <a:ext cx="12658724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JUZGADOS DE VIOLENCIA SOBRE LA MUJER POR TSJ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28575</xdr:colOff>
      <xdr:row>3</xdr:row>
      <xdr:rowOff>161924</xdr:rowOff>
    </xdr:from>
    <xdr:to>
      <xdr:col>11</xdr:col>
      <xdr:colOff>419099</xdr:colOff>
      <xdr:row>7</xdr:row>
      <xdr:rowOff>400050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685800" y="647699"/>
          <a:ext cx="12611099" cy="885826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NÚMERO DE MUJERES</a:t>
          </a:r>
          <a:r>
            <a:rPr lang="es-ES" sz="16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QUE APARECEN COMO VÍCTIMAS EN LAS DENUNCIAS PRESENTADAS</a:t>
          </a:r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Y SU</a:t>
          </a:r>
          <a:r>
            <a:rPr lang="es-ES" sz="16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EVOLUCIÓN</a:t>
          </a:r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       </a:t>
          </a:r>
        </a:p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AÑO 2018</a:t>
          </a:r>
        </a:p>
      </xdr:txBody>
    </xdr:sp>
    <xdr:clientData/>
  </xdr:twoCellAnchor>
  <xdr:twoCellAnchor>
    <xdr:from>
      <xdr:col>11</xdr:col>
      <xdr:colOff>942975</xdr:colOff>
      <xdr:row>2</xdr:row>
      <xdr:rowOff>28575</xdr:rowOff>
    </xdr:from>
    <xdr:to>
      <xdr:col>12</xdr:col>
      <xdr:colOff>66675</xdr:colOff>
      <xdr:row>5</xdr:row>
      <xdr:rowOff>85725</xdr:rowOff>
    </xdr:to>
    <xdr:sp macro="" textlink="">
      <xdr:nvSpPr>
        <xdr:cNvPr id="7" name="6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3725525" y="352425"/>
          <a:ext cx="695325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4</xdr:row>
      <xdr:rowOff>28575</xdr:rowOff>
    </xdr:from>
    <xdr:to>
      <xdr:col>14</xdr:col>
      <xdr:colOff>57150</xdr:colOff>
      <xdr:row>7</xdr:row>
      <xdr:rowOff>314325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847725" y="676275"/>
          <a:ext cx="13144500" cy="7715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TOTAL ÓRDENES DE PROTECCIÓN Y MEDIDAS</a:t>
          </a:r>
          <a:r>
            <a:rPr lang="es-ES" sz="16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PROTECCIÓN Y SEGURIDAD DE LAS VÍCTIMAS</a:t>
          </a:r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(Art. 544 bis y ter)</a:t>
          </a:r>
          <a:r>
            <a:rPr lang="es-ES" sz="16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Y SU EVOLUCIÓN        AÑO 2018</a:t>
          </a:r>
        </a:p>
      </xdr:txBody>
    </xdr:sp>
    <xdr:clientData/>
  </xdr:twoCellAnchor>
  <xdr:twoCellAnchor>
    <xdr:from>
      <xdr:col>14</xdr:col>
      <xdr:colOff>295275</xdr:colOff>
      <xdr:row>1</xdr:row>
      <xdr:rowOff>133350</xdr:rowOff>
    </xdr:from>
    <xdr:to>
      <xdr:col>14</xdr:col>
      <xdr:colOff>990600</xdr:colOff>
      <xdr:row>5</xdr:row>
      <xdr:rowOff>28575</xdr:rowOff>
    </xdr:to>
    <xdr:sp macro="" textlink="">
      <xdr:nvSpPr>
        <xdr:cNvPr id="4" name="3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4049375" y="295275"/>
          <a:ext cx="695325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  <xdr:twoCellAnchor editAs="oneCell">
    <xdr:from>
      <xdr:col>0</xdr:col>
      <xdr:colOff>838199</xdr:colOff>
      <xdr:row>1</xdr:row>
      <xdr:rowOff>0</xdr:rowOff>
    </xdr:from>
    <xdr:to>
      <xdr:col>13</xdr:col>
      <xdr:colOff>923925</xdr:colOff>
      <xdr:row>3</xdr:row>
      <xdr:rowOff>95250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838199" y="161925"/>
          <a:ext cx="13068301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JUZGADOS DE VIOLENCIA SOBRE LA MUJER POR TSJ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19050</xdr:colOff>
      <xdr:row>3</xdr:row>
      <xdr:rowOff>95250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838200" y="161925"/>
          <a:ext cx="9705975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JUZGADOS DE VIOLENCIA SOBRE LA MUJER POR TSJ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9526</xdr:colOff>
      <xdr:row>4</xdr:row>
      <xdr:rowOff>28575</xdr:rowOff>
    </xdr:from>
    <xdr:to>
      <xdr:col>11</xdr:col>
      <xdr:colOff>38101</xdr:colOff>
      <xdr:row>5</xdr:row>
      <xdr:rowOff>142875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847726" y="676275"/>
          <a:ext cx="9715500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PERSONAS ENJUICIADAS Y SU EVOLUCIÓN        AÑO 2018</a:t>
          </a:r>
        </a:p>
      </xdr:txBody>
    </xdr:sp>
    <xdr:clientData/>
  </xdr:twoCellAnchor>
  <xdr:twoCellAnchor>
    <xdr:from>
      <xdr:col>12</xdr:col>
      <xdr:colOff>47625</xdr:colOff>
      <xdr:row>1</xdr:row>
      <xdr:rowOff>123825</xdr:rowOff>
    </xdr:from>
    <xdr:to>
      <xdr:col>13</xdr:col>
      <xdr:colOff>38100</xdr:colOff>
      <xdr:row>5</xdr:row>
      <xdr:rowOff>19050</xdr:rowOff>
    </xdr:to>
    <xdr:sp macro="" textlink="">
      <xdr:nvSpPr>
        <xdr:cNvPr id="4" name="3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1487150" y="285750"/>
          <a:ext cx="695325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14</xdr:col>
      <xdr:colOff>609601</xdr:colOff>
      <xdr:row>3</xdr:row>
      <xdr:rowOff>95250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838201" y="161925"/>
          <a:ext cx="12706350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JUZGADOS DE LO PENAL/PROCESOS</a:t>
          </a:r>
          <a:r>
            <a:rPr lang="es-ES" sz="20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VIOLENCIA DE GÉNERO </a:t>
          </a:r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POR TSJ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9525</xdr:colOff>
      <xdr:row>4</xdr:row>
      <xdr:rowOff>28575</xdr:rowOff>
    </xdr:from>
    <xdr:to>
      <xdr:col>14</xdr:col>
      <xdr:colOff>625156</xdr:colOff>
      <xdr:row>5</xdr:row>
      <xdr:rowOff>142875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847725" y="676275"/>
          <a:ext cx="12712381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PERSONAS ENJUICIADAS Y SU EVOLUCIÓN        AÑO 2018</a:t>
          </a:r>
        </a:p>
      </xdr:txBody>
    </xdr:sp>
    <xdr:clientData/>
  </xdr:twoCellAnchor>
  <xdr:twoCellAnchor>
    <xdr:from>
      <xdr:col>15</xdr:col>
      <xdr:colOff>161925</xdr:colOff>
      <xdr:row>1</xdr:row>
      <xdr:rowOff>85725</xdr:rowOff>
    </xdr:from>
    <xdr:to>
      <xdr:col>16</xdr:col>
      <xdr:colOff>142875</xdr:colOff>
      <xdr:row>4</xdr:row>
      <xdr:rowOff>142875</xdr:rowOff>
    </xdr:to>
    <xdr:sp macro="" textlink="">
      <xdr:nvSpPr>
        <xdr:cNvPr id="4" name="3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13658850" y="247650"/>
          <a:ext cx="752475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714375</xdr:colOff>
      <xdr:row>3</xdr:row>
      <xdr:rowOff>95250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657225" y="161925"/>
          <a:ext cx="11896725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JUZGADOS DE LO PENAL/PROCESOS</a:t>
          </a:r>
          <a:r>
            <a:rPr lang="es-ES" sz="20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VIOLENCIA DE GÉNERO </a:t>
          </a:r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POR TSJ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9525</xdr:colOff>
      <xdr:row>4</xdr:row>
      <xdr:rowOff>28575</xdr:rowOff>
    </xdr:from>
    <xdr:to>
      <xdr:col>10</xdr:col>
      <xdr:colOff>729242</xdr:colOff>
      <xdr:row>5</xdr:row>
      <xdr:rowOff>142875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666750" y="676275"/>
          <a:ext cx="11902067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SENTENCIAS Y SU EVOLUCIÓN        AÑO 2018</a:t>
          </a:r>
        </a:p>
      </xdr:txBody>
    </xdr:sp>
    <xdr:clientData/>
  </xdr:twoCellAnchor>
  <xdr:twoCellAnchor>
    <xdr:from>
      <xdr:col>11</xdr:col>
      <xdr:colOff>276225</xdr:colOff>
      <xdr:row>2</xdr:row>
      <xdr:rowOff>28575</xdr:rowOff>
    </xdr:from>
    <xdr:to>
      <xdr:col>11</xdr:col>
      <xdr:colOff>971550</xdr:colOff>
      <xdr:row>5</xdr:row>
      <xdr:rowOff>85725</xdr:rowOff>
    </xdr:to>
    <xdr:sp macro="" textlink="">
      <xdr:nvSpPr>
        <xdr:cNvPr id="4" name="3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2830175" y="352425"/>
          <a:ext cx="695325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12</xdr:col>
      <xdr:colOff>295276</xdr:colOff>
      <xdr:row>3</xdr:row>
      <xdr:rowOff>95250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657226" y="161925"/>
          <a:ext cx="12668250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JUZGADOS DE MENORES/PROCESOS</a:t>
          </a:r>
          <a:r>
            <a:rPr lang="es-ES" sz="20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VIOLENCIA DE GÉNERO </a:t>
          </a:r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POR TSJ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9525</xdr:colOff>
      <xdr:row>4</xdr:row>
      <xdr:rowOff>28575</xdr:rowOff>
    </xdr:from>
    <xdr:to>
      <xdr:col>12</xdr:col>
      <xdr:colOff>310488</xdr:colOff>
      <xdr:row>5</xdr:row>
      <xdr:rowOff>142875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666750" y="676275"/>
          <a:ext cx="12673938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MENORES ENJUICIADOS POR DELITO Y SU EVOLUCIÓN       AÑO 2018</a:t>
          </a:r>
        </a:p>
      </xdr:txBody>
    </xdr:sp>
    <xdr:clientData/>
  </xdr:twoCellAnchor>
  <xdr:twoCellAnchor>
    <xdr:from>
      <xdr:col>12</xdr:col>
      <xdr:colOff>485775</xdr:colOff>
      <xdr:row>1</xdr:row>
      <xdr:rowOff>142875</xdr:rowOff>
    </xdr:from>
    <xdr:to>
      <xdr:col>13</xdr:col>
      <xdr:colOff>314325</xdr:colOff>
      <xdr:row>5</xdr:row>
      <xdr:rowOff>38100</xdr:rowOff>
    </xdr:to>
    <xdr:sp macro="" textlink="">
      <xdr:nvSpPr>
        <xdr:cNvPr id="4" name="3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3515975" y="304800"/>
          <a:ext cx="695325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6:I31"/>
  <sheetViews>
    <sheetView workbookViewId="0"/>
  </sheetViews>
  <sheetFormatPr baseColWidth="10" defaultRowHeight="13" x14ac:dyDescent="0.15"/>
  <sheetData>
    <row r="16" spans="2:6" ht="14" x14ac:dyDescent="0.15">
      <c r="B16" s="23" t="s">
        <v>1</v>
      </c>
      <c r="C16" s="23"/>
      <c r="D16" s="23"/>
      <c r="E16" s="23"/>
      <c r="F16" s="23"/>
    </row>
    <row r="17" spans="2:9" ht="14" x14ac:dyDescent="0.15">
      <c r="B17" s="23" t="s">
        <v>103</v>
      </c>
      <c r="C17" s="23"/>
      <c r="D17" s="23"/>
      <c r="E17" s="23"/>
      <c r="F17" s="1"/>
    </row>
    <row r="18" spans="2:9" ht="14" x14ac:dyDescent="0.15">
      <c r="B18" s="23" t="s">
        <v>104</v>
      </c>
      <c r="C18" s="23"/>
      <c r="D18" s="23"/>
      <c r="E18" s="23"/>
      <c r="F18" s="1"/>
    </row>
    <row r="19" spans="2:9" ht="14" x14ac:dyDescent="0.15">
      <c r="B19" s="23" t="s">
        <v>105</v>
      </c>
      <c r="C19" s="23"/>
      <c r="D19" s="23"/>
      <c r="E19" s="23"/>
      <c r="F19" s="1"/>
    </row>
    <row r="20" spans="2:9" ht="14" x14ac:dyDescent="0.15">
      <c r="B20" s="23" t="s">
        <v>106</v>
      </c>
      <c r="C20" s="23"/>
      <c r="D20" s="23"/>
      <c r="E20" s="23"/>
      <c r="F20" s="1"/>
    </row>
    <row r="21" spans="2:9" ht="14" x14ac:dyDescent="0.15">
      <c r="B21" s="21" t="s">
        <v>107</v>
      </c>
      <c r="C21" s="21"/>
      <c r="D21" s="21"/>
      <c r="E21" s="21"/>
      <c r="F21" s="1"/>
    </row>
    <row r="22" spans="2:9" ht="14" x14ac:dyDescent="0.15">
      <c r="B22" s="3"/>
      <c r="C22" s="3"/>
      <c r="D22" s="3"/>
      <c r="E22" s="3"/>
      <c r="F22" s="3"/>
      <c r="G22" s="4"/>
      <c r="H22" s="4"/>
      <c r="I22" s="4"/>
    </row>
    <row r="23" spans="2:9" ht="15" x14ac:dyDescent="0.2">
      <c r="B23" s="2" t="s">
        <v>56</v>
      </c>
      <c r="C23" s="2"/>
      <c r="D23" s="18"/>
      <c r="E23" s="18"/>
      <c r="F23" s="18"/>
      <c r="G23" s="18"/>
      <c r="H23" s="19"/>
      <c r="I23" s="19"/>
    </row>
    <row r="24" spans="2:9" ht="15" customHeight="1" x14ac:dyDescent="0.15">
      <c r="B24" s="23" t="s">
        <v>61</v>
      </c>
      <c r="C24" s="23"/>
      <c r="D24" s="23"/>
      <c r="E24" s="23"/>
      <c r="F24" s="23"/>
      <c r="G24" s="23"/>
      <c r="H24" s="23"/>
      <c r="I24" s="23"/>
    </row>
    <row r="25" spans="2:9" ht="14" x14ac:dyDescent="0.15">
      <c r="B25" s="23" t="s">
        <v>66</v>
      </c>
      <c r="C25" s="23"/>
      <c r="D25" s="23"/>
      <c r="E25" s="23"/>
      <c r="F25" s="23"/>
      <c r="G25" s="23"/>
      <c r="H25" s="23"/>
      <c r="I25" s="23"/>
    </row>
    <row r="26" spans="2:9" ht="14" x14ac:dyDescent="0.15">
      <c r="B26" s="23" t="s">
        <v>67</v>
      </c>
      <c r="C26" s="23"/>
      <c r="D26" s="23"/>
      <c r="E26" s="23"/>
      <c r="F26" s="23"/>
      <c r="G26" s="23"/>
      <c r="H26" s="23"/>
      <c r="I26" s="23"/>
    </row>
    <row r="27" spans="2:9" ht="14" x14ac:dyDescent="0.15">
      <c r="B27" s="23" t="s">
        <v>0</v>
      </c>
      <c r="C27" s="23"/>
      <c r="D27" s="23"/>
      <c r="E27" s="23"/>
      <c r="F27" s="23"/>
      <c r="G27" s="23"/>
      <c r="H27" s="23"/>
      <c r="I27" s="23"/>
    </row>
    <row r="28" spans="2:9" ht="14" x14ac:dyDescent="0.15">
      <c r="B28" s="23" t="s">
        <v>0</v>
      </c>
      <c r="C28" s="23"/>
      <c r="D28" s="23"/>
      <c r="E28" s="23"/>
      <c r="F28" s="23"/>
      <c r="G28" s="23"/>
      <c r="H28" s="23"/>
      <c r="I28" s="23"/>
    </row>
    <row r="29" spans="2:9" ht="14" x14ac:dyDescent="0.15">
      <c r="B29" s="23" t="s">
        <v>91</v>
      </c>
      <c r="C29" s="23"/>
      <c r="D29" s="23"/>
      <c r="E29" s="23"/>
      <c r="F29" s="23"/>
      <c r="G29" s="23"/>
      <c r="H29" s="23"/>
      <c r="I29" s="23"/>
    </row>
    <row r="30" spans="2:9" ht="14" x14ac:dyDescent="0.15">
      <c r="B30" s="23" t="s">
        <v>92</v>
      </c>
      <c r="C30" s="23"/>
      <c r="D30" s="23"/>
      <c r="E30" s="23"/>
      <c r="F30" s="23"/>
      <c r="G30" s="23"/>
      <c r="H30" s="23"/>
      <c r="I30" s="23"/>
    </row>
    <row r="31" spans="2:9" ht="14" x14ac:dyDescent="0.15">
      <c r="B31" s="23" t="s">
        <v>102</v>
      </c>
      <c r="C31" s="23"/>
      <c r="D31" s="23"/>
      <c r="E31" s="23"/>
      <c r="F31" s="23"/>
      <c r="G31" s="23"/>
      <c r="H31" s="23"/>
      <c r="I31" s="23"/>
    </row>
  </sheetData>
  <mergeCells count="17">
    <mergeCell ref="B31:I31"/>
    <mergeCell ref="B24:I24"/>
    <mergeCell ref="B26:I26"/>
    <mergeCell ref="B28:I28"/>
    <mergeCell ref="B30:I30"/>
    <mergeCell ref="B16:F16"/>
    <mergeCell ref="B27:I27"/>
    <mergeCell ref="B29:I29"/>
    <mergeCell ref="B17:C17"/>
    <mergeCell ref="D17:E17"/>
    <mergeCell ref="B18:C18"/>
    <mergeCell ref="D18:E18"/>
    <mergeCell ref="B19:C19"/>
    <mergeCell ref="D19:E19"/>
    <mergeCell ref="B20:C20"/>
    <mergeCell ref="D20:E20"/>
    <mergeCell ref="B25:I25"/>
  </mergeCells>
  <hyperlinks>
    <hyperlink ref="B17" location="'Evolución Denuncias'!A1" display="Denuncias" xr:uid="{00000000-0004-0000-0000-000000000000}"/>
    <hyperlink ref="B18" location="'Evolución Renuncias'!A1" display="Renuncias" xr:uid="{00000000-0004-0000-0000-000001000000}"/>
    <hyperlink ref="B19" location="'Evolución Víctimas'!A1" display="Víctimas" xr:uid="{00000000-0004-0000-0000-000002000000}"/>
    <hyperlink ref="B20" location="'Total Órdenes y Medidas'!A1" display="Órdenes y Medidas" xr:uid="{00000000-0004-0000-0000-000003000000}"/>
    <hyperlink ref="B21" location="'Personas Enjuiciadas'!A1" display="Personas Enjuiciadas" xr:uid="{00000000-0004-0000-0000-000004000000}"/>
    <hyperlink ref="B29" location="Aud.Prov.!A1" display="Audiencia Provincial" xr:uid="{00000000-0004-0000-0000-000005000000}"/>
    <hyperlink ref="B23" location="Penal!A1" display="Juzgado de lo Penal" xr:uid="{00000000-0004-0000-0000-000006000000}"/>
    <hyperlink ref="B25" location="'Jdos Menores_Personas Enjuiciad'!A1" display="Juzgados de Menores/Procesos de Violencia de Género/Personas Enjuiciadas" xr:uid="{00000000-0004-0000-0000-000007000000}"/>
    <hyperlink ref="B27" location="Guardia!A1" display="Juzgado de Instrucción en funciones de Guardia" xr:uid="{00000000-0004-0000-0000-000008000000}"/>
    <hyperlink ref="B19:C19" location="'Evolución Víctimas'!A1" display="Víctimas" xr:uid="{00000000-0004-0000-0000-000009000000}"/>
    <hyperlink ref="B20:C20" location="'Evolución Órdenes y Medidas'!A1" display="Órdenes y Medidas" xr:uid="{00000000-0004-0000-0000-00000A000000}"/>
    <hyperlink ref="B21:C21" location="'Personas Enjuiciadas'!A1" display="Personas Enjuiciadas" xr:uid="{00000000-0004-0000-0000-00000B000000}"/>
    <hyperlink ref="B23:I23" location="'Jdos Penal_Personas Enjuiciadas'!A1" display="Juzgados de lo Penal/Procesos de Violencia de Género/Personas Enjuiciadas" xr:uid="{00000000-0004-0000-0000-00000C000000}"/>
    <hyperlink ref="B24" location="'Jdos Penal_Sentencias'!A1" display="Juzgados de lo Penal/Procesos de Violencia de Género/Sentencias" xr:uid="{00000000-0004-0000-0000-00000D000000}"/>
    <hyperlink ref="B26" location="'Jdos Menores_Personas Enjuiciad'!A1" display="Juzgados de Menores/Procesos de Violencia de Género/Personas Enjuiciadas" xr:uid="{00000000-0004-0000-0000-00000E000000}"/>
    <hyperlink ref="B26:I26" location="'Jdos Menores_Sentencias'!A1" display="Juzgados de Menores/Procesos de Violencia de Género/Sentencias" xr:uid="{00000000-0004-0000-0000-00000F000000}"/>
    <hyperlink ref="B27:I27" location="'Jdos Guardia_Asuntos'!A1" display="Juzgados de Instrucción en funciones de Guardia/Procesos de Violencia de Género" xr:uid="{00000000-0004-0000-0000-000010000000}"/>
    <hyperlink ref="B28" location="Guardia!A1" display="Juzgado de Instrucción en funciones de Guardia" xr:uid="{00000000-0004-0000-0000-000011000000}"/>
    <hyperlink ref="B28:I28" location="'Jdos Guardia_Órdenes Protección'!A1" display="Juzgados de Instrucción en funciones de Guardia/Procesos de Violencia de Género" xr:uid="{00000000-0004-0000-0000-000012000000}"/>
    <hyperlink ref="B29:I29" location="'Audiencias_Pers Enjuiciadas'!A1" display="Audiencia Provincial/Procesos de Violencia de Género/Total Personas Enjuiciadas" xr:uid="{00000000-0004-0000-0000-000013000000}"/>
    <hyperlink ref="B30:I30" location="'Audiencias_Pers Enjuic por Sexo'!A1" display="Audiencia Provincial/Procesos de Violencia de Género/Personas Enjuiciadas por Sexo" xr:uid="{00000000-0004-0000-0000-000014000000}"/>
    <hyperlink ref="B31:I31" location="Audiencias_Sentencias!A1" display="Audiencia Provincial/Procesos de Violencia de Género/Sentencias" xr:uid="{00000000-0004-0000-0000-000015000000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9:J51"/>
  <sheetViews>
    <sheetView workbookViewId="0"/>
  </sheetViews>
  <sheetFormatPr baseColWidth="10" defaultRowHeight="13" x14ac:dyDescent="0.15"/>
  <cols>
    <col min="1" max="1" width="8.6640625" customWidth="1"/>
    <col min="2" max="2" width="26.33203125" customWidth="1"/>
    <col min="3" max="3" width="19.83203125" bestFit="1" customWidth="1"/>
    <col min="4" max="4" width="17.1640625" bestFit="1" customWidth="1"/>
    <col min="5" max="5" width="16" bestFit="1" customWidth="1"/>
    <col min="6" max="6" width="19.33203125" bestFit="1" customWidth="1"/>
    <col min="7" max="7" width="19.83203125" bestFit="1" customWidth="1"/>
    <col min="8" max="8" width="16.83203125" bestFit="1" customWidth="1"/>
    <col min="9" max="9" width="16" bestFit="1" customWidth="1"/>
    <col min="10" max="10" width="19.33203125" bestFit="1" customWidth="1"/>
    <col min="11" max="18" width="20.6640625" customWidth="1"/>
    <col min="19" max="19" width="11.83203125" customWidth="1"/>
  </cols>
  <sheetData>
    <row r="9" spans="2:10" ht="44.25" customHeight="1" thickBot="1" x14ac:dyDescent="0.2">
      <c r="C9" s="29">
        <v>2017</v>
      </c>
      <c r="D9" s="30"/>
      <c r="E9" s="30"/>
      <c r="F9" s="30"/>
      <c r="G9" s="29">
        <v>2018</v>
      </c>
      <c r="H9" s="30"/>
      <c r="I9" s="30"/>
      <c r="J9" s="30"/>
    </row>
    <row r="10" spans="2:10" ht="44.25" customHeight="1" thickBot="1" x14ac:dyDescent="0.2">
      <c r="C10" s="11" t="s">
        <v>68</v>
      </c>
      <c r="D10" s="11" t="s">
        <v>69</v>
      </c>
      <c r="E10" s="11" t="s">
        <v>70</v>
      </c>
      <c r="F10" s="11" t="s">
        <v>71</v>
      </c>
      <c r="G10" s="11" t="s">
        <v>68</v>
      </c>
      <c r="H10" s="11" t="s">
        <v>69</v>
      </c>
      <c r="I10" s="11" t="s">
        <v>70</v>
      </c>
      <c r="J10" s="11" t="s">
        <v>71</v>
      </c>
    </row>
    <row r="11" spans="2:10" ht="20" customHeight="1" thickBot="1" x14ac:dyDescent="0.2">
      <c r="B11" s="5" t="s">
        <v>2</v>
      </c>
      <c r="C11" s="12">
        <v>61</v>
      </c>
      <c r="D11" s="12">
        <v>53</v>
      </c>
      <c r="E11" s="12">
        <v>8</v>
      </c>
      <c r="F11" s="12">
        <v>43</v>
      </c>
      <c r="G11" s="12">
        <v>58</v>
      </c>
      <c r="H11" s="12">
        <v>49</v>
      </c>
      <c r="I11" s="12">
        <v>9</v>
      </c>
      <c r="J11" s="12">
        <v>44</v>
      </c>
    </row>
    <row r="12" spans="2:10" ht="20" customHeight="1" thickBot="1" x14ac:dyDescent="0.2">
      <c r="B12" s="6" t="s">
        <v>3</v>
      </c>
      <c r="C12" s="12">
        <v>9</v>
      </c>
      <c r="D12" s="12">
        <v>8</v>
      </c>
      <c r="E12" s="12">
        <v>1</v>
      </c>
      <c r="F12" s="12">
        <v>5</v>
      </c>
      <c r="G12" s="12">
        <v>8</v>
      </c>
      <c r="H12" s="12">
        <v>8</v>
      </c>
      <c r="I12" s="12">
        <v>0</v>
      </c>
      <c r="J12" s="12">
        <v>5</v>
      </c>
    </row>
    <row r="13" spans="2:10" ht="20" customHeight="1" thickBot="1" x14ac:dyDescent="0.2">
      <c r="B13" s="6" t="s">
        <v>4</v>
      </c>
      <c r="C13" s="12">
        <v>3</v>
      </c>
      <c r="D13" s="12">
        <v>3</v>
      </c>
      <c r="E13" s="12">
        <v>0</v>
      </c>
      <c r="F13" s="12">
        <v>0</v>
      </c>
      <c r="G13" s="12">
        <v>10</v>
      </c>
      <c r="H13" s="12">
        <v>9</v>
      </c>
      <c r="I13" s="12">
        <v>1</v>
      </c>
      <c r="J13" s="12">
        <v>5</v>
      </c>
    </row>
    <row r="14" spans="2:10" ht="20" customHeight="1" thickBot="1" x14ac:dyDescent="0.2">
      <c r="B14" s="6" t="s">
        <v>5</v>
      </c>
      <c r="C14" s="12">
        <v>10</v>
      </c>
      <c r="D14" s="12">
        <v>9</v>
      </c>
      <c r="E14" s="12">
        <v>1</v>
      </c>
      <c r="F14" s="12">
        <v>6</v>
      </c>
      <c r="G14" s="12">
        <v>16</v>
      </c>
      <c r="H14" s="12">
        <v>16</v>
      </c>
      <c r="I14" s="12">
        <v>0</v>
      </c>
      <c r="J14" s="12">
        <v>13</v>
      </c>
    </row>
    <row r="15" spans="2:10" ht="20" customHeight="1" thickBot="1" x14ac:dyDescent="0.2">
      <c r="B15" s="6" t="s">
        <v>6</v>
      </c>
      <c r="C15" s="12">
        <v>23</v>
      </c>
      <c r="D15" s="12">
        <v>22</v>
      </c>
      <c r="E15" s="12">
        <v>1</v>
      </c>
      <c r="F15" s="12">
        <v>20</v>
      </c>
      <c r="G15" s="12">
        <v>21</v>
      </c>
      <c r="H15" s="12">
        <v>21</v>
      </c>
      <c r="I15" s="12">
        <v>0</v>
      </c>
      <c r="J15" s="12">
        <v>20</v>
      </c>
    </row>
    <row r="16" spans="2:10" ht="20" customHeight="1" thickBot="1" x14ac:dyDescent="0.2">
      <c r="B16" s="6" t="s">
        <v>7</v>
      </c>
      <c r="C16" s="12">
        <v>2</v>
      </c>
      <c r="D16" s="12">
        <v>2</v>
      </c>
      <c r="E16" s="12">
        <v>0</v>
      </c>
      <c r="F16" s="12">
        <v>0</v>
      </c>
      <c r="G16" s="12">
        <v>4</v>
      </c>
      <c r="H16" s="12">
        <v>4</v>
      </c>
      <c r="I16" s="12">
        <v>0</v>
      </c>
      <c r="J16" s="12">
        <v>2</v>
      </c>
    </row>
    <row r="17" spans="2:10" ht="20" customHeight="1" thickBot="1" x14ac:dyDescent="0.2">
      <c r="B17" s="6" t="s">
        <v>8</v>
      </c>
      <c r="C17" s="12">
        <v>12</v>
      </c>
      <c r="D17" s="12">
        <v>12</v>
      </c>
      <c r="E17" s="12">
        <v>0</v>
      </c>
      <c r="F17" s="12">
        <v>9</v>
      </c>
      <c r="G17" s="12">
        <v>4</v>
      </c>
      <c r="H17" s="12">
        <v>3</v>
      </c>
      <c r="I17" s="12">
        <v>1</v>
      </c>
      <c r="J17" s="12">
        <v>1</v>
      </c>
    </row>
    <row r="18" spans="2:10" ht="20" customHeight="1" thickBot="1" x14ac:dyDescent="0.2">
      <c r="B18" s="6" t="s">
        <v>9</v>
      </c>
      <c r="C18" s="12">
        <v>12</v>
      </c>
      <c r="D18" s="12">
        <v>11</v>
      </c>
      <c r="E18" s="12">
        <v>1</v>
      </c>
      <c r="F18" s="12">
        <v>9</v>
      </c>
      <c r="G18" s="12">
        <v>13</v>
      </c>
      <c r="H18" s="12">
        <v>11</v>
      </c>
      <c r="I18" s="12">
        <v>2</v>
      </c>
      <c r="J18" s="12">
        <v>9</v>
      </c>
    </row>
    <row r="19" spans="2:10" ht="20" customHeight="1" thickBot="1" x14ac:dyDescent="0.2">
      <c r="B19" s="6" t="s">
        <v>10</v>
      </c>
      <c r="C19" s="12">
        <v>22</v>
      </c>
      <c r="D19" s="12">
        <v>22</v>
      </c>
      <c r="E19" s="12">
        <v>0</v>
      </c>
      <c r="F19" s="12">
        <v>20</v>
      </c>
      <c r="G19" s="12">
        <v>18</v>
      </c>
      <c r="H19" s="12">
        <v>18</v>
      </c>
      <c r="I19" s="12">
        <v>0</v>
      </c>
      <c r="J19" s="12">
        <v>17</v>
      </c>
    </row>
    <row r="20" spans="2:10" ht="20" customHeight="1" thickBot="1" x14ac:dyDescent="0.2">
      <c r="B20" s="6" t="s">
        <v>11</v>
      </c>
      <c r="C20" s="12">
        <v>42</v>
      </c>
      <c r="D20" s="12">
        <v>42</v>
      </c>
      <c r="E20" s="12">
        <v>0</v>
      </c>
      <c r="F20" s="12">
        <v>38</v>
      </c>
      <c r="G20" s="12">
        <v>29</v>
      </c>
      <c r="H20" s="12">
        <v>28</v>
      </c>
      <c r="I20" s="12">
        <v>1</v>
      </c>
      <c r="J20" s="12">
        <v>21</v>
      </c>
    </row>
    <row r="21" spans="2:10" ht="20" customHeight="1" thickBot="1" x14ac:dyDescent="0.2">
      <c r="B21" s="6" t="s">
        <v>12</v>
      </c>
      <c r="C21" s="12">
        <v>8</v>
      </c>
      <c r="D21" s="12">
        <v>7</v>
      </c>
      <c r="E21" s="12">
        <v>1</v>
      </c>
      <c r="F21" s="12">
        <v>6</v>
      </c>
      <c r="G21" s="12">
        <v>6</v>
      </c>
      <c r="H21" s="12">
        <v>5</v>
      </c>
      <c r="I21" s="12">
        <v>1</v>
      </c>
      <c r="J21" s="12">
        <v>4</v>
      </c>
    </row>
    <row r="22" spans="2:10" ht="20" customHeight="1" thickBot="1" x14ac:dyDescent="0.2">
      <c r="B22" s="6" t="s">
        <v>13</v>
      </c>
      <c r="C22" s="12">
        <v>8</v>
      </c>
      <c r="D22" s="12">
        <v>8</v>
      </c>
      <c r="E22" s="12">
        <v>0</v>
      </c>
      <c r="F22" s="12">
        <v>5</v>
      </c>
      <c r="G22" s="12">
        <v>6</v>
      </c>
      <c r="H22" s="12">
        <v>6</v>
      </c>
      <c r="I22" s="12">
        <v>0</v>
      </c>
      <c r="J22" s="12">
        <v>3</v>
      </c>
    </row>
    <row r="23" spans="2:10" ht="20" customHeight="1" thickBot="1" x14ac:dyDescent="0.2">
      <c r="B23" s="6" t="s">
        <v>14</v>
      </c>
      <c r="C23" s="12">
        <v>13</v>
      </c>
      <c r="D23" s="12">
        <v>12</v>
      </c>
      <c r="E23" s="12">
        <v>1</v>
      </c>
      <c r="F23" s="12">
        <v>8</v>
      </c>
      <c r="G23" s="12">
        <v>19</v>
      </c>
      <c r="H23" s="12">
        <v>16</v>
      </c>
      <c r="I23" s="12">
        <v>3</v>
      </c>
      <c r="J23" s="12">
        <v>13</v>
      </c>
    </row>
    <row r="24" spans="2:10" ht="20" customHeight="1" thickBot="1" x14ac:dyDescent="0.2">
      <c r="B24" s="6" t="s">
        <v>15</v>
      </c>
      <c r="C24" s="12">
        <v>21</v>
      </c>
      <c r="D24" s="12">
        <v>21</v>
      </c>
      <c r="E24" s="12">
        <v>0</v>
      </c>
      <c r="F24" s="12">
        <v>21</v>
      </c>
      <c r="G24" s="12">
        <v>18</v>
      </c>
      <c r="H24" s="12">
        <v>18</v>
      </c>
      <c r="I24" s="12">
        <v>0</v>
      </c>
      <c r="J24" s="12">
        <v>18</v>
      </c>
    </row>
    <row r="25" spans="2:10" ht="20" customHeight="1" thickBot="1" x14ac:dyDescent="0.2">
      <c r="B25" s="6" t="s">
        <v>16</v>
      </c>
      <c r="C25" s="12">
        <v>5</v>
      </c>
      <c r="D25" s="12">
        <v>4</v>
      </c>
      <c r="E25" s="12">
        <v>1</v>
      </c>
      <c r="F25" s="12">
        <v>3</v>
      </c>
      <c r="G25" s="12">
        <v>1</v>
      </c>
      <c r="H25" s="12">
        <v>1</v>
      </c>
      <c r="I25" s="12">
        <v>0</v>
      </c>
      <c r="J25" s="12">
        <v>1</v>
      </c>
    </row>
    <row r="26" spans="2:10" ht="20" customHeight="1" thickBot="1" x14ac:dyDescent="0.2">
      <c r="B26" s="7" t="s">
        <v>17</v>
      </c>
      <c r="C26" s="12">
        <v>10</v>
      </c>
      <c r="D26" s="12">
        <v>10</v>
      </c>
      <c r="E26" s="12">
        <v>0</v>
      </c>
      <c r="F26" s="12">
        <v>10</v>
      </c>
      <c r="G26" s="12">
        <v>10</v>
      </c>
      <c r="H26" s="12">
        <v>9</v>
      </c>
      <c r="I26" s="12">
        <v>1</v>
      </c>
      <c r="J26" s="12">
        <v>9</v>
      </c>
    </row>
    <row r="27" spans="2:10" ht="20" customHeight="1" thickBot="1" x14ac:dyDescent="0.2">
      <c r="B27" s="8" t="s">
        <v>18</v>
      </c>
      <c r="C27" s="12">
        <v>4</v>
      </c>
      <c r="D27" s="12">
        <v>2</v>
      </c>
      <c r="E27" s="12">
        <v>2</v>
      </c>
      <c r="F27" s="12">
        <v>0</v>
      </c>
      <c r="G27" s="12">
        <v>6</v>
      </c>
      <c r="H27" s="12">
        <v>5</v>
      </c>
      <c r="I27" s="12">
        <v>1</v>
      </c>
      <c r="J27" s="12">
        <v>5</v>
      </c>
    </row>
    <row r="28" spans="2:10" ht="20" customHeight="1" thickBot="1" x14ac:dyDescent="0.2">
      <c r="B28" s="9" t="s">
        <v>19</v>
      </c>
      <c r="C28" s="13">
        <v>265</v>
      </c>
      <c r="D28" s="13">
        <v>248</v>
      </c>
      <c r="E28" s="13">
        <v>17</v>
      </c>
      <c r="F28" s="13">
        <v>203</v>
      </c>
      <c r="G28" s="13">
        <v>247</v>
      </c>
      <c r="H28" s="13">
        <v>227</v>
      </c>
      <c r="I28" s="13">
        <v>20</v>
      </c>
      <c r="J28" s="13">
        <v>190</v>
      </c>
    </row>
    <row r="32" spans="2:10" ht="44.25" customHeight="1" thickBot="1" x14ac:dyDescent="0.2">
      <c r="C32" s="29" t="s">
        <v>109</v>
      </c>
      <c r="D32" s="30"/>
      <c r="E32" s="30"/>
      <c r="F32" s="30"/>
    </row>
    <row r="33" spans="2:6" ht="44.25" customHeight="1" thickBot="1" x14ac:dyDescent="0.2">
      <c r="C33" s="11" t="s">
        <v>72</v>
      </c>
      <c r="D33" s="11" t="s">
        <v>73</v>
      </c>
      <c r="E33" s="11" t="s">
        <v>74</v>
      </c>
      <c r="F33" s="11" t="s">
        <v>75</v>
      </c>
    </row>
    <row r="34" spans="2:6" ht="20" customHeight="1" thickBot="1" x14ac:dyDescent="0.2">
      <c r="B34" s="5" t="s">
        <v>2</v>
      </c>
      <c r="C34" s="15">
        <f>IF(C11=0,"-",IF(G11=0,"-",(G11-C11)/C11))</f>
        <v>-4.9180327868852458E-2</v>
      </c>
      <c r="D34" s="15">
        <f>IF(D11=0,"-",IF(H11=0,"-",(H11-D11)/D11))</f>
        <v>-7.5471698113207544E-2</v>
      </c>
      <c r="E34" s="15">
        <f>IF(E11=0,"-",IF(I11=0,"-",(I11-E11)/E11))</f>
        <v>0.125</v>
      </c>
      <c r="F34" s="15">
        <f>IF(F11=0,"-",IF(J11=0,"-",(J11-F11)/F11))</f>
        <v>2.3255813953488372E-2</v>
      </c>
    </row>
    <row r="35" spans="2:6" ht="20" customHeight="1" thickBot="1" x14ac:dyDescent="0.2">
      <c r="B35" s="6" t="s">
        <v>3</v>
      </c>
      <c r="C35" s="15">
        <f t="shared" ref="C35:F50" si="0">IF(C12=0,"-",IF(G12=0,"-",(G12-C12)/C12))</f>
        <v>-0.1111111111111111</v>
      </c>
      <c r="D35" s="15">
        <f t="shared" si="0"/>
        <v>0</v>
      </c>
      <c r="E35" s="15" t="str">
        <f t="shared" si="0"/>
        <v>-</v>
      </c>
      <c r="F35" s="15">
        <f t="shared" si="0"/>
        <v>0</v>
      </c>
    </row>
    <row r="36" spans="2:6" ht="20" customHeight="1" thickBot="1" x14ac:dyDescent="0.2">
      <c r="B36" s="6" t="s">
        <v>4</v>
      </c>
      <c r="C36" s="15">
        <f t="shared" si="0"/>
        <v>2.3333333333333335</v>
      </c>
      <c r="D36" s="15">
        <f t="shared" si="0"/>
        <v>2</v>
      </c>
      <c r="E36" s="15" t="str">
        <f t="shared" si="0"/>
        <v>-</v>
      </c>
      <c r="F36" s="15" t="str">
        <f t="shared" si="0"/>
        <v>-</v>
      </c>
    </row>
    <row r="37" spans="2:6" ht="20" customHeight="1" thickBot="1" x14ac:dyDescent="0.2">
      <c r="B37" s="6" t="s">
        <v>5</v>
      </c>
      <c r="C37" s="15">
        <f t="shared" si="0"/>
        <v>0.6</v>
      </c>
      <c r="D37" s="15">
        <f t="shared" si="0"/>
        <v>0.77777777777777779</v>
      </c>
      <c r="E37" s="15" t="str">
        <f t="shared" si="0"/>
        <v>-</v>
      </c>
      <c r="F37" s="15">
        <f t="shared" si="0"/>
        <v>1.1666666666666667</v>
      </c>
    </row>
    <row r="38" spans="2:6" ht="20" customHeight="1" thickBot="1" x14ac:dyDescent="0.2">
      <c r="B38" s="6" t="s">
        <v>6</v>
      </c>
      <c r="C38" s="15">
        <f t="shared" si="0"/>
        <v>-8.6956521739130432E-2</v>
      </c>
      <c r="D38" s="15">
        <f t="shared" si="0"/>
        <v>-4.5454545454545456E-2</v>
      </c>
      <c r="E38" s="15" t="str">
        <f t="shared" si="0"/>
        <v>-</v>
      </c>
      <c r="F38" s="15">
        <f t="shared" si="0"/>
        <v>0</v>
      </c>
    </row>
    <row r="39" spans="2:6" ht="20" customHeight="1" thickBot="1" x14ac:dyDescent="0.2">
      <c r="B39" s="6" t="s">
        <v>7</v>
      </c>
      <c r="C39" s="15">
        <f t="shared" si="0"/>
        <v>1</v>
      </c>
      <c r="D39" s="15">
        <f t="shared" si="0"/>
        <v>1</v>
      </c>
      <c r="E39" s="15" t="str">
        <f t="shared" si="0"/>
        <v>-</v>
      </c>
      <c r="F39" s="15" t="str">
        <f t="shared" si="0"/>
        <v>-</v>
      </c>
    </row>
    <row r="40" spans="2:6" ht="20" customHeight="1" thickBot="1" x14ac:dyDescent="0.2">
      <c r="B40" s="6" t="s">
        <v>8</v>
      </c>
      <c r="C40" s="15">
        <f t="shared" si="0"/>
        <v>-0.66666666666666663</v>
      </c>
      <c r="D40" s="15">
        <f t="shared" si="0"/>
        <v>-0.75</v>
      </c>
      <c r="E40" s="15" t="str">
        <f t="shared" si="0"/>
        <v>-</v>
      </c>
      <c r="F40" s="15">
        <f t="shared" si="0"/>
        <v>-0.88888888888888884</v>
      </c>
    </row>
    <row r="41" spans="2:6" ht="20" customHeight="1" thickBot="1" x14ac:dyDescent="0.2">
      <c r="B41" s="6" t="s">
        <v>9</v>
      </c>
      <c r="C41" s="15">
        <f t="shared" si="0"/>
        <v>8.3333333333333329E-2</v>
      </c>
      <c r="D41" s="15">
        <f t="shared" si="0"/>
        <v>0</v>
      </c>
      <c r="E41" s="15">
        <f t="shared" si="0"/>
        <v>1</v>
      </c>
      <c r="F41" s="15">
        <f t="shared" si="0"/>
        <v>0</v>
      </c>
    </row>
    <row r="42" spans="2:6" ht="20" customHeight="1" thickBot="1" x14ac:dyDescent="0.2">
      <c r="B42" s="6" t="s">
        <v>10</v>
      </c>
      <c r="C42" s="15">
        <f t="shared" si="0"/>
        <v>-0.18181818181818182</v>
      </c>
      <c r="D42" s="15">
        <f t="shared" si="0"/>
        <v>-0.18181818181818182</v>
      </c>
      <c r="E42" s="15" t="str">
        <f t="shared" si="0"/>
        <v>-</v>
      </c>
      <c r="F42" s="15">
        <f t="shared" si="0"/>
        <v>-0.15</v>
      </c>
    </row>
    <row r="43" spans="2:6" ht="20" customHeight="1" thickBot="1" x14ac:dyDescent="0.2">
      <c r="B43" s="6" t="s">
        <v>11</v>
      </c>
      <c r="C43" s="15">
        <f t="shared" si="0"/>
        <v>-0.30952380952380953</v>
      </c>
      <c r="D43" s="15">
        <f t="shared" si="0"/>
        <v>-0.33333333333333331</v>
      </c>
      <c r="E43" s="15" t="str">
        <f t="shared" si="0"/>
        <v>-</v>
      </c>
      <c r="F43" s="15">
        <f t="shared" si="0"/>
        <v>-0.44736842105263158</v>
      </c>
    </row>
    <row r="44" spans="2:6" ht="20" customHeight="1" thickBot="1" x14ac:dyDescent="0.2">
      <c r="B44" s="6" t="s">
        <v>12</v>
      </c>
      <c r="C44" s="15">
        <f t="shared" si="0"/>
        <v>-0.25</v>
      </c>
      <c r="D44" s="15">
        <f t="shared" si="0"/>
        <v>-0.2857142857142857</v>
      </c>
      <c r="E44" s="15">
        <f t="shared" si="0"/>
        <v>0</v>
      </c>
      <c r="F44" s="15">
        <f t="shared" si="0"/>
        <v>-0.33333333333333331</v>
      </c>
    </row>
    <row r="45" spans="2:6" ht="20" customHeight="1" thickBot="1" x14ac:dyDescent="0.2">
      <c r="B45" s="6" t="s">
        <v>13</v>
      </c>
      <c r="C45" s="15">
        <f t="shared" si="0"/>
        <v>-0.25</v>
      </c>
      <c r="D45" s="15">
        <f t="shared" si="0"/>
        <v>-0.25</v>
      </c>
      <c r="E45" s="15" t="str">
        <f t="shared" si="0"/>
        <v>-</v>
      </c>
      <c r="F45" s="15">
        <f t="shared" si="0"/>
        <v>-0.4</v>
      </c>
    </row>
    <row r="46" spans="2:6" ht="20" customHeight="1" thickBot="1" x14ac:dyDescent="0.2">
      <c r="B46" s="6" t="s">
        <v>14</v>
      </c>
      <c r="C46" s="15">
        <f t="shared" si="0"/>
        <v>0.46153846153846156</v>
      </c>
      <c r="D46" s="15">
        <f t="shared" si="0"/>
        <v>0.33333333333333331</v>
      </c>
      <c r="E46" s="15">
        <f t="shared" si="0"/>
        <v>2</v>
      </c>
      <c r="F46" s="15">
        <f t="shared" si="0"/>
        <v>0.625</v>
      </c>
    </row>
    <row r="47" spans="2:6" ht="20" customHeight="1" thickBot="1" x14ac:dyDescent="0.2">
      <c r="B47" s="6" t="s">
        <v>15</v>
      </c>
      <c r="C47" s="15">
        <f t="shared" si="0"/>
        <v>-0.14285714285714285</v>
      </c>
      <c r="D47" s="15">
        <f t="shared" si="0"/>
        <v>-0.14285714285714285</v>
      </c>
      <c r="E47" s="15" t="str">
        <f t="shared" si="0"/>
        <v>-</v>
      </c>
      <c r="F47" s="15">
        <f t="shared" si="0"/>
        <v>-0.14285714285714285</v>
      </c>
    </row>
    <row r="48" spans="2:6" ht="20" customHeight="1" thickBot="1" x14ac:dyDescent="0.2">
      <c r="B48" s="6" t="s">
        <v>16</v>
      </c>
      <c r="C48" s="15">
        <f t="shared" si="0"/>
        <v>-0.8</v>
      </c>
      <c r="D48" s="15">
        <f t="shared" si="0"/>
        <v>-0.75</v>
      </c>
      <c r="E48" s="15" t="str">
        <f t="shared" si="0"/>
        <v>-</v>
      </c>
      <c r="F48" s="15">
        <f t="shared" si="0"/>
        <v>-0.66666666666666663</v>
      </c>
    </row>
    <row r="49" spans="2:6" ht="20" customHeight="1" thickBot="1" x14ac:dyDescent="0.2">
      <c r="B49" s="7" t="s">
        <v>17</v>
      </c>
      <c r="C49" s="15">
        <f t="shared" si="0"/>
        <v>0</v>
      </c>
      <c r="D49" s="15">
        <f t="shared" si="0"/>
        <v>-0.1</v>
      </c>
      <c r="E49" s="15" t="str">
        <f t="shared" si="0"/>
        <v>-</v>
      </c>
      <c r="F49" s="15">
        <f t="shared" si="0"/>
        <v>-0.1</v>
      </c>
    </row>
    <row r="50" spans="2:6" ht="20" customHeight="1" thickBot="1" x14ac:dyDescent="0.2">
      <c r="B50" s="8" t="s">
        <v>18</v>
      </c>
      <c r="C50" s="15">
        <f t="shared" si="0"/>
        <v>0.5</v>
      </c>
      <c r="D50" s="15">
        <f t="shared" si="0"/>
        <v>1.5</v>
      </c>
      <c r="E50" s="15">
        <f t="shared" si="0"/>
        <v>-0.5</v>
      </c>
      <c r="F50" s="15" t="str">
        <f t="shared" si="0"/>
        <v>-</v>
      </c>
    </row>
    <row r="51" spans="2:6" ht="20" customHeight="1" thickBot="1" x14ac:dyDescent="0.2">
      <c r="B51" s="9" t="s">
        <v>19</v>
      </c>
      <c r="C51" s="16">
        <f t="shared" ref="C51:F51" si="1">IF(C28=0,"-",IF(G28=0,"-",(G28-C28)/C28))</f>
        <v>-6.7924528301886791E-2</v>
      </c>
      <c r="D51" s="16">
        <f t="shared" si="1"/>
        <v>-8.4677419354838704E-2</v>
      </c>
      <c r="E51" s="16">
        <f t="shared" si="1"/>
        <v>0.17647058823529413</v>
      </c>
      <c r="F51" s="16">
        <f t="shared" si="1"/>
        <v>-6.4039408866995079E-2</v>
      </c>
    </row>
  </sheetData>
  <mergeCells count="3">
    <mergeCell ref="C32:F32"/>
    <mergeCell ref="C9:F9"/>
    <mergeCell ref="G9:J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3:T33"/>
  <sheetViews>
    <sheetView workbookViewId="0"/>
  </sheetViews>
  <sheetFormatPr baseColWidth="10" defaultRowHeight="13" x14ac:dyDescent="0.15"/>
  <cols>
    <col min="1" max="1" width="8.6640625" customWidth="1"/>
    <col min="2" max="2" width="26.33203125" customWidth="1"/>
    <col min="3" max="3" width="12.83203125" bestFit="1" customWidth="1"/>
    <col min="4" max="4" width="8.6640625" bestFit="1" customWidth="1"/>
    <col min="5" max="5" width="10.5" bestFit="1" customWidth="1"/>
    <col min="6" max="6" width="13.5" bestFit="1" customWidth="1"/>
    <col min="7" max="7" width="11.5" bestFit="1" customWidth="1"/>
    <col min="8" max="8" width="15.6640625" customWidth="1"/>
    <col min="9" max="9" width="12.83203125" bestFit="1" customWidth="1"/>
    <col min="10" max="10" width="8.6640625" bestFit="1" customWidth="1"/>
    <col min="11" max="11" width="10.5" bestFit="1" customWidth="1"/>
    <col min="12" max="12" width="13.5" bestFit="1" customWidth="1"/>
    <col min="13" max="13" width="11.5" bestFit="1" customWidth="1"/>
    <col min="14" max="14" width="15.6640625" customWidth="1"/>
    <col min="15" max="15" width="12.83203125" bestFit="1" customWidth="1"/>
    <col min="16" max="16" width="8.6640625" bestFit="1" customWidth="1"/>
    <col min="17" max="17" width="10.5" bestFit="1" customWidth="1"/>
    <col min="18" max="18" width="13.5" bestFit="1" customWidth="1"/>
    <col min="19" max="19" width="11.5" bestFit="1" customWidth="1"/>
    <col min="20" max="20" width="15.6640625" customWidth="1"/>
  </cols>
  <sheetData>
    <row r="13" spans="2:20" ht="44.25" customHeight="1" thickBot="1" x14ac:dyDescent="0.2">
      <c r="C13" s="29">
        <v>2017</v>
      </c>
      <c r="D13" s="30"/>
      <c r="E13" s="30"/>
      <c r="F13" s="30"/>
      <c r="G13" s="30"/>
      <c r="H13" s="30"/>
      <c r="I13" s="30">
        <v>2018</v>
      </c>
      <c r="J13" s="30"/>
      <c r="K13" s="30"/>
      <c r="L13" s="30"/>
      <c r="M13" s="30"/>
      <c r="N13" s="30"/>
      <c r="O13" s="30" t="s">
        <v>109</v>
      </c>
      <c r="P13" s="30"/>
      <c r="Q13" s="30"/>
      <c r="R13" s="30"/>
      <c r="S13" s="30"/>
      <c r="T13" s="30"/>
    </row>
    <row r="14" spans="2:20" ht="44.25" customHeight="1" thickBot="1" x14ac:dyDescent="0.2">
      <c r="C14" s="31" t="s">
        <v>80</v>
      </c>
      <c r="D14" s="26" t="s">
        <v>76</v>
      </c>
      <c r="E14" s="28"/>
      <c r="F14" s="31" t="s">
        <v>77</v>
      </c>
      <c r="G14" s="31" t="s">
        <v>78</v>
      </c>
      <c r="H14" s="31" t="s">
        <v>79</v>
      </c>
      <c r="I14" s="24" t="s">
        <v>80</v>
      </c>
      <c r="J14" s="26" t="s">
        <v>76</v>
      </c>
      <c r="K14" s="28"/>
      <c r="L14" s="31" t="s">
        <v>77</v>
      </c>
      <c r="M14" s="31" t="s">
        <v>78</v>
      </c>
      <c r="N14" s="31" t="s">
        <v>79</v>
      </c>
      <c r="O14" s="24" t="s">
        <v>80</v>
      </c>
      <c r="P14" s="26" t="s">
        <v>76</v>
      </c>
      <c r="Q14" s="28"/>
      <c r="R14" s="31" t="s">
        <v>77</v>
      </c>
      <c r="S14" s="31" t="s">
        <v>78</v>
      </c>
      <c r="T14" s="31" t="s">
        <v>79</v>
      </c>
    </row>
    <row r="15" spans="2:20" ht="44.25" customHeight="1" thickBot="1" x14ac:dyDescent="0.2">
      <c r="C15" s="32"/>
      <c r="D15" s="11" t="s">
        <v>81</v>
      </c>
      <c r="E15" s="11" t="s">
        <v>82</v>
      </c>
      <c r="F15" s="32"/>
      <c r="G15" s="32"/>
      <c r="H15" s="32"/>
      <c r="I15" s="46"/>
      <c r="J15" s="11" t="s">
        <v>81</v>
      </c>
      <c r="K15" s="11" t="s">
        <v>82</v>
      </c>
      <c r="L15" s="32"/>
      <c r="M15" s="32"/>
      <c r="N15" s="32"/>
      <c r="O15" s="46"/>
      <c r="P15" s="11" t="s">
        <v>81</v>
      </c>
      <c r="Q15" s="11" t="s">
        <v>82</v>
      </c>
      <c r="R15" s="32"/>
      <c r="S15" s="32"/>
      <c r="T15" s="32"/>
    </row>
    <row r="16" spans="2:20" ht="20" customHeight="1" thickBot="1" x14ac:dyDescent="0.2">
      <c r="B16" s="5" t="s">
        <v>2</v>
      </c>
      <c r="C16" s="12">
        <v>2263</v>
      </c>
      <c r="D16" s="12">
        <v>831</v>
      </c>
      <c r="E16" s="12">
        <v>501</v>
      </c>
      <c r="F16" s="12">
        <v>931</v>
      </c>
      <c r="G16" s="12">
        <v>2259</v>
      </c>
      <c r="H16" s="12">
        <v>2</v>
      </c>
      <c r="I16" s="12">
        <v>2299</v>
      </c>
      <c r="J16" s="12">
        <v>719</v>
      </c>
      <c r="K16" s="12">
        <v>507</v>
      </c>
      <c r="L16" s="12">
        <v>1073</v>
      </c>
      <c r="M16" s="12">
        <v>2297</v>
      </c>
      <c r="N16" s="12">
        <v>1</v>
      </c>
      <c r="O16" s="15">
        <f t="shared" ref="O16:T31" si="0">IF(C16=0,"-",(I16-C16)/C16)</f>
        <v>1.5908086610693768E-2</v>
      </c>
      <c r="P16" s="15">
        <f t="shared" si="0"/>
        <v>-0.13477737665463296</v>
      </c>
      <c r="Q16" s="15">
        <f t="shared" si="0"/>
        <v>1.1976047904191617E-2</v>
      </c>
      <c r="R16" s="15">
        <f t="shared" si="0"/>
        <v>0.15252416756176154</v>
      </c>
      <c r="S16" s="15">
        <f t="shared" si="0"/>
        <v>1.6821602478972998E-2</v>
      </c>
      <c r="T16" s="15">
        <f t="shared" si="0"/>
        <v>-0.5</v>
      </c>
    </row>
    <row r="17" spans="2:20" ht="20" customHeight="1" thickBot="1" x14ac:dyDescent="0.2">
      <c r="B17" s="6" t="s">
        <v>3</v>
      </c>
      <c r="C17" s="12">
        <v>412</v>
      </c>
      <c r="D17" s="12">
        <v>124</v>
      </c>
      <c r="E17" s="12">
        <v>38</v>
      </c>
      <c r="F17" s="12">
        <v>250</v>
      </c>
      <c r="G17" s="12">
        <v>411</v>
      </c>
      <c r="H17" s="12">
        <v>0</v>
      </c>
      <c r="I17" s="12">
        <v>619</v>
      </c>
      <c r="J17" s="12">
        <v>164</v>
      </c>
      <c r="K17" s="12">
        <v>88</v>
      </c>
      <c r="L17" s="12">
        <v>367</v>
      </c>
      <c r="M17" s="12">
        <v>617</v>
      </c>
      <c r="N17" s="12">
        <v>0</v>
      </c>
      <c r="O17" s="15">
        <f t="shared" si="0"/>
        <v>0.50242718446601942</v>
      </c>
      <c r="P17" s="15">
        <f t="shared" si="0"/>
        <v>0.32258064516129031</v>
      </c>
      <c r="Q17" s="15">
        <f t="shared" si="0"/>
        <v>1.3157894736842106</v>
      </c>
      <c r="R17" s="15">
        <f t="shared" si="0"/>
        <v>0.46800000000000003</v>
      </c>
      <c r="S17" s="15">
        <f t="shared" si="0"/>
        <v>0.5012165450121655</v>
      </c>
      <c r="T17" s="15" t="str">
        <f t="shared" si="0"/>
        <v>-</v>
      </c>
    </row>
    <row r="18" spans="2:20" ht="20" customHeight="1" thickBot="1" x14ac:dyDescent="0.2">
      <c r="B18" s="6" t="s">
        <v>4</v>
      </c>
      <c r="C18" s="12">
        <v>289</v>
      </c>
      <c r="D18" s="12">
        <v>138</v>
      </c>
      <c r="E18" s="12">
        <v>27</v>
      </c>
      <c r="F18" s="12">
        <v>124</v>
      </c>
      <c r="G18" s="12">
        <v>287</v>
      </c>
      <c r="H18" s="12">
        <v>0</v>
      </c>
      <c r="I18" s="12">
        <v>322</v>
      </c>
      <c r="J18" s="12">
        <v>152</v>
      </c>
      <c r="K18" s="12">
        <v>22</v>
      </c>
      <c r="L18" s="12">
        <v>148</v>
      </c>
      <c r="M18" s="12">
        <v>320</v>
      </c>
      <c r="N18" s="12">
        <v>0</v>
      </c>
      <c r="O18" s="15">
        <f t="shared" si="0"/>
        <v>0.11418685121107267</v>
      </c>
      <c r="P18" s="15">
        <f t="shared" si="0"/>
        <v>0.10144927536231885</v>
      </c>
      <c r="Q18" s="15">
        <f t="shared" si="0"/>
        <v>-0.18518518518518517</v>
      </c>
      <c r="R18" s="15">
        <f t="shared" si="0"/>
        <v>0.19354838709677419</v>
      </c>
      <c r="S18" s="15">
        <f t="shared" si="0"/>
        <v>0.11498257839721254</v>
      </c>
      <c r="T18" s="15" t="str">
        <f t="shared" si="0"/>
        <v>-</v>
      </c>
    </row>
    <row r="19" spans="2:20" ht="20" customHeight="1" thickBot="1" x14ac:dyDescent="0.2">
      <c r="B19" s="6" t="s">
        <v>5</v>
      </c>
      <c r="C19" s="12">
        <v>1448</v>
      </c>
      <c r="D19" s="12">
        <v>379</v>
      </c>
      <c r="E19" s="12">
        <v>238</v>
      </c>
      <c r="F19" s="12">
        <v>831</v>
      </c>
      <c r="G19" s="12">
        <v>1444</v>
      </c>
      <c r="H19" s="12">
        <v>3</v>
      </c>
      <c r="I19" s="12">
        <v>1504</v>
      </c>
      <c r="J19" s="12">
        <v>486</v>
      </c>
      <c r="K19" s="12">
        <v>151</v>
      </c>
      <c r="L19" s="12">
        <v>867</v>
      </c>
      <c r="M19" s="12">
        <v>1491</v>
      </c>
      <c r="N19" s="12">
        <v>1</v>
      </c>
      <c r="O19" s="15">
        <f t="shared" si="0"/>
        <v>3.8674033149171269E-2</v>
      </c>
      <c r="P19" s="15">
        <f t="shared" si="0"/>
        <v>0.28232189973614774</v>
      </c>
      <c r="Q19" s="15">
        <f t="shared" si="0"/>
        <v>-0.36554621848739494</v>
      </c>
      <c r="R19" s="15">
        <f t="shared" si="0"/>
        <v>4.3321299638989168E-2</v>
      </c>
      <c r="S19" s="15">
        <f t="shared" si="0"/>
        <v>3.254847645429363E-2</v>
      </c>
      <c r="T19" s="15">
        <f t="shared" si="0"/>
        <v>-0.66666666666666663</v>
      </c>
    </row>
    <row r="20" spans="2:20" ht="20" customHeight="1" thickBot="1" x14ac:dyDescent="0.2">
      <c r="B20" s="6" t="s">
        <v>6</v>
      </c>
      <c r="C20" s="12">
        <v>772</v>
      </c>
      <c r="D20" s="12">
        <v>262</v>
      </c>
      <c r="E20" s="12">
        <v>91</v>
      </c>
      <c r="F20" s="12">
        <v>419</v>
      </c>
      <c r="G20" s="12">
        <v>771</v>
      </c>
      <c r="H20" s="12">
        <v>1</v>
      </c>
      <c r="I20" s="12">
        <v>748</v>
      </c>
      <c r="J20" s="12">
        <v>320</v>
      </c>
      <c r="K20" s="12">
        <v>104</v>
      </c>
      <c r="L20" s="12">
        <v>324</v>
      </c>
      <c r="M20" s="12">
        <v>743</v>
      </c>
      <c r="N20" s="12">
        <v>0</v>
      </c>
      <c r="O20" s="15">
        <f t="shared" si="0"/>
        <v>-3.1088082901554404E-2</v>
      </c>
      <c r="P20" s="15">
        <f t="shared" si="0"/>
        <v>0.22137404580152673</v>
      </c>
      <c r="Q20" s="15">
        <f t="shared" si="0"/>
        <v>0.14285714285714285</v>
      </c>
      <c r="R20" s="15">
        <f t="shared" si="0"/>
        <v>-0.22673031026252982</v>
      </c>
      <c r="S20" s="15">
        <f t="shared" si="0"/>
        <v>-3.6316472114137487E-2</v>
      </c>
      <c r="T20" s="15">
        <f t="shared" si="0"/>
        <v>-1</v>
      </c>
    </row>
    <row r="21" spans="2:20" ht="20" customHeight="1" thickBot="1" x14ac:dyDescent="0.2">
      <c r="B21" s="6" t="s">
        <v>7</v>
      </c>
      <c r="C21" s="12">
        <v>175</v>
      </c>
      <c r="D21" s="12">
        <v>110</v>
      </c>
      <c r="E21" s="12">
        <v>24</v>
      </c>
      <c r="F21" s="12">
        <v>41</v>
      </c>
      <c r="G21" s="12">
        <v>171</v>
      </c>
      <c r="H21" s="12">
        <v>2</v>
      </c>
      <c r="I21" s="12">
        <v>145</v>
      </c>
      <c r="J21" s="12">
        <v>85</v>
      </c>
      <c r="K21" s="12">
        <v>18</v>
      </c>
      <c r="L21" s="12">
        <v>42</v>
      </c>
      <c r="M21" s="12">
        <v>145</v>
      </c>
      <c r="N21" s="12">
        <v>0</v>
      </c>
      <c r="O21" s="15">
        <f t="shared" si="0"/>
        <v>-0.17142857142857143</v>
      </c>
      <c r="P21" s="15">
        <f t="shared" si="0"/>
        <v>-0.22727272727272727</v>
      </c>
      <c r="Q21" s="15">
        <f t="shared" si="0"/>
        <v>-0.25</v>
      </c>
      <c r="R21" s="15">
        <f t="shared" si="0"/>
        <v>2.4390243902439025E-2</v>
      </c>
      <c r="S21" s="15">
        <f t="shared" si="0"/>
        <v>-0.15204678362573099</v>
      </c>
      <c r="T21" s="15">
        <f t="shared" si="0"/>
        <v>-1</v>
      </c>
    </row>
    <row r="22" spans="2:20" ht="20" customHeight="1" thickBot="1" x14ac:dyDescent="0.2">
      <c r="B22" s="6" t="s">
        <v>8</v>
      </c>
      <c r="C22" s="12">
        <v>546</v>
      </c>
      <c r="D22" s="12">
        <v>214</v>
      </c>
      <c r="E22" s="12">
        <v>120</v>
      </c>
      <c r="F22" s="12">
        <v>212</v>
      </c>
      <c r="G22" s="12">
        <v>546</v>
      </c>
      <c r="H22" s="12">
        <v>0</v>
      </c>
      <c r="I22" s="12">
        <v>635</v>
      </c>
      <c r="J22" s="12">
        <v>248</v>
      </c>
      <c r="K22" s="12">
        <v>155</v>
      </c>
      <c r="L22" s="12">
        <v>232</v>
      </c>
      <c r="M22" s="12">
        <v>630</v>
      </c>
      <c r="N22" s="12">
        <v>2</v>
      </c>
      <c r="O22" s="15">
        <f t="shared" si="0"/>
        <v>0.16300366300366301</v>
      </c>
      <c r="P22" s="15">
        <f t="shared" si="0"/>
        <v>0.15887850467289719</v>
      </c>
      <c r="Q22" s="15">
        <f t="shared" si="0"/>
        <v>0.29166666666666669</v>
      </c>
      <c r="R22" s="15">
        <f t="shared" si="0"/>
        <v>9.4339622641509441E-2</v>
      </c>
      <c r="S22" s="15">
        <f t="shared" si="0"/>
        <v>0.15384615384615385</v>
      </c>
      <c r="T22" s="15" t="str">
        <f t="shared" si="0"/>
        <v>-</v>
      </c>
    </row>
    <row r="23" spans="2:20" ht="20" customHeight="1" thickBot="1" x14ac:dyDescent="0.2">
      <c r="B23" s="6" t="s">
        <v>9</v>
      </c>
      <c r="C23" s="12">
        <v>409</v>
      </c>
      <c r="D23" s="12">
        <v>225</v>
      </c>
      <c r="E23" s="12">
        <v>76</v>
      </c>
      <c r="F23" s="12">
        <v>108</v>
      </c>
      <c r="G23" s="12">
        <v>403</v>
      </c>
      <c r="H23" s="12">
        <v>0</v>
      </c>
      <c r="I23" s="12">
        <v>381</v>
      </c>
      <c r="J23" s="12">
        <v>209</v>
      </c>
      <c r="K23" s="12">
        <v>55</v>
      </c>
      <c r="L23" s="12">
        <v>117</v>
      </c>
      <c r="M23" s="12">
        <v>379</v>
      </c>
      <c r="N23" s="12">
        <v>1</v>
      </c>
      <c r="O23" s="15">
        <f t="shared" si="0"/>
        <v>-6.8459657701711488E-2</v>
      </c>
      <c r="P23" s="15">
        <f t="shared" si="0"/>
        <v>-7.1111111111111111E-2</v>
      </c>
      <c r="Q23" s="15">
        <f t="shared" si="0"/>
        <v>-0.27631578947368424</v>
      </c>
      <c r="R23" s="15">
        <f t="shared" si="0"/>
        <v>8.3333333333333329E-2</v>
      </c>
      <c r="S23" s="15">
        <f t="shared" si="0"/>
        <v>-5.9553349875930521E-2</v>
      </c>
      <c r="T23" s="15" t="str">
        <f t="shared" si="0"/>
        <v>-</v>
      </c>
    </row>
    <row r="24" spans="2:20" ht="20" customHeight="1" thickBot="1" x14ac:dyDescent="0.2">
      <c r="B24" s="6" t="s">
        <v>10</v>
      </c>
      <c r="C24" s="12">
        <v>1445</v>
      </c>
      <c r="D24" s="12">
        <v>980</v>
      </c>
      <c r="E24" s="12">
        <v>65</v>
      </c>
      <c r="F24" s="12">
        <v>400</v>
      </c>
      <c r="G24" s="12">
        <v>1441</v>
      </c>
      <c r="H24" s="12">
        <v>0</v>
      </c>
      <c r="I24" s="12">
        <v>1486</v>
      </c>
      <c r="J24" s="12">
        <v>1033</v>
      </c>
      <c r="K24" s="12">
        <v>57</v>
      </c>
      <c r="L24" s="12">
        <v>396</v>
      </c>
      <c r="M24" s="12">
        <v>1477</v>
      </c>
      <c r="N24" s="12">
        <v>0</v>
      </c>
      <c r="O24" s="15">
        <f t="shared" si="0"/>
        <v>2.837370242214533E-2</v>
      </c>
      <c r="P24" s="15">
        <f t="shared" si="0"/>
        <v>5.4081632653061228E-2</v>
      </c>
      <c r="Q24" s="15">
        <f t="shared" si="0"/>
        <v>-0.12307692307692308</v>
      </c>
      <c r="R24" s="15">
        <f t="shared" si="0"/>
        <v>-0.01</v>
      </c>
      <c r="S24" s="15">
        <f t="shared" si="0"/>
        <v>2.4982650936849409E-2</v>
      </c>
      <c r="T24" s="15" t="str">
        <f t="shared" si="0"/>
        <v>-</v>
      </c>
    </row>
    <row r="25" spans="2:20" ht="20" customHeight="1" thickBot="1" x14ac:dyDescent="0.2">
      <c r="B25" s="6" t="s">
        <v>11</v>
      </c>
      <c r="C25" s="12">
        <v>1332</v>
      </c>
      <c r="D25" s="12">
        <v>519</v>
      </c>
      <c r="E25" s="12">
        <v>319</v>
      </c>
      <c r="F25" s="12">
        <v>494</v>
      </c>
      <c r="G25" s="12">
        <v>1332</v>
      </c>
      <c r="H25" s="12">
        <v>0</v>
      </c>
      <c r="I25" s="12">
        <v>1443</v>
      </c>
      <c r="J25" s="12">
        <v>550</v>
      </c>
      <c r="K25" s="12">
        <v>366</v>
      </c>
      <c r="L25" s="12">
        <v>527</v>
      </c>
      <c r="M25" s="12">
        <v>1434</v>
      </c>
      <c r="N25" s="12">
        <v>3</v>
      </c>
      <c r="O25" s="15">
        <f t="shared" si="0"/>
        <v>8.3333333333333329E-2</v>
      </c>
      <c r="P25" s="15">
        <f t="shared" si="0"/>
        <v>5.9730250481695571E-2</v>
      </c>
      <c r="Q25" s="15">
        <f t="shared" si="0"/>
        <v>0.14733542319749215</v>
      </c>
      <c r="R25" s="15">
        <f t="shared" si="0"/>
        <v>6.6801619433198386E-2</v>
      </c>
      <c r="S25" s="15">
        <f t="shared" si="0"/>
        <v>7.6576576576576572E-2</v>
      </c>
      <c r="T25" s="15" t="str">
        <f t="shared" si="0"/>
        <v>-</v>
      </c>
    </row>
    <row r="26" spans="2:20" ht="20" customHeight="1" thickBot="1" x14ac:dyDescent="0.2">
      <c r="B26" s="6" t="s">
        <v>12</v>
      </c>
      <c r="C26" s="12">
        <v>187</v>
      </c>
      <c r="D26" s="12">
        <v>120</v>
      </c>
      <c r="E26" s="12">
        <v>40</v>
      </c>
      <c r="F26" s="12">
        <v>27</v>
      </c>
      <c r="G26" s="12">
        <v>181</v>
      </c>
      <c r="H26" s="12">
        <v>4</v>
      </c>
      <c r="I26" s="12">
        <v>233</v>
      </c>
      <c r="J26" s="12">
        <v>148</v>
      </c>
      <c r="K26" s="12">
        <v>42</v>
      </c>
      <c r="L26" s="12">
        <v>43</v>
      </c>
      <c r="M26" s="12">
        <v>226</v>
      </c>
      <c r="N26" s="12">
        <v>0</v>
      </c>
      <c r="O26" s="15">
        <f t="shared" si="0"/>
        <v>0.24598930481283424</v>
      </c>
      <c r="P26" s="15">
        <f t="shared" si="0"/>
        <v>0.23333333333333334</v>
      </c>
      <c r="Q26" s="15">
        <f t="shared" si="0"/>
        <v>0.05</v>
      </c>
      <c r="R26" s="15">
        <f t="shared" si="0"/>
        <v>0.59259259259259256</v>
      </c>
      <c r="S26" s="15">
        <f t="shared" si="0"/>
        <v>0.24861878453038674</v>
      </c>
      <c r="T26" s="15">
        <f t="shared" si="0"/>
        <v>-1</v>
      </c>
    </row>
    <row r="27" spans="2:20" ht="20" customHeight="1" thickBot="1" x14ac:dyDescent="0.2">
      <c r="B27" s="6" t="s">
        <v>13</v>
      </c>
      <c r="C27" s="12">
        <v>884</v>
      </c>
      <c r="D27" s="12">
        <v>349</v>
      </c>
      <c r="E27" s="12">
        <v>134</v>
      </c>
      <c r="F27" s="12">
        <v>401</v>
      </c>
      <c r="G27" s="12">
        <v>878</v>
      </c>
      <c r="H27" s="12">
        <v>1</v>
      </c>
      <c r="I27" s="12">
        <v>938</v>
      </c>
      <c r="J27" s="12">
        <v>359</v>
      </c>
      <c r="K27" s="12">
        <v>151</v>
      </c>
      <c r="L27" s="12">
        <v>428</v>
      </c>
      <c r="M27" s="12">
        <v>926</v>
      </c>
      <c r="N27" s="12">
        <v>0</v>
      </c>
      <c r="O27" s="15">
        <f t="shared" si="0"/>
        <v>6.1085972850678731E-2</v>
      </c>
      <c r="P27" s="15">
        <f t="shared" si="0"/>
        <v>2.865329512893983E-2</v>
      </c>
      <c r="Q27" s="15">
        <f t="shared" si="0"/>
        <v>0.12686567164179105</v>
      </c>
      <c r="R27" s="15">
        <f t="shared" si="0"/>
        <v>6.7331670822942641E-2</v>
      </c>
      <c r="S27" s="15">
        <f t="shared" si="0"/>
        <v>5.4669703872437359E-2</v>
      </c>
      <c r="T27" s="15">
        <f t="shared" si="0"/>
        <v>-1</v>
      </c>
    </row>
    <row r="28" spans="2:20" ht="20" customHeight="1" thickBot="1" x14ac:dyDescent="0.2">
      <c r="B28" s="6" t="s">
        <v>14</v>
      </c>
      <c r="C28" s="12">
        <v>1182</v>
      </c>
      <c r="D28" s="12">
        <v>574</v>
      </c>
      <c r="E28" s="12">
        <v>190</v>
      </c>
      <c r="F28" s="12">
        <v>418</v>
      </c>
      <c r="G28" s="12">
        <v>1179</v>
      </c>
      <c r="H28" s="12">
        <v>0</v>
      </c>
      <c r="I28" s="12">
        <v>1228</v>
      </c>
      <c r="J28" s="12">
        <v>577</v>
      </c>
      <c r="K28" s="12">
        <v>226</v>
      </c>
      <c r="L28" s="12">
        <v>425</v>
      </c>
      <c r="M28" s="12">
        <v>1221</v>
      </c>
      <c r="N28" s="12">
        <v>0</v>
      </c>
      <c r="O28" s="15">
        <f t="shared" si="0"/>
        <v>3.8917089678510999E-2</v>
      </c>
      <c r="P28" s="15">
        <f t="shared" si="0"/>
        <v>5.2264808362369342E-3</v>
      </c>
      <c r="Q28" s="15">
        <f t="shared" si="0"/>
        <v>0.18947368421052632</v>
      </c>
      <c r="R28" s="15">
        <f t="shared" si="0"/>
        <v>1.6746411483253589E-2</v>
      </c>
      <c r="S28" s="15">
        <f t="shared" si="0"/>
        <v>3.5623409669211195E-2</v>
      </c>
      <c r="T28" s="15" t="str">
        <f t="shared" si="0"/>
        <v>-</v>
      </c>
    </row>
    <row r="29" spans="2:20" ht="20" customHeight="1" thickBot="1" x14ac:dyDescent="0.2">
      <c r="B29" s="6" t="s">
        <v>15</v>
      </c>
      <c r="C29" s="12">
        <v>592</v>
      </c>
      <c r="D29" s="12">
        <v>285</v>
      </c>
      <c r="E29" s="12">
        <v>86</v>
      </c>
      <c r="F29" s="12">
        <v>221</v>
      </c>
      <c r="G29" s="12">
        <v>592</v>
      </c>
      <c r="H29" s="12">
        <v>0</v>
      </c>
      <c r="I29" s="12">
        <v>526</v>
      </c>
      <c r="J29" s="12">
        <v>284</v>
      </c>
      <c r="K29" s="12">
        <v>39</v>
      </c>
      <c r="L29" s="12">
        <v>203</v>
      </c>
      <c r="M29" s="12">
        <v>526</v>
      </c>
      <c r="N29" s="12">
        <v>0</v>
      </c>
      <c r="O29" s="15">
        <f t="shared" si="0"/>
        <v>-0.11148648648648649</v>
      </c>
      <c r="P29" s="15">
        <f t="shared" si="0"/>
        <v>-3.5087719298245615E-3</v>
      </c>
      <c r="Q29" s="15">
        <f t="shared" si="0"/>
        <v>-0.54651162790697672</v>
      </c>
      <c r="R29" s="15">
        <f t="shared" si="0"/>
        <v>-8.1447963800904979E-2</v>
      </c>
      <c r="S29" s="15">
        <f t="shared" si="0"/>
        <v>-0.11148648648648649</v>
      </c>
      <c r="T29" s="15" t="str">
        <f t="shared" si="0"/>
        <v>-</v>
      </c>
    </row>
    <row r="30" spans="2:20" ht="20" customHeight="1" thickBot="1" x14ac:dyDescent="0.2">
      <c r="B30" s="6" t="s">
        <v>16</v>
      </c>
      <c r="C30" s="12">
        <v>230</v>
      </c>
      <c r="D30" s="12">
        <v>78</v>
      </c>
      <c r="E30" s="12">
        <v>13</v>
      </c>
      <c r="F30" s="12">
        <v>139</v>
      </c>
      <c r="G30" s="12">
        <v>230</v>
      </c>
      <c r="H30" s="12">
        <v>0</v>
      </c>
      <c r="I30" s="12">
        <v>273</v>
      </c>
      <c r="J30" s="12">
        <v>66</v>
      </c>
      <c r="K30" s="12">
        <v>37</v>
      </c>
      <c r="L30" s="12">
        <v>170</v>
      </c>
      <c r="M30" s="12">
        <v>273</v>
      </c>
      <c r="N30" s="12">
        <v>0</v>
      </c>
      <c r="O30" s="15">
        <f t="shared" si="0"/>
        <v>0.18695652173913044</v>
      </c>
      <c r="P30" s="15">
        <f t="shared" si="0"/>
        <v>-0.15384615384615385</v>
      </c>
      <c r="Q30" s="15">
        <f t="shared" si="0"/>
        <v>1.8461538461538463</v>
      </c>
      <c r="R30" s="15">
        <f t="shared" si="0"/>
        <v>0.22302158273381295</v>
      </c>
      <c r="S30" s="15">
        <f t="shared" si="0"/>
        <v>0.18695652173913044</v>
      </c>
      <c r="T30" s="15" t="str">
        <f t="shared" si="0"/>
        <v>-</v>
      </c>
    </row>
    <row r="31" spans="2:20" ht="20" customHeight="1" thickBot="1" x14ac:dyDescent="0.2">
      <c r="B31" s="7" t="s">
        <v>17</v>
      </c>
      <c r="C31" s="12">
        <v>844</v>
      </c>
      <c r="D31" s="12">
        <v>364</v>
      </c>
      <c r="E31" s="12">
        <v>68</v>
      </c>
      <c r="F31" s="12">
        <v>412</v>
      </c>
      <c r="G31" s="12">
        <v>841</v>
      </c>
      <c r="H31" s="12">
        <v>1</v>
      </c>
      <c r="I31" s="12">
        <v>889</v>
      </c>
      <c r="J31" s="12">
        <v>416</v>
      </c>
      <c r="K31" s="12">
        <v>44</v>
      </c>
      <c r="L31" s="12">
        <v>429</v>
      </c>
      <c r="M31" s="12">
        <v>889</v>
      </c>
      <c r="N31" s="12">
        <v>0</v>
      </c>
      <c r="O31" s="15">
        <f t="shared" si="0"/>
        <v>5.3317535545023699E-2</v>
      </c>
      <c r="P31" s="15">
        <f t="shared" si="0"/>
        <v>0.14285714285714285</v>
      </c>
      <c r="Q31" s="15">
        <f t="shared" si="0"/>
        <v>-0.35294117647058826</v>
      </c>
      <c r="R31" s="15">
        <f t="shared" si="0"/>
        <v>4.12621359223301E-2</v>
      </c>
      <c r="S31" s="15">
        <f t="shared" si="0"/>
        <v>5.7074910820451845E-2</v>
      </c>
      <c r="T31" s="15">
        <f t="shared" si="0"/>
        <v>-1</v>
      </c>
    </row>
    <row r="32" spans="2:20" ht="20" customHeight="1" thickBot="1" x14ac:dyDescent="0.2">
      <c r="B32" s="8" t="s">
        <v>18</v>
      </c>
      <c r="C32" s="12">
        <v>118</v>
      </c>
      <c r="D32" s="12">
        <v>51</v>
      </c>
      <c r="E32" s="12">
        <v>11</v>
      </c>
      <c r="F32" s="12">
        <v>56</v>
      </c>
      <c r="G32" s="12">
        <v>116</v>
      </c>
      <c r="H32" s="12">
        <v>2</v>
      </c>
      <c r="I32" s="12">
        <v>124</v>
      </c>
      <c r="J32" s="12">
        <v>49</v>
      </c>
      <c r="K32" s="12">
        <v>22</v>
      </c>
      <c r="L32" s="12">
        <v>53</v>
      </c>
      <c r="M32" s="12">
        <v>124</v>
      </c>
      <c r="N32" s="12">
        <v>0</v>
      </c>
      <c r="O32" s="15">
        <f t="shared" ref="O32:T33" si="1">IF(C32=0,"-",(I32-C32)/C32)</f>
        <v>5.0847457627118647E-2</v>
      </c>
      <c r="P32" s="15">
        <f t="shared" si="1"/>
        <v>-3.9215686274509803E-2</v>
      </c>
      <c r="Q32" s="15">
        <f t="shared" si="1"/>
        <v>1</v>
      </c>
      <c r="R32" s="15">
        <f t="shared" si="1"/>
        <v>-5.3571428571428568E-2</v>
      </c>
      <c r="S32" s="15">
        <f t="shared" si="1"/>
        <v>6.8965517241379309E-2</v>
      </c>
      <c r="T32" s="15">
        <f t="shared" si="1"/>
        <v>-1</v>
      </c>
    </row>
    <row r="33" spans="2:20" ht="20" customHeight="1" thickBot="1" x14ac:dyDescent="0.2">
      <c r="B33" s="9" t="s">
        <v>19</v>
      </c>
      <c r="C33" s="13">
        <v>13128</v>
      </c>
      <c r="D33" s="13">
        <v>5603</v>
      </c>
      <c r="E33" s="13">
        <v>2041</v>
      </c>
      <c r="F33" s="13">
        <v>5484</v>
      </c>
      <c r="G33" s="13">
        <v>13082</v>
      </c>
      <c r="H33" s="13">
        <v>16</v>
      </c>
      <c r="I33" s="13">
        <v>13793</v>
      </c>
      <c r="J33" s="13">
        <v>5865</v>
      </c>
      <c r="K33" s="13">
        <v>2084</v>
      </c>
      <c r="L33" s="13">
        <v>5844</v>
      </c>
      <c r="M33" s="13">
        <v>13718</v>
      </c>
      <c r="N33" s="13">
        <v>8</v>
      </c>
      <c r="O33" s="16">
        <f t="shared" si="1"/>
        <v>5.0655088360755635E-2</v>
      </c>
      <c r="P33" s="16">
        <f t="shared" si="1"/>
        <v>4.6760663930037479E-2</v>
      </c>
      <c r="Q33" s="16">
        <f t="shared" si="1"/>
        <v>2.1068103870651642E-2</v>
      </c>
      <c r="R33" s="16">
        <f t="shared" si="1"/>
        <v>6.5645514223194742E-2</v>
      </c>
      <c r="S33" s="16">
        <f t="shared" si="1"/>
        <v>4.8616419507720533E-2</v>
      </c>
      <c r="T33" s="16">
        <f t="shared" si="1"/>
        <v>-0.5</v>
      </c>
    </row>
  </sheetData>
  <mergeCells count="18">
    <mergeCell ref="O14:O15"/>
    <mergeCell ref="N14:N15"/>
    <mergeCell ref="P14:Q14"/>
    <mergeCell ref="R14:R15"/>
    <mergeCell ref="S14:S15"/>
    <mergeCell ref="T14:T15"/>
    <mergeCell ref="C13:H13"/>
    <mergeCell ref="I13:N13"/>
    <mergeCell ref="O13:T13"/>
    <mergeCell ref="D14:E14"/>
    <mergeCell ref="F14:F15"/>
    <mergeCell ref="G14:G15"/>
    <mergeCell ref="H14:H15"/>
    <mergeCell ref="J14:K14"/>
    <mergeCell ref="L14:L15"/>
    <mergeCell ref="M14:M15"/>
    <mergeCell ref="C14:C15"/>
    <mergeCell ref="I14:I15"/>
  </mergeCells>
  <pageMargins left="0.70866141732283472" right="0.70866141732283472" top="0.74803149606299213" bottom="0.74803149606299213" header="0.31496062992125984" footer="0.31496062992125984"/>
  <pageSetup paperSize="9" scale="36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3:K32"/>
  <sheetViews>
    <sheetView workbookViewId="0"/>
  </sheetViews>
  <sheetFormatPr baseColWidth="10" defaultRowHeight="13" x14ac:dyDescent="0.15"/>
  <cols>
    <col min="1" max="1" width="8.6640625" customWidth="1"/>
    <col min="2" max="2" width="26.33203125" customWidth="1"/>
    <col min="3" max="11" width="15.6640625" customWidth="1"/>
    <col min="19" max="19" width="11.83203125" customWidth="1"/>
  </cols>
  <sheetData>
    <row r="13" spans="2:11" ht="44.25" customHeight="1" thickBot="1" x14ac:dyDescent="0.2">
      <c r="C13" s="29">
        <v>2017</v>
      </c>
      <c r="D13" s="30"/>
      <c r="E13" s="30"/>
      <c r="F13" s="29">
        <v>2018</v>
      </c>
      <c r="G13" s="30"/>
      <c r="H13" s="30"/>
      <c r="I13" s="29" t="s">
        <v>109</v>
      </c>
      <c r="J13" s="30"/>
      <c r="K13" s="30"/>
    </row>
    <row r="14" spans="2:11" ht="44.25" customHeight="1" thickBot="1" x14ac:dyDescent="0.2">
      <c r="C14" s="11" t="s">
        <v>83</v>
      </c>
      <c r="D14" s="11" t="s">
        <v>84</v>
      </c>
      <c r="E14" s="11" t="s">
        <v>42</v>
      </c>
      <c r="F14" s="11" t="s">
        <v>83</v>
      </c>
      <c r="G14" s="11" t="s">
        <v>84</v>
      </c>
      <c r="H14" s="11" t="s">
        <v>42</v>
      </c>
      <c r="I14" s="11" t="s">
        <v>83</v>
      </c>
      <c r="J14" s="11" t="s">
        <v>84</v>
      </c>
      <c r="K14" s="11" t="s">
        <v>42</v>
      </c>
    </row>
    <row r="15" spans="2:11" ht="20" customHeight="1" thickBot="1" x14ac:dyDescent="0.2">
      <c r="B15" s="5" t="s">
        <v>2</v>
      </c>
      <c r="C15" s="12">
        <v>831</v>
      </c>
      <c r="D15" s="12">
        <v>670</v>
      </c>
      <c r="E15" s="12">
        <v>161</v>
      </c>
      <c r="F15" s="12">
        <v>719</v>
      </c>
      <c r="G15" s="12">
        <v>609</v>
      </c>
      <c r="H15" s="12">
        <v>110</v>
      </c>
      <c r="I15" s="15">
        <f>IF(C15=0,"-",(F15-C15)/C15)</f>
        <v>-0.13477737665463296</v>
      </c>
      <c r="J15" s="15">
        <f>IF(D15=0,"-",(G15-D15)/D15)</f>
        <v>-9.1044776119402981E-2</v>
      </c>
      <c r="K15" s="15">
        <f>IF(E15=0,"-",(H15-E15)/E15)</f>
        <v>-0.31677018633540371</v>
      </c>
    </row>
    <row r="16" spans="2:11" ht="20" customHeight="1" thickBot="1" x14ac:dyDescent="0.2">
      <c r="B16" s="6" t="s">
        <v>3</v>
      </c>
      <c r="C16" s="12">
        <v>124</v>
      </c>
      <c r="D16" s="12">
        <v>102</v>
      </c>
      <c r="E16" s="12">
        <v>22</v>
      </c>
      <c r="F16" s="12">
        <v>164</v>
      </c>
      <c r="G16" s="12">
        <v>126</v>
      </c>
      <c r="H16" s="12">
        <v>38</v>
      </c>
      <c r="I16" s="15">
        <f t="shared" ref="I16:K32" si="0">IF(C16=0,"-",(F16-C16)/C16)</f>
        <v>0.32258064516129031</v>
      </c>
      <c r="J16" s="15">
        <f t="shared" si="0"/>
        <v>0.23529411764705882</v>
      </c>
      <c r="K16" s="15">
        <f t="shared" si="0"/>
        <v>0.72727272727272729</v>
      </c>
    </row>
    <row r="17" spans="2:11" ht="20" customHeight="1" thickBot="1" x14ac:dyDescent="0.2">
      <c r="B17" s="6" t="s">
        <v>4</v>
      </c>
      <c r="C17" s="12">
        <v>138</v>
      </c>
      <c r="D17" s="12">
        <v>104</v>
      </c>
      <c r="E17" s="12">
        <v>34</v>
      </c>
      <c r="F17" s="12">
        <v>152</v>
      </c>
      <c r="G17" s="12">
        <v>112</v>
      </c>
      <c r="H17" s="12">
        <v>40</v>
      </c>
      <c r="I17" s="15">
        <f t="shared" si="0"/>
        <v>0.10144927536231885</v>
      </c>
      <c r="J17" s="15">
        <f t="shared" si="0"/>
        <v>7.6923076923076927E-2</v>
      </c>
      <c r="K17" s="15">
        <f t="shared" si="0"/>
        <v>0.17647058823529413</v>
      </c>
    </row>
    <row r="18" spans="2:11" ht="20" customHeight="1" thickBot="1" x14ac:dyDescent="0.2">
      <c r="B18" s="6" t="s">
        <v>5</v>
      </c>
      <c r="C18" s="12">
        <v>379</v>
      </c>
      <c r="D18" s="12">
        <v>310</v>
      </c>
      <c r="E18" s="12">
        <v>69</v>
      </c>
      <c r="F18" s="12">
        <v>486</v>
      </c>
      <c r="G18" s="12">
        <v>382</v>
      </c>
      <c r="H18" s="12">
        <v>104</v>
      </c>
      <c r="I18" s="15">
        <f t="shared" si="0"/>
        <v>0.28232189973614774</v>
      </c>
      <c r="J18" s="15">
        <f t="shared" si="0"/>
        <v>0.23225806451612904</v>
      </c>
      <c r="K18" s="15">
        <f t="shared" si="0"/>
        <v>0.50724637681159424</v>
      </c>
    </row>
    <row r="19" spans="2:11" ht="20" customHeight="1" thickBot="1" x14ac:dyDescent="0.2">
      <c r="B19" s="6" t="s">
        <v>6</v>
      </c>
      <c r="C19" s="12">
        <v>262</v>
      </c>
      <c r="D19" s="12">
        <v>205</v>
      </c>
      <c r="E19" s="12">
        <v>57</v>
      </c>
      <c r="F19" s="12">
        <v>320</v>
      </c>
      <c r="G19" s="12">
        <v>245</v>
      </c>
      <c r="H19" s="12">
        <v>75</v>
      </c>
      <c r="I19" s="15">
        <f t="shared" si="0"/>
        <v>0.22137404580152673</v>
      </c>
      <c r="J19" s="15">
        <f t="shared" si="0"/>
        <v>0.1951219512195122</v>
      </c>
      <c r="K19" s="15">
        <f t="shared" si="0"/>
        <v>0.31578947368421051</v>
      </c>
    </row>
    <row r="20" spans="2:11" ht="20" customHeight="1" thickBot="1" x14ac:dyDescent="0.2">
      <c r="B20" s="6" t="s">
        <v>7</v>
      </c>
      <c r="C20" s="12">
        <v>110</v>
      </c>
      <c r="D20" s="12">
        <v>62</v>
      </c>
      <c r="E20" s="12">
        <v>48</v>
      </c>
      <c r="F20" s="12">
        <v>85</v>
      </c>
      <c r="G20" s="12">
        <v>60</v>
      </c>
      <c r="H20" s="12">
        <v>25</v>
      </c>
      <c r="I20" s="15">
        <f t="shared" si="0"/>
        <v>-0.22727272727272727</v>
      </c>
      <c r="J20" s="15">
        <f t="shared" si="0"/>
        <v>-3.2258064516129031E-2</v>
      </c>
      <c r="K20" s="15">
        <f t="shared" si="0"/>
        <v>-0.47916666666666669</v>
      </c>
    </row>
    <row r="21" spans="2:11" ht="20" customHeight="1" thickBot="1" x14ac:dyDescent="0.2">
      <c r="B21" s="6" t="s">
        <v>8</v>
      </c>
      <c r="C21" s="12">
        <v>214</v>
      </c>
      <c r="D21" s="12">
        <v>164</v>
      </c>
      <c r="E21" s="12">
        <v>50</v>
      </c>
      <c r="F21" s="12">
        <v>248</v>
      </c>
      <c r="G21" s="12">
        <v>204</v>
      </c>
      <c r="H21" s="12">
        <v>44</v>
      </c>
      <c r="I21" s="15">
        <f t="shared" si="0"/>
        <v>0.15887850467289719</v>
      </c>
      <c r="J21" s="15">
        <f t="shared" si="0"/>
        <v>0.24390243902439024</v>
      </c>
      <c r="K21" s="15">
        <f t="shared" si="0"/>
        <v>-0.12</v>
      </c>
    </row>
    <row r="22" spans="2:11" ht="20" customHeight="1" thickBot="1" x14ac:dyDescent="0.2">
      <c r="B22" s="6" t="s">
        <v>9</v>
      </c>
      <c r="C22" s="12">
        <v>225</v>
      </c>
      <c r="D22" s="12">
        <v>188</v>
      </c>
      <c r="E22" s="12">
        <v>37</v>
      </c>
      <c r="F22" s="12">
        <v>209</v>
      </c>
      <c r="G22" s="12">
        <v>185</v>
      </c>
      <c r="H22" s="12">
        <v>24</v>
      </c>
      <c r="I22" s="15">
        <f t="shared" si="0"/>
        <v>-7.1111111111111111E-2</v>
      </c>
      <c r="J22" s="15">
        <f t="shared" si="0"/>
        <v>-1.5957446808510637E-2</v>
      </c>
      <c r="K22" s="15">
        <f t="shared" si="0"/>
        <v>-0.35135135135135137</v>
      </c>
    </row>
    <row r="23" spans="2:11" ht="20" customHeight="1" thickBot="1" x14ac:dyDescent="0.2">
      <c r="B23" s="6" t="s">
        <v>10</v>
      </c>
      <c r="C23" s="12">
        <v>980</v>
      </c>
      <c r="D23" s="12">
        <v>603</v>
      </c>
      <c r="E23" s="12">
        <v>377</v>
      </c>
      <c r="F23" s="12">
        <v>1034</v>
      </c>
      <c r="G23" s="12">
        <v>649</v>
      </c>
      <c r="H23" s="12">
        <v>385</v>
      </c>
      <c r="I23" s="15">
        <f t="shared" si="0"/>
        <v>5.5102040816326532E-2</v>
      </c>
      <c r="J23" s="15">
        <f t="shared" si="0"/>
        <v>7.6285240464344942E-2</v>
      </c>
      <c r="K23" s="15">
        <f t="shared" si="0"/>
        <v>2.1220159151193633E-2</v>
      </c>
    </row>
    <row r="24" spans="2:11" ht="20" customHeight="1" thickBot="1" x14ac:dyDescent="0.2">
      <c r="B24" s="6" t="s">
        <v>11</v>
      </c>
      <c r="C24" s="12">
        <v>519</v>
      </c>
      <c r="D24" s="12">
        <v>454</v>
      </c>
      <c r="E24" s="12">
        <v>65</v>
      </c>
      <c r="F24" s="12">
        <v>550</v>
      </c>
      <c r="G24" s="12">
        <v>483</v>
      </c>
      <c r="H24" s="12">
        <v>67</v>
      </c>
      <c r="I24" s="15">
        <f t="shared" si="0"/>
        <v>5.9730250481695571E-2</v>
      </c>
      <c r="J24" s="15">
        <f t="shared" si="0"/>
        <v>6.3876651982378851E-2</v>
      </c>
      <c r="K24" s="15">
        <f t="shared" si="0"/>
        <v>3.0769230769230771E-2</v>
      </c>
    </row>
    <row r="25" spans="2:11" ht="20" customHeight="1" thickBot="1" x14ac:dyDescent="0.2">
      <c r="B25" s="6" t="s">
        <v>12</v>
      </c>
      <c r="C25" s="12">
        <v>120</v>
      </c>
      <c r="D25" s="12">
        <v>94</v>
      </c>
      <c r="E25" s="12">
        <v>26</v>
      </c>
      <c r="F25" s="12">
        <v>148</v>
      </c>
      <c r="G25" s="12">
        <v>126</v>
      </c>
      <c r="H25" s="12">
        <v>22</v>
      </c>
      <c r="I25" s="15">
        <f t="shared" si="0"/>
        <v>0.23333333333333334</v>
      </c>
      <c r="J25" s="15">
        <f t="shared" si="0"/>
        <v>0.34042553191489361</v>
      </c>
      <c r="K25" s="15">
        <f t="shared" si="0"/>
        <v>-0.15384615384615385</v>
      </c>
    </row>
    <row r="26" spans="2:11" ht="20" customHeight="1" thickBot="1" x14ac:dyDescent="0.2">
      <c r="B26" s="6" t="s">
        <v>13</v>
      </c>
      <c r="C26" s="12">
        <v>349</v>
      </c>
      <c r="D26" s="12">
        <v>209</v>
      </c>
      <c r="E26" s="12">
        <v>140</v>
      </c>
      <c r="F26" s="12">
        <v>359</v>
      </c>
      <c r="G26" s="12">
        <v>230</v>
      </c>
      <c r="H26" s="12">
        <v>129</v>
      </c>
      <c r="I26" s="15">
        <f t="shared" si="0"/>
        <v>2.865329512893983E-2</v>
      </c>
      <c r="J26" s="15">
        <f t="shared" si="0"/>
        <v>0.10047846889952153</v>
      </c>
      <c r="K26" s="15">
        <f t="shared" si="0"/>
        <v>-7.857142857142857E-2</v>
      </c>
    </row>
    <row r="27" spans="2:11" ht="20" customHeight="1" thickBot="1" x14ac:dyDescent="0.2">
      <c r="B27" s="6" t="s">
        <v>14</v>
      </c>
      <c r="C27" s="12">
        <v>574</v>
      </c>
      <c r="D27" s="12">
        <v>406</v>
      </c>
      <c r="E27" s="12">
        <v>168</v>
      </c>
      <c r="F27" s="12">
        <v>580</v>
      </c>
      <c r="G27" s="12">
        <v>417</v>
      </c>
      <c r="H27" s="12">
        <v>163</v>
      </c>
      <c r="I27" s="15">
        <f t="shared" si="0"/>
        <v>1.0452961672473868E-2</v>
      </c>
      <c r="J27" s="15">
        <f t="shared" si="0"/>
        <v>2.7093596059113302E-2</v>
      </c>
      <c r="K27" s="15">
        <f t="shared" si="0"/>
        <v>-2.976190476190476E-2</v>
      </c>
    </row>
    <row r="28" spans="2:11" ht="20" customHeight="1" thickBot="1" x14ac:dyDescent="0.2">
      <c r="B28" s="6" t="s">
        <v>15</v>
      </c>
      <c r="C28" s="12">
        <v>285</v>
      </c>
      <c r="D28" s="12">
        <v>248</v>
      </c>
      <c r="E28" s="12">
        <v>37</v>
      </c>
      <c r="F28" s="12">
        <v>284</v>
      </c>
      <c r="G28" s="12">
        <v>265</v>
      </c>
      <c r="H28" s="12">
        <v>19</v>
      </c>
      <c r="I28" s="15">
        <f t="shared" si="0"/>
        <v>-3.5087719298245615E-3</v>
      </c>
      <c r="J28" s="15">
        <f t="shared" si="0"/>
        <v>6.8548387096774188E-2</v>
      </c>
      <c r="K28" s="15">
        <f t="shared" si="0"/>
        <v>-0.48648648648648651</v>
      </c>
    </row>
    <row r="29" spans="2:11" ht="20" customHeight="1" thickBot="1" x14ac:dyDescent="0.2">
      <c r="B29" s="6" t="s">
        <v>16</v>
      </c>
      <c r="C29" s="12">
        <v>78</v>
      </c>
      <c r="D29" s="12">
        <v>50</v>
      </c>
      <c r="E29" s="12">
        <v>27</v>
      </c>
      <c r="F29" s="12">
        <v>66</v>
      </c>
      <c r="G29" s="12">
        <v>56</v>
      </c>
      <c r="H29" s="12">
        <v>10</v>
      </c>
      <c r="I29" s="15">
        <f t="shared" si="0"/>
        <v>-0.15384615384615385</v>
      </c>
      <c r="J29" s="15">
        <f t="shared" si="0"/>
        <v>0.12</v>
      </c>
      <c r="K29" s="15">
        <f t="shared" si="0"/>
        <v>-0.62962962962962965</v>
      </c>
    </row>
    <row r="30" spans="2:11" ht="20" customHeight="1" thickBot="1" x14ac:dyDescent="0.2">
      <c r="B30" s="7" t="s">
        <v>17</v>
      </c>
      <c r="C30" s="12">
        <v>364</v>
      </c>
      <c r="D30" s="12">
        <v>200</v>
      </c>
      <c r="E30" s="12">
        <v>164</v>
      </c>
      <c r="F30" s="12">
        <v>416</v>
      </c>
      <c r="G30" s="12">
        <v>263</v>
      </c>
      <c r="H30" s="12">
        <v>153</v>
      </c>
      <c r="I30" s="15">
        <f t="shared" si="0"/>
        <v>0.14285714285714285</v>
      </c>
      <c r="J30" s="15">
        <f t="shared" si="0"/>
        <v>0.315</v>
      </c>
      <c r="K30" s="15">
        <f t="shared" si="0"/>
        <v>-6.7073170731707321E-2</v>
      </c>
    </row>
    <row r="31" spans="2:11" ht="20" customHeight="1" thickBot="1" x14ac:dyDescent="0.2">
      <c r="B31" s="8" t="s">
        <v>18</v>
      </c>
      <c r="C31" s="12">
        <v>53</v>
      </c>
      <c r="D31" s="12">
        <v>47</v>
      </c>
      <c r="E31" s="12">
        <v>6</v>
      </c>
      <c r="F31" s="12">
        <v>49</v>
      </c>
      <c r="G31" s="12">
        <v>45</v>
      </c>
      <c r="H31" s="12">
        <v>4</v>
      </c>
      <c r="I31" s="15">
        <f t="shared" si="0"/>
        <v>-7.5471698113207544E-2</v>
      </c>
      <c r="J31" s="15">
        <f t="shared" si="0"/>
        <v>-4.2553191489361701E-2</v>
      </c>
      <c r="K31" s="15">
        <f t="shared" si="0"/>
        <v>-0.33333333333333331</v>
      </c>
    </row>
    <row r="32" spans="2:11" ht="20" customHeight="1" thickBot="1" x14ac:dyDescent="0.2">
      <c r="B32" s="9" t="s">
        <v>19</v>
      </c>
      <c r="C32" s="13">
        <v>5605</v>
      </c>
      <c r="D32" s="13">
        <v>4116</v>
      </c>
      <c r="E32" s="13">
        <v>1488</v>
      </c>
      <c r="F32" s="13">
        <v>5869</v>
      </c>
      <c r="G32" s="13">
        <v>4457</v>
      </c>
      <c r="H32" s="13">
        <v>1412</v>
      </c>
      <c r="I32" s="16">
        <f t="shared" si="0"/>
        <v>4.7100802854594115E-2</v>
      </c>
      <c r="J32" s="16">
        <f t="shared" si="0"/>
        <v>8.2847424684159385E-2</v>
      </c>
      <c r="K32" s="16">
        <f t="shared" si="0"/>
        <v>-5.1075268817204304E-2</v>
      </c>
    </row>
  </sheetData>
  <mergeCells count="3">
    <mergeCell ref="C13:E13"/>
    <mergeCell ref="F13:H13"/>
    <mergeCell ref="I13:K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9:Q28"/>
  <sheetViews>
    <sheetView workbookViewId="0"/>
  </sheetViews>
  <sheetFormatPr baseColWidth="10" defaultRowHeight="13" x14ac:dyDescent="0.15"/>
  <cols>
    <col min="1" max="1" width="8.6640625" customWidth="1"/>
    <col min="2" max="2" width="26.33203125" customWidth="1"/>
    <col min="3" max="3" width="8.33203125" customWidth="1"/>
    <col min="4" max="5" width="12.5" bestFit="1" customWidth="1"/>
    <col min="6" max="6" width="10.1640625" bestFit="1" customWidth="1"/>
    <col min="7" max="7" width="12" bestFit="1" customWidth="1"/>
    <col min="8" max="8" width="8.33203125" customWidth="1"/>
    <col min="9" max="10" width="12.5" bestFit="1" customWidth="1"/>
    <col min="11" max="11" width="10.1640625" bestFit="1" customWidth="1"/>
    <col min="12" max="12" width="12" bestFit="1" customWidth="1"/>
    <col min="13" max="13" width="8.6640625" bestFit="1" customWidth="1"/>
    <col min="14" max="15" width="12.5" bestFit="1" customWidth="1"/>
    <col min="16" max="16" width="10.1640625" bestFit="1" customWidth="1"/>
    <col min="17" max="17" width="12" bestFit="1" customWidth="1"/>
  </cols>
  <sheetData>
    <row r="9" spans="2:17" ht="44.25" customHeight="1" thickBot="1" x14ac:dyDescent="0.2">
      <c r="C9" s="47">
        <v>2017</v>
      </c>
      <c r="D9" s="47"/>
      <c r="E9" s="47"/>
      <c r="F9" s="47"/>
      <c r="G9" s="47"/>
      <c r="H9" s="30">
        <v>2018</v>
      </c>
      <c r="I9" s="30"/>
      <c r="J9" s="30"/>
      <c r="K9" s="30"/>
      <c r="L9" s="30"/>
      <c r="M9" s="30" t="s">
        <v>109</v>
      </c>
      <c r="N9" s="30"/>
      <c r="O9" s="30"/>
      <c r="P9" s="30"/>
      <c r="Q9" s="30"/>
    </row>
    <row r="10" spans="2:17" ht="44.25" customHeight="1" thickBot="1" x14ac:dyDescent="0.2">
      <c r="C10" s="11" t="s">
        <v>33</v>
      </c>
      <c r="D10" s="11" t="s">
        <v>53</v>
      </c>
      <c r="E10" s="11" t="s">
        <v>54</v>
      </c>
      <c r="F10" s="11" t="s">
        <v>46</v>
      </c>
      <c r="G10" s="11" t="s">
        <v>55</v>
      </c>
      <c r="H10" s="11" t="s">
        <v>33</v>
      </c>
      <c r="I10" s="11" t="s">
        <v>53</v>
      </c>
      <c r="J10" s="11" t="s">
        <v>54</v>
      </c>
      <c r="K10" s="11" t="s">
        <v>46</v>
      </c>
      <c r="L10" s="11" t="s">
        <v>55</v>
      </c>
      <c r="M10" s="11" t="s">
        <v>33</v>
      </c>
      <c r="N10" s="11" t="s">
        <v>53</v>
      </c>
      <c r="O10" s="11" t="s">
        <v>54</v>
      </c>
      <c r="P10" s="11" t="s">
        <v>46</v>
      </c>
      <c r="Q10" s="11" t="s">
        <v>55</v>
      </c>
    </row>
    <row r="11" spans="2:17" ht="20" customHeight="1" thickBot="1" x14ac:dyDescent="0.2">
      <c r="B11" s="5" t="s">
        <v>2</v>
      </c>
      <c r="C11" s="12">
        <v>59</v>
      </c>
      <c r="D11" s="12">
        <v>36</v>
      </c>
      <c r="E11" s="12">
        <v>13</v>
      </c>
      <c r="F11" s="12">
        <v>8</v>
      </c>
      <c r="G11" s="12">
        <v>2</v>
      </c>
      <c r="H11" s="12">
        <v>95</v>
      </c>
      <c r="I11" s="12">
        <v>51</v>
      </c>
      <c r="J11" s="12">
        <v>26</v>
      </c>
      <c r="K11" s="12">
        <v>14</v>
      </c>
      <c r="L11" s="12">
        <v>4</v>
      </c>
      <c r="M11" s="15">
        <f>IF(C11=0,"-",IF(H11=0,"-",(H11-C11)/C11))</f>
        <v>0.61016949152542377</v>
      </c>
      <c r="N11" s="15">
        <f t="shared" ref="N11:Q28" si="0">IF(D11=0,"-",IF(I11=0,"-",(I11-D11)/D11))</f>
        <v>0.41666666666666669</v>
      </c>
      <c r="O11" s="15">
        <f t="shared" si="0"/>
        <v>1</v>
      </c>
      <c r="P11" s="15">
        <f t="shared" si="0"/>
        <v>0.75</v>
      </c>
      <c r="Q11" s="15">
        <f t="shared" si="0"/>
        <v>1</v>
      </c>
    </row>
    <row r="12" spans="2:17" ht="20" customHeight="1" thickBot="1" x14ac:dyDescent="0.2">
      <c r="B12" s="6" t="s">
        <v>3</v>
      </c>
      <c r="C12" s="12">
        <v>6</v>
      </c>
      <c r="D12" s="12">
        <v>6</v>
      </c>
      <c r="E12" s="12">
        <v>0</v>
      </c>
      <c r="F12" s="12">
        <v>0</v>
      </c>
      <c r="G12" s="12">
        <v>0</v>
      </c>
      <c r="H12" s="12">
        <v>6</v>
      </c>
      <c r="I12" s="12">
        <v>5</v>
      </c>
      <c r="J12" s="12">
        <v>1</v>
      </c>
      <c r="K12" s="12">
        <v>0</v>
      </c>
      <c r="L12" s="12">
        <v>0</v>
      </c>
      <c r="M12" s="15">
        <f t="shared" ref="M12:M28" si="1">IF(C12=0,"-",IF(H12=0,"-",(H12-C12)/C12))</f>
        <v>0</v>
      </c>
      <c r="N12" s="15">
        <f t="shared" si="0"/>
        <v>-0.16666666666666666</v>
      </c>
      <c r="O12" s="15" t="str">
        <f t="shared" si="0"/>
        <v>-</v>
      </c>
      <c r="P12" s="15" t="str">
        <f t="shared" si="0"/>
        <v>-</v>
      </c>
      <c r="Q12" s="15" t="str">
        <f t="shared" si="0"/>
        <v>-</v>
      </c>
    </row>
    <row r="13" spans="2:17" ht="20" customHeight="1" thickBot="1" x14ac:dyDescent="0.2">
      <c r="B13" s="6" t="s">
        <v>4</v>
      </c>
      <c r="C13" s="12">
        <v>3</v>
      </c>
      <c r="D13" s="12">
        <v>3</v>
      </c>
      <c r="E13" s="12">
        <v>0</v>
      </c>
      <c r="F13" s="12">
        <v>0</v>
      </c>
      <c r="G13" s="12">
        <v>0</v>
      </c>
      <c r="H13" s="12">
        <v>9</v>
      </c>
      <c r="I13" s="12">
        <v>7</v>
      </c>
      <c r="J13" s="12">
        <v>2</v>
      </c>
      <c r="K13" s="12">
        <v>0</v>
      </c>
      <c r="L13" s="12">
        <v>0</v>
      </c>
      <c r="M13" s="15">
        <f t="shared" si="1"/>
        <v>2</v>
      </c>
      <c r="N13" s="15">
        <f t="shared" si="0"/>
        <v>1.3333333333333333</v>
      </c>
      <c r="O13" s="15" t="str">
        <f t="shared" si="0"/>
        <v>-</v>
      </c>
      <c r="P13" s="15" t="str">
        <f t="shared" si="0"/>
        <v>-</v>
      </c>
      <c r="Q13" s="15" t="str">
        <f t="shared" si="0"/>
        <v>-</v>
      </c>
    </row>
    <row r="14" spans="2:17" ht="20" customHeight="1" thickBot="1" x14ac:dyDescent="0.2">
      <c r="B14" s="6" t="s">
        <v>5</v>
      </c>
      <c r="C14" s="12">
        <v>6</v>
      </c>
      <c r="D14" s="12">
        <v>2</v>
      </c>
      <c r="E14" s="12">
        <v>4</v>
      </c>
      <c r="F14" s="12">
        <v>0</v>
      </c>
      <c r="G14" s="12">
        <v>0</v>
      </c>
      <c r="H14" s="12">
        <v>3</v>
      </c>
      <c r="I14" s="12">
        <v>1</v>
      </c>
      <c r="J14" s="12">
        <v>2</v>
      </c>
      <c r="K14" s="12">
        <v>0</v>
      </c>
      <c r="L14" s="12">
        <v>0</v>
      </c>
      <c r="M14" s="15">
        <f t="shared" si="1"/>
        <v>-0.5</v>
      </c>
      <c r="N14" s="15">
        <f t="shared" si="0"/>
        <v>-0.5</v>
      </c>
      <c r="O14" s="15">
        <f t="shared" si="0"/>
        <v>-0.5</v>
      </c>
      <c r="P14" s="15" t="str">
        <f t="shared" si="0"/>
        <v>-</v>
      </c>
      <c r="Q14" s="15" t="str">
        <f t="shared" si="0"/>
        <v>-</v>
      </c>
    </row>
    <row r="15" spans="2:17" ht="20" customHeight="1" thickBot="1" x14ac:dyDescent="0.2">
      <c r="B15" s="6" t="s">
        <v>6</v>
      </c>
      <c r="C15" s="12">
        <v>10</v>
      </c>
      <c r="D15" s="12">
        <v>8</v>
      </c>
      <c r="E15" s="12">
        <v>2</v>
      </c>
      <c r="F15" s="12">
        <v>0</v>
      </c>
      <c r="G15" s="12">
        <v>0</v>
      </c>
      <c r="H15" s="12">
        <v>15</v>
      </c>
      <c r="I15" s="12">
        <v>13</v>
      </c>
      <c r="J15" s="12">
        <v>2</v>
      </c>
      <c r="K15" s="12">
        <v>0</v>
      </c>
      <c r="L15" s="12">
        <v>0</v>
      </c>
      <c r="M15" s="15">
        <f t="shared" si="1"/>
        <v>0.5</v>
      </c>
      <c r="N15" s="15">
        <f t="shared" si="0"/>
        <v>0.625</v>
      </c>
      <c r="O15" s="15">
        <f t="shared" si="0"/>
        <v>0</v>
      </c>
      <c r="P15" s="15" t="str">
        <f t="shared" si="0"/>
        <v>-</v>
      </c>
      <c r="Q15" s="15" t="str">
        <f t="shared" si="0"/>
        <v>-</v>
      </c>
    </row>
    <row r="16" spans="2:17" ht="20" customHeight="1" thickBot="1" x14ac:dyDescent="0.2">
      <c r="B16" s="6" t="s">
        <v>7</v>
      </c>
      <c r="C16" s="12">
        <v>1</v>
      </c>
      <c r="D16" s="12">
        <v>1</v>
      </c>
      <c r="E16" s="12">
        <v>0</v>
      </c>
      <c r="F16" s="12">
        <v>0</v>
      </c>
      <c r="G16" s="12">
        <v>0</v>
      </c>
      <c r="H16" s="12">
        <v>2</v>
      </c>
      <c r="I16" s="12">
        <v>2</v>
      </c>
      <c r="J16" s="12">
        <v>0</v>
      </c>
      <c r="K16" s="12">
        <v>0</v>
      </c>
      <c r="L16" s="12">
        <v>0</v>
      </c>
      <c r="M16" s="15">
        <f t="shared" si="1"/>
        <v>1</v>
      </c>
      <c r="N16" s="15">
        <f t="shared" si="0"/>
        <v>1</v>
      </c>
      <c r="O16" s="15" t="str">
        <f t="shared" si="0"/>
        <v>-</v>
      </c>
      <c r="P16" s="15" t="str">
        <f t="shared" si="0"/>
        <v>-</v>
      </c>
      <c r="Q16" s="15" t="str">
        <f t="shared" si="0"/>
        <v>-</v>
      </c>
    </row>
    <row r="17" spans="2:17" ht="20" customHeight="1" thickBot="1" x14ac:dyDescent="0.2">
      <c r="B17" s="6" t="s">
        <v>8</v>
      </c>
      <c r="C17" s="12">
        <v>14</v>
      </c>
      <c r="D17" s="12">
        <v>7</v>
      </c>
      <c r="E17" s="12">
        <v>4</v>
      </c>
      <c r="F17" s="12">
        <v>2</v>
      </c>
      <c r="G17" s="12">
        <v>1</v>
      </c>
      <c r="H17" s="12">
        <v>22</v>
      </c>
      <c r="I17" s="12">
        <v>11</v>
      </c>
      <c r="J17" s="12">
        <v>10</v>
      </c>
      <c r="K17" s="12">
        <v>0</v>
      </c>
      <c r="L17" s="12">
        <v>1</v>
      </c>
      <c r="M17" s="15">
        <f t="shared" si="1"/>
        <v>0.5714285714285714</v>
      </c>
      <c r="N17" s="15">
        <f t="shared" si="0"/>
        <v>0.5714285714285714</v>
      </c>
      <c r="O17" s="15">
        <f t="shared" si="0"/>
        <v>1.5</v>
      </c>
      <c r="P17" s="15" t="str">
        <f t="shared" si="0"/>
        <v>-</v>
      </c>
      <c r="Q17" s="15">
        <f t="shared" si="0"/>
        <v>0</v>
      </c>
    </row>
    <row r="18" spans="2:17" ht="20" customHeight="1" thickBot="1" x14ac:dyDescent="0.2">
      <c r="B18" s="6" t="s">
        <v>9</v>
      </c>
      <c r="C18" s="12">
        <v>14</v>
      </c>
      <c r="D18" s="12">
        <v>6</v>
      </c>
      <c r="E18" s="12">
        <v>3</v>
      </c>
      <c r="F18" s="12">
        <v>3</v>
      </c>
      <c r="G18" s="12">
        <v>2</v>
      </c>
      <c r="H18" s="12">
        <v>10</v>
      </c>
      <c r="I18" s="12">
        <v>5</v>
      </c>
      <c r="J18" s="12">
        <v>5</v>
      </c>
      <c r="K18" s="12">
        <v>0</v>
      </c>
      <c r="L18" s="12">
        <v>0</v>
      </c>
      <c r="M18" s="15">
        <f t="shared" si="1"/>
        <v>-0.2857142857142857</v>
      </c>
      <c r="N18" s="15">
        <f t="shared" si="0"/>
        <v>-0.16666666666666666</v>
      </c>
      <c r="O18" s="15">
        <f t="shared" si="0"/>
        <v>0.66666666666666663</v>
      </c>
      <c r="P18" s="15" t="str">
        <f t="shared" si="0"/>
        <v>-</v>
      </c>
      <c r="Q18" s="15" t="str">
        <f t="shared" si="0"/>
        <v>-</v>
      </c>
    </row>
    <row r="19" spans="2:17" ht="20" customHeight="1" thickBot="1" x14ac:dyDescent="0.2">
      <c r="B19" s="6" t="s">
        <v>10</v>
      </c>
      <c r="C19" s="12">
        <v>57</v>
      </c>
      <c r="D19" s="12">
        <v>25</v>
      </c>
      <c r="E19" s="12">
        <v>16</v>
      </c>
      <c r="F19" s="12">
        <v>12</v>
      </c>
      <c r="G19" s="12">
        <v>4</v>
      </c>
      <c r="H19" s="12">
        <v>60</v>
      </c>
      <c r="I19" s="12">
        <v>25</v>
      </c>
      <c r="J19" s="12">
        <v>19</v>
      </c>
      <c r="K19" s="12">
        <v>12</v>
      </c>
      <c r="L19" s="12">
        <v>4</v>
      </c>
      <c r="M19" s="15">
        <f t="shared" si="1"/>
        <v>5.2631578947368418E-2</v>
      </c>
      <c r="N19" s="15">
        <f t="shared" si="0"/>
        <v>0</v>
      </c>
      <c r="O19" s="15">
        <f t="shared" si="0"/>
        <v>0.1875</v>
      </c>
      <c r="P19" s="15">
        <f t="shared" si="0"/>
        <v>0</v>
      </c>
      <c r="Q19" s="15">
        <f t="shared" si="0"/>
        <v>0</v>
      </c>
    </row>
    <row r="20" spans="2:17" ht="20" customHeight="1" thickBot="1" x14ac:dyDescent="0.2">
      <c r="B20" s="6" t="s">
        <v>11</v>
      </c>
      <c r="C20" s="12">
        <v>60</v>
      </c>
      <c r="D20" s="12">
        <v>34</v>
      </c>
      <c r="E20" s="12">
        <v>15</v>
      </c>
      <c r="F20" s="12">
        <v>6</v>
      </c>
      <c r="G20" s="12">
        <v>5</v>
      </c>
      <c r="H20" s="12">
        <v>55</v>
      </c>
      <c r="I20" s="12">
        <v>33</v>
      </c>
      <c r="J20" s="12">
        <v>12</v>
      </c>
      <c r="K20" s="12">
        <v>5</v>
      </c>
      <c r="L20" s="12">
        <v>5</v>
      </c>
      <c r="M20" s="15">
        <f t="shared" si="1"/>
        <v>-8.3333333333333329E-2</v>
      </c>
      <c r="N20" s="15">
        <f t="shared" si="0"/>
        <v>-2.9411764705882353E-2</v>
      </c>
      <c r="O20" s="15">
        <f t="shared" si="0"/>
        <v>-0.2</v>
      </c>
      <c r="P20" s="15">
        <f t="shared" si="0"/>
        <v>-0.16666666666666666</v>
      </c>
      <c r="Q20" s="15">
        <f t="shared" si="0"/>
        <v>0</v>
      </c>
    </row>
    <row r="21" spans="2:17" ht="20" customHeight="1" thickBot="1" x14ac:dyDescent="0.2">
      <c r="B21" s="6" t="s">
        <v>12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1</v>
      </c>
      <c r="I21" s="12">
        <v>0</v>
      </c>
      <c r="J21" s="12">
        <v>1</v>
      </c>
      <c r="K21" s="12">
        <v>0</v>
      </c>
      <c r="L21" s="12">
        <v>0</v>
      </c>
      <c r="M21" s="15" t="str">
        <f t="shared" si="1"/>
        <v>-</v>
      </c>
      <c r="N21" s="15" t="str">
        <f t="shared" si="0"/>
        <v>-</v>
      </c>
      <c r="O21" s="15" t="str">
        <f t="shared" si="0"/>
        <v>-</v>
      </c>
      <c r="P21" s="15" t="str">
        <f t="shared" si="0"/>
        <v>-</v>
      </c>
      <c r="Q21" s="15" t="str">
        <f t="shared" si="0"/>
        <v>-</v>
      </c>
    </row>
    <row r="22" spans="2:17" ht="20" customHeight="1" thickBot="1" x14ac:dyDescent="0.2">
      <c r="B22" s="6" t="s">
        <v>13</v>
      </c>
      <c r="C22" s="12">
        <v>11</v>
      </c>
      <c r="D22" s="12">
        <v>7</v>
      </c>
      <c r="E22" s="12">
        <v>1</v>
      </c>
      <c r="F22" s="12">
        <v>2</v>
      </c>
      <c r="G22" s="12">
        <v>1</v>
      </c>
      <c r="H22" s="12">
        <v>16</v>
      </c>
      <c r="I22" s="12">
        <v>12</v>
      </c>
      <c r="J22" s="12">
        <v>3</v>
      </c>
      <c r="K22" s="12">
        <v>1</v>
      </c>
      <c r="L22" s="12">
        <v>0</v>
      </c>
      <c r="M22" s="15">
        <f t="shared" si="1"/>
        <v>0.45454545454545453</v>
      </c>
      <c r="N22" s="15">
        <f t="shared" si="0"/>
        <v>0.7142857142857143</v>
      </c>
      <c r="O22" s="15">
        <f t="shared" si="0"/>
        <v>2</v>
      </c>
      <c r="P22" s="15">
        <f t="shared" si="0"/>
        <v>-0.5</v>
      </c>
      <c r="Q22" s="15" t="str">
        <f t="shared" si="0"/>
        <v>-</v>
      </c>
    </row>
    <row r="23" spans="2:17" ht="20" customHeight="1" thickBot="1" x14ac:dyDescent="0.2">
      <c r="B23" s="6" t="s">
        <v>14</v>
      </c>
      <c r="C23" s="12">
        <v>50</v>
      </c>
      <c r="D23" s="12">
        <v>22</v>
      </c>
      <c r="E23" s="12">
        <v>14</v>
      </c>
      <c r="F23" s="12">
        <v>10</v>
      </c>
      <c r="G23" s="12">
        <v>4</v>
      </c>
      <c r="H23" s="12">
        <v>52</v>
      </c>
      <c r="I23" s="12">
        <v>22</v>
      </c>
      <c r="J23" s="12">
        <v>15</v>
      </c>
      <c r="K23" s="12">
        <v>12</v>
      </c>
      <c r="L23" s="12">
        <v>3</v>
      </c>
      <c r="M23" s="15">
        <f t="shared" si="1"/>
        <v>0.04</v>
      </c>
      <c r="N23" s="15">
        <f t="shared" si="0"/>
        <v>0</v>
      </c>
      <c r="O23" s="15">
        <f t="shared" si="0"/>
        <v>7.1428571428571425E-2</v>
      </c>
      <c r="P23" s="15">
        <f t="shared" si="0"/>
        <v>0.2</v>
      </c>
      <c r="Q23" s="15">
        <f t="shared" si="0"/>
        <v>-0.25</v>
      </c>
    </row>
    <row r="24" spans="2:17" ht="20" customHeight="1" thickBot="1" x14ac:dyDescent="0.2">
      <c r="B24" s="6" t="s">
        <v>15</v>
      </c>
      <c r="C24" s="12">
        <v>11</v>
      </c>
      <c r="D24" s="12">
        <v>7</v>
      </c>
      <c r="E24" s="12">
        <v>4</v>
      </c>
      <c r="F24" s="12">
        <v>0</v>
      </c>
      <c r="G24" s="12">
        <v>0</v>
      </c>
      <c r="H24" s="12">
        <v>9</v>
      </c>
      <c r="I24" s="12">
        <v>4</v>
      </c>
      <c r="J24" s="12">
        <v>4</v>
      </c>
      <c r="K24" s="12">
        <v>0</v>
      </c>
      <c r="L24" s="12">
        <v>1</v>
      </c>
      <c r="M24" s="15">
        <f t="shared" si="1"/>
        <v>-0.18181818181818182</v>
      </c>
      <c r="N24" s="15">
        <f t="shared" si="0"/>
        <v>-0.42857142857142855</v>
      </c>
      <c r="O24" s="15">
        <f t="shared" si="0"/>
        <v>0</v>
      </c>
      <c r="P24" s="15" t="str">
        <f t="shared" si="0"/>
        <v>-</v>
      </c>
      <c r="Q24" s="15" t="str">
        <f t="shared" si="0"/>
        <v>-</v>
      </c>
    </row>
    <row r="25" spans="2:17" ht="20" customHeight="1" thickBot="1" x14ac:dyDescent="0.2">
      <c r="B25" s="6" t="s">
        <v>16</v>
      </c>
      <c r="C25" s="12">
        <v>5</v>
      </c>
      <c r="D25" s="12">
        <v>2</v>
      </c>
      <c r="E25" s="12">
        <v>3</v>
      </c>
      <c r="F25" s="12">
        <v>0</v>
      </c>
      <c r="G25" s="12">
        <v>0</v>
      </c>
      <c r="H25" s="12">
        <v>4</v>
      </c>
      <c r="I25" s="12">
        <v>3</v>
      </c>
      <c r="J25" s="12">
        <v>1</v>
      </c>
      <c r="K25" s="12">
        <v>0</v>
      </c>
      <c r="L25" s="12">
        <v>0</v>
      </c>
      <c r="M25" s="15">
        <f t="shared" si="1"/>
        <v>-0.2</v>
      </c>
      <c r="N25" s="15">
        <f t="shared" si="0"/>
        <v>0.5</v>
      </c>
      <c r="O25" s="15">
        <f t="shared" si="0"/>
        <v>-0.66666666666666663</v>
      </c>
      <c r="P25" s="15" t="str">
        <f t="shared" si="0"/>
        <v>-</v>
      </c>
      <c r="Q25" s="15" t="str">
        <f t="shared" si="0"/>
        <v>-</v>
      </c>
    </row>
    <row r="26" spans="2:17" ht="20" customHeight="1" thickBot="1" x14ac:dyDescent="0.2">
      <c r="B26" s="7" t="s">
        <v>17</v>
      </c>
      <c r="C26" s="12">
        <v>18</v>
      </c>
      <c r="D26" s="12">
        <v>13</v>
      </c>
      <c r="E26" s="12">
        <v>5</v>
      </c>
      <c r="F26" s="12">
        <v>0</v>
      </c>
      <c r="G26" s="12">
        <v>0</v>
      </c>
      <c r="H26" s="12">
        <v>19</v>
      </c>
      <c r="I26" s="12">
        <v>6</v>
      </c>
      <c r="J26" s="12">
        <v>9</v>
      </c>
      <c r="K26" s="12">
        <v>3</v>
      </c>
      <c r="L26" s="12">
        <v>1</v>
      </c>
      <c r="M26" s="15">
        <f t="shared" si="1"/>
        <v>5.5555555555555552E-2</v>
      </c>
      <c r="N26" s="15">
        <f t="shared" si="0"/>
        <v>-0.53846153846153844</v>
      </c>
      <c r="O26" s="15">
        <f t="shared" si="0"/>
        <v>0.8</v>
      </c>
      <c r="P26" s="15" t="str">
        <f t="shared" si="0"/>
        <v>-</v>
      </c>
      <c r="Q26" s="15" t="str">
        <f t="shared" si="0"/>
        <v>-</v>
      </c>
    </row>
    <row r="27" spans="2:17" ht="20" customHeight="1" thickBot="1" x14ac:dyDescent="0.2">
      <c r="B27" s="8" t="s">
        <v>18</v>
      </c>
      <c r="C27" s="12">
        <v>1</v>
      </c>
      <c r="D27" s="12">
        <v>0</v>
      </c>
      <c r="E27" s="12">
        <v>0</v>
      </c>
      <c r="F27" s="12">
        <v>0</v>
      </c>
      <c r="G27" s="12">
        <v>1</v>
      </c>
      <c r="H27" s="12">
        <v>2</v>
      </c>
      <c r="I27" s="12">
        <v>1</v>
      </c>
      <c r="J27" s="12">
        <v>1</v>
      </c>
      <c r="K27" s="12">
        <v>0</v>
      </c>
      <c r="L27" s="12">
        <v>0</v>
      </c>
      <c r="M27" s="15">
        <f t="shared" si="1"/>
        <v>1</v>
      </c>
      <c r="N27" s="15" t="str">
        <f t="shared" si="0"/>
        <v>-</v>
      </c>
      <c r="O27" s="15" t="str">
        <f t="shared" si="0"/>
        <v>-</v>
      </c>
      <c r="P27" s="15" t="str">
        <f t="shared" si="0"/>
        <v>-</v>
      </c>
      <c r="Q27" s="15" t="str">
        <f t="shared" si="0"/>
        <v>-</v>
      </c>
    </row>
    <row r="28" spans="2:17" ht="20" customHeight="1" thickBot="1" x14ac:dyDescent="0.2">
      <c r="B28" s="9" t="s">
        <v>19</v>
      </c>
      <c r="C28" s="13">
        <v>326</v>
      </c>
      <c r="D28" s="13">
        <v>179</v>
      </c>
      <c r="E28" s="13">
        <v>84</v>
      </c>
      <c r="F28" s="13">
        <v>43</v>
      </c>
      <c r="G28" s="13">
        <v>20</v>
      </c>
      <c r="H28" s="13">
        <v>380</v>
      </c>
      <c r="I28" s="13">
        <v>201</v>
      </c>
      <c r="J28" s="13">
        <v>113</v>
      </c>
      <c r="K28" s="13">
        <v>47</v>
      </c>
      <c r="L28" s="13">
        <v>19</v>
      </c>
      <c r="M28" s="16">
        <f t="shared" si="1"/>
        <v>0.16564417177914109</v>
      </c>
      <c r="N28" s="16">
        <f t="shared" si="0"/>
        <v>0.12290502793296089</v>
      </c>
      <c r="O28" s="16">
        <f t="shared" si="0"/>
        <v>0.34523809523809523</v>
      </c>
      <c r="P28" s="16">
        <f t="shared" si="0"/>
        <v>9.3023255813953487E-2</v>
      </c>
      <c r="Q28" s="16">
        <f t="shared" si="0"/>
        <v>-0.05</v>
      </c>
    </row>
  </sheetData>
  <mergeCells count="3">
    <mergeCell ref="C9:G9"/>
    <mergeCell ref="H9:L9"/>
    <mergeCell ref="M9:Q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8:Q52"/>
  <sheetViews>
    <sheetView workbookViewId="0"/>
  </sheetViews>
  <sheetFormatPr baseColWidth="10" defaultRowHeight="13" x14ac:dyDescent="0.15"/>
  <cols>
    <col min="1" max="1" width="8.6640625" customWidth="1"/>
    <col min="2" max="2" width="26.33203125" customWidth="1"/>
    <col min="3" max="3" width="7.83203125" customWidth="1"/>
    <col min="4" max="5" width="12.5" bestFit="1" customWidth="1"/>
    <col min="6" max="6" width="10.1640625" bestFit="1" customWidth="1"/>
    <col min="7" max="7" width="12" bestFit="1" customWidth="1"/>
    <col min="8" max="8" width="7.83203125" customWidth="1"/>
    <col min="9" max="10" width="12.5" bestFit="1" customWidth="1"/>
    <col min="11" max="11" width="10.1640625" bestFit="1" customWidth="1"/>
    <col min="12" max="12" width="12" bestFit="1" customWidth="1"/>
    <col min="13" max="13" width="8.6640625" bestFit="1" customWidth="1"/>
    <col min="14" max="15" width="12.5" bestFit="1" customWidth="1"/>
    <col min="16" max="16" width="10.1640625" bestFit="1" customWidth="1"/>
    <col min="17" max="17" width="12" bestFit="1" customWidth="1"/>
    <col min="19" max="19" width="11.83203125" customWidth="1"/>
  </cols>
  <sheetData>
    <row r="8" spans="2:17" ht="44.25" customHeight="1" thickBot="1" x14ac:dyDescent="0.2">
      <c r="C8" s="47">
        <v>2017</v>
      </c>
      <c r="D8" s="47"/>
      <c r="E8" s="47"/>
      <c r="F8" s="47"/>
      <c r="G8" s="29"/>
      <c r="H8" s="48">
        <v>2018</v>
      </c>
      <c r="I8" s="47"/>
      <c r="J8" s="47"/>
      <c r="K8" s="47"/>
      <c r="L8" s="29"/>
      <c r="M8" s="48" t="s">
        <v>109</v>
      </c>
      <c r="N8" s="47"/>
      <c r="O8" s="47"/>
      <c r="P8" s="47"/>
      <c r="Q8" s="29"/>
    </row>
    <row r="9" spans="2:17" ht="44.25" customHeight="1" thickBot="1" x14ac:dyDescent="0.2">
      <c r="C9" s="39" t="s">
        <v>85</v>
      </c>
      <c r="D9" s="39"/>
      <c r="E9" s="39"/>
      <c r="F9" s="39"/>
      <c r="G9" s="40"/>
      <c r="H9" s="39" t="s">
        <v>85</v>
      </c>
      <c r="I9" s="39"/>
      <c r="J9" s="39"/>
      <c r="K9" s="39"/>
      <c r="L9" s="40"/>
      <c r="M9" s="39" t="s">
        <v>85</v>
      </c>
      <c r="N9" s="39"/>
      <c r="O9" s="39"/>
      <c r="P9" s="39"/>
      <c r="Q9" s="40"/>
    </row>
    <row r="10" spans="2:17" ht="44.25" customHeight="1" thickBot="1" x14ac:dyDescent="0.2">
      <c r="C10" s="11" t="s">
        <v>33</v>
      </c>
      <c r="D10" s="11" t="s">
        <v>53</v>
      </c>
      <c r="E10" s="11" t="s">
        <v>54</v>
      </c>
      <c r="F10" s="11" t="s">
        <v>46</v>
      </c>
      <c r="G10" s="11" t="s">
        <v>55</v>
      </c>
      <c r="H10" s="11" t="s">
        <v>33</v>
      </c>
      <c r="I10" s="11" t="s">
        <v>53</v>
      </c>
      <c r="J10" s="11" t="s">
        <v>54</v>
      </c>
      <c r="K10" s="11" t="s">
        <v>46</v>
      </c>
      <c r="L10" s="11" t="s">
        <v>55</v>
      </c>
      <c r="M10" s="11" t="s">
        <v>33</v>
      </c>
      <c r="N10" s="11" t="s">
        <v>53</v>
      </c>
      <c r="O10" s="11" t="s">
        <v>54</v>
      </c>
      <c r="P10" s="11" t="s">
        <v>46</v>
      </c>
      <c r="Q10" s="11" t="s">
        <v>55</v>
      </c>
    </row>
    <row r="11" spans="2:17" ht="20" customHeight="1" thickBot="1" x14ac:dyDescent="0.2">
      <c r="B11" s="5" t="s">
        <v>2</v>
      </c>
      <c r="C11" s="12">
        <v>59</v>
      </c>
      <c r="D11" s="12">
        <v>36</v>
      </c>
      <c r="E11" s="12">
        <v>13</v>
      </c>
      <c r="F11" s="12">
        <v>8</v>
      </c>
      <c r="G11" s="12">
        <v>2</v>
      </c>
      <c r="H11" s="12">
        <v>95</v>
      </c>
      <c r="I11" s="12">
        <v>51</v>
      </c>
      <c r="J11" s="12">
        <v>26</v>
      </c>
      <c r="K11" s="12">
        <v>14</v>
      </c>
      <c r="L11" s="12">
        <v>4</v>
      </c>
      <c r="M11" s="15">
        <f>IF(C11=0,"-",IF(H11=0,"-",(H11-C11)/C11))</f>
        <v>0.61016949152542377</v>
      </c>
      <c r="N11" s="15">
        <f t="shared" ref="N11:Q28" si="0">IF(D11=0,"-",IF(I11=0,"-",(I11-D11)/D11))</f>
        <v>0.41666666666666669</v>
      </c>
      <c r="O11" s="15">
        <f t="shared" si="0"/>
        <v>1</v>
      </c>
      <c r="P11" s="15">
        <f t="shared" si="0"/>
        <v>0.75</v>
      </c>
      <c r="Q11" s="15">
        <f t="shared" si="0"/>
        <v>1</v>
      </c>
    </row>
    <row r="12" spans="2:17" ht="20" customHeight="1" thickBot="1" x14ac:dyDescent="0.2">
      <c r="B12" s="6" t="s">
        <v>3</v>
      </c>
      <c r="C12" s="12">
        <v>6</v>
      </c>
      <c r="D12" s="12">
        <v>6</v>
      </c>
      <c r="E12" s="12">
        <v>0</v>
      </c>
      <c r="F12" s="12">
        <v>0</v>
      </c>
      <c r="G12" s="12">
        <v>0</v>
      </c>
      <c r="H12" s="12">
        <v>6</v>
      </c>
      <c r="I12" s="12">
        <v>5</v>
      </c>
      <c r="J12" s="12">
        <v>1</v>
      </c>
      <c r="K12" s="12">
        <v>0</v>
      </c>
      <c r="L12" s="12">
        <v>0</v>
      </c>
      <c r="M12" s="15">
        <f t="shared" ref="M12:M28" si="1">IF(C12=0,"-",IF(H12=0,"-",(H12-C12)/C12))</f>
        <v>0</v>
      </c>
      <c r="N12" s="15">
        <f t="shared" si="0"/>
        <v>-0.16666666666666666</v>
      </c>
      <c r="O12" s="15" t="str">
        <f t="shared" si="0"/>
        <v>-</v>
      </c>
      <c r="P12" s="15" t="str">
        <f t="shared" si="0"/>
        <v>-</v>
      </c>
      <c r="Q12" s="15" t="str">
        <f t="shared" si="0"/>
        <v>-</v>
      </c>
    </row>
    <row r="13" spans="2:17" ht="20" customHeight="1" thickBot="1" x14ac:dyDescent="0.2">
      <c r="B13" s="6" t="s">
        <v>4</v>
      </c>
      <c r="C13" s="12">
        <v>3</v>
      </c>
      <c r="D13" s="12">
        <v>3</v>
      </c>
      <c r="E13" s="12">
        <v>0</v>
      </c>
      <c r="F13" s="12">
        <v>0</v>
      </c>
      <c r="G13" s="12">
        <v>0</v>
      </c>
      <c r="H13" s="12">
        <v>9</v>
      </c>
      <c r="I13" s="12">
        <v>7</v>
      </c>
      <c r="J13" s="12">
        <v>2</v>
      </c>
      <c r="K13" s="12">
        <v>0</v>
      </c>
      <c r="L13" s="12">
        <v>0</v>
      </c>
      <c r="M13" s="15">
        <f t="shared" si="1"/>
        <v>2</v>
      </c>
      <c r="N13" s="15">
        <f t="shared" si="0"/>
        <v>1.3333333333333333</v>
      </c>
      <c r="O13" s="15" t="str">
        <f t="shared" si="0"/>
        <v>-</v>
      </c>
      <c r="P13" s="15" t="str">
        <f t="shared" si="0"/>
        <v>-</v>
      </c>
      <c r="Q13" s="15" t="str">
        <f t="shared" si="0"/>
        <v>-</v>
      </c>
    </row>
    <row r="14" spans="2:17" ht="20" customHeight="1" thickBot="1" x14ac:dyDescent="0.2">
      <c r="B14" s="6" t="s">
        <v>5</v>
      </c>
      <c r="C14" s="12">
        <v>6</v>
      </c>
      <c r="D14" s="12">
        <v>2</v>
      </c>
      <c r="E14" s="12">
        <v>4</v>
      </c>
      <c r="F14" s="12">
        <v>0</v>
      </c>
      <c r="G14" s="12">
        <v>0</v>
      </c>
      <c r="H14" s="12">
        <v>3</v>
      </c>
      <c r="I14" s="12">
        <v>1</v>
      </c>
      <c r="J14" s="12">
        <v>2</v>
      </c>
      <c r="K14" s="12">
        <v>0</v>
      </c>
      <c r="L14" s="12">
        <v>0</v>
      </c>
      <c r="M14" s="15">
        <f t="shared" si="1"/>
        <v>-0.5</v>
      </c>
      <c r="N14" s="15">
        <f t="shared" si="0"/>
        <v>-0.5</v>
      </c>
      <c r="O14" s="15">
        <f t="shared" si="0"/>
        <v>-0.5</v>
      </c>
      <c r="P14" s="15" t="str">
        <f t="shared" si="0"/>
        <v>-</v>
      </c>
      <c r="Q14" s="15" t="str">
        <f t="shared" si="0"/>
        <v>-</v>
      </c>
    </row>
    <row r="15" spans="2:17" ht="20" customHeight="1" thickBot="1" x14ac:dyDescent="0.2">
      <c r="B15" s="6" t="s">
        <v>6</v>
      </c>
      <c r="C15" s="12">
        <v>10</v>
      </c>
      <c r="D15" s="12">
        <v>8</v>
      </c>
      <c r="E15" s="12">
        <v>2</v>
      </c>
      <c r="F15" s="12">
        <v>0</v>
      </c>
      <c r="G15" s="12">
        <v>0</v>
      </c>
      <c r="H15" s="12">
        <v>15</v>
      </c>
      <c r="I15" s="12">
        <v>13</v>
      </c>
      <c r="J15" s="12">
        <v>2</v>
      </c>
      <c r="K15" s="12">
        <v>0</v>
      </c>
      <c r="L15" s="12">
        <v>0</v>
      </c>
      <c r="M15" s="15">
        <f t="shared" si="1"/>
        <v>0.5</v>
      </c>
      <c r="N15" s="15">
        <f t="shared" si="0"/>
        <v>0.625</v>
      </c>
      <c r="O15" s="15">
        <f t="shared" si="0"/>
        <v>0</v>
      </c>
      <c r="P15" s="15" t="str">
        <f t="shared" si="0"/>
        <v>-</v>
      </c>
      <c r="Q15" s="15" t="str">
        <f t="shared" si="0"/>
        <v>-</v>
      </c>
    </row>
    <row r="16" spans="2:17" ht="20" customHeight="1" thickBot="1" x14ac:dyDescent="0.2">
      <c r="B16" s="6" t="s">
        <v>7</v>
      </c>
      <c r="C16" s="12">
        <v>1</v>
      </c>
      <c r="D16" s="12">
        <v>1</v>
      </c>
      <c r="E16" s="12">
        <v>0</v>
      </c>
      <c r="F16" s="12">
        <v>0</v>
      </c>
      <c r="G16" s="12">
        <v>0</v>
      </c>
      <c r="H16" s="12">
        <v>2</v>
      </c>
      <c r="I16" s="12">
        <v>2</v>
      </c>
      <c r="J16" s="12">
        <v>0</v>
      </c>
      <c r="K16" s="12">
        <v>0</v>
      </c>
      <c r="L16" s="12">
        <v>0</v>
      </c>
      <c r="M16" s="15">
        <f t="shared" si="1"/>
        <v>1</v>
      </c>
      <c r="N16" s="15">
        <f t="shared" si="0"/>
        <v>1</v>
      </c>
      <c r="O16" s="15" t="str">
        <f t="shared" si="0"/>
        <v>-</v>
      </c>
      <c r="P16" s="15" t="str">
        <f t="shared" si="0"/>
        <v>-</v>
      </c>
      <c r="Q16" s="15" t="str">
        <f t="shared" si="0"/>
        <v>-</v>
      </c>
    </row>
    <row r="17" spans="2:17" ht="20" customHeight="1" thickBot="1" x14ac:dyDescent="0.2">
      <c r="B17" s="6" t="s">
        <v>8</v>
      </c>
      <c r="C17" s="12">
        <v>14</v>
      </c>
      <c r="D17" s="12">
        <v>7</v>
      </c>
      <c r="E17" s="12">
        <v>4</v>
      </c>
      <c r="F17" s="12">
        <v>2</v>
      </c>
      <c r="G17" s="12">
        <v>1</v>
      </c>
      <c r="H17" s="12">
        <v>22</v>
      </c>
      <c r="I17" s="12">
        <v>11</v>
      </c>
      <c r="J17" s="12">
        <v>10</v>
      </c>
      <c r="K17" s="12">
        <v>0</v>
      </c>
      <c r="L17" s="12">
        <v>1</v>
      </c>
      <c r="M17" s="15">
        <f t="shared" si="1"/>
        <v>0.5714285714285714</v>
      </c>
      <c r="N17" s="15">
        <f t="shared" si="0"/>
        <v>0.5714285714285714</v>
      </c>
      <c r="O17" s="15">
        <f t="shared" si="0"/>
        <v>1.5</v>
      </c>
      <c r="P17" s="15" t="str">
        <f t="shared" si="0"/>
        <v>-</v>
      </c>
      <c r="Q17" s="15">
        <f t="shared" si="0"/>
        <v>0</v>
      </c>
    </row>
    <row r="18" spans="2:17" ht="20" customHeight="1" thickBot="1" x14ac:dyDescent="0.2">
      <c r="B18" s="6" t="s">
        <v>9</v>
      </c>
      <c r="C18" s="12">
        <v>14</v>
      </c>
      <c r="D18" s="12">
        <v>6</v>
      </c>
      <c r="E18" s="12">
        <v>3</v>
      </c>
      <c r="F18" s="12">
        <v>3</v>
      </c>
      <c r="G18" s="12">
        <v>2</v>
      </c>
      <c r="H18" s="12">
        <v>10</v>
      </c>
      <c r="I18" s="12">
        <v>5</v>
      </c>
      <c r="J18" s="12">
        <v>5</v>
      </c>
      <c r="K18" s="12">
        <v>0</v>
      </c>
      <c r="L18" s="12">
        <v>0</v>
      </c>
      <c r="M18" s="15">
        <f t="shared" si="1"/>
        <v>-0.2857142857142857</v>
      </c>
      <c r="N18" s="15">
        <f t="shared" si="0"/>
        <v>-0.16666666666666666</v>
      </c>
      <c r="O18" s="15">
        <f t="shared" si="0"/>
        <v>0.66666666666666663</v>
      </c>
      <c r="P18" s="15" t="str">
        <f t="shared" si="0"/>
        <v>-</v>
      </c>
      <c r="Q18" s="15" t="str">
        <f t="shared" si="0"/>
        <v>-</v>
      </c>
    </row>
    <row r="19" spans="2:17" ht="20" customHeight="1" thickBot="1" x14ac:dyDescent="0.2">
      <c r="B19" s="6" t="s">
        <v>10</v>
      </c>
      <c r="C19" s="12">
        <v>56</v>
      </c>
      <c r="D19" s="12">
        <v>25</v>
      </c>
      <c r="E19" s="12">
        <v>16</v>
      </c>
      <c r="F19" s="12">
        <v>11</v>
      </c>
      <c r="G19" s="12">
        <v>4</v>
      </c>
      <c r="H19" s="12">
        <v>60</v>
      </c>
      <c r="I19" s="12">
        <v>25</v>
      </c>
      <c r="J19" s="12">
        <v>19</v>
      </c>
      <c r="K19" s="12">
        <v>12</v>
      </c>
      <c r="L19" s="12">
        <v>4</v>
      </c>
      <c r="M19" s="15">
        <f t="shared" si="1"/>
        <v>7.1428571428571425E-2</v>
      </c>
      <c r="N19" s="15">
        <f t="shared" si="0"/>
        <v>0</v>
      </c>
      <c r="O19" s="15">
        <f t="shared" si="0"/>
        <v>0.1875</v>
      </c>
      <c r="P19" s="15">
        <f t="shared" si="0"/>
        <v>9.0909090909090912E-2</v>
      </c>
      <c r="Q19" s="15">
        <f t="shared" si="0"/>
        <v>0</v>
      </c>
    </row>
    <row r="20" spans="2:17" ht="20" customHeight="1" thickBot="1" x14ac:dyDescent="0.2">
      <c r="B20" s="6" t="s">
        <v>11</v>
      </c>
      <c r="C20" s="12">
        <v>59</v>
      </c>
      <c r="D20" s="12">
        <v>34</v>
      </c>
      <c r="E20" s="12">
        <v>15</v>
      </c>
      <c r="F20" s="12">
        <v>5</v>
      </c>
      <c r="G20" s="12">
        <v>5</v>
      </c>
      <c r="H20" s="12">
        <v>52</v>
      </c>
      <c r="I20" s="12">
        <v>33</v>
      </c>
      <c r="J20" s="12">
        <v>12</v>
      </c>
      <c r="K20" s="12">
        <v>2</v>
      </c>
      <c r="L20" s="12">
        <v>5</v>
      </c>
      <c r="M20" s="15">
        <f t="shared" si="1"/>
        <v>-0.11864406779661017</v>
      </c>
      <c r="N20" s="15">
        <f t="shared" si="0"/>
        <v>-2.9411764705882353E-2</v>
      </c>
      <c r="O20" s="15">
        <f t="shared" si="0"/>
        <v>-0.2</v>
      </c>
      <c r="P20" s="15">
        <f t="shared" si="0"/>
        <v>-0.6</v>
      </c>
      <c r="Q20" s="15">
        <f t="shared" si="0"/>
        <v>0</v>
      </c>
    </row>
    <row r="21" spans="2:17" ht="20" customHeight="1" thickBot="1" x14ac:dyDescent="0.2">
      <c r="B21" s="6" t="s">
        <v>12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1</v>
      </c>
      <c r="I21" s="12">
        <v>0</v>
      </c>
      <c r="J21" s="12">
        <v>1</v>
      </c>
      <c r="K21" s="12">
        <v>0</v>
      </c>
      <c r="L21" s="12">
        <v>0</v>
      </c>
      <c r="M21" s="15" t="str">
        <f t="shared" si="1"/>
        <v>-</v>
      </c>
      <c r="N21" s="15" t="str">
        <f t="shared" si="0"/>
        <v>-</v>
      </c>
      <c r="O21" s="15" t="str">
        <f t="shared" si="0"/>
        <v>-</v>
      </c>
      <c r="P21" s="15" t="str">
        <f t="shared" si="0"/>
        <v>-</v>
      </c>
      <c r="Q21" s="15" t="str">
        <f t="shared" si="0"/>
        <v>-</v>
      </c>
    </row>
    <row r="22" spans="2:17" ht="20" customHeight="1" thickBot="1" x14ac:dyDescent="0.2">
      <c r="B22" s="6" t="s">
        <v>13</v>
      </c>
      <c r="C22" s="12">
        <v>11</v>
      </c>
      <c r="D22" s="12">
        <v>7</v>
      </c>
      <c r="E22" s="12">
        <v>1</v>
      </c>
      <c r="F22" s="12">
        <v>2</v>
      </c>
      <c r="G22" s="12">
        <v>1</v>
      </c>
      <c r="H22" s="12">
        <v>16</v>
      </c>
      <c r="I22" s="12">
        <v>12</v>
      </c>
      <c r="J22" s="12">
        <v>3</v>
      </c>
      <c r="K22" s="12">
        <v>1</v>
      </c>
      <c r="L22" s="12">
        <v>0</v>
      </c>
      <c r="M22" s="15">
        <f t="shared" si="1"/>
        <v>0.45454545454545453</v>
      </c>
      <c r="N22" s="15">
        <f t="shared" si="0"/>
        <v>0.7142857142857143</v>
      </c>
      <c r="O22" s="15">
        <f t="shared" si="0"/>
        <v>2</v>
      </c>
      <c r="P22" s="15">
        <f t="shared" si="0"/>
        <v>-0.5</v>
      </c>
      <c r="Q22" s="15" t="str">
        <f t="shared" si="0"/>
        <v>-</v>
      </c>
    </row>
    <row r="23" spans="2:17" ht="20" customHeight="1" thickBot="1" x14ac:dyDescent="0.2">
      <c r="B23" s="6" t="s">
        <v>14</v>
      </c>
      <c r="C23" s="12">
        <v>50</v>
      </c>
      <c r="D23" s="12">
        <v>22</v>
      </c>
      <c r="E23" s="12">
        <v>14</v>
      </c>
      <c r="F23" s="12">
        <v>10</v>
      </c>
      <c r="G23" s="12">
        <v>4</v>
      </c>
      <c r="H23" s="12">
        <v>51</v>
      </c>
      <c r="I23" s="12">
        <v>22</v>
      </c>
      <c r="J23" s="12">
        <v>15</v>
      </c>
      <c r="K23" s="12">
        <v>12</v>
      </c>
      <c r="L23" s="12">
        <v>2</v>
      </c>
      <c r="M23" s="15">
        <f t="shared" si="1"/>
        <v>0.02</v>
      </c>
      <c r="N23" s="15">
        <f t="shared" si="0"/>
        <v>0</v>
      </c>
      <c r="O23" s="15">
        <f t="shared" si="0"/>
        <v>7.1428571428571425E-2</v>
      </c>
      <c r="P23" s="15">
        <f t="shared" si="0"/>
        <v>0.2</v>
      </c>
      <c r="Q23" s="15">
        <f t="shared" si="0"/>
        <v>-0.5</v>
      </c>
    </row>
    <row r="24" spans="2:17" ht="20" customHeight="1" thickBot="1" x14ac:dyDescent="0.2">
      <c r="B24" s="6" t="s">
        <v>15</v>
      </c>
      <c r="C24" s="12">
        <v>11</v>
      </c>
      <c r="D24" s="12">
        <v>7</v>
      </c>
      <c r="E24" s="12">
        <v>4</v>
      </c>
      <c r="F24" s="12">
        <v>0</v>
      </c>
      <c r="G24" s="12">
        <v>0</v>
      </c>
      <c r="H24" s="12">
        <v>9</v>
      </c>
      <c r="I24" s="12">
        <v>4</v>
      </c>
      <c r="J24" s="12">
        <v>4</v>
      </c>
      <c r="K24" s="12">
        <v>0</v>
      </c>
      <c r="L24" s="12">
        <v>1</v>
      </c>
      <c r="M24" s="15">
        <f t="shared" si="1"/>
        <v>-0.18181818181818182</v>
      </c>
      <c r="N24" s="15">
        <f t="shared" si="0"/>
        <v>-0.42857142857142855</v>
      </c>
      <c r="O24" s="15">
        <f t="shared" si="0"/>
        <v>0</v>
      </c>
      <c r="P24" s="15" t="str">
        <f t="shared" si="0"/>
        <v>-</v>
      </c>
      <c r="Q24" s="15" t="str">
        <f t="shared" si="0"/>
        <v>-</v>
      </c>
    </row>
    <row r="25" spans="2:17" ht="20" customHeight="1" thickBot="1" x14ac:dyDescent="0.2">
      <c r="B25" s="6" t="s">
        <v>16</v>
      </c>
      <c r="C25" s="12">
        <v>5</v>
      </c>
      <c r="D25" s="12">
        <v>2</v>
      </c>
      <c r="E25" s="12">
        <v>3</v>
      </c>
      <c r="F25" s="12">
        <v>0</v>
      </c>
      <c r="G25" s="12">
        <v>0</v>
      </c>
      <c r="H25" s="12">
        <v>4</v>
      </c>
      <c r="I25" s="12">
        <v>3</v>
      </c>
      <c r="J25" s="12">
        <v>1</v>
      </c>
      <c r="K25" s="12">
        <v>0</v>
      </c>
      <c r="L25" s="12">
        <v>0</v>
      </c>
      <c r="M25" s="15">
        <f t="shared" si="1"/>
        <v>-0.2</v>
      </c>
      <c r="N25" s="15">
        <f t="shared" si="0"/>
        <v>0.5</v>
      </c>
      <c r="O25" s="15">
        <f t="shared" si="0"/>
        <v>-0.66666666666666663</v>
      </c>
      <c r="P25" s="15" t="str">
        <f t="shared" si="0"/>
        <v>-</v>
      </c>
      <c r="Q25" s="15" t="str">
        <f t="shared" si="0"/>
        <v>-</v>
      </c>
    </row>
    <row r="26" spans="2:17" ht="20" customHeight="1" thickBot="1" x14ac:dyDescent="0.2">
      <c r="B26" s="7" t="s">
        <v>17</v>
      </c>
      <c r="C26" s="12">
        <v>17</v>
      </c>
      <c r="D26" s="12">
        <v>13</v>
      </c>
      <c r="E26" s="12">
        <v>4</v>
      </c>
      <c r="F26" s="12">
        <v>0</v>
      </c>
      <c r="G26" s="12">
        <v>0</v>
      </c>
      <c r="H26" s="12">
        <v>18</v>
      </c>
      <c r="I26" s="12">
        <v>6</v>
      </c>
      <c r="J26" s="12">
        <v>9</v>
      </c>
      <c r="K26" s="12">
        <v>2</v>
      </c>
      <c r="L26" s="12">
        <v>1</v>
      </c>
      <c r="M26" s="15">
        <f t="shared" si="1"/>
        <v>5.8823529411764705E-2</v>
      </c>
      <c r="N26" s="15">
        <f t="shared" si="0"/>
        <v>-0.53846153846153844</v>
      </c>
      <c r="O26" s="15">
        <f t="shared" si="0"/>
        <v>1.25</v>
      </c>
      <c r="P26" s="15" t="str">
        <f t="shared" si="0"/>
        <v>-</v>
      </c>
      <c r="Q26" s="15" t="str">
        <f t="shared" si="0"/>
        <v>-</v>
      </c>
    </row>
    <row r="27" spans="2:17" ht="20" customHeight="1" thickBot="1" x14ac:dyDescent="0.2">
      <c r="B27" s="8" t="s">
        <v>18</v>
      </c>
      <c r="C27" s="12">
        <v>1</v>
      </c>
      <c r="D27" s="12">
        <v>0</v>
      </c>
      <c r="E27" s="12">
        <v>0</v>
      </c>
      <c r="F27" s="12">
        <v>0</v>
      </c>
      <c r="G27" s="12">
        <v>1</v>
      </c>
      <c r="H27" s="12">
        <v>2</v>
      </c>
      <c r="I27" s="12">
        <v>1</v>
      </c>
      <c r="J27" s="12">
        <v>1</v>
      </c>
      <c r="K27" s="12">
        <v>0</v>
      </c>
      <c r="L27" s="12">
        <v>0</v>
      </c>
      <c r="M27" s="15">
        <f t="shared" si="1"/>
        <v>1</v>
      </c>
      <c r="N27" s="15" t="str">
        <f t="shared" si="0"/>
        <v>-</v>
      </c>
      <c r="O27" s="15" t="str">
        <f t="shared" si="0"/>
        <v>-</v>
      </c>
      <c r="P27" s="15" t="str">
        <f t="shared" si="0"/>
        <v>-</v>
      </c>
      <c r="Q27" s="15" t="str">
        <f t="shared" si="0"/>
        <v>-</v>
      </c>
    </row>
    <row r="28" spans="2:17" ht="20" customHeight="1" thickBot="1" x14ac:dyDescent="0.2">
      <c r="B28" s="9" t="s">
        <v>19</v>
      </c>
      <c r="C28" s="13">
        <v>323</v>
      </c>
      <c r="D28" s="13">
        <v>179</v>
      </c>
      <c r="E28" s="13">
        <v>83</v>
      </c>
      <c r="F28" s="13">
        <v>41</v>
      </c>
      <c r="G28" s="13">
        <v>20</v>
      </c>
      <c r="H28" s="13">
        <v>375</v>
      </c>
      <c r="I28" s="13">
        <v>201</v>
      </c>
      <c r="J28" s="13">
        <v>113</v>
      </c>
      <c r="K28" s="13">
        <v>43</v>
      </c>
      <c r="L28" s="13">
        <v>18</v>
      </c>
      <c r="M28" s="16">
        <f t="shared" si="1"/>
        <v>0.1609907120743034</v>
      </c>
      <c r="N28" s="16">
        <f t="shared" si="0"/>
        <v>0.12290502793296089</v>
      </c>
      <c r="O28" s="16">
        <f t="shared" si="0"/>
        <v>0.36144578313253012</v>
      </c>
      <c r="P28" s="16">
        <f t="shared" si="0"/>
        <v>4.878048780487805E-2</v>
      </c>
      <c r="Q28" s="16">
        <f t="shared" si="0"/>
        <v>-0.1</v>
      </c>
    </row>
    <row r="32" spans="2:17" ht="44.25" customHeight="1" thickBot="1" x14ac:dyDescent="0.2">
      <c r="C32" s="47">
        <v>2017</v>
      </c>
      <c r="D32" s="47"/>
      <c r="E32" s="47"/>
      <c r="F32" s="47"/>
      <c r="G32" s="29"/>
      <c r="H32" s="48">
        <v>2018</v>
      </c>
      <c r="I32" s="47"/>
      <c r="J32" s="47"/>
      <c r="K32" s="47"/>
      <c r="L32" s="29"/>
      <c r="M32" s="48" t="s">
        <v>109</v>
      </c>
      <c r="N32" s="47"/>
      <c r="O32" s="47"/>
      <c r="P32" s="47"/>
      <c r="Q32" s="29"/>
    </row>
    <row r="33" spans="2:17" ht="44.25" customHeight="1" thickBot="1" x14ac:dyDescent="0.2">
      <c r="C33" s="39" t="s">
        <v>86</v>
      </c>
      <c r="D33" s="39"/>
      <c r="E33" s="39"/>
      <c r="F33" s="39"/>
      <c r="G33" s="40"/>
      <c r="H33" s="39" t="s">
        <v>86</v>
      </c>
      <c r="I33" s="39"/>
      <c r="J33" s="39"/>
      <c r="K33" s="39"/>
      <c r="L33" s="40"/>
      <c r="M33" s="39" t="s">
        <v>86</v>
      </c>
      <c r="N33" s="39"/>
      <c r="O33" s="39"/>
      <c r="P33" s="39"/>
      <c r="Q33" s="40"/>
    </row>
    <row r="34" spans="2:17" ht="44.25" customHeight="1" thickBot="1" x14ac:dyDescent="0.2">
      <c r="C34" s="11" t="s">
        <v>33</v>
      </c>
      <c r="D34" s="11" t="s">
        <v>87</v>
      </c>
      <c r="E34" s="11" t="s">
        <v>89</v>
      </c>
      <c r="F34" s="11" t="s">
        <v>88</v>
      </c>
      <c r="G34" s="11" t="s">
        <v>90</v>
      </c>
      <c r="H34" s="11" t="s">
        <v>33</v>
      </c>
      <c r="I34" s="11" t="s">
        <v>87</v>
      </c>
      <c r="J34" s="11" t="s">
        <v>89</v>
      </c>
      <c r="K34" s="11" t="s">
        <v>88</v>
      </c>
      <c r="L34" s="11" t="s">
        <v>90</v>
      </c>
      <c r="M34" s="11" t="s">
        <v>33</v>
      </c>
      <c r="N34" s="11" t="s">
        <v>87</v>
      </c>
      <c r="O34" s="11" t="s">
        <v>89</v>
      </c>
      <c r="P34" s="11" t="s">
        <v>88</v>
      </c>
      <c r="Q34" s="11" t="s">
        <v>90</v>
      </c>
    </row>
    <row r="35" spans="2:17" ht="20" customHeight="1" thickBot="1" x14ac:dyDescent="0.2">
      <c r="B35" s="5" t="s">
        <v>2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5" t="str">
        <f>IF(C35=0,"-",IF(H35=0,"-",(H35-C35)/C35))</f>
        <v>-</v>
      </c>
      <c r="N35" s="15" t="str">
        <f t="shared" ref="N35:N52" si="2">IF(D35=0,"-",IF(I35=0,"-",(I35-D35)/D35))</f>
        <v>-</v>
      </c>
      <c r="O35" s="15" t="str">
        <f t="shared" ref="O35:O52" si="3">IF(E35=0,"-",IF(J35=0,"-",(J35-E35)/E35))</f>
        <v>-</v>
      </c>
      <c r="P35" s="15" t="str">
        <f t="shared" ref="P35:P52" si="4">IF(F35=0,"-",IF(K35=0,"-",(K35-F35)/F35))</f>
        <v>-</v>
      </c>
      <c r="Q35" s="15" t="str">
        <f t="shared" ref="Q35:Q52" si="5">IF(G35=0,"-",IF(L35=0,"-",(L35-G35)/G35))</f>
        <v>-</v>
      </c>
    </row>
    <row r="36" spans="2:17" ht="20" customHeight="1" thickBot="1" x14ac:dyDescent="0.2">
      <c r="B36" s="6" t="s">
        <v>3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5" t="str">
        <f t="shared" ref="M36:M52" si="6">IF(C36=0,"-",IF(H36=0,"-",(H36-C36)/C36))</f>
        <v>-</v>
      </c>
      <c r="N36" s="15" t="str">
        <f t="shared" si="2"/>
        <v>-</v>
      </c>
      <c r="O36" s="15" t="str">
        <f t="shared" si="3"/>
        <v>-</v>
      </c>
      <c r="P36" s="15" t="str">
        <f t="shared" si="4"/>
        <v>-</v>
      </c>
      <c r="Q36" s="15" t="str">
        <f t="shared" si="5"/>
        <v>-</v>
      </c>
    </row>
    <row r="37" spans="2:17" ht="20" customHeight="1" thickBot="1" x14ac:dyDescent="0.2">
      <c r="B37" s="6" t="s">
        <v>4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5" t="str">
        <f t="shared" si="6"/>
        <v>-</v>
      </c>
      <c r="N37" s="15" t="str">
        <f t="shared" si="2"/>
        <v>-</v>
      </c>
      <c r="O37" s="15" t="str">
        <f t="shared" si="3"/>
        <v>-</v>
      </c>
      <c r="P37" s="15" t="str">
        <f t="shared" si="4"/>
        <v>-</v>
      </c>
      <c r="Q37" s="15" t="str">
        <f t="shared" si="5"/>
        <v>-</v>
      </c>
    </row>
    <row r="38" spans="2:17" ht="20" customHeight="1" thickBot="1" x14ac:dyDescent="0.2">
      <c r="B38" s="6" t="s">
        <v>5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5" t="str">
        <f t="shared" si="6"/>
        <v>-</v>
      </c>
      <c r="N38" s="15" t="str">
        <f t="shared" si="2"/>
        <v>-</v>
      </c>
      <c r="O38" s="15" t="str">
        <f t="shared" si="3"/>
        <v>-</v>
      </c>
      <c r="P38" s="15" t="str">
        <f t="shared" si="4"/>
        <v>-</v>
      </c>
      <c r="Q38" s="15" t="str">
        <f t="shared" si="5"/>
        <v>-</v>
      </c>
    </row>
    <row r="39" spans="2:17" ht="20" customHeight="1" thickBot="1" x14ac:dyDescent="0.2">
      <c r="B39" s="6" t="s">
        <v>6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5" t="str">
        <f t="shared" si="6"/>
        <v>-</v>
      </c>
      <c r="N39" s="15" t="str">
        <f t="shared" si="2"/>
        <v>-</v>
      </c>
      <c r="O39" s="15" t="str">
        <f t="shared" si="3"/>
        <v>-</v>
      </c>
      <c r="P39" s="15" t="str">
        <f t="shared" si="4"/>
        <v>-</v>
      </c>
      <c r="Q39" s="15" t="str">
        <f t="shared" si="5"/>
        <v>-</v>
      </c>
    </row>
    <row r="40" spans="2:17" ht="20" customHeight="1" thickBot="1" x14ac:dyDescent="0.2">
      <c r="B40" s="6" t="s">
        <v>7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5" t="str">
        <f t="shared" si="6"/>
        <v>-</v>
      </c>
      <c r="N40" s="15" t="str">
        <f t="shared" si="2"/>
        <v>-</v>
      </c>
      <c r="O40" s="15" t="str">
        <f t="shared" si="3"/>
        <v>-</v>
      </c>
      <c r="P40" s="15" t="str">
        <f t="shared" si="4"/>
        <v>-</v>
      </c>
      <c r="Q40" s="15" t="str">
        <f t="shared" si="5"/>
        <v>-</v>
      </c>
    </row>
    <row r="41" spans="2:17" ht="20" customHeight="1" thickBot="1" x14ac:dyDescent="0.2">
      <c r="B41" s="6" t="s">
        <v>8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5" t="str">
        <f t="shared" si="6"/>
        <v>-</v>
      </c>
      <c r="N41" s="15" t="str">
        <f t="shared" si="2"/>
        <v>-</v>
      </c>
      <c r="O41" s="15" t="str">
        <f t="shared" si="3"/>
        <v>-</v>
      </c>
      <c r="P41" s="15" t="str">
        <f t="shared" si="4"/>
        <v>-</v>
      </c>
      <c r="Q41" s="15" t="str">
        <f t="shared" si="5"/>
        <v>-</v>
      </c>
    </row>
    <row r="42" spans="2:17" ht="20" customHeight="1" thickBot="1" x14ac:dyDescent="0.2">
      <c r="B42" s="6" t="s">
        <v>9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5" t="str">
        <f t="shared" si="6"/>
        <v>-</v>
      </c>
      <c r="N42" s="15" t="str">
        <f t="shared" si="2"/>
        <v>-</v>
      </c>
      <c r="O42" s="15" t="str">
        <f t="shared" si="3"/>
        <v>-</v>
      </c>
      <c r="P42" s="15" t="str">
        <f t="shared" si="4"/>
        <v>-</v>
      </c>
      <c r="Q42" s="15" t="str">
        <f t="shared" si="5"/>
        <v>-</v>
      </c>
    </row>
    <row r="43" spans="2:17" ht="20" customHeight="1" thickBot="1" x14ac:dyDescent="0.2">
      <c r="B43" s="6" t="s">
        <v>10</v>
      </c>
      <c r="C43" s="12">
        <v>1</v>
      </c>
      <c r="D43" s="12">
        <v>0</v>
      </c>
      <c r="E43" s="12">
        <v>0</v>
      </c>
      <c r="F43" s="12">
        <v>1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5" t="str">
        <f t="shared" si="6"/>
        <v>-</v>
      </c>
      <c r="N43" s="15" t="str">
        <f t="shared" si="2"/>
        <v>-</v>
      </c>
      <c r="O43" s="15" t="str">
        <f t="shared" si="3"/>
        <v>-</v>
      </c>
      <c r="P43" s="15" t="str">
        <f t="shared" si="4"/>
        <v>-</v>
      </c>
      <c r="Q43" s="15" t="str">
        <f t="shared" si="5"/>
        <v>-</v>
      </c>
    </row>
    <row r="44" spans="2:17" ht="20" customHeight="1" thickBot="1" x14ac:dyDescent="0.2">
      <c r="B44" s="6" t="s">
        <v>11</v>
      </c>
      <c r="C44" s="12">
        <v>1</v>
      </c>
      <c r="D44" s="12">
        <v>0</v>
      </c>
      <c r="E44" s="12">
        <v>0</v>
      </c>
      <c r="F44" s="12">
        <v>1</v>
      </c>
      <c r="G44" s="12">
        <v>0</v>
      </c>
      <c r="H44" s="12">
        <v>3</v>
      </c>
      <c r="I44" s="12">
        <v>0</v>
      </c>
      <c r="J44" s="12">
        <v>0</v>
      </c>
      <c r="K44" s="12">
        <v>3</v>
      </c>
      <c r="L44" s="12">
        <v>0</v>
      </c>
      <c r="M44" s="15">
        <f t="shared" si="6"/>
        <v>2</v>
      </c>
      <c r="N44" s="15" t="str">
        <f t="shared" si="2"/>
        <v>-</v>
      </c>
      <c r="O44" s="15" t="str">
        <f t="shared" si="3"/>
        <v>-</v>
      </c>
      <c r="P44" s="15">
        <f t="shared" si="4"/>
        <v>2</v>
      </c>
      <c r="Q44" s="15" t="str">
        <f t="shared" si="5"/>
        <v>-</v>
      </c>
    </row>
    <row r="45" spans="2:17" ht="20" customHeight="1" thickBot="1" x14ac:dyDescent="0.2">
      <c r="B45" s="6" t="s">
        <v>12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5" t="str">
        <f t="shared" si="6"/>
        <v>-</v>
      </c>
      <c r="N45" s="15" t="str">
        <f t="shared" si="2"/>
        <v>-</v>
      </c>
      <c r="O45" s="15" t="str">
        <f t="shared" si="3"/>
        <v>-</v>
      </c>
      <c r="P45" s="15" t="str">
        <f t="shared" si="4"/>
        <v>-</v>
      </c>
      <c r="Q45" s="15" t="str">
        <f t="shared" si="5"/>
        <v>-</v>
      </c>
    </row>
    <row r="46" spans="2:17" ht="20" customHeight="1" thickBot="1" x14ac:dyDescent="0.2">
      <c r="B46" s="6" t="s">
        <v>13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5" t="str">
        <f t="shared" si="6"/>
        <v>-</v>
      </c>
      <c r="N46" s="15" t="str">
        <f t="shared" si="2"/>
        <v>-</v>
      </c>
      <c r="O46" s="15" t="str">
        <f t="shared" si="3"/>
        <v>-</v>
      </c>
      <c r="P46" s="15" t="str">
        <f t="shared" si="4"/>
        <v>-</v>
      </c>
      <c r="Q46" s="15" t="str">
        <f t="shared" si="5"/>
        <v>-</v>
      </c>
    </row>
    <row r="47" spans="2:17" ht="20" customHeight="1" thickBot="1" x14ac:dyDescent="0.2">
      <c r="B47" s="6" t="s">
        <v>14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1</v>
      </c>
      <c r="I47" s="12">
        <v>0</v>
      </c>
      <c r="J47" s="12">
        <v>0</v>
      </c>
      <c r="K47" s="12">
        <v>0</v>
      </c>
      <c r="L47" s="12">
        <v>1</v>
      </c>
      <c r="M47" s="15" t="str">
        <f t="shared" si="6"/>
        <v>-</v>
      </c>
      <c r="N47" s="15" t="str">
        <f t="shared" si="2"/>
        <v>-</v>
      </c>
      <c r="O47" s="15" t="str">
        <f t="shared" si="3"/>
        <v>-</v>
      </c>
      <c r="P47" s="15" t="str">
        <f t="shared" si="4"/>
        <v>-</v>
      </c>
      <c r="Q47" s="15" t="str">
        <f t="shared" si="5"/>
        <v>-</v>
      </c>
    </row>
    <row r="48" spans="2:17" ht="20" customHeight="1" thickBot="1" x14ac:dyDescent="0.2">
      <c r="B48" s="6" t="s">
        <v>15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5" t="str">
        <f t="shared" si="6"/>
        <v>-</v>
      </c>
      <c r="N48" s="15" t="str">
        <f t="shared" si="2"/>
        <v>-</v>
      </c>
      <c r="O48" s="15" t="str">
        <f t="shared" si="3"/>
        <v>-</v>
      </c>
      <c r="P48" s="15" t="str">
        <f t="shared" si="4"/>
        <v>-</v>
      </c>
      <c r="Q48" s="15" t="str">
        <f t="shared" si="5"/>
        <v>-</v>
      </c>
    </row>
    <row r="49" spans="2:17" ht="20" customHeight="1" thickBot="1" x14ac:dyDescent="0.2">
      <c r="B49" s="6" t="s">
        <v>16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5" t="str">
        <f t="shared" si="6"/>
        <v>-</v>
      </c>
      <c r="N49" s="15" t="str">
        <f t="shared" si="2"/>
        <v>-</v>
      </c>
      <c r="O49" s="15" t="str">
        <f t="shared" si="3"/>
        <v>-</v>
      </c>
      <c r="P49" s="15" t="str">
        <f t="shared" si="4"/>
        <v>-</v>
      </c>
      <c r="Q49" s="15" t="str">
        <f t="shared" si="5"/>
        <v>-</v>
      </c>
    </row>
    <row r="50" spans="2:17" ht="20" customHeight="1" thickBot="1" x14ac:dyDescent="0.2">
      <c r="B50" s="7" t="s">
        <v>17</v>
      </c>
      <c r="C50" s="12">
        <v>1</v>
      </c>
      <c r="D50" s="12">
        <v>0</v>
      </c>
      <c r="E50" s="12">
        <v>1</v>
      </c>
      <c r="F50" s="12">
        <v>0</v>
      </c>
      <c r="G50" s="12">
        <v>0</v>
      </c>
      <c r="H50" s="12">
        <v>1</v>
      </c>
      <c r="I50" s="12">
        <v>0</v>
      </c>
      <c r="J50" s="12">
        <v>0</v>
      </c>
      <c r="K50" s="12">
        <v>1</v>
      </c>
      <c r="L50" s="12">
        <v>0</v>
      </c>
      <c r="M50" s="15">
        <f t="shared" si="6"/>
        <v>0</v>
      </c>
      <c r="N50" s="15" t="str">
        <f t="shared" si="2"/>
        <v>-</v>
      </c>
      <c r="O50" s="15" t="str">
        <f t="shared" si="3"/>
        <v>-</v>
      </c>
      <c r="P50" s="15" t="str">
        <f t="shared" si="4"/>
        <v>-</v>
      </c>
      <c r="Q50" s="15" t="str">
        <f t="shared" si="5"/>
        <v>-</v>
      </c>
    </row>
    <row r="51" spans="2:17" ht="20" customHeight="1" thickBot="1" x14ac:dyDescent="0.2">
      <c r="B51" s="8" t="s">
        <v>18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5" t="str">
        <f t="shared" si="6"/>
        <v>-</v>
      </c>
      <c r="N51" s="15" t="str">
        <f t="shared" si="2"/>
        <v>-</v>
      </c>
      <c r="O51" s="15" t="str">
        <f t="shared" si="3"/>
        <v>-</v>
      </c>
      <c r="P51" s="15" t="str">
        <f t="shared" si="4"/>
        <v>-</v>
      </c>
      <c r="Q51" s="15" t="str">
        <f t="shared" si="5"/>
        <v>-</v>
      </c>
    </row>
    <row r="52" spans="2:17" ht="20" customHeight="1" thickBot="1" x14ac:dyDescent="0.2">
      <c r="B52" s="9" t="s">
        <v>19</v>
      </c>
      <c r="C52" s="13">
        <v>3</v>
      </c>
      <c r="D52" s="13">
        <v>0</v>
      </c>
      <c r="E52" s="13">
        <v>1</v>
      </c>
      <c r="F52" s="13">
        <v>2</v>
      </c>
      <c r="G52" s="13">
        <v>0</v>
      </c>
      <c r="H52" s="13">
        <v>5</v>
      </c>
      <c r="I52" s="13">
        <v>0</v>
      </c>
      <c r="J52" s="13">
        <v>0</v>
      </c>
      <c r="K52" s="13">
        <v>4</v>
      </c>
      <c r="L52" s="13">
        <v>1</v>
      </c>
      <c r="M52" s="16">
        <f t="shared" si="6"/>
        <v>0.66666666666666663</v>
      </c>
      <c r="N52" s="16" t="str">
        <f t="shared" si="2"/>
        <v>-</v>
      </c>
      <c r="O52" s="16" t="str">
        <f t="shared" si="3"/>
        <v>-</v>
      </c>
      <c r="P52" s="16">
        <f t="shared" si="4"/>
        <v>1</v>
      </c>
      <c r="Q52" s="16" t="str">
        <f t="shared" si="5"/>
        <v>-</v>
      </c>
    </row>
  </sheetData>
  <mergeCells count="12">
    <mergeCell ref="C9:G9"/>
    <mergeCell ref="H9:L9"/>
    <mergeCell ref="M9:Q9"/>
    <mergeCell ref="C8:G8"/>
    <mergeCell ref="H8:L8"/>
    <mergeCell ref="M8:Q8"/>
    <mergeCell ref="C32:G32"/>
    <mergeCell ref="H32:L32"/>
    <mergeCell ref="M32:Q32"/>
    <mergeCell ref="C33:G33"/>
    <mergeCell ref="H33:L33"/>
    <mergeCell ref="M33:Q3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8:Z54"/>
  <sheetViews>
    <sheetView workbookViewId="0"/>
  </sheetViews>
  <sheetFormatPr baseColWidth="10" defaultRowHeight="13" x14ac:dyDescent="0.15"/>
  <cols>
    <col min="1" max="1" width="8.6640625" customWidth="1"/>
    <col min="2" max="2" width="26.33203125" customWidth="1"/>
    <col min="3" max="3" width="8.6640625" bestFit="1" customWidth="1"/>
    <col min="4" max="4" width="10.6640625" bestFit="1" customWidth="1"/>
    <col min="5" max="5" width="12.6640625" bestFit="1" customWidth="1"/>
    <col min="6" max="6" width="9.6640625" bestFit="1" customWidth="1"/>
    <col min="7" max="7" width="8.33203125" bestFit="1" customWidth="1"/>
    <col min="8" max="8" width="10.6640625" bestFit="1" customWidth="1"/>
    <col min="9" max="9" width="12.6640625" bestFit="1" customWidth="1"/>
    <col min="10" max="10" width="8" bestFit="1" customWidth="1"/>
    <col min="11" max="11" width="8.6640625" bestFit="1" customWidth="1"/>
    <col min="12" max="12" width="10.6640625" bestFit="1" customWidth="1"/>
    <col min="13" max="13" width="12.6640625" bestFit="1" customWidth="1"/>
    <col min="14" max="14" width="9.6640625" bestFit="1" customWidth="1"/>
    <col min="15" max="15" width="8.6640625" customWidth="1"/>
    <col min="16" max="16" width="10.6640625" bestFit="1" customWidth="1"/>
    <col min="17" max="17" width="12.6640625" bestFit="1" customWidth="1"/>
    <col min="18" max="18" width="8" bestFit="1" customWidth="1"/>
    <col min="19" max="19" width="8.6640625" customWidth="1"/>
    <col min="20" max="20" width="10.6640625" bestFit="1" customWidth="1"/>
    <col min="21" max="21" width="12.6640625" bestFit="1" customWidth="1"/>
    <col min="22" max="22" width="8" bestFit="1" customWidth="1"/>
    <col min="23" max="23" width="8.6640625" customWidth="1"/>
    <col min="24" max="24" width="10.6640625" bestFit="1" customWidth="1"/>
    <col min="25" max="25" width="12.6640625" bestFit="1" customWidth="1"/>
    <col min="26" max="26" width="8" bestFit="1" customWidth="1"/>
  </cols>
  <sheetData>
    <row r="8" spans="2:26" ht="14.25" customHeight="1" x14ac:dyDescent="0.15"/>
    <row r="9" spans="2:26" ht="44.25" customHeight="1" thickBot="1" x14ac:dyDescent="0.2">
      <c r="B9" s="53"/>
      <c r="C9" s="51" t="s">
        <v>116</v>
      </c>
      <c r="D9" s="52"/>
      <c r="E9" s="52"/>
      <c r="F9" s="52"/>
      <c r="G9" s="52"/>
      <c r="H9" s="52"/>
      <c r="I9" s="52"/>
      <c r="J9" s="52"/>
      <c r="K9" s="52" t="s">
        <v>117</v>
      </c>
      <c r="L9" s="52"/>
      <c r="M9" s="52"/>
      <c r="N9" s="52"/>
      <c r="O9" s="52"/>
      <c r="P9" s="52"/>
      <c r="Q9" s="52"/>
      <c r="R9" s="52"/>
      <c r="S9" s="30">
        <v>2017</v>
      </c>
      <c r="T9" s="30"/>
      <c r="U9" s="30"/>
      <c r="V9" s="30"/>
      <c r="W9" s="30">
        <v>2018</v>
      </c>
      <c r="X9" s="30"/>
      <c r="Y9" s="30"/>
      <c r="Z9" s="30"/>
    </row>
    <row r="10" spans="2:26" ht="44.25" customHeight="1" thickBot="1" x14ac:dyDescent="0.2">
      <c r="B10" s="53"/>
      <c r="C10" s="50" t="s">
        <v>96</v>
      </c>
      <c r="D10" s="49"/>
      <c r="E10" s="49"/>
      <c r="F10" s="49"/>
      <c r="G10" s="49" t="s">
        <v>97</v>
      </c>
      <c r="H10" s="49"/>
      <c r="I10" s="49"/>
      <c r="J10" s="49"/>
      <c r="K10" s="49" t="s">
        <v>96</v>
      </c>
      <c r="L10" s="49"/>
      <c r="M10" s="49"/>
      <c r="N10" s="49"/>
      <c r="O10" s="49" t="s">
        <v>97</v>
      </c>
      <c r="P10" s="49"/>
      <c r="Q10" s="49"/>
      <c r="R10" s="49"/>
      <c r="S10" s="49" t="s">
        <v>98</v>
      </c>
      <c r="T10" s="49"/>
      <c r="U10" s="49"/>
      <c r="V10" s="49"/>
      <c r="W10" s="49"/>
      <c r="X10" s="49"/>
      <c r="Y10" s="49"/>
      <c r="Z10" s="49"/>
    </row>
    <row r="11" spans="2:26" ht="44.25" customHeight="1" thickBot="1" x14ac:dyDescent="0.2">
      <c r="B11" s="53"/>
      <c r="C11" s="11" t="s">
        <v>33</v>
      </c>
      <c r="D11" s="11" t="s">
        <v>93</v>
      </c>
      <c r="E11" s="11" t="s">
        <v>94</v>
      </c>
      <c r="F11" s="11" t="s">
        <v>95</v>
      </c>
      <c r="G11" s="11" t="s">
        <v>33</v>
      </c>
      <c r="H11" s="11" t="s">
        <v>93</v>
      </c>
      <c r="I11" s="11" t="s">
        <v>94</v>
      </c>
      <c r="J11" s="11" t="s">
        <v>95</v>
      </c>
      <c r="K11" s="11" t="s">
        <v>33</v>
      </c>
      <c r="L11" s="11" t="s">
        <v>93</v>
      </c>
      <c r="M11" s="11" t="s">
        <v>94</v>
      </c>
      <c r="N11" s="11" t="s">
        <v>95</v>
      </c>
      <c r="O11" s="11" t="s">
        <v>33</v>
      </c>
      <c r="P11" s="11" t="s">
        <v>93</v>
      </c>
      <c r="Q11" s="11" t="s">
        <v>94</v>
      </c>
      <c r="R11" s="11" t="s">
        <v>95</v>
      </c>
      <c r="S11" s="11" t="s">
        <v>33</v>
      </c>
      <c r="T11" s="11" t="s">
        <v>93</v>
      </c>
      <c r="U11" s="11" t="s">
        <v>94</v>
      </c>
      <c r="V11" s="11" t="s">
        <v>95</v>
      </c>
      <c r="W11" s="11" t="s">
        <v>33</v>
      </c>
      <c r="X11" s="11" t="s">
        <v>93</v>
      </c>
      <c r="Y11" s="11" t="s">
        <v>94</v>
      </c>
      <c r="Z11" s="11" t="s">
        <v>95</v>
      </c>
    </row>
    <row r="12" spans="2:26" ht="20" customHeight="1" thickBot="1" x14ac:dyDescent="0.2">
      <c r="B12" s="5" t="s">
        <v>2</v>
      </c>
      <c r="C12" s="12">
        <v>49</v>
      </c>
      <c r="D12" s="12">
        <v>37</v>
      </c>
      <c r="E12" s="12">
        <v>7</v>
      </c>
      <c r="F12" s="12">
        <v>5</v>
      </c>
      <c r="G12" s="12">
        <v>10</v>
      </c>
      <c r="H12" s="12">
        <v>7</v>
      </c>
      <c r="I12" s="12">
        <v>3</v>
      </c>
      <c r="J12" s="12">
        <v>0</v>
      </c>
      <c r="K12" s="12">
        <v>77</v>
      </c>
      <c r="L12" s="12">
        <v>48</v>
      </c>
      <c r="M12" s="12">
        <v>25</v>
      </c>
      <c r="N12" s="12">
        <v>4</v>
      </c>
      <c r="O12" s="12">
        <v>18</v>
      </c>
      <c r="P12" s="12">
        <v>16</v>
      </c>
      <c r="Q12" s="12">
        <v>2</v>
      </c>
      <c r="R12" s="12">
        <v>0</v>
      </c>
      <c r="S12" s="12">
        <v>59</v>
      </c>
      <c r="T12" s="12">
        <v>44</v>
      </c>
      <c r="U12" s="12">
        <v>10</v>
      </c>
      <c r="V12" s="12">
        <v>5</v>
      </c>
      <c r="W12" s="12">
        <v>95</v>
      </c>
      <c r="X12" s="12">
        <v>64</v>
      </c>
      <c r="Y12" s="12">
        <v>27</v>
      </c>
      <c r="Z12" s="12">
        <v>4</v>
      </c>
    </row>
    <row r="13" spans="2:26" ht="20" customHeight="1" thickBot="1" x14ac:dyDescent="0.2">
      <c r="B13" s="6" t="s">
        <v>3</v>
      </c>
      <c r="C13" s="12">
        <v>6</v>
      </c>
      <c r="D13" s="12">
        <v>2</v>
      </c>
      <c r="E13" s="12">
        <v>3</v>
      </c>
      <c r="F13" s="12">
        <v>1</v>
      </c>
      <c r="G13" s="12">
        <v>0</v>
      </c>
      <c r="H13" s="12">
        <v>0</v>
      </c>
      <c r="I13" s="12">
        <v>0</v>
      </c>
      <c r="J13" s="12">
        <v>0</v>
      </c>
      <c r="K13" s="12">
        <v>6</v>
      </c>
      <c r="L13" s="12">
        <v>3</v>
      </c>
      <c r="M13" s="12">
        <v>1</v>
      </c>
      <c r="N13" s="12">
        <v>2</v>
      </c>
      <c r="O13" s="12">
        <v>0</v>
      </c>
      <c r="P13" s="12">
        <v>0</v>
      </c>
      <c r="Q13" s="12">
        <v>0</v>
      </c>
      <c r="R13" s="12">
        <v>0</v>
      </c>
      <c r="S13" s="12">
        <v>6</v>
      </c>
      <c r="T13" s="12">
        <v>2</v>
      </c>
      <c r="U13" s="12">
        <v>3</v>
      </c>
      <c r="V13" s="12">
        <v>1</v>
      </c>
      <c r="W13" s="12">
        <v>6</v>
      </c>
      <c r="X13" s="12">
        <v>3</v>
      </c>
      <c r="Y13" s="12">
        <v>1</v>
      </c>
      <c r="Z13" s="12">
        <v>2</v>
      </c>
    </row>
    <row r="14" spans="2:26" ht="20" customHeight="1" thickBot="1" x14ac:dyDescent="0.2">
      <c r="B14" s="6" t="s">
        <v>4</v>
      </c>
      <c r="C14" s="12">
        <v>3</v>
      </c>
      <c r="D14" s="12">
        <v>1</v>
      </c>
      <c r="E14" s="12">
        <v>1</v>
      </c>
      <c r="F14" s="12">
        <v>1</v>
      </c>
      <c r="G14" s="12">
        <v>0</v>
      </c>
      <c r="H14" s="12">
        <v>0</v>
      </c>
      <c r="I14" s="12">
        <v>0</v>
      </c>
      <c r="J14" s="12">
        <v>0</v>
      </c>
      <c r="K14" s="12">
        <v>9</v>
      </c>
      <c r="L14" s="12">
        <v>4</v>
      </c>
      <c r="M14" s="12">
        <v>1</v>
      </c>
      <c r="N14" s="12">
        <v>4</v>
      </c>
      <c r="O14" s="12">
        <v>0</v>
      </c>
      <c r="P14" s="12">
        <v>0</v>
      </c>
      <c r="Q14" s="12">
        <v>0</v>
      </c>
      <c r="R14" s="12">
        <v>0</v>
      </c>
      <c r="S14" s="12">
        <v>3</v>
      </c>
      <c r="T14" s="12">
        <v>1</v>
      </c>
      <c r="U14" s="12">
        <v>1</v>
      </c>
      <c r="V14" s="12">
        <v>1</v>
      </c>
      <c r="W14" s="12">
        <v>9</v>
      </c>
      <c r="X14" s="12">
        <v>4</v>
      </c>
      <c r="Y14" s="12">
        <v>1</v>
      </c>
      <c r="Z14" s="12">
        <v>4</v>
      </c>
    </row>
    <row r="15" spans="2:26" ht="20" customHeight="1" thickBot="1" x14ac:dyDescent="0.2">
      <c r="B15" s="6" t="s">
        <v>5</v>
      </c>
      <c r="C15" s="12">
        <v>6</v>
      </c>
      <c r="D15" s="12">
        <v>3</v>
      </c>
      <c r="E15" s="12">
        <v>2</v>
      </c>
      <c r="F15" s="12">
        <v>1</v>
      </c>
      <c r="G15" s="12">
        <v>0</v>
      </c>
      <c r="H15" s="12">
        <v>0</v>
      </c>
      <c r="I15" s="12">
        <v>0</v>
      </c>
      <c r="J15" s="12">
        <v>0</v>
      </c>
      <c r="K15" s="12">
        <v>3</v>
      </c>
      <c r="L15" s="12">
        <v>1</v>
      </c>
      <c r="M15" s="12">
        <v>1</v>
      </c>
      <c r="N15" s="12">
        <v>1</v>
      </c>
      <c r="O15" s="12">
        <v>0</v>
      </c>
      <c r="P15" s="12">
        <v>0</v>
      </c>
      <c r="Q15" s="12">
        <v>0</v>
      </c>
      <c r="R15" s="12">
        <v>0</v>
      </c>
      <c r="S15" s="12">
        <v>6</v>
      </c>
      <c r="T15" s="12">
        <v>3</v>
      </c>
      <c r="U15" s="12">
        <v>2</v>
      </c>
      <c r="V15" s="12">
        <v>1</v>
      </c>
      <c r="W15" s="12">
        <v>3</v>
      </c>
      <c r="X15" s="12">
        <v>1</v>
      </c>
      <c r="Y15" s="12">
        <v>1</v>
      </c>
      <c r="Z15" s="12">
        <v>1</v>
      </c>
    </row>
    <row r="16" spans="2:26" ht="20" customHeight="1" thickBot="1" x14ac:dyDescent="0.2">
      <c r="B16" s="6" t="s">
        <v>6</v>
      </c>
      <c r="C16" s="12">
        <v>10</v>
      </c>
      <c r="D16" s="12">
        <v>5</v>
      </c>
      <c r="E16" s="12">
        <v>2</v>
      </c>
      <c r="F16" s="12">
        <v>3</v>
      </c>
      <c r="G16" s="12">
        <v>0</v>
      </c>
      <c r="H16" s="12">
        <v>0</v>
      </c>
      <c r="I16" s="12">
        <v>0</v>
      </c>
      <c r="J16" s="12">
        <v>0</v>
      </c>
      <c r="K16" s="12">
        <v>15</v>
      </c>
      <c r="L16" s="12">
        <v>10</v>
      </c>
      <c r="M16" s="12">
        <v>2</v>
      </c>
      <c r="N16" s="12">
        <v>3</v>
      </c>
      <c r="O16" s="12">
        <v>0</v>
      </c>
      <c r="P16" s="12">
        <v>0</v>
      </c>
      <c r="Q16" s="12">
        <v>0</v>
      </c>
      <c r="R16" s="12">
        <v>0</v>
      </c>
      <c r="S16" s="12">
        <v>10</v>
      </c>
      <c r="T16" s="12">
        <v>5</v>
      </c>
      <c r="U16" s="12">
        <v>2</v>
      </c>
      <c r="V16" s="12">
        <v>3</v>
      </c>
      <c r="W16" s="12">
        <v>15</v>
      </c>
      <c r="X16" s="12">
        <v>10</v>
      </c>
      <c r="Y16" s="12">
        <v>2</v>
      </c>
      <c r="Z16" s="12">
        <v>3</v>
      </c>
    </row>
    <row r="17" spans="2:26" ht="20" customHeight="1" thickBot="1" x14ac:dyDescent="0.2">
      <c r="B17" s="6" t="s">
        <v>7</v>
      </c>
      <c r="C17" s="12">
        <v>1</v>
      </c>
      <c r="D17" s="12">
        <v>1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2</v>
      </c>
      <c r="L17" s="12">
        <v>1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1</v>
      </c>
      <c r="T17" s="12">
        <v>1</v>
      </c>
      <c r="U17" s="12">
        <v>0</v>
      </c>
      <c r="V17" s="12">
        <v>0</v>
      </c>
      <c r="W17" s="12">
        <v>2</v>
      </c>
      <c r="X17" s="12">
        <v>1</v>
      </c>
      <c r="Y17" s="12">
        <v>1</v>
      </c>
      <c r="Z17" s="12">
        <v>0</v>
      </c>
    </row>
    <row r="18" spans="2:26" ht="20" customHeight="1" thickBot="1" x14ac:dyDescent="0.2">
      <c r="B18" s="6" t="s">
        <v>8</v>
      </c>
      <c r="C18" s="12">
        <v>11</v>
      </c>
      <c r="D18" s="12">
        <v>8</v>
      </c>
      <c r="E18" s="12">
        <v>2</v>
      </c>
      <c r="F18" s="12">
        <v>1</v>
      </c>
      <c r="G18" s="12">
        <v>3</v>
      </c>
      <c r="H18" s="12">
        <v>3</v>
      </c>
      <c r="I18" s="12">
        <v>0</v>
      </c>
      <c r="J18" s="12">
        <v>0</v>
      </c>
      <c r="K18" s="12">
        <v>21</v>
      </c>
      <c r="L18" s="12">
        <v>12</v>
      </c>
      <c r="M18" s="12">
        <v>7</v>
      </c>
      <c r="N18" s="12">
        <v>2</v>
      </c>
      <c r="O18" s="12">
        <v>1</v>
      </c>
      <c r="P18" s="12">
        <v>1</v>
      </c>
      <c r="Q18" s="12">
        <v>0</v>
      </c>
      <c r="R18" s="12">
        <v>0</v>
      </c>
      <c r="S18" s="12">
        <v>14</v>
      </c>
      <c r="T18" s="12">
        <v>11</v>
      </c>
      <c r="U18" s="12">
        <v>2</v>
      </c>
      <c r="V18" s="12">
        <v>1</v>
      </c>
      <c r="W18" s="12">
        <v>22</v>
      </c>
      <c r="X18" s="12">
        <v>13</v>
      </c>
      <c r="Y18" s="12">
        <v>7</v>
      </c>
      <c r="Z18" s="12">
        <v>2</v>
      </c>
    </row>
    <row r="19" spans="2:26" ht="20" customHeight="1" thickBot="1" x14ac:dyDescent="0.2">
      <c r="B19" s="6" t="s">
        <v>9</v>
      </c>
      <c r="C19" s="12">
        <v>9</v>
      </c>
      <c r="D19" s="12">
        <v>5</v>
      </c>
      <c r="E19" s="12">
        <v>3</v>
      </c>
      <c r="F19" s="12">
        <v>1</v>
      </c>
      <c r="G19" s="12">
        <v>5</v>
      </c>
      <c r="H19" s="12">
        <v>5</v>
      </c>
      <c r="I19" s="12">
        <v>0</v>
      </c>
      <c r="J19" s="12">
        <v>0</v>
      </c>
      <c r="K19" s="12">
        <v>10</v>
      </c>
      <c r="L19" s="12">
        <v>5</v>
      </c>
      <c r="M19" s="12">
        <v>3</v>
      </c>
      <c r="N19" s="12">
        <v>2</v>
      </c>
      <c r="O19" s="12">
        <v>0</v>
      </c>
      <c r="P19" s="12">
        <v>0</v>
      </c>
      <c r="Q19" s="12">
        <v>0</v>
      </c>
      <c r="R19" s="12">
        <v>0</v>
      </c>
      <c r="S19" s="12">
        <v>14</v>
      </c>
      <c r="T19" s="12">
        <v>10</v>
      </c>
      <c r="U19" s="12">
        <v>3</v>
      </c>
      <c r="V19" s="12">
        <v>1</v>
      </c>
      <c r="W19" s="12">
        <v>10</v>
      </c>
      <c r="X19" s="12">
        <v>5</v>
      </c>
      <c r="Y19" s="12">
        <v>3</v>
      </c>
      <c r="Z19" s="12">
        <v>2</v>
      </c>
    </row>
    <row r="20" spans="2:26" ht="20" customHeight="1" thickBot="1" x14ac:dyDescent="0.2">
      <c r="B20" s="6" t="s">
        <v>10</v>
      </c>
      <c r="C20" s="12">
        <v>41</v>
      </c>
      <c r="D20" s="12">
        <v>35</v>
      </c>
      <c r="E20" s="12">
        <v>3</v>
      </c>
      <c r="F20" s="12">
        <v>3</v>
      </c>
      <c r="G20" s="12">
        <v>16</v>
      </c>
      <c r="H20" s="12">
        <v>13</v>
      </c>
      <c r="I20" s="12">
        <v>3</v>
      </c>
      <c r="J20" s="12">
        <v>0</v>
      </c>
      <c r="K20" s="12">
        <v>44</v>
      </c>
      <c r="L20" s="12">
        <v>29</v>
      </c>
      <c r="M20" s="12">
        <v>4</v>
      </c>
      <c r="N20" s="12">
        <v>11</v>
      </c>
      <c r="O20" s="12">
        <v>16</v>
      </c>
      <c r="P20" s="12">
        <v>15</v>
      </c>
      <c r="Q20" s="12">
        <v>1</v>
      </c>
      <c r="R20" s="12">
        <v>0</v>
      </c>
      <c r="S20" s="12">
        <v>57</v>
      </c>
      <c r="T20" s="12">
        <v>48</v>
      </c>
      <c r="U20" s="12">
        <v>6</v>
      </c>
      <c r="V20" s="12">
        <v>3</v>
      </c>
      <c r="W20" s="12">
        <v>60</v>
      </c>
      <c r="X20" s="12">
        <v>44</v>
      </c>
      <c r="Y20" s="12">
        <v>5</v>
      </c>
      <c r="Z20" s="12">
        <v>11</v>
      </c>
    </row>
    <row r="21" spans="2:26" ht="20" customHeight="1" thickBot="1" x14ac:dyDescent="0.2">
      <c r="B21" s="6" t="s">
        <v>11</v>
      </c>
      <c r="C21" s="12">
        <v>49</v>
      </c>
      <c r="D21" s="12">
        <v>35</v>
      </c>
      <c r="E21" s="12">
        <v>9</v>
      </c>
      <c r="F21" s="12">
        <v>5</v>
      </c>
      <c r="G21" s="12">
        <v>11</v>
      </c>
      <c r="H21" s="12">
        <v>8</v>
      </c>
      <c r="I21" s="12">
        <v>3</v>
      </c>
      <c r="J21" s="12">
        <v>0</v>
      </c>
      <c r="K21" s="12">
        <v>45</v>
      </c>
      <c r="L21" s="12">
        <v>36</v>
      </c>
      <c r="M21" s="12">
        <v>5</v>
      </c>
      <c r="N21" s="12">
        <v>4</v>
      </c>
      <c r="O21" s="12">
        <v>10</v>
      </c>
      <c r="P21" s="12">
        <v>8</v>
      </c>
      <c r="Q21" s="12">
        <v>2</v>
      </c>
      <c r="R21" s="12">
        <v>0</v>
      </c>
      <c r="S21" s="12">
        <v>60</v>
      </c>
      <c r="T21" s="12">
        <v>43</v>
      </c>
      <c r="U21" s="12">
        <v>12</v>
      </c>
      <c r="V21" s="12">
        <v>5</v>
      </c>
      <c r="W21" s="12">
        <v>55</v>
      </c>
      <c r="X21" s="12">
        <v>44</v>
      </c>
      <c r="Y21" s="12">
        <v>7</v>
      </c>
      <c r="Z21" s="12">
        <v>4</v>
      </c>
    </row>
    <row r="22" spans="2:26" ht="20" customHeight="1" thickBot="1" x14ac:dyDescent="0.2">
      <c r="B22" s="6" t="s">
        <v>12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1</v>
      </c>
      <c r="L22" s="12">
        <v>0</v>
      </c>
      <c r="M22" s="12">
        <v>0</v>
      </c>
      <c r="N22" s="12">
        <v>1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1</v>
      </c>
      <c r="X22" s="12">
        <v>0</v>
      </c>
      <c r="Y22" s="12">
        <v>0</v>
      </c>
      <c r="Z22" s="12">
        <v>1</v>
      </c>
    </row>
    <row r="23" spans="2:26" ht="20" customHeight="1" thickBot="1" x14ac:dyDescent="0.2">
      <c r="B23" s="6" t="s">
        <v>13</v>
      </c>
      <c r="C23" s="12">
        <v>8</v>
      </c>
      <c r="D23" s="12">
        <v>4</v>
      </c>
      <c r="E23" s="12">
        <v>1</v>
      </c>
      <c r="F23" s="12">
        <v>3</v>
      </c>
      <c r="G23" s="12">
        <v>3</v>
      </c>
      <c r="H23" s="12">
        <v>2</v>
      </c>
      <c r="I23" s="12">
        <v>0</v>
      </c>
      <c r="J23" s="12">
        <v>1</v>
      </c>
      <c r="K23" s="12">
        <v>15</v>
      </c>
      <c r="L23" s="12">
        <v>10</v>
      </c>
      <c r="M23" s="12">
        <v>1</v>
      </c>
      <c r="N23" s="12">
        <v>4</v>
      </c>
      <c r="O23" s="12">
        <v>1</v>
      </c>
      <c r="P23" s="12">
        <v>1</v>
      </c>
      <c r="Q23" s="12">
        <v>0</v>
      </c>
      <c r="R23" s="12">
        <v>0</v>
      </c>
      <c r="S23" s="12">
        <v>11</v>
      </c>
      <c r="T23" s="12">
        <v>6</v>
      </c>
      <c r="U23" s="12">
        <v>1</v>
      </c>
      <c r="V23" s="12">
        <v>4</v>
      </c>
      <c r="W23" s="12">
        <v>16</v>
      </c>
      <c r="X23" s="12">
        <v>11</v>
      </c>
      <c r="Y23" s="12">
        <v>1</v>
      </c>
      <c r="Z23" s="12">
        <v>4</v>
      </c>
    </row>
    <row r="24" spans="2:26" ht="20" customHeight="1" thickBot="1" x14ac:dyDescent="0.2">
      <c r="B24" s="6" t="s">
        <v>14</v>
      </c>
      <c r="C24" s="12">
        <v>33</v>
      </c>
      <c r="D24" s="12">
        <v>18</v>
      </c>
      <c r="E24" s="12">
        <v>7</v>
      </c>
      <c r="F24" s="12">
        <v>8</v>
      </c>
      <c r="G24" s="12">
        <v>14</v>
      </c>
      <c r="H24" s="12">
        <v>8</v>
      </c>
      <c r="I24" s="12">
        <v>6</v>
      </c>
      <c r="J24" s="12">
        <v>0</v>
      </c>
      <c r="K24" s="12">
        <v>36</v>
      </c>
      <c r="L24" s="12">
        <v>27</v>
      </c>
      <c r="M24" s="12">
        <v>5</v>
      </c>
      <c r="N24" s="12">
        <v>4</v>
      </c>
      <c r="O24" s="12">
        <v>15</v>
      </c>
      <c r="P24" s="12">
        <v>12</v>
      </c>
      <c r="Q24" s="12">
        <v>3</v>
      </c>
      <c r="R24" s="12">
        <v>0</v>
      </c>
      <c r="S24" s="12">
        <v>47</v>
      </c>
      <c r="T24" s="12">
        <v>26</v>
      </c>
      <c r="U24" s="12">
        <v>13</v>
      </c>
      <c r="V24" s="12">
        <v>8</v>
      </c>
      <c r="W24" s="12">
        <v>51</v>
      </c>
      <c r="X24" s="12">
        <v>39</v>
      </c>
      <c r="Y24" s="12">
        <v>8</v>
      </c>
      <c r="Z24" s="12">
        <v>4</v>
      </c>
    </row>
    <row r="25" spans="2:26" ht="20" customHeight="1" thickBot="1" x14ac:dyDescent="0.2">
      <c r="B25" s="6" t="s">
        <v>15</v>
      </c>
      <c r="C25" s="12">
        <v>11</v>
      </c>
      <c r="D25" s="12">
        <v>6</v>
      </c>
      <c r="E25" s="12">
        <v>4</v>
      </c>
      <c r="F25" s="12">
        <v>1</v>
      </c>
      <c r="G25" s="12">
        <v>0</v>
      </c>
      <c r="H25" s="12">
        <v>0</v>
      </c>
      <c r="I25" s="12">
        <v>0</v>
      </c>
      <c r="J25" s="12">
        <v>0</v>
      </c>
      <c r="K25" s="12">
        <v>8</v>
      </c>
      <c r="L25" s="12">
        <v>7</v>
      </c>
      <c r="M25" s="12">
        <v>1</v>
      </c>
      <c r="N25" s="12">
        <v>0</v>
      </c>
      <c r="O25" s="12">
        <v>1</v>
      </c>
      <c r="P25" s="12">
        <v>0</v>
      </c>
      <c r="Q25" s="12">
        <v>1</v>
      </c>
      <c r="R25" s="12">
        <v>0</v>
      </c>
      <c r="S25" s="12">
        <v>11</v>
      </c>
      <c r="T25" s="12">
        <v>6</v>
      </c>
      <c r="U25" s="12">
        <v>4</v>
      </c>
      <c r="V25" s="12">
        <v>1</v>
      </c>
      <c r="W25" s="12">
        <v>9</v>
      </c>
      <c r="X25" s="12">
        <v>7</v>
      </c>
      <c r="Y25" s="12">
        <v>2</v>
      </c>
      <c r="Z25" s="12">
        <v>0</v>
      </c>
    </row>
    <row r="26" spans="2:26" ht="20" customHeight="1" thickBot="1" x14ac:dyDescent="0.2">
      <c r="B26" s="6" t="s">
        <v>16</v>
      </c>
      <c r="C26" s="12">
        <v>5</v>
      </c>
      <c r="D26" s="12">
        <v>4</v>
      </c>
      <c r="E26" s="12">
        <v>1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4</v>
      </c>
      <c r="L26" s="12">
        <v>0</v>
      </c>
      <c r="M26" s="12">
        <v>3</v>
      </c>
      <c r="N26" s="12">
        <v>1</v>
      </c>
      <c r="O26" s="12">
        <v>0</v>
      </c>
      <c r="P26" s="12">
        <v>0</v>
      </c>
      <c r="Q26" s="12">
        <v>0</v>
      </c>
      <c r="R26" s="12">
        <v>0</v>
      </c>
      <c r="S26" s="12">
        <v>5</v>
      </c>
      <c r="T26" s="12">
        <v>4</v>
      </c>
      <c r="U26" s="12">
        <v>1</v>
      </c>
      <c r="V26" s="12">
        <v>0</v>
      </c>
      <c r="W26" s="12">
        <v>4</v>
      </c>
      <c r="X26" s="12">
        <v>0</v>
      </c>
      <c r="Y26" s="12">
        <v>3</v>
      </c>
      <c r="Z26" s="12">
        <v>1</v>
      </c>
    </row>
    <row r="27" spans="2:26" ht="20" customHeight="1" thickBot="1" x14ac:dyDescent="0.2">
      <c r="B27" s="7" t="s">
        <v>17</v>
      </c>
      <c r="C27" s="12">
        <v>17</v>
      </c>
      <c r="D27" s="12">
        <v>9</v>
      </c>
      <c r="E27" s="12">
        <v>7</v>
      </c>
      <c r="F27" s="12">
        <v>1</v>
      </c>
      <c r="G27" s="12">
        <v>0</v>
      </c>
      <c r="H27" s="12">
        <v>0</v>
      </c>
      <c r="I27" s="12">
        <v>0</v>
      </c>
      <c r="J27" s="12">
        <v>0</v>
      </c>
      <c r="K27" s="12">
        <v>15</v>
      </c>
      <c r="L27" s="12">
        <v>8</v>
      </c>
      <c r="M27" s="12">
        <v>7</v>
      </c>
      <c r="N27" s="12">
        <v>0</v>
      </c>
      <c r="O27" s="12">
        <v>4</v>
      </c>
      <c r="P27" s="12">
        <v>3</v>
      </c>
      <c r="Q27" s="12">
        <v>0</v>
      </c>
      <c r="R27" s="12">
        <v>1</v>
      </c>
      <c r="S27" s="12">
        <v>17</v>
      </c>
      <c r="T27" s="12">
        <v>9</v>
      </c>
      <c r="U27" s="12">
        <v>7</v>
      </c>
      <c r="V27" s="12">
        <v>1</v>
      </c>
      <c r="W27" s="12">
        <v>19</v>
      </c>
      <c r="X27" s="12">
        <v>11</v>
      </c>
      <c r="Y27" s="12">
        <v>7</v>
      </c>
      <c r="Z27" s="12">
        <v>1</v>
      </c>
    </row>
    <row r="28" spans="2:26" ht="20" customHeight="1" thickBot="1" x14ac:dyDescent="0.2">
      <c r="B28" s="8" t="s">
        <v>18</v>
      </c>
      <c r="C28" s="12">
        <v>0</v>
      </c>
      <c r="D28" s="12">
        <v>0</v>
      </c>
      <c r="E28" s="12">
        <v>0</v>
      </c>
      <c r="F28" s="12">
        <v>0</v>
      </c>
      <c r="G28" s="12">
        <v>1</v>
      </c>
      <c r="H28" s="12">
        <v>1</v>
      </c>
      <c r="I28" s="12">
        <v>0</v>
      </c>
      <c r="J28" s="12">
        <v>0</v>
      </c>
      <c r="K28" s="12">
        <v>2</v>
      </c>
      <c r="L28" s="12">
        <v>2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1</v>
      </c>
      <c r="T28" s="12">
        <v>1</v>
      </c>
      <c r="U28" s="12">
        <v>0</v>
      </c>
      <c r="V28" s="12">
        <v>0</v>
      </c>
      <c r="W28" s="12">
        <v>2</v>
      </c>
      <c r="X28" s="12">
        <v>2</v>
      </c>
      <c r="Y28" s="12">
        <v>0</v>
      </c>
      <c r="Z28" s="12">
        <v>0</v>
      </c>
    </row>
    <row r="29" spans="2:26" ht="20" customHeight="1" thickBot="1" x14ac:dyDescent="0.2">
      <c r="B29" s="9" t="s">
        <v>33</v>
      </c>
      <c r="C29" s="13">
        <v>259</v>
      </c>
      <c r="D29" s="13">
        <v>173</v>
      </c>
      <c r="E29" s="13">
        <v>52</v>
      </c>
      <c r="F29" s="13">
        <v>34</v>
      </c>
      <c r="G29" s="13">
        <v>63</v>
      </c>
      <c r="H29" s="13">
        <v>47</v>
      </c>
      <c r="I29" s="13">
        <v>15</v>
      </c>
      <c r="J29" s="13">
        <v>1</v>
      </c>
      <c r="K29" s="13">
        <v>313</v>
      </c>
      <c r="L29" s="13">
        <v>203</v>
      </c>
      <c r="M29" s="13">
        <v>67</v>
      </c>
      <c r="N29" s="13">
        <v>43</v>
      </c>
      <c r="O29" s="13">
        <v>66</v>
      </c>
      <c r="P29" s="13">
        <v>56</v>
      </c>
      <c r="Q29" s="13">
        <v>9</v>
      </c>
      <c r="R29" s="13">
        <v>1</v>
      </c>
      <c r="S29" s="13">
        <v>322</v>
      </c>
      <c r="T29" s="13">
        <v>220</v>
      </c>
      <c r="U29" s="13">
        <v>67</v>
      </c>
      <c r="V29" s="13">
        <v>35</v>
      </c>
      <c r="W29" s="13">
        <v>379</v>
      </c>
      <c r="X29" s="13">
        <v>259</v>
      </c>
      <c r="Y29" s="13">
        <v>76</v>
      </c>
      <c r="Z29" s="13">
        <v>44</v>
      </c>
    </row>
    <row r="33" spans="2:14" ht="44.25" customHeight="1" thickBot="1" x14ac:dyDescent="0.2">
      <c r="B33" s="20"/>
      <c r="C33" s="54" t="s">
        <v>109</v>
      </c>
      <c r="D33" s="55"/>
      <c r="E33" s="55"/>
      <c r="F33" s="56"/>
      <c r="G33" s="54" t="s">
        <v>109</v>
      </c>
      <c r="H33" s="55"/>
      <c r="I33" s="55"/>
      <c r="J33" s="56"/>
      <c r="K33" s="54" t="s">
        <v>109</v>
      </c>
      <c r="L33" s="55"/>
      <c r="M33" s="55"/>
      <c r="N33" s="56"/>
    </row>
    <row r="34" spans="2:14" ht="44.25" customHeight="1" thickBot="1" x14ac:dyDescent="0.2">
      <c r="B34" s="20"/>
      <c r="C34" s="50" t="s">
        <v>99</v>
      </c>
      <c r="D34" s="49"/>
      <c r="E34" s="49"/>
      <c r="F34" s="49"/>
      <c r="G34" s="50" t="s">
        <v>101</v>
      </c>
      <c r="H34" s="49"/>
      <c r="I34" s="49"/>
      <c r="J34" s="49"/>
      <c r="K34" s="50" t="s">
        <v>100</v>
      </c>
      <c r="L34" s="49"/>
      <c r="M34" s="49"/>
      <c r="N34" s="49"/>
    </row>
    <row r="35" spans="2:14" ht="44.25" customHeight="1" thickBot="1" x14ac:dyDescent="0.2">
      <c r="B35" s="20"/>
      <c r="C35" s="17" t="s">
        <v>33</v>
      </c>
      <c r="D35" s="17" t="s">
        <v>93</v>
      </c>
      <c r="E35" s="17" t="s">
        <v>94</v>
      </c>
      <c r="F35" s="17" t="s">
        <v>95</v>
      </c>
      <c r="G35" s="17" t="s">
        <v>33</v>
      </c>
      <c r="H35" s="17" t="s">
        <v>93</v>
      </c>
      <c r="I35" s="17" t="s">
        <v>94</v>
      </c>
      <c r="J35" s="17" t="s">
        <v>95</v>
      </c>
      <c r="K35" s="17" t="s">
        <v>33</v>
      </c>
      <c r="L35" s="17" t="s">
        <v>93</v>
      </c>
      <c r="M35" s="17" t="s">
        <v>94</v>
      </c>
      <c r="N35" s="17" t="s">
        <v>95</v>
      </c>
    </row>
    <row r="36" spans="2:14" ht="20" customHeight="1" thickBot="1" x14ac:dyDescent="0.2">
      <c r="B36" s="5" t="s">
        <v>2</v>
      </c>
      <c r="C36" s="15">
        <f t="shared" ref="C36:J36" si="0">IF(C12=0,"-",IF(K12=0,"-",(K12-C12)/C12))</f>
        <v>0.5714285714285714</v>
      </c>
      <c r="D36" s="15">
        <f t="shared" si="0"/>
        <v>0.29729729729729731</v>
      </c>
      <c r="E36" s="15">
        <f t="shared" si="0"/>
        <v>2.5714285714285716</v>
      </c>
      <c r="F36" s="15">
        <f t="shared" si="0"/>
        <v>-0.2</v>
      </c>
      <c r="G36" s="15">
        <f t="shared" si="0"/>
        <v>0.8</v>
      </c>
      <c r="H36" s="15">
        <f t="shared" si="0"/>
        <v>1.2857142857142858</v>
      </c>
      <c r="I36" s="15">
        <f t="shared" si="0"/>
        <v>-0.33333333333333331</v>
      </c>
      <c r="J36" s="15" t="str">
        <f t="shared" si="0"/>
        <v>-</v>
      </c>
      <c r="K36" s="15">
        <f>IF(S12=0,"-",IF(W12=0,"-",(W12-S12)/S12))</f>
        <v>0.61016949152542377</v>
      </c>
      <c r="L36" s="15">
        <f>IF(T12=0,"-",IF(X12=0,"-",(X12-T12)/T12))</f>
        <v>0.45454545454545453</v>
      </c>
      <c r="M36" s="15">
        <f>IF(U12=0,"-",IF(Y12=0,"-",(Y12-U12)/U12))</f>
        <v>1.7</v>
      </c>
      <c r="N36" s="15">
        <f>IF(V12=0,"-",IF(Z12=0,"-",(Z12-V12)/V12))</f>
        <v>-0.2</v>
      </c>
    </row>
    <row r="37" spans="2:14" ht="20" customHeight="1" thickBot="1" x14ac:dyDescent="0.2">
      <c r="B37" s="6" t="s">
        <v>3</v>
      </c>
      <c r="C37" s="15">
        <f t="shared" ref="C37:J37" si="1">IF(C13=0,"-",IF(K13=0,"-",(K13-C13)/C13))</f>
        <v>0</v>
      </c>
      <c r="D37" s="15">
        <f t="shared" si="1"/>
        <v>0.5</v>
      </c>
      <c r="E37" s="15">
        <f t="shared" si="1"/>
        <v>-0.66666666666666663</v>
      </c>
      <c r="F37" s="15">
        <f t="shared" si="1"/>
        <v>1</v>
      </c>
      <c r="G37" s="15" t="str">
        <f t="shared" si="1"/>
        <v>-</v>
      </c>
      <c r="H37" s="15" t="str">
        <f t="shared" si="1"/>
        <v>-</v>
      </c>
      <c r="I37" s="15" t="str">
        <f t="shared" si="1"/>
        <v>-</v>
      </c>
      <c r="J37" s="15" t="str">
        <f t="shared" si="1"/>
        <v>-</v>
      </c>
      <c r="K37" s="15">
        <f t="shared" ref="K37:N37" si="2">IF(S13=0,"-",IF(W13=0,"-",(W13-S13)/S13))</f>
        <v>0</v>
      </c>
      <c r="L37" s="15">
        <f t="shared" si="2"/>
        <v>0.5</v>
      </c>
      <c r="M37" s="15">
        <f t="shared" si="2"/>
        <v>-0.66666666666666663</v>
      </c>
      <c r="N37" s="15">
        <f t="shared" si="2"/>
        <v>1</v>
      </c>
    </row>
    <row r="38" spans="2:14" ht="20" customHeight="1" thickBot="1" x14ac:dyDescent="0.2">
      <c r="B38" s="6" t="s">
        <v>4</v>
      </c>
      <c r="C38" s="15">
        <f t="shared" ref="C38:J38" si="3">IF(C14=0,"-",IF(K14=0,"-",(K14-C14)/C14))</f>
        <v>2</v>
      </c>
      <c r="D38" s="15">
        <f t="shared" si="3"/>
        <v>3</v>
      </c>
      <c r="E38" s="15">
        <f t="shared" si="3"/>
        <v>0</v>
      </c>
      <c r="F38" s="15">
        <f t="shared" si="3"/>
        <v>3</v>
      </c>
      <c r="G38" s="15" t="str">
        <f t="shared" si="3"/>
        <v>-</v>
      </c>
      <c r="H38" s="15" t="str">
        <f t="shared" si="3"/>
        <v>-</v>
      </c>
      <c r="I38" s="15" t="str">
        <f t="shared" si="3"/>
        <v>-</v>
      </c>
      <c r="J38" s="15" t="str">
        <f t="shared" si="3"/>
        <v>-</v>
      </c>
      <c r="K38" s="15">
        <f t="shared" ref="K38:N38" si="4">IF(S14=0,"-",IF(W14=0,"-",(W14-S14)/S14))</f>
        <v>2</v>
      </c>
      <c r="L38" s="15">
        <f t="shared" si="4"/>
        <v>3</v>
      </c>
      <c r="M38" s="15">
        <f t="shared" si="4"/>
        <v>0</v>
      </c>
      <c r="N38" s="15">
        <f t="shared" si="4"/>
        <v>3</v>
      </c>
    </row>
    <row r="39" spans="2:14" ht="20" customHeight="1" thickBot="1" x14ac:dyDescent="0.2">
      <c r="B39" s="6" t="s">
        <v>5</v>
      </c>
      <c r="C39" s="15">
        <f t="shared" ref="C39:J39" si="5">IF(C15=0,"-",IF(K15=0,"-",(K15-C15)/C15))</f>
        <v>-0.5</v>
      </c>
      <c r="D39" s="15">
        <f t="shared" si="5"/>
        <v>-0.66666666666666663</v>
      </c>
      <c r="E39" s="15">
        <f t="shared" si="5"/>
        <v>-0.5</v>
      </c>
      <c r="F39" s="15">
        <f t="shared" si="5"/>
        <v>0</v>
      </c>
      <c r="G39" s="15" t="str">
        <f t="shared" si="5"/>
        <v>-</v>
      </c>
      <c r="H39" s="15" t="str">
        <f t="shared" si="5"/>
        <v>-</v>
      </c>
      <c r="I39" s="15" t="str">
        <f t="shared" si="5"/>
        <v>-</v>
      </c>
      <c r="J39" s="15" t="str">
        <f t="shared" si="5"/>
        <v>-</v>
      </c>
      <c r="K39" s="15">
        <f t="shared" ref="K39:N39" si="6">IF(S15=0,"-",IF(W15=0,"-",(W15-S15)/S15))</f>
        <v>-0.5</v>
      </c>
      <c r="L39" s="15">
        <f t="shared" si="6"/>
        <v>-0.66666666666666663</v>
      </c>
      <c r="M39" s="15">
        <f t="shared" si="6"/>
        <v>-0.5</v>
      </c>
      <c r="N39" s="15">
        <f t="shared" si="6"/>
        <v>0</v>
      </c>
    </row>
    <row r="40" spans="2:14" ht="20" customHeight="1" thickBot="1" x14ac:dyDescent="0.2">
      <c r="B40" s="6" t="s">
        <v>6</v>
      </c>
      <c r="C40" s="15">
        <f t="shared" ref="C40:J40" si="7">IF(C16=0,"-",IF(K16=0,"-",(K16-C16)/C16))</f>
        <v>0.5</v>
      </c>
      <c r="D40" s="15">
        <f t="shared" si="7"/>
        <v>1</v>
      </c>
      <c r="E40" s="15">
        <f t="shared" si="7"/>
        <v>0</v>
      </c>
      <c r="F40" s="15">
        <f t="shared" si="7"/>
        <v>0</v>
      </c>
      <c r="G40" s="15" t="str">
        <f t="shared" si="7"/>
        <v>-</v>
      </c>
      <c r="H40" s="15" t="str">
        <f t="shared" si="7"/>
        <v>-</v>
      </c>
      <c r="I40" s="15" t="str">
        <f t="shared" si="7"/>
        <v>-</v>
      </c>
      <c r="J40" s="15" t="str">
        <f t="shared" si="7"/>
        <v>-</v>
      </c>
      <c r="K40" s="15">
        <f t="shared" ref="K40:N40" si="8">IF(S16=0,"-",IF(W16=0,"-",(W16-S16)/S16))</f>
        <v>0.5</v>
      </c>
      <c r="L40" s="15">
        <f t="shared" si="8"/>
        <v>1</v>
      </c>
      <c r="M40" s="15">
        <f t="shared" si="8"/>
        <v>0</v>
      </c>
      <c r="N40" s="15">
        <f t="shared" si="8"/>
        <v>0</v>
      </c>
    </row>
    <row r="41" spans="2:14" ht="20" customHeight="1" thickBot="1" x14ac:dyDescent="0.2">
      <c r="B41" s="6" t="s">
        <v>7</v>
      </c>
      <c r="C41" s="15">
        <f t="shared" ref="C41:J41" si="9">IF(C17=0,"-",IF(K17=0,"-",(K17-C17)/C17))</f>
        <v>1</v>
      </c>
      <c r="D41" s="15">
        <f t="shared" si="9"/>
        <v>0</v>
      </c>
      <c r="E41" s="15" t="str">
        <f t="shared" si="9"/>
        <v>-</v>
      </c>
      <c r="F41" s="15" t="str">
        <f t="shared" si="9"/>
        <v>-</v>
      </c>
      <c r="G41" s="15" t="str">
        <f t="shared" si="9"/>
        <v>-</v>
      </c>
      <c r="H41" s="15" t="str">
        <f t="shared" si="9"/>
        <v>-</v>
      </c>
      <c r="I41" s="15" t="str">
        <f t="shared" si="9"/>
        <v>-</v>
      </c>
      <c r="J41" s="15" t="str">
        <f t="shared" si="9"/>
        <v>-</v>
      </c>
      <c r="K41" s="15">
        <f t="shared" ref="K41:N41" si="10">IF(S17=0,"-",IF(W17=0,"-",(W17-S17)/S17))</f>
        <v>1</v>
      </c>
      <c r="L41" s="15">
        <f t="shared" si="10"/>
        <v>0</v>
      </c>
      <c r="M41" s="15" t="str">
        <f t="shared" si="10"/>
        <v>-</v>
      </c>
      <c r="N41" s="15" t="str">
        <f t="shared" si="10"/>
        <v>-</v>
      </c>
    </row>
    <row r="42" spans="2:14" ht="20" customHeight="1" thickBot="1" x14ac:dyDescent="0.2">
      <c r="B42" s="6" t="s">
        <v>8</v>
      </c>
      <c r="C42" s="15">
        <f t="shared" ref="C42:J42" si="11">IF(C18=0,"-",IF(K18=0,"-",(K18-C18)/C18))</f>
        <v>0.90909090909090906</v>
      </c>
      <c r="D42" s="15">
        <f t="shared" si="11"/>
        <v>0.5</v>
      </c>
      <c r="E42" s="15">
        <f t="shared" si="11"/>
        <v>2.5</v>
      </c>
      <c r="F42" s="15">
        <f t="shared" si="11"/>
        <v>1</v>
      </c>
      <c r="G42" s="15">
        <f t="shared" si="11"/>
        <v>-0.66666666666666663</v>
      </c>
      <c r="H42" s="15">
        <f t="shared" si="11"/>
        <v>-0.66666666666666663</v>
      </c>
      <c r="I42" s="15" t="str">
        <f t="shared" si="11"/>
        <v>-</v>
      </c>
      <c r="J42" s="15" t="str">
        <f t="shared" si="11"/>
        <v>-</v>
      </c>
      <c r="K42" s="15">
        <f t="shared" ref="K42:N42" si="12">IF(S18=0,"-",IF(W18=0,"-",(W18-S18)/S18))</f>
        <v>0.5714285714285714</v>
      </c>
      <c r="L42" s="15">
        <f t="shared" si="12"/>
        <v>0.18181818181818182</v>
      </c>
      <c r="M42" s="15">
        <f t="shared" si="12"/>
        <v>2.5</v>
      </c>
      <c r="N42" s="15">
        <f t="shared" si="12"/>
        <v>1</v>
      </c>
    </row>
    <row r="43" spans="2:14" ht="20" customHeight="1" thickBot="1" x14ac:dyDescent="0.2">
      <c r="B43" s="6" t="s">
        <v>9</v>
      </c>
      <c r="C43" s="15">
        <f t="shared" ref="C43:J43" si="13">IF(C19=0,"-",IF(K19=0,"-",(K19-C19)/C19))</f>
        <v>0.1111111111111111</v>
      </c>
      <c r="D43" s="15">
        <f t="shared" si="13"/>
        <v>0</v>
      </c>
      <c r="E43" s="15">
        <f t="shared" si="13"/>
        <v>0</v>
      </c>
      <c r="F43" s="15">
        <f t="shared" si="13"/>
        <v>1</v>
      </c>
      <c r="G43" s="15" t="str">
        <f t="shared" si="13"/>
        <v>-</v>
      </c>
      <c r="H43" s="15" t="str">
        <f t="shared" si="13"/>
        <v>-</v>
      </c>
      <c r="I43" s="15" t="str">
        <f t="shared" si="13"/>
        <v>-</v>
      </c>
      <c r="J43" s="15" t="str">
        <f t="shared" si="13"/>
        <v>-</v>
      </c>
      <c r="K43" s="15">
        <f t="shared" ref="K43:N43" si="14">IF(S19=0,"-",IF(W19=0,"-",(W19-S19)/S19))</f>
        <v>-0.2857142857142857</v>
      </c>
      <c r="L43" s="15">
        <f t="shared" si="14"/>
        <v>-0.5</v>
      </c>
      <c r="M43" s="15">
        <f t="shared" si="14"/>
        <v>0</v>
      </c>
      <c r="N43" s="15">
        <f t="shared" si="14"/>
        <v>1</v>
      </c>
    </row>
    <row r="44" spans="2:14" ht="20" customHeight="1" thickBot="1" x14ac:dyDescent="0.2">
      <c r="B44" s="6" t="s">
        <v>10</v>
      </c>
      <c r="C44" s="15">
        <f t="shared" ref="C44:J44" si="15">IF(C20=0,"-",IF(K20=0,"-",(K20-C20)/C20))</f>
        <v>7.3170731707317069E-2</v>
      </c>
      <c r="D44" s="15">
        <f t="shared" si="15"/>
        <v>-0.17142857142857143</v>
      </c>
      <c r="E44" s="15">
        <f t="shared" si="15"/>
        <v>0.33333333333333331</v>
      </c>
      <c r="F44" s="15">
        <f t="shared" si="15"/>
        <v>2.6666666666666665</v>
      </c>
      <c r="G44" s="15">
        <f t="shared" si="15"/>
        <v>0</v>
      </c>
      <c r="H44" s="15">
        <f t="shared" si="15"/>
        <v>0.15384615384615385</v>
      </c>
      <c r="I44" s="15">
        <f t="shared" si="15"/>
        <v>-0.66666666666666663</v>
      </c>
      <c r="J44" s="15" t="str">
        <f t="shared" si="15"/>
        <v>-</v>
      </c>
      <c r="K44" s="15">
        <f t="shared" ref="K44:N44" si="16">IF(S20=0,"-",IF(W20=0,"-",(W20-S20)/S20))</f>
        <v>5.2631578947368418E-2</v>
      </c>
      <c r="L44" s="15">
        <f t="shared" si="16"/>
        <v>-8.3333333333333329E-2</v>
      </c>
      <c r="M44" s="15">
        <f t="shared" si="16"/>
        <v>-0.16666666666666666</v>
      </c>
      <c r="N44" s="15">
        <f t="shared" si="16"/>
        <v>2.6666666666666665</v>
      </c>
    </row>
    <row r="45" spans="2:14" ht="20" customHeight="1" thickBot="1" x14ac:dyDescent="0.2">
      <c r="B45" s="6" t="s">
        <v>11</v>
      </c>
      <c r="C45" s="15">
        <f t="shared" ref="C45:J45" si="17">IF(C21=0,"-",IF(K21=0,"-",(K21-C21)/C21))</f>
        <v>-8.1632653061224483E-2</v>
      </c>
      <c r="D45" s="15">
        <f t="shared" si="17"/>
        <v>2.8571428571428571E-2</v>
      </c>
      <c r="E45" s="15">
        <f t="shared" si="17"/>
        <v>-0.44444444444444442</v>
      </c>
      <c r="F45" s="15">
        <f t="shared" si="17"/>
        <v>-0.2</v>
      </c>
      <c r="G45" s="15">
        <f t="shared" si="17"/>
        <v>-9.0909090909090912E-2</v>
      </c>
      <c r="H45" s="15">
        <f t="shared" si="17"/>
        <v>0</v>
      </c>
      <c r="I45" s="15">
        <f t="shared" si="17"/>
        <v>-0.33333333333333331</v>
      </c>
      <c r="J45" s="15" t="str">
        <f t="shared" si="17"/>
        <v>-</v>
      </c>
      <c r="K45" s="15">
        <f t="shared" ref="K45:N45" si="18">IF(S21=0,"-",IF(W21=0,"-",(W21-S21)/S21))</f>
        <v>-8.3333333333333329E-2</v>
      </c>
      <c r="L45" s="15">
        <f t="shared" si="18"/>
        <v>2.3255813953488372E-2</v>
      </c>
      <c r="M45" s="15">
        <f t="shared" si="18"/>
        <v>-0.41666666666666669</v>
      </c>
      <c r="N45" s="15">
        <f t="shared" si="18"/>
        <v>-0.2</v>
      </c>
    </row>
    <row r="46" spans="2:14" ht="20" customHeight="1" thickBot="1" x14ac:dyDescent="0.2">
      <c r="B46" s="6" t="s">
        <v>12</v>
      </c>
      <c r="C46" s="15" t="str">
        <f t="shared" ref="C46:J46" si="19">IF(C22=0,"-",IF(K22=0,"-",(K22-C22)/C22))</f>
        <v>-</v>
      </c>
      <c r="D46" s="15" t="str">
        <f t="shared" si="19"/>
        <v>-</v>
      </c>
      <c r="E46" s="15" t="str">
        <f t="shared" si="19"/>
        <v>-</v>
      </c>
      <c r="F46" s="15" t="str">
        <f t="shared" si="19"/>
        <v>-</v>
      </c>
      <c r="G46" s="15" t="str">
        <f t="shared" si="19"/>
        <v>-</v>
      </c>
      <c r="H46" s="15" t="str">
        <f t="shared" si="19"/>
        <v>-</v>
      </c>
      <c r="I46" s="15" t="str">
        <f t="shared" si="19"/>
        <v>-</v>
      </c>
      <c r="J46" s="15" t="str">
        <f t="shared" si="19"/>
        <v>-</v>
      </c>
      <c r="K46" s="15" t="str">
        <f t="shared" ref="K46:N46" si="20">IF(S22=0,"-",IF(W22=0,"-",(W22-S22)/S22))</f>
        <v>-</v>
      </c>
      <c r="L46" s="15" t="str">
        <f t="shared" si="20"/>
        <v>-</v>
      </c>
      <c r="M46" s="15" t="str">
        <f t="shared" si="20"/>
        <v>-</v>
      </c>
      <c r="N46" s="15" t="str">
        <f t="shared" si="20"/>
        <v>-</v>
      </c>
    </row>
    <row r="47" spans="2:14" ht="20" customHeight="1" thickBot="1" x14ac:dyDescent="0.2">
      <c r="B47" s="6" t="s">
        <v>13</v>
      </c>
      <c r="C47" s="15">
        <f t="shared" ref="C47:J47" si="21">IF(C23=0,"-",IF(K23=0,"-",(K23-C23)/C23))</f>
        <v>0.875</v>
      </c>
      <c r="D47" s="15">
        <f t="shared" si="21"/>
        <v>1.5</v>
      </c>
      <c r="E47" s="15">
        <f t="shared" si="21"/>
        <v>0</v>
      </c>
      <c r="F47" s="15">
        <f t="shared" si="21"/>
        <v>0.33333333333333331</v>
      </c>
      <c r="G47" s="15">
        <f t="shared" si="21"/>
        <v>-0.66666666666666663</v>
      </c>
      <c r="H47" s="15">
        <f t="shared" si="21"/>
        <v>-0.5</v>
      </c>
      <c r="I47" s="15" t="str">
        <f t="shared" si="21"/>
        <v>-</v>
      </c>
      <c r="J47" s="15" t="str">
        <f t="shared" si="21"/>
        <v>-</v>
      </c>
      <c r="K47" s="15">
        <f t="shared" ref="K47:N47" si="22">IF(S23=0,"-",IF(W23=0,"-",(W23-S23)/S23))</f>
        <v>0.45454545454545453</v>
      </c>
      <c r="L47" s="15">
        <f t="shared" si="22"/>
        <v>0.83333333333333337</v>
      </c>
      <c r="M47" s="15">
        <f t="shared" si="22"/>
        <v>0</v>
      </c>
      <c r="N47" s="15">
        <f t="shared" si="22"/>
        <v>0</v>
      </c>
    </row>
    <row r="48" spans="2:14" ht="20" customHeight="1" thickBot="1" x14ac:dyDescent="0.2">
      <c r="B48" s="6" t="s">
        <v>14</v>
      </c>
      <c r="C48" s="15">
        <f t="shared" ref="C48:J48" si="23">IF(C24=0,"-",IF(K24=0,"-",(K24-C24)/C24))</f>
        <v>9.0909090909090912E-2</v>
      </c>
      <c r="D48" s="15">
        <f t="shared" si="23"/>
        <v>0.5</v>
      </c>
      <c r="E48" s="15">
        <f t="shared" si="23"/>
        <v>-0.2857142857142857</v>
      </c>
      <c r="F48" s="15">
        <f t="shared" si="23"/>
        <v>-0.5</v>
      </c>
      <c r="G48" s="15">
        <f t="shared" si="23"/>
        <v>7.1428571428571425E-2</v>
      </c>
      <c r="H48" s="15">
        <f t="shared" si="23"/>
        <v>0.5</v>
      </c>
      <c r="I48" s="15">
        <f t="shared" si="23"/>
        <v>-0.5</v>
      </c>
      <c r="J48" s="15" t="str">
        <f t="shared" si="23"/>
        <v>-</v>
      </c>
      <c r="K48" s="15">
        <f t="shared" ref="K48:N48" si="24">IF(S24=0,"-",IF(W24=0,"-",(W24-S24)/S24))</f>
        <v>8.5106382978723402E-2</v>
      </c>
      <c r="L48" s="15">
        <f t="shared" si="24"/>
        <v>0.5</v>
      </c>
      <c r="M48" s="15">
        <f t="shared" si="24"/>
        <v>-0.38461538461538464</v>
      </c>
      <c r="N48" s="15">
        <f t="shared" si="24"/>
        <v>-0.5</v>
      </c>
    </row>
    <row r="49" spans="2:14" ht="20" customHeight="1" thickBot="1" x14ac:dyDescent="0.2">
      <c r="B49" s="6" t="s">
        <v>15</v>
      </c>
      <c r="C49" s="15">
        <f t="shared" ref="C49:J49" si="25">IF(C25=0,"-",IF(K25=0,"-",(K25-C25)/C25))</f>
        <v>-0.27272727272727271</v>
      </c>
      <c r="D49" s="15">
        <f t="shared" si="25"/>
        <v>0.16666666666666666</v>
      </c>
      <c r="E49" s="15">
        <f t="shared" si="25"/>
        <v>-0.75</v>
      </c>
      <c r="F49" s="15" t="str">
        <f t="shared" si="25"/>
        <v>-</v>
      </c>
      <c r="G49" s="15" t="str">
        <f t="shared" si="25"/>
        <v>-</v>
      </c>
      <c r="H49" s="15" t="str">
        <f t="shared" si="25"/>
        <v>-</v>
      </c>
      <c r="I49" s="15" t="str">
        <f t="shared" si="25"/>
        <v>-</v>
      </c>
      <c r="J49" s="15" t="str">
        <f t="shared" si="25"/>
        <v>-</v>
      </c>
      <c r="K49" s="15">
        <f t="shared" ref="K49:N49" si="26">IF(S25=0,"-",IF(W25=0,"-",(W25-S25)/S25))</f>
        <v>-0.18181818181818182</v>
      </c>
      <c r="L49" s="15">
        <f t="shared" si="26"/>
        <v>0.16666666666666666</v>
      </c>
      <c r="M49" s="15">
        <f t="shared" si="26"/>
        <v>-0.5</v>
      </c>
      <c r="N49" s="15" t="str">
        <f t="shared" si="26"/>
        <v>-</v>
      </c>
    </row>
    <row r="50" spans="2:14" ht="20" customHeight="1" thickBot="1" x14ac:dyDescent="0.2">
      <c r="B50" s="6" t="s">
        <v>16</v>
      </c>
      <c r="C50" s="15">
        <f t="shared" ref="C50:J50" si="27">IF(C26=0,"-",IF(K26=0,"-",(K26-C26)/C26))</f>
        <v>-0.2</v>
      </c>
      <c r="D50" s="15" t="str">
        <f t="shared" si="27"/>
        <v>-</v>
      </c>
      <c r="E50" s="15">
        <f t="shared" si="27"/>
        <v>2</v>
      </c>
      <c r="F50" s="15" t="str">
        <f t="shared" si="27"/>
        <v>-</v>
      </c>
      <c r="G50" s="15" t="str">
        <f t="shared" si="27"/>
        <v>-</v>
      </c>
      <c r="H50" s="15" t="str">
        <f t="shared" si="27"/>
        <v>-</v>
      </c>
      <c r="I50" s="15" t="str">
        <f t="shared" si="27"/>
        <v>-</v>
      </c>
      <c r="J50" s="15" t="str">
        <f t="shared" si="27"/>
        <v>-</v>
      </c>
      <c r="K50" s="15">
        <f t="shared" ref="K50:N50" si="28">IF(S26=0,"-",IF(W26=0,"-",(W26-S26)/S26))</f>
        <v>-0.2</v>
      </c>
      <c r="L50" s="15" t="str">
        <f t="shared" si="28"/>
        <v>-</v>
      </c>
      <c r="M50" s="15">
        <f t="shared" si="28"/>
        <v>2</v>
      </c>
      <c r="N50" s="15" t="str">
        <f t="shared" si="28"/>
        <v>-</v>
      </c>
    </row>
    <row r="51" spans="2:14" ht="20" customHeight="1" thickBot="1" x14ac:dyDescent="0.2">
      <c r="B51" s="7" t="s">
        <v>17</v>
      </c>
      <c r="C51" s="15">
        <f t="shared" ref="C51:J51" si="29">IF(C27=0,"-",IF(K27=0,"-",(K27-C27)/C27))</f>
        <v>-0.11764705882352941</v>
      </c>
      <c r="D51" s="15">
        <f t="shared" si="29"/>
        <v>-0.1111111111111111</v>
      </c>
      <c r="E51" s="15">
        <f t="shared" si="29"/>
        <v>0</v>
      </c>
      <c r="F51" s="15" t="str">
        <f t="shared" si="29"/>
        <v>-</v>
      </c>
      <c r="G51" s="15" t="str">
        <f t="shared" si="29"/>
        <v>-</v>
      </c>
      <c r="H51" s="15" t="str">
        <f t="shared" si="29"/>
        <v>-</v>
      </c>
      <c r="I51" s="15" t="str">
        <f t="shared" si="29"/>
        <v>-</v>
      </c>
      <c r="J51" s="15" t="str">
        <f t="shared" si="29"/>
        <v>-</v>
      </c>
      <c r="K51" s="15">
        <f t="shared" ref="K51:N51" si="30">IF(S27=0,"-",IF(W27=0,"-",(W27-S27)/S27))</f>
        <v>0.11764705882352941</v>
      </c>
      <c r="L51" s="15">
        <f t="shared" si="30"/>
        <v>0.22222222222222221</v>
      </c>
      <c r="M51" s="15">
        <f t="shared" si="30"/>
        <v>0</v>
      </c>
      <c r="N51" s="15">
        <f t="shared" si="30"/>
        <v>0</v>
      </c>
    </row>
    <row r="52" spans="2:14" ht="20" customHeight="1" thickBot="1" x14ac:dyDescent="0.2">
      <c r="B52" s="8" t="s">
        <v>18</v>
      </c>
      <c r="C52" s="15" t="str">
        <f t="shared" ref="C52:J52" si="31">IF(C28=0,"-",IF(K28=0,"-",(K28-C28)/C28))</f>
        <v>-</v>
      </c>
      <c r="D52" s="15" t="str">
        <f t="shared" si="31"/>
        <v>-</v>
      </c>
      <c r="E52" s="15" t="str">
        <f t="shared" si="31"/>
        <v>-</v>
      </c>
      <c r="F52" s="15" t="str">
        <f t="shared" si="31"/>
        <v>-</v>
      </c>
      <c r="G52" s="15" t="str">
        <f t="shared" si="31"/>
        <v>-</v>
      </c>
      <c r="H52" s="15" t="str">
        <f t="shared" si="31"/>
        <v>-</v>
      </c>
      <c r="I52" s="15" t="str">
        <f t="shared" si="31"/>
        <v>-</v>
      </c>
      <c r="J52" s="15" t="str">
        <f t="shared" si="31"/>
        <v>-</v>
      </c>
      <c r="K52" s="15">
        <f t="shared" ref="K52:N52" si="32">IF(S28=0,"-",IF(W28=0,"-",(W28-S28)/S28))</f>
        <v>1</v>
      </c>
      <c r="L52" s="15">
        <f t="shared" si="32"/>
        <v>1</v>
      </c>
      <c r="M52" s="15" t="str">
        <f t="shared" si="32"/>
        <v>-</v>
      </c>
      <c r="N52" s="15" t="str">
        <f t="shared" si="32"/>
        <v>-</v>
      </c>
    </row>
    <row r="53" spans="2:14" ht="20" customHeight="1" thickBot="1" x14ac:dyDescent="0.2">
      <c r="B53" s="9" t="s">
        <v>33</v>
      </c>
      <c r="C53" s="16">
        <f t="shared" ref="C53:J53" si="33">IF(C29=0,"-",IF(K29=0,"-",(K29-C29)/C29))</f>
        <v>0.20849420849420849</v>
      </c>
      <c r="D53" s="16">
        <f t="shared" si="33"/>
        <v>0.17341040462427745</v>
      </c>
      <c r="E53" s="16">
        <f t="shared" si="33"/>
        <v>0.28846153846153844</v>
      </c>
      <c r="F53" s="16">
        <f t="shared" si="33"/>
        <v>0.26470588235294118</v>
      </c>
      <c r="G53" s="16">
        <f t="shared" si="33"/>
        <v>4.7619047619047616E-2</v>
      </c>
      <c r="H53" s="16">
        <f t="shared" si="33"/>
        <v>0.19148936170212766</v>
      </c>
      <c r="I53" s="16">
        <f t="shared" si="33"/>
        <v>-0.4</v>
      </c>
      <c r="J53" s="16">
        <f t="shared" si="33"/>
        <v>0</v>
      </c>
      <c r="K53" s="16">
        <f t="shared" ref="K53:N53" si="34">IF(S29=0,"-",IF(W29=0,"-",(W29-S29)/S29))</f>
        <v>0.17701863354037267</v>
      </c>
      <c r="L53" s="16">
        <f t="shared" si="34"/>
        <v>0.17727272727272728</v>
      </c>
      <c r="M53" s="16">
        <f t="shared" si="34"/>
        <v>0.13432835820895522</v>
      </c>
      <c r="N53" s="16">
        <f t="shared" si="34"/>
        <v>0.25714285714285712</v>
      </c>
    </row>
    <row r="54" spans="2:14" x14ac:dyDescent="0.15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</row>
  </sheetData>
  <mergeCells count="16">
    <mergeCell ref="B9:B11"/>
    <mergeCell ref="O10:R10"/>
    <mergeCell ref="C33:F33"/>
    <mergeCell ref="C34:F34"/>
    <mergeCell ref="G33:J33"/>
    <mergeCell ref="G34:J34"/>
    <mergeCell ref="K33:N33"/>
    <mergeCell ref="K34:N34"/>
    <mergeCell ref="S9:V9"/>
    <mergeCell ref="W9:Z9"/>
    <mergeCell ref="S10:Z10"/>
    <mergeCell ref="C10:F10"/>
    <mergeCell ref="G10:J10"/>
    <mergeCell ref="C9:J9"/>
    <mergeCell ref="K9:R9"/>
    <mergeCell ref="K10:N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T52"/>
  <sheetViews>
    <sheetView tabSelected="1" topLeftCell="A8" workbookViewId="0">
      <selection activeCell="S20" sqref="S20"/>
    </sheetView>
  </sheetViews>
  <sheetFormatPr baseColWidth="10" defaultRowHeight="13" x14ac:dyDescent="0.15"/>
  <cols>
    <col min="1" max="1" width="8.6640625" customWidth="1"/>
    <col min="2" max="2" width="26.33203125" customWidth="1"/>
    <col min="3" max="3" width="11.5" bestFit="1" customWidth="1"/>
    <col min="4" max="4" width="23" bestFit="1" customWidth="1"/>
    <col min="5" max="5" width="18.83203125" bestFit="1" customWidth="1"/>
    <col min="6" max="7" width="14.1640625" bestFit="1" customWidth="1"/>
    <col min="8" max="8" width="17.6640625" bestFit="1" customWidth="1"/>
    <col min="9" max="9" width="23.5" bestFit="1" customWidth="1"/>
    <col min="10" max="10" width="21.1640625" bestFit="1" customWidth="1"/>
    <col min="11" max="11" width="11.5" bestFit="1" customWidth="1"/>
    <col min="12" max="12" width="23" bestFit="1" customWidth="1"/>
    <col min="13" max="13" width="18.83203125" bestFit="1" customWidth="1"/>
    <col min="14" max="15" width="14.1640625" bestFit="1" customWidth="1"/>
    <col min="16" max="16" width="17.6640625" bestFit="1" customWidth="1"/>
    <col min="17" max="17" width="23.5" bestFit="1" customWidth="1"/>
    <col min="18" max="18" width="21.1640625" bestFit="1" customWidth="1"/>
    <col min="19" max="19" width="11.83203125" customWidth="1"/>
  </cols>
  <sheetData>
    <row r="7" spans="2:18" ht="26.25" customHeight="1" x14ac:dyDescent="0.15"/>
    <row r="8" spans="2:18" ht="44" customHeight="1" thickBot="1" x14ac:dyDescent="0.2">
      <c r="C8" s="29">
        <v>2017</v>
      </c>
      <c r="D8" s="30"/>
      <c r="E8" s="30"/>
      <c r="F8" s="30"/>
      <c r="G8" s="30"/>
      <c r="H8" s="30"/>
      <c r="I8" s="30"/>
      <c r="J8" s="30"/>
      <c r="K8" s="30">
        <v>2018</v>
      </c>
      <c r="L8" s="30"/>
      <c r="M8" s="30"/>
      <c r="N8" s="30"/>
      <c r="O8" s="30"/>
      <c r="P8" s="30"/>
      <c r="Q8" s="30"/>
      <c r="R8" s="30"/>
    </row>
    <row r="9" spans="2:18" ht="44" customHeight="1" thickBot="1" x14ac:dyDescent="0.2">
      <c r="C9" s="31" t="s">
        <v>20</v>
      </c>
      <c r="D9" s="33" t="s">
        <v>28</v>
      </c>
      <c r="E9" s="24" t="s">
        <v>21</v>
      </c>
      <c r="F9" s="26" t="s">
        <v>22</v>
      </c>
      <c r="G9" s="27"/>
      <c r="H9" s="28"/>
      <c r="I9" s="24" t="s">
        <v>23</v>
      </c>
      <c r="J9" s="24" t="s">
        <v>24</v>
      </c>
      <c r="K9" s="24" t="s">
        <v>20</v>
      </c>
      <c r="L9" s="33" t="s">
        <v>28</v>
      </c>
      <c r="M9" s="24" t="s">
        <v>21</v>
      </c>
      <c r="N9" s="26" t="s">
        <v>22</v>
      </c>
      <c r="O9" s="27"/>
      <c r="P9" s="28"/>
      <c r="Q9" s="24" t="s">
        <v>23</v>
      </c>
      <c r="R9" s="24" t="s">
        <v>24</v>
      </c>
    </row>
    <row r="10" spans="2:18" ht="44" customHeight="1" thickBot="1" x14ac:dyDescent="0.2">
      <c r="C10" s="32"/>
      <c r="D10" s="34"/>
      <c r="E10" s="25"/>
      <c r="F10" s="10" t="s">
        <v>25</v>
      </c>
      <c r="G10" s="10" t="s">
        <v>26</v>
      </c>
      <c r="H10" s="10" t="s">
        <v>27</v>
      </c>
      <c r="I10" s="25"/>
      <c r="J10" s="25"/>
      <c r="K10" s="25"/>
      <c r="L10" s="34"/>
      <c r="M10" s="25"/>
      <c r="N10" s="10" t="s">
        <v>25</v>
      </c>
      <c r="O10" s="10" t="s">
        <v>26</v>
      </c>
      <c r="P10" s="10" t="s">
        <v>27</v>
      </c>
      <c r="Q10" s="25"/>
      <c r="R10" s="25"/>
    </row>
    <row r="11" spans="2:18" ht="20" customHeight="1" thickBot="1" x14ac:dyDescent="0.2">
      <c r="B11" s="5" t="s">
        <v>2</v>
      </c>
      <c r="C11" s="12">
        <v>35398</v>
      </c>
      <c r="D11" s="12">
        <v>1233</v>
      </c>
      <c r="E11" s="12">
        <v>137</v>
      </c>
      <c r="F11" s="12">
        <v>23829</v>
      </c>
      <c r="G11" s="12">
        <v>334</v>
      </c>
      <c r="H11" s="12">
        <v>4435</v>
      </c>
      <c r="I11" s="12">
        <v>4313</v>
      </c>
      <c r="J11" s="12">
        <v>1117</v>
      </c>
      <c r="K11" s="12">
        <v>34588</v>
      </c>
      <c r="L11" s="12">
        <v>1217</v>
      </c>
      <c r="M11" s="12">
        <v>58</v>
      </c>
      <c r="N11" s="12">
        <v>23105</v>
      </c>
      <c r="O11" s="12">
        <v>537</v>
      </c>
      <c r="P11" s="12">
        <v>3749</v>
      </c>
      <c r="Q11" s="12">
        <v>3454</v>
      </c>
      <c r="R11" s="12">
        <v>2468</v>
      </c>
    </row>
    <row r="12" spans="2:18" ht="20" customHeight="1" thickBot="1" x14ac:dyDescent="0.2">
      <c r="B12" s="6" t="s">
        <v>3</v>
      </c>
      <c r="C12" s="12">
        <v>3860</v>
      </c>
      <c r="D12" s="12">
        <v>40</v>
      </c>
      <c r="E12" s="12">
        <v>0</v>
      </c>
      <c r="F12" s="12">
        <v>2676</v>
      </c>
      <c r="G12" s="12">
        <v>61</v>
      </c>
      <c r="H12" s="12">
        <v>859</v>
      </c>
      <c r="I12" s="12">
        <v>196</v>
      </c>
      <c r="J12" s="12">
        <v>28</v>
      </c>
      <c r="K12" s="12">
        <v>4053</v>
      </c>
      <c r="L12" s="12">
        <v>15</v>
      </c>
      <c r="M12" s="12">
        <v>14</v>
      </c>
      <c r="N12" s="12">
        <v>2793</v>
      </c>
      <c r="O12" s="12">
        <v>65</v>
      </c>
      <c r="P12" s="12">
        <v>826</v>
      </c>
      <c r="Q12" s="12">
        <v>305</v>
      </c>
      <c r="R12" s="12">
        <v>35</v>
      </c>
    </row>
    <row r="13" spans="2:18" ht="20" customHeight="1" thickBot="1" x14ac:dyDescent="0.2">
      <c r="B13" s="6" t="s">
        <v>4</v>
      </c>
      <c r="C13" s="12">
        <v>2711</v>
      </c>
      <c r="D13" s="12">
        <v>25</v>
      </c>
      <c r="E13" s="12">
        <v>2</v>
      </c>
      <c r="F13" s="12">
        <v>1801</v>
      </c>
      <c r="G13" s="12">
        <v>17</v>
      </c>
      <c r="H13" s="12">
        <v>522</v>
      </c>
      <c r="I13" s="12">
        <v>312</v>
      </c>
      <c r="J13" s="12">
        <v>32</v>
      </c>
      <c r="K13" s="12">
        <v>3109</v>
      </c>
      <c r="L13" s="12">
        <v>39</v>
      </c>
      <c r="M13" s="12">
        <v>5</v>
      </c>
      <c r="N13" s="12">
        <v>2011</v>
      </c>
      <c r="O13" s="12">
        <v>19</v>
      </c>
      <c r="P13" s="12">
        <v>540</v>
      </c>
      <c r="Q13" s="12">
        <v>422</v>
      </c>
      <c r="R13" s="12">
        <v>73</v>
      </c>
    </row>
    <row r="14" spans="2:18" ht="20" customHeight="1" thickBot="1" x14ac:dyDescent="0.2">
      <c r="B14" s="6" t="s">
        <v>5</v>
      </c>
      <c r="C14" s="12">
        <v>5412</v>
      </c>
      <c r="D14" s="12">
        <v>242</v>
      </c>
      <c r="E14" s="12">
        <v>5</v>
      </c>
      <c r="F14" s="12">
        <v>3492</v>
      </c>
      <c r="G14" s="12">
        <v>128</v>
      </c>
      <c r="H14" s="12">
        <v>555</v>
      </c>
      <c r="I14" s="12">
        <v>952</v>
      </c>
      <c r="J14" s="12">
        <v>38</v>
      </c>
      <c r="K14" s="12">
        <v>5352</v>
      </c>
      <c r="L14" s="12">
        <v>179</v>
      </c>
      <c r="M14" s="12">
        <v>3</v>
      </c>
      <c r="N14" s="12">
        <v>3678</v>
      </c>
      <c r="O14" s="12">
        <v>69</v>
      </c>
      <c r="P14" s="12">
        <v>623</v>
      </c>
      <c r="Q14" s="12">
        <v>715</v>
      </c>
      <c r="R14" s="12">
        <v>85</v>
      </c>
    </row>
    <row r="15" spans="2:18" ht="20" customHeight="1" thickBot="1" x14ac:dyDescent="0.2">
      <c r="B15" s="6" t="s">
        <v>6</v>
      </c>
      <c r="C15" s="12">
        <v>9003</v>
      </c>
      <c r="D15" s="12">
        <v>231</v>
      </c>
      <c r="E15" s="12">
        <v>15</v>
      </c>
      <c r="F15" s="12">
        <v>5788</v>
      </c>
      <c r="G15" s="12">
        <v>123</v>
      </c>
      <c r="H15" s="12">
        <v>1392</v>
      </c>
      <c r="I15" s="12">
        <v>1282</v>
      </c>
      <c r="J15" s="12">
        <v>172</v>
      </c>
      <c r="K15" s="12">
        <v>8342</v>
      </c>
      <c r="L15" s="12">
        <v>173</v>
      </c>
      <c r="M15" s="12">
        <v>10</v>
      </c>
      <c r="N15" s="12">
        <v>5516</v>
      </c>
      <c r="O15" s="12">
        <v>146</v>
      </c>
      <c r="P15" s="12">
        <v>1106</v>
      </c>
      <c r="Q15" s="12">
        <v>1152</v>
      </c>
      <c r="R15" s="12">
        <v>239</v>
      </c>
    </row>
    <row r="16" spans="2:18" ht="20" customHeight="1" thickBot="1" x14ac:dyDescent="0.2">
      <c r="B16" s="6" t="s">
        <v>7</v>
      </c>
      <c r="C16" s="12">
        <v>1908</v>
      </c>
      <c r="D16" s="12">
        <v>53</v>
      </c>
      <c r="E16" s="12">
        <v>3</v>
      </c>
      <c r="F16" s="12">
        <v>1087</v>
      </c>
      <c r="G16" s="12">
        <v>48</v>
      </c>
      <c r="H16" s="12">
        <v>204</v>
      </c>
      <c r="I16" s="12">
        <v>126</v>
      </c>
      <c r="J16" s="12">
        <v>387</v>
      </c>
      <c r="K16" s="12">
        <v>2000</v>
      </c>
      <c r="L16" s="12">
        <v>16</v>
      </c>
      <c r="M16" s="12">
        <v>0</v>
      </c>
      <c r="N16" s="12">
        <v>1319</v>
      </c>
      <c r="O16" s="12">
        <v>50</v>
      </c>
      <c r="P16" s="12">
        <v>167</v>
      </c>
      <c r="Q16" s="12">
        <v>118</v>
      </c>
      <c r="R16" s="12">
        <v>330</v>
      </c>
    </row>
    <row r="17" spans="1:20" ht="20" customHeight="1" thickBot="1" x14ac:dyDescent="0.2">
      <c r="B17" s="6" t="s">
        <v>8</v>
      </c>
      <c r="C17" s="12">
        <v>5410</v>
      </c>
      <c r="D17" s="12">
        <v>201</v>
      </c>
      <c r="E17" s="12">
        <v>3</v>
      </c>
      <c r="F17" s="12">
        <v>3994</v>
      </c>
      <c r="G17" s="12">
        <v>64</v>
      </c>
      <c r="H17" s="12">
        <v>963</v>
      </c>
      <c r="I17" s="12">
        <v>164</v>
      </c>
      <c r="J17" s="12">
        <v>21</v>
      </c>
      <c r="K17" s="12">
        <v>5239</v>
      </c>
      <c r="L17" s="12">
        <v>116</v>
      </c>
      <c r="M17" s="12">
        <v>12</v>
      </c>
      <c r="N17" s="12">
        <v>3785</v>
      </c>
      <c r="O17" s="12">
        <v>93</v>
      </c>
      <c r="P17" s="12">
        <v>1034</v>
      </c>
      <c r="Q17" s="12">
        <v>173</v>
      </c>
      <c r="R17" s="12">
        <v>26</v>
      </c>
    </row>
    <row r="18" spans="1:20" ht="20" customHeight="1" thickBot="1" x14ac:dyDescent="0.2">
      <c r="B18" s="6" t="s">
        <v>9</v>
      </c>
      <c r="C18" s="12">
        <v>5103</v>
      </c>
      <c r="D18" s="12">
        <v>246</v>
      </c>
      <c r="E18" s="12">
        <v>5</v>
      </c>
      <c r="F18" s="12">
        <v>4089</v>
      </c>
      <c r="G18" s="12">
        <v>53</v>
      </c>
      <c r="H18" s="12">
        <v>461</v>
      </c>
      <c r="I18" s="12">
        <v>176</v>
      </c>
      <c r="J18" s="12">
        <v>73</v>
      </c>
      <c r="K18" s="12">
        <v>5672</v>
      </c>
      <c r="L18" s="12">
        <v>246</v>
      </c>
      <c r="M18" s="12">
        <v>8</v>
      </c>
      <c r="N18" s="12">
        <v>4298</v>
      </c>
      <c r="O18" s="12">
        <v>192</v>
      </c>
      <c r="P18" s="12">
        <v>580</v>
      </c>
      <c r="Q18" s="12">
        <v>334</v>
      </c>
      <c r="R18" s="12">
        <v>14</v>
      </c>
    </row>
    <row r="19" spans="1:20" ht="20" customHeight="1" thickBot="1" x14ac:dyDescent="0.2">
      <c r="A19" s="57"/>
      <c r="B19" s="58" t="s">
        <v>10</v>
      </c>
      <c r="C19" s="59">
        <v>22952</v>
      </c>
      <c r="D19" s="59">
        <v>1468</v>
      </c>
      <c r="E19" s="59">
        <v>100</v>
      </c>
      <c r="F19" s="59">
        <v>14776</v>
      </c>
      <c r="G19" s="59">
        <v>564</v>
      </c>
      <c r="H19" s="59">
        <v>3650</v>
      </c>
      <c r="I19" s="59">
        <v>2161</v>
      </c>
      <c r="J19" s="59">
        <v>233</v>
      </c>
      <c r="K19" s="59">
        <v>23098</v>
      </c>
      <c r="L19" s="59">
        <v>784</v>
      </c>
      <c r="M19" s="59">
        <v>138</v>
      </c>
      <c r="N19" s="59">
        <v>15706</v>
      </c>
      <c r="O19" s="59">
        <v>676</v>
      </c>
      <c r="P19" s="59">
        <v>3583</v>
      </c>
      <c r="Q19" s="59">
        <v>2068</v>
      </c>
      <c r="R19" s="59">
        <v>143</v>
      </c>
      <c r="S19" s="60">
        <f>SUM(L19:R19)</f>
        <v>23098</v>
      </c>
      <c r="T19" s="57"/>
    </row>
    <row r="20" spans="1:20" ht="20" customHeight="1" thickBot="1" x14ac:dyDescent="0.2">
      <c r="B20" s="6" t="s">
        <v>11</v>
      </c>
      <c r="C20" s="12">
        <v>22727</v>
      </c>
      <c r="D20" s="12">
        <v>664</v>
      </c>
      <c r="E20" s="12">
        <v>49</v>
      </c>
      <c r="F20" s="12">
        <v>13705</v>
      </c>
      <c r="G20" s="12">
        <v>294</v>
      </c>
      <c r="H20" s="12">
        <v>3881</v>
      </c>
      <c r="I20" s="12">
        <v>3325</v>
      </c>
      <c r="J20" s="12">
        <v>809</v>
      </c>
      <c r="K20" s="12">
        <v>22920</v>
      </c>
      <c r="L20" s="12">
        <v>686</v>
      </c>
      <c r="M20" s="12">
        <v>327</v>
      </c>
      <c r="N20" s="12">
        <v>13266</v>
      </c>
      <c r="O20" s="12">
        <v>312</v>
      </c>
      <c r="P20" s="12">
        <v>4003</v>
      </c>
      <c r="Q20" s="12">
        <v>3719</v>
      </c>
      <c r="R20" s="12">
        <v>607</v>
      </c>
    </row>
    <row r="21" spans="1:20" ht="20" customHeight="1" thickBot="1" x14ac:dyDescent="0.2">
      <c r="B21" s="6" t="s">
        <v>12</v>
      </c>
      <c r="C21" s="12">
        <v>2790</v>
      </c>
      <c r="D21" s="12">
        <v>55</v>
      </c>
      <c r="E21" s="12">
        <v>3</v>
      </c>
      <c r="F21" s="12">
        <v>1819</v>
      </c>
      <c r="G21" s="12">
        <v>22</v>
      </c>
      <c r="H21" s="12">
        <v>283</v>
      </c>
      <c r="I21" s="12">
        <v>164</v>
      </c>
      <c r="J21" s="12">
        <v>444</v>
      </c>
      <c r="K21" s="12">
        <v>2470</v>
      </c>
      <c r="L21" s="12">
        <v>58</v>
      </c>
      <c r="M21" s="12">
        <v>0</v>
      </c>
      <c r="N21" s="12">
        <v>1663</v>
      </c>
      <c r="O21" s="12">
        <v>24</v>
      </c>
      <c r="P21" s="12">
        <v>210</v>
      </c>
      <c r="Q21" s="12">
        <v>118</v>
      </c>
      <c r="R21" s="12">
        <v>397</v>
      </c>
    </row>
    <row r="22" spans="1:20" ht="20" customHeight="1" thickBot="1" x14ac:dyDescent="0.2">
      <c r="B22" s="6" t="s">
        <v>13</v>
      </c>
      <c r="C22" s="12">
        <v>6436</v>
      </c>
      <c r="D22" s="12">
        <v>292</v>
      </c>
      <c r="E22" s="12">
        <v>18</v>
      </c>
      <c r="F22" s="12">
        <v>4475</v>
      </c>
      <c r="G22" s="12">
        <v>656</v>
      </c>
      <c r="H22" s="12">
        <v>407</v>
      </c>
      <c r="I22" s="12">
        <v>495</v>
      </c>
      <c r="J22" s="12">
        <v>93</v>
      </c>
      <c r="K22" s="12">
        <v>6537</v>
      </c>
      <c r="L22" s="12">
        <v>328</v>
      </c>
      <c r="M22" s="12">
        <v>8</v>
      </c>
      <c r="N22" s="12">
        <v>4894</v>
      </c>
      <c r="O22" s="12">
        <v>162</v>
      </c>
      <c r="P22" s="12">
        <v>448</v>
      </c>
      <c r="Q22" s="12">
        <v>616</v>
      </c>
      <c r="R22" s="12">
        <v>81</v>
      </c>
    </row>
    <row r="23" spans="1:20" ht="20" customHeight="1" thickBot="1" x14ac:dyDescent="0.2">
      <c r="B23" s="6" t="s">
        <v>14</v>
      </c>
      <c r="C23" s="12">
        <v>26959</v>
      </c>
      <c r="D23" s="12">
        <v>832</v>
      </c>
      <c r="E23" s="12">
        <v>84</v>
      </c>
      <c r="F23" s="12">
        <v>17816</v>
      </c>
      <c r="G23" s="12">
        <v>431</v>
      </c>
      <c r="H23" s="12">
        <v>5472</v>
      </c>
      <c r="I23" s="12">
        <v>1292</v>
      </c>
      <c r="J23" s="12">
        <v>1032</v>
      </c>
      <c r="K23" s="12">
        <v>26965</v>
      </c>
      <c r="L23" s="12">
        <v>562</v>
      </c>
      <c r="M23" s="12">
        <v>138</v>
      </c>
      <c r="N23" s="12">
        <v>18143</v>
      </c>
      <c r="O23" s="12">
        <v>231</v>
      </c>
      <c r="P23" s="12">
        <v>5396</v>
      </c>
      <c r="Q23" s="12">
        <v>1185</v>
      </c>
      <c r="R23" s="12">
        <v>1310</v>
      </c>
    </row>
    <row r="24" spans="1:20" ht="20" customHeight="1" thickBot="1" x14ac:dyDescent="0.2">
      <c r="B24" s="6" t="s">
        <v>15</v>
      </c>
      <c r="C24" s="12">
        <v>7839</v>
      </c>
      <c r="D24" s="12">
        <v>150</v>
      </c>
      <c r="E24" s="12">
        <v>0</v>
      </c>
      <c r="F24" s="12">
        <v>4427</v>
      </c>
      <c r="G24" s="12">
        <v>90</v>
      </c>
      <c r="H24" s="12">
        <v>840</v>
      </c>
      <c r="I24" s="12">
        <v>842</v>
      </c>
      <c r="J24" s="12">
        <v>1490</v>
      </c>
      <c r="K24" s="12">
        <v>8250</v>
      </c>
      <c r="L24" s="12">
        <v>2</v>
      </c>
      <c r="M24" s="12">
        <v>17</v>
      </c>
      <c r="N24" s="12">
        <v>4919</v>
      </c>
      <c r="O24" s="12">
        <v>76</v>
      </c>
      <c r="P24" s="12">
        <v>895</v>
      </c>
      <c r="Q24" s="12">
        <v>408</v>
      </c>
      <c r="R24" s="12">
        <v>1933</v>
      </c>
    </row>
    <row r="25" spans="1:20" ht="20" customHeight="1" thickBot="1" x14ac:dyDescent="0.2">
      <c r="B25" s="6" t="s">
        <v>16</v>
      </c>
      <c r="C25" s="12">
        <v>1836</v>
      </c>
      <c r="D25" s="12">
        <v>13</v>
      </c>
      <c r="E25" s="12">
        <v>1</v>
      </c>
      <c r="F25" s="12">
        <v>1373</v>
      </c>
      <c r="G25" s="12">
        <v>13</v>
      </c>
      <c r="H25" s="12">
        <v>225</v>
      </c>
      <c r="I25" s="12">
        <v>169</v>
      </c>
      <c r="J25" s="12">
        <v>42</v>
      </c>
      <c r="K25" s="12">
        <v>1887</v>
      </c>
      <c r="L25" s="12">
        <v>10</v>
      </c>
      <c r="M25" s="12">
        <v>7</v>
      </c>
      <c r="N25" s="12">
        <v>1328</v>
      </c>
      <c r="O25" s="12">
        <v>13</v>
      </c>
      <c r="P25" s="12">
        <v>265</v>
      </c>
      <c r="Q25" s="12">
        <v>228</v>
      </c>
      <c r="R25" s="12">
        <v>36</v>
      </c>
    </row>
    <row r="26" spans="1:20" ht="20" customHeight="1" thickBot="1" x14ac:dyDescent="0.2">
      <c r="B26" s="7" t="s">
        <v>17</v>
      </c>
      <c r="C26" s="12">
        <v>5192</v>
      </c>
      <c r="D26" s="12">
        <v>235</v>
      </c>
      <c r="E26" s="12">
        <v>19</v>
      </c>
      <c r="F26" s="12">
        <v>3174</v>
      </c>
      <c r="G26" s="12">
        <v>43</v>
      </c>
      <c r="H26" s="12">
        <v>1373</v>
      </c>
      <c r="I26" s="12">
        <v>229</v>
      </c>
      <c r="J26" s="12">
        <v>119</v>
      </c>
      <c r="K26" s="12">
        <v>5640</v>
      </c>
      <c r="L26" s="12">
        <v>245</v>
      </c>
      <c r="M26" s="12">
        <v>23</v>
      </c>
      <c r="N26" s="12">
        <v>3483</v>
      </c>
      <c r="O26" s="12">
        <v>46</v>
      </c>
      <c r="P26" s="12">
        <v>1477</v>
      </c>
      <c r="Q26" s="12">
        <v>222</v>
      </c>
      <c r="R26" s="12">
        <v>144</v>
      </c>
    </row>
    <row r="27" spans="1:20" ht="20" customHeight="1" thickBot="1" x14ac:dyDescent="0.2">
      <c r="B27" s="8" t="s">
        <v>18</v>
      </c>
      <c r="C27" s="12">
        <v>727</v>
      </c>
      <c r="D27" s="12">
        <v>10</v>
      </c>
      <c r="E27" s="12">
        <v>0</v>
      </c>
      <c r="F27" s="12">
        <v>597</v>
      </c>
      <c r="G27" s="12">
        <v>16</v>
      </c>
      <c r="H27" s="12">
        <v>87</v>
      </c>
      <c r="I27" s="12">
        <v>15</v>
      </c>
      <c r="J27" s="12">
        <v>2</v>
      </c>
      <c r="K27" s="12">
        <v>839</v>
      </c>
      <c r="L27" s="12">
        <v>0</v>
      </c>
      <c r="M27" s="12">
        <v>0</v>
      </c>
      <c r="N27" s="12">
        <v>720</v>
      </c>
      <c r="O27" s="12">
        <v>5</v>
      </c>
      <c r="P27" s="12">
        <v>100</v>
      </c>
      <c r="Q27" s="12">
        <v>14</v>
      </c>
      <c r="R27" s="12">
        <v>0</v>
      </c>
    </row>
    <row r="28" spans="1:20" ht="20" customHeight="1" thickBot="1" x14ac:dyDescent="0.2">
      <c r="B28" s="9" t="s">
        <v>19</v>
      </c>
      <c r="C28" s="13">
        <v>166263</v>
      </c>
      <c r="D28" s="13">
        <v>5990</v>
      </c>
      <c r="E28" s="13">
        <v>444</v>
      </c>
      <c r="F28" s="13">
        <v>108918</v>
      </c>
      <c r="G28" s="13">
        <v>2957</v>
      </c>
      <c r="H28" s="13">
        <v>25609</v>
      </c>
      <c r="I28" s="13">
        <v>16213</v>
      </c>
      <c r="J28" s="13">
        <v>6132</v>
      </c>
      <c r="K28" s="13">
        <v>166961</v>
      </c>
      <c r="L28" s="13">
        <v>4676</v>
      </c>
      <c r="M28" s="13">
        <v>768</v>
      </c>
      <c r="N28" s="13">
        <v>110627</v>
      </c>
      <c r="O28" s="13">
        <v>2716</v>
      </c>
      <c r="P28" s="13">
        <v>25002</v>
      </c>
      <c r="Q28" s="13">
        <v>15251</v>
      </c>
      <c r="R28" s="13">
        <v>7921</v>
      </c>
    </row>
    <row r="32" spans="1:20" ht="44.25" customHeight="1" thickBot="1" x14ac:dyDescent="0.2">
      <c r="B32" s="14"/>
      <c r="C32" s="29" t="s">
        <v>108</v>
      </c>
      <c r="D32" s="30"/>
      <c r="E32" s="30"/>
      <c r="F32" s="30"/>
      <c r="G32" s="30"/>
      <c r="H32" s="30"/>
      <c r="I32" s="30"/>
      <c r="J32" s="30"/>
    </row>
    <row r="33" spans="2:10" ht="44.25" customHeight="1" thickBot="1" x14ac:dyDescent="0.2">
      <c r="B33" s="14"/>
      <c r="C33" s="31" t="s">
        <v>20</v>
      </c>
      <c r="D33" s="33" t="s">
        <v>28</v>
      </c>
      <c r="E33" s="24" t="s">
        <v>21</v>
      </c>
      <c r="F33" s="38" t="s">
        <v>22</v>
      </c>
      <c r="G33" s="39"/>
      <c r="H33" s="40"/>
      <c r="I33" s="24" t="s">
        <v>23</v>
      </c>
      <c r="J33" s="24" t="s">
        <v>24</v>
      </c>
    </row>
    <row r="34" spans="2:10" ht="44.25" customHeight="1" thickBot="1" x14ac:dyDescent="0.2">
      <c r="B34" s="14"/>
      <c r="C34" s="35"/>
      <c r="D34" s="36"/>
      <c r="E34" s="37"/>
      <c r="F34" s="10" t="s">
        <v>25</v>
      </c>
      <c r="G34" s="10" t="s">
        <v>26</v>
      </c>
      <c r="H34" s="10" t="s">
        <v>27</v>
      </c>
      <c r="I34" s="37"/>
      <c r="J34" s="37"/>
    </row>
    <row r="35" spans="2:10" ht="20" customHeight="1" thickBot="1" x14ac:dyDescent="0.2">
      <c r="B35" s="5" t="s">
        <v>2</v>
      </c>
      <c r="C35" s="15">
        <f t="shared" ref="C35:J35" si="0">IF(C11&gt;0,(K11-C11)/C11,"-")</f>
        <v>-2.2882648737216793E-2</v>
      </c>
      <c r="D35" s="15">
        <f t="shared" si="0"/>
        <v>-1.2976480129764802E-2</v>
      </c>
      <c r="E35" s="15">
        <f t="shared" si="0"/>
        <v>-0.57664233576642332</v>
      </c>
      <c r="F35" s="15">
        <f t="shared" si="0"/>
        <v>-3.0383146586092577E-2</v>
      </c>
      <c r="G35" s="15">
        <f t="shared" si="0"/>
        <v>0.60778443113772451</v>
      </c>
      <c r="H35" s="15">
        <f t="shared" si="0"/>
        <v>-0.15467869222096955</v>
      </c>
      <c r="I35" s="15">
        <f t="shared" si="0"/>
        <v>-0.19916531416647346</v>
      </c>
      <c r="J35" s="15">
        <f t="shared" si="0"/>
        <v>1.2094897045658013</v>
      </c>
    </row>
    <row r="36" spans="2:10" ht="20" customHeight="1" thickBot="1" x14ac:dyDescent="0.2">
      <c r="B36" s="6" t="s">
        <v>3</v>
      </c>
      <c r="C36" s="15">
        <f t="shared" ref="C36:J36" si="1">IF(C12&gt;0,(K12-C12)/C12,"-")</f>
        <v>0.05</v>
      </c>
      <c r="D36" s="15">
        <f t="shared" si="1"/>
        <v>-0.625</v>
      </c>
      <c r="E36" s="15" t="str">
        <f t="shared" si="1"/>
        <v>-</v>
      </c>
      <c r="F36" s="15">
        <f t="shared" si="1"/>
        <v>4.3721973094170405E-2</v>
      </c>
      <c r="G36" s="15">
        <f t="shared" si="1"/>
        <v>6.5573770491803282E-2</v>
      </c>
      <c r="H36" s="15">
        <f t="shared" si="1"/>
        <v>-3.8416763678696161E-2</v>
      </c>
      <c r="I36" s="15">
        <f t="shared" si="1"/>
        <v>0.55612244897959184</v>
      </c>
      <c r="J36" s="15">
        <f t="shared" si="1"/>
        <v>0.25</v>
      </c>
    </row>
    <row r="37" spans="2:10" ht="20" customHeight="1" thickBot="1" x14ac:dyDescent="0.2">
      <c r="B37" s="6" t="s">
        <v>4</v>
      </c>
      <c r="C37" s="15">
        <f t="shared" ref="C37:J37" si="2">IF(C13&gt;0,(K13-C13)/C13,"-")</f>
        <v>0.14680929546292881</v>
      </c>
      <c r="D37" s="15">
        <f t="shared" si="2"/>
        <v>0.56000000000000005</v>
      </c>
      <c r="E37" s="15">
        <f t="shared" si="2"/>
        <v>1.5</v>
      </c>
      <c r="F37" s="15">
        <f t="shared" si="2"/>
        <v>0.11660188784008883</v>
      </c>
      <c r="G37" s="15">
        <f t="shared" si="2"/>
        <v>0.11764705882352941</v>
      </c>
      <c r="H37" s="15">
        <f t="shared" si="2"/>
        <v>3.4482758620689655E-2</v>
      </c>
      <c r="I37" s="15">
        <f t="shared" si="2"/>
        <v>0.35256410256410259</v>
      </c>
      <c r="J37" s="15">
        <f t="shared" si="2"/>
        <v>1.28125</v>
      </c>
    </row>
    <row r="38" spans="2:10" ht="20" customHeight="1" thickBot="1" x14ac:dyDescent="0.2">
      <c r="B38" s="6" t="s">
        <v>5</v>
      </c>
      <c r="C38" s="15">
        <f t="shared" ref="C38:J38" si="3">IF(C14&gt;0,(K14-C14)/C14,"-")</f>
        <v>-1.1086474501108648E-2</v>
      </c>
      <c r="D38" s="15">
        <f t="shared" si="3"/>
        <v>-0.26033057851239672</v>
      </c>
      <c r="E38" s="15">
        <f t="shared" si="3"/>
        <v>-0.4</v>
      </c>
      <c r="F38" s="15">
        <f t="shared" si="3"/>
        <v>5.3264604810996562E-2</v>
      </c>
      <c r="G38" s="15">
        <f t="shared" si="3"/>
        <v>-0.4609375</v>
      </c>
      <c r="H38" s="15">
        <f t="shared" si="3"/>
        <v>0.12252252252252252</v>
      </c>
      <c r="I38" s="15">
        <f t="shared" si="3"/>
        <v>-0.24894957983193278</v>
      </c>
      <c r="J38" s="15">
        <f t="shared" si="3"/>
        <v>1.236842105263158</v>
      </c>
    </row>
    <row r="39" spans="2:10" ht="20" customHeight="1" thickBot="1" x14ac:dyDescent="0.2">
      <c r="B39" s="6" t="s">
        <v>6</v>
      </c>
      <c r="C39" s="15">
        <f t="shared" ref="C39:J39" si="4">IF(C15&gt;0,(K15-C15)/C15,"-")</f>
        <v>-7.3419971120737532E-2</v>
      </c>
      <c r="D39" s="15">
        <f t="shared" si="4"/>
        <v>-0.25108225108225107</v>
      </c>
      <c r="E39" s="15">
        <f t="shared" si="4"/>
        <v>-0.33333333333333331</v>
      </c>
      <c r="F39" s="15">
        <f t="shared" si="4"/>
        <v>-4.6993780234968904E-2</v>
      </c>
      <c r="G39" s="15">
        <f t="shared" si="4"/>
        <v>0.18699186991869918</v>
      </c>
      <c r="H39" s="15">
        <f t="shared" si="4"/>
        <v>-0.20545977011494254</v>
      </c>
      <c r="I39" s="15">
        <f t="shared" si="4"/>
        <v>-0.10140405616224649</v>
      </c>
      <c r="J39" s="15">
        <f t="shared" si="4"/>
        <v>0.38953488372093026</v>
      </c>
    </row>
    <row r="40" spans="2:10" ht="20" customHeight="1" thickBot="1" x14ac:dyDescent="0.2">
      <c r="B40" s="6" t="s">
        <v>7</v>
      </c>
      <c r="C40" s="15">
        <f t="shared" ref="C40:J40" si="5">IF(C16&gt;0,(K16-C16)/C16,"-")</f>
        <v>4.8218029350104823E-2</v>
      </c>
      <c r="D40" s="15">
        <f t="shared" si="5"/>
        <v>-0.69811320754716977</v>
      </c>
      <c r="E40" s="15">
        <f t="shared" si="5"/>
        <v>-1</v>
      </c>
      <c r="F40" s="15">
        <f t="shared" si="5"/>
        <v>0.21343146274149033</v>
      </c>
      <c r="G40" s="15">
        <f t="shared" si="5"/>
        <v>4.1666666666666664E-2</v>
      </c>
      <c r="H40" s="15">
        <f t="shared" si="5"/>
        <v>-0.18137254901960784</v>
      </c>
      <c r="I40" s="15">
        <f t="shared" si="5"/>
        <v>-6.3492063492063489E-2</v>
      </c>
      <c r="J40" s="15">
        <f t="shared" si="5"/>
        <v>-0.14728682170542637</v>
      </c>
    </row>
    <row r="41" spans="2:10" ht="20" customHeight="1" thickBot="1" x14ac:dyDescent="0.2">
      <c r="B41" s="6" t="s">
        <v>8</v>
      </c>
      <c r="C41" s="15">
        <f t="shared" ref="C41:J41" si="6">IF(C17&gt;0,(K17-C17)/C17,"-")</f>
        <v>-3.1608133086876156E-2</v>
      </c>
      <c r="D41" s="15">
        <f t="shared" si="6"/>
        <v>-0.4228855721393035</v>
      </c>
      <c r="E41" s="15">
        <f t="shared" si="6"/>
        <v>3</v>
      </c>
      <c r="F41" s="15">
        <f t="shared" si="6"/>
        <v>-5.232849273910866E-2</v>
      </c>
      <c r="G41" s="15">
        <f t="shared" si="6"/>
        <v>0.453125</v>
      </c>
      <c r="H41" s="15">
        <f t="shared" si="6"/>
        <v>7.3727933541017657E-2</v>
      </c>
      <c r="I41" s="15">
        <f t="shared" si="6"/>
        <v>5.4878048780487805E-2</v>
      </c>
      <c r="J41" s="15">
        <f t="shared" si="6"/>
        <v>0.23809523809523808</v>
      </c>
    </row>
    <row r="42" spans="2:10" ht="20" customHeight="1" thickBot="1" x14ac:dyDescent="0.2">
      <c r="B42" s="6" t="s">
        <v>9</v>
      </c>
      <c r="C42" s="15">
        <f t="shared" ref="C42:J42" si="7">IF(C18&gt;0,(K18-C18)/C18,"-")</f>
        <v>0.11150303742896335</v>
      </c>
      <c r="D42" s="15">
        <f t="shared" si="7"/>
        <v>0</v>
      </c>
      <c r="E42" s="15">
        <f t="shared" si="7"/>
        <v>0.6</v>
      </c>
      <c r="F42" s="15">
        <f t="shared" si="7"/>
        <v>5.1112741501589634E-2</v>
      </c>
      <c r="G42" s="15">
        <f t="shared" si="7"/>
        <v>2.6226415094339623</v>
      </c>
      <c r="H42" s="15">
        <f t="shared" si="7"/>
        <v>0.25813449023861174</v>
      </c>
      <c r="I42" s="15">
        <f t="shared" si="7"/>
        <v>0.89772727272727271</v>
      </c>
      <c r="J42" s="15">
        <f t="shared" si="7"/>
        <v>-0.80821917808219179</v>
      </c>
    </row>
    <row r="43" spans="2:10" ht="20" customHeight="1" thickBot="1" x14ac:dyDescent="0.2">
      <c r="B43" s="6" t="s">
        <v>10</v>
      </c>
      <c r="C43" s="15">
        <f t="shared" ref="C43:J43" si="8">IF(C19&gt;0,(K19-C19)/C19,"-")</f>
        <v>6.3611014290693617E-3</v>
      </c>
      <c r="D43" s="15">
        <f t="shared" si="8"/>
        <v>-0.4659400544959128</v>
      </c>
      <c r="E43" s="15">
        <f t="shared" si="8"/>
        <v>0.38</v>
      </c>
      <c r="F43" s="15">
        <f t="shared" si="8"/>
        <v>6.2939902544667026E-2</v>
      </c>
      <c r="G43" s="15">
        <f t="shared" si="8"/>
        <v>0.19858156028368795</v>
      </c>
      <c r="H43" s="15">
        <f t="shared" si="8"/>
        <v>-1.8356164383561645E-2</v>
      </c>
      <c r="I43" s="15">
        <f t="shared" si="8"/>
        <v>-4.3035631652012955E-2</v>
      </c>
      <c r="J43" s="15">
        <f t="shared" si="8"/>
        <v>-0.38626609442060084</v>
      </c>
    </row>
    <row r="44" spans="2:10" ht="20" customHeight="1" thickBot="1" x14ac:dyDescent="0.2">
      <c r="B44" s="6" t="s">
        <v>11</v>
      </c>
      <c r="C44" s="15">
        <f t="shared" ref="C44:J44" si="9">IF(C20&gt;0,(K20-C20)/C20,"-")</f>
        <v>8.4921019052228621E-3</v>
      </c>
      <c r="D44" s="15">
        <f t="shared" si="9"/>
        <v>3.313253012048193E-2</v>
      </c>
      <c r="E44" s="15">
        <f t="shared" si="9"/>
        <v>5.6734693877551017</v>
      </c>
      <c r="F44" s="15">
        <f t="shared" si="9"/>
        <v>-3.2032105071141917E-2</v>
      </c>
      <c r="G44" s="15">
        <f t="shared" si="9"/>
        <v>6.1224489795918366E-2</v>
      </c>
      <c r="H44" s="15">
        <f t="shared" si="9"/>
        <v>3.1435197114145837E-2</v>
      </c>
      <c r="I44" s="15">
        <f t="shared" si="9"/>
        <v>0.11849624060150377</v>
      </c>
      <c r="J44" s="15">
        <f t="shared" si="9"/>
        <v>-0.24969097651421507</v>
      </c>
    </row>
    <row r="45" spans="2:10" ht="20" customHeight="1" thickBot="1" x14ac:dyDescent="0.2">
      <c r="B45" s="6" t="s">
        <v>12</v>
      </c>
      <c r="C45" s="15">
        <f t="shared" ref="C45:J45" si="10">IF(C21&gt;0,(K21-C21)/C21,"-")</f>
        <v>-0.11469534050179211</v>
      </c>
      <c r="D45" s="15">
        <f t="shared" si="10"/>
        <v>5.4545454545454543E-2</v>
      </c>
      <c r="E45" s="15">
        <f t="shared" si="10"/>
        <v>-1</v>
      </c>
      <c r="F45" s="15">
        <f t="shared" si="10"/>
        <v>-8.5761407366684986E-2</v>
      </c>
      <c r="G45" s="15">
        <f t="shared" si="10"/>
        <v>9.0909090909090912E-2</v>
      </c>
      <c r="H45" s="15">
        <f t="shared" si="10"/>
        <v>-0.25795053003533569</v>
      </c>
      <c r="I45" s="15">
        <f t="shared" si="10"/>
        <v>-0.28048780487804881</v>
      </c>
      <c r="J45" s="15">
        <f t="shared" si="10"/>
        <v>-0.10585585585585586</v>
      </c>
    </row>
    <row r="46" spans="2:10" ht="20" customHeight="1" thickBot="1" x14ac:dyDescent="0.2">
      <c r="B46" s="6" t="s">
        <v>13</v>
      </c>
      <c r="C46" s="15">
        <f t="shared" ref="C46:J46" si="11">IF(C22&gt;0,(K22-C22)/C22,"-")</f>
        <v>1.5692977004350527E-2</v>
      </c>
      <c r="D46" s="15">
        <f t="shared" si="11"/>
        <v>0.12328767123287671</v>
      </c>
      <c r="E46" s="15">
        <f t="shared" si="11"/>
        <v>-0.55555555555555558</v>
      </c>
      <c r="F46" s="15">
        <f t="shared" si="11"/>
        <v>9.3631284916201124E-2</v>
      </c>
      <c r="G46" s="15">
        <f t="shared" si="11"/>
        <v>-0.75304878048780488</v>
      </c>
      <c r="H46" s="15">
        <f t="shared" si="11"/>
        <v>0.10073710073710074</v>
      </c>
      <c r="I46" s="15">
        <f t="shared" si="11"/>
        <v>0.24444444444444444</v>
      </c>
      <c r="J46" s="15">
        <f t="shared" si="11"/>
        <v>-0.12903225806451613</v>
      </c>
    </row>
    <row r="47" spans="2:10" ht="20" customHeight="1" thickBot="1" x14ac:dyDescent="0.2">
      <c r="B47" s="6" t="s">
        <v>14</v>
      </c>
      <c r="C47" s="15">
        <f t="shared" ref="C47:J47" si="12">IF(C23&gt;0,(K23-C23)/C23,"-")</f>
        <v>2.2256018398308542E-4</v>
      </c>
      <c r="D47" s="15">
        <f t="shared" si="12"/>
        <v>-0.32451923076923078</v>
      </c>
      <c r="E47" s="15">
        <f t="shared" si="12"/>
        <v>0.6428571428571429</v>
      </c>
      <c r="F47" s="15">
        <f t="shared" si="12"/>
        <v>1.8354288280197577E-2</v>
      </c>
      <c r="G47" s="15">
        <f t="shared" si="12"/>
        <v>-0.46403712296983757</v>
      </c>
      <c r="H47" s="15">
        <f t="shared" si="12"/>
        <v>-1.3888888888888888E-2</v>
      </c>
      <c r="I47" s="15">
        <f t="shared" si="12"/>
        <v>-8.2817337461300308E-2</v>
      </c>
      <c r="J47" s="15">
        <f t="shared" si="12"/>
        <v>0.26937984496124029</v>
      </c>
    </row>
    <row r="48" spans="2:10" ht="20" customHeight="1" thickBot="1" x14ac:dyDescent="0.2">
      <c r="B48" s="6" t="s">
        <v>15</v>
      </c>
      <c r="C48" s="15">
        <f t="shared" ref="C48:J48" si="13">IF(C24&gt;0,(K24-C24)/C24,"-")</f>
        <v>5.2430156907768845E-2</v>
      </c>
      <c r="D48" s="15">
        <f t="shared" si="13"/>
        <v>-0.98666666666666669</v>
      </c>
      <c r="E48" s="15" t="str">
        <f t="shared" si="13"/>
        <v>-</v>
      </c>
      <c r="F48" s="15">
        <f t="shared" si="13"/>
        <v>0.11113620962276936</v>
      </c>
      <c r="G48" s="15">
        <f t="shared" si="13"/>
        <v>-0.15555555555555556</v>
      </c>
      <c r="H48" s="15">
        <f t="shared" si="13"/>
        <v>6.5476190476190479E-2</v>
      </c>
      <c r="I48" s="15">
        <f t="shared" si="13"/>
        <v>-0.51543942992874114</v>
      </c>
      <c r="J48" s="15">
        <f t="shared" si="13"/>
        <v>0.29731543624161072</v>
      </c>
    </row>
    <row r="49" spans="2:10" ht="20" customHeight="1" thickBot="1" x14ac:dyDescent="0.2">
      <c r="B49" s="6" t="s">
        <v>16</v>
      </c>
      <c r="C49" s="15">
        <f t="shared" ref="C49:J49" si="14">IF(C25&gt;0,(K25-C25)/C25,"-")</f>
        <v>2.7777777777777776E-2</v>
      </c>
      <c r="D49" s="15">
        <f t="shared" si="14"/>
        <v>-0.23076923076923078</v>
      </c>
      <c r="E49" s="15">
        <f t="shared" si="14"/>
        <v>6</v>
      </c>
      <c r="F49" s="15">
        <f t="shared" si="14"/>
        <v>-3.2774945375091041E-2</v>
      </c>
      <c r="G49" s="15">
        <f t="shared" si="14"/>
        <v>0</v>
      </c>
      <c r="H49" s="15">
        <f t="shared" si="14"/>
        <v>0.17777777777777778</v>
      </c>
      <c r="I49" s="15">
        <f t="shared" si="14"/>
        <v>0.34911242603550297</v>
      </c>
      <c r="J49" s="15">
        <f t="shared" si="14"/>
        <v>-0.14285714285714285</v>
      </c>
    </row>
    <row r="50" spans="2:10" ht="20" customHeight="1" thickBot="1" x14ac:dyDescent="0.2">
      <c r="B50" s="7" t="s">
        <v>17</v>
      </c>
      <c r="C50" s="15">
        <f t="shared" ref="C50:J50" si="15">IF(C26&gt;0,(K26-C26)/C26,"-")</f>
        <v>8.6286594761171037E-2</v>
      </c>
      <c r="D50" s="15">
        <f t="shared" si="15"/>
        <v>4.2553191489361701E-2</v>
      </c>
      <c r="E50" s="15">
        <f t="shared" si="15"/>
        <v>0.21052631578947367</v>
      </c>
      <c r="F50" s="15">
        <f t="shared" si="15"/>
        <v>9.7353497164461247E-2</v>
      </c>
      <c r="G50" s="15">
        <f t="shared" si="15"/>
        <v>6.9767441860465115E-2</v>
      </c>
      <c r="H50" s="15">
        <f t="shared" si="15"/>
        <v>7.5746540422432632E-2</v>
      </c>
      <c r="I50" s="15">
        <f t="shared" si="15"/>
        <v>-3.0567685589519649E-2</v>
      </c>
      <c r="J50" s="15">
        <f t="shared" si="15"/>
        <v>0.21008403361344538</v>
      </c>
    </row>
    <row r="51" spans="2:10" ht="20" customHeight="1" thickBot="1" x14ac:dyDescent="0.2">
      <c r="B51" s="8" t="s">
        <v>18</v>
      </c>
      <c r="C51" s="15">
        <f t="shared" ref="C51:J51" si="16">IF(C27&gt;0,(K27-C27)/C27,"-")</f>
        <v>0.15405777166437415</v>
      </c>
      <c r="D51" s="15">
        <f t="shared" si="16"/>
        <v>-1</v>
      </c>
      <c r="E51" s="15" t="str">
        <f t="shared" si="16"/>
        <v>-</v>
      </c>
      <c r="F51" s="15">
        <f t="shared" si="16"/>
        <v>0.20603015075376885</v>
      </c>
      <c r="G51" s="15">
        <f t="shared" si="16"/>
        <v>-0.6875</v>
      </c>
      <c r="H51" s="15">
        <f t="shared" si="16"/>
        <v>0.14942528735632185</v>
      </c>
      <c r="I51" s="15">
        <f t="shared" si="16"/>
        <v>-6.6666666666666666E-2</v>
      </c>
      <c r="J51" s="15">
        <f t="shared" si="16"/>
        <v>-1</v>
      </c>
    </row>
    <row r="52" spans="2:10" ht="20" customHeight="1" thickBot="1" x14ac:dyDescent="0.2">
      <c r="B52" s="9" t="s">
        <v>19</v>
      </c>
      <c r="C52" s="16">
        <f t="shared" ref="C52:J52" si="17">IF(C28&gt;0,(K28-C28)/C28,"-")</f>
        <v>4.1981679628059158E-3</v>
      </c>
      <c r="D52" s="16">
        <f t="shared" si="17"/>
        <v>-0.21936560934891486</v>
      </c>
      <c r="E52" s="16">
        <f t="shared" si="17"/>
        <v>0.72972972972972971</v>
      </c>
      <c r="F52" s="16">
        <f t="shared" si="17"/>
        <v>1.5690703097743255E-2</v>
      </c>
      <c r="G52" s="16">
        <f t="shared" si="17"/>
        <v>-8.1501521812647956E-2</v>
      </c>
      <c r="H52" s="16">
        <f t="shared" si="17"/>
        <v>-2.3702604553086804E-2</v>
      </c>
      <c r="I52" s="16">
        <f t="shared" si="17"/>
        <v>-5.933510146178992E-2</v>
      </c>
      <c r="J52" s="16">
        <f t="shared" si="17"/>
        <v>0.29174820613176777</v>
      </c>
    </row>
  </sheetData>
  <mergeCells count="21">
    <mergeCell ref="C32:J32"/>
    <mergeCell ref="C33:C34"/>
    <mergeCell ref="D33:D34"/>
    <mergeCell ref="E33:E34"/>
    <mergeCell ref="F33:H33"/>
    <mergeCell ref="I33:I34"/>
    <mergeCell ref="J33:J34"/>
    <mergeCell ref="M9:M10"/>
    <mergeCell ref="N9:P9"/>
    <mergeCell ref="Q9:Q10"/>
    <mergeCell ref="R9:R10"/>
    <mergeCell ref="C8:J8"/>
    <mergeCell ref="K8:R8"/>
    <mergeCell ref="C9:C10"/>
    <mergeCell ref="D9:D10"/>
    <mergeCell ref="E9:E10"/>
    <mergeCell ref="F9:H9"/>
    <mergeCell ref="I9:I10"/>
    <mergeCell ref="J9:J10"/>
    <mergeCell ref="K9:K10"/>
    <mergeCell ref="L9:L10"/>
  </mergeCells>
  <pageMargins left="0.7" right="0.7" top="0.75" bottom="0.75" header="0.3" footer="0.3"/>
  <pageSetup paperSize="9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N28"/>
  <sheetViews>
    <sheetView workbookViewId="0"/>
  </sheetViews>
  <sheetFormatPr baseColWidth="10" defaultRowHeight="13" x14ac:dyDescent="0.15"/>
  <cols>
    <col min="1" max="1" width="8.6640625" customWidth="1"/>
    <col min="2" max="2" width="26.33203125" customWidth="1"/>
    <col min="3" max="3" width="12.6640625" customWidth="1"/>
    <col min="4" max="4" width="15.5" bestFit="1" customWidth="1"/>
    <col min="5" max="5" width="17.33203125" bestFit="1" customWidth="1"/>
    <col min="6" max="6" width="25.6640625" customWidth="1"/>
    <col min="7" max="7" width="12.6640625" customWidth="1"/>
    <col min="8" max="8" width="15.5" bestFit="1" customWidth="1"/>
    <col min="9" max="9" width="17.33203125" bestFit="1" customWidth="1"/>
    <col min="10" max="10" width="25.6640625" customWidth="1"/>
    <col min="11" max="11" width="12.6640625" customWidth="1"/>
    <col min="12" max="12" width="15.5" bestFit="1" customWidth="1"/>
    <col min="13" max="13" width="17.33203125" bestFit="1" customWidth="1"/>
    <col min="14" max="14" width="25.6640625" customWidth="1"/>
    <col min="15" max="18" width="20.6640625" customWidth="1"/>
    <col min="19" max="19" width="11.83203125" customWidth="1"/>
  </cols>
  <sheetData>
    <row r="7" spans="1:14" ht="51" customHeight="1" x14ac:dyDescent="0.15"/>
    <row r="8" spans="1:14" ht="44.25" customHeight="1" thickBot="1" x14ac:dyDescent="0.2">
      <c r="A8" s="41"/>
      <c r="B8" s="42"/>
      <c r="C8" s="29">
        <v>2017</v>
      </c>
      <c r="D8" s="30"/>
      <c r="E8" s="30"/>
      <c r="F8" s="30"/>
      <c r="G8" s="29">
        <v>2018</v>
      </c>
      <c r="H8" s="30"/>
      <c r="I8" s="30"/>
      <c r="J8" s="30"/>
      <c r="K8" s="29" t="s">
        <v>109</v>
      </c>
      <c r="L8" s="30"/>
      <c r="M8" s="30"/>
      <c r="N8" s="30"/>
    </row>
    <row r="9" spans="1:14" ht="44.25" customHeight="1" thickBot="1" x14ac:dyDescent="0.2">
      <c r="A9" s="41"/>
      <c r="B9" s="43"/>
      <c r="C9" s="27" t="s">
        <v>29</v>
      </c>
      <c r="D9" s="27"/>
      <c r="E9" s="28"/>
      <c r="F9" s="24" t="s">
        <v>32</v>
      </c>
      <c r="G9" s="45" t="s">
        <v>29</v>
      </c>
      <c r="H9" s="27" t="s">
        <v>30</v>
      </c>
      <c r="I9" s="28" t="s">
        <v>31</v>
      </c>
      <c r="J9" s="24" t="s">
        <v>32</v>
      </c>
      <c r="K9" s="45" t="s">
        <v>29</v>
      </c>
      <c r="L9" s="27" t="s">
        <v>30</v>
      </c>
      <c r="M9" s="28" t="s">
        <v>31</v>
      </c>
      <c r="N9" s="24" t="s">
        <v>32</v>
      </c>
    </row>
    <row r="10" spans="1:14" ht="44.25" customHeight="1" thickBot="1" x14ac:dyDescent="0.2">
      <c r="A10" s="41"/>
      <c r="B10" s="43"/>
      <c r="C10" s="22" t="s">
        <v>33</v>
      </c>
      <c r="D10" s="22" t="s">
        <v>34</v>
      </c>
      <c r="E10" s="22" t="s">
        <v>35</v>
      </c>
      <c r="F10" s="44"/>
      <c r="G10" s="10" t="s">
        <v>33</v>
      </c>
      <c r="H10" s="10" t="s">
        <v>34</v>
      </c>
      <c r="I10" s="10" t="s">
        <v>35</v>
      </c>
      <c r="J10" s="44"/>
      <c r="K10" s="10" t="s">
        <v>33</v>
      </c>
      <c r="L10" s="10" t="s">
        <v>34</v>
      </c>
      <c r="M10" s="10" t="s">
        <v>35</v>
      </c>
      <c r="N10" s="44"/>
    </row>
    <row r="11" spans="1:14" ht="20" customHeight="1" thickBot="1" x14ac:dyDescent="0.2">
      <c r="B11" s="5" t="s">
        <v>2</v>
      </c>
      <c r="C11" s="12">
        <v>2625</v>
      </c>
      <c r="D11" s="12">
        <v>1918</v>
      </c>
      <c r="E11" s="12">
        <v>707</v>
      </c>
      <c r="F11" s="15">
        <f>+C11/'Evolución Denuncias'!C11</f>
        <v>7.4156732018758123E-2</v>
      </c>
      <c r="G11" s="12">
        <v>2557</v>
      </c>
      <c r="H11" s="12">
        <v>1984</v>
      </c>
      <c r="I11" s="12">
        <v>573</v>
      </c>
      <c r="J11" s="15">
        <f>+G11/'Evolución Denuncias'!K11</f>
        <v>7.3927373655603104E-2</v>
      </c>
      <c r="K11" s="15">
        <f t="shared" ref="K11:M28" si="0">IF(C11&gt;0,(G11-C11)/C11,"-")</f>
        <v>-2.5904761904761906E-2</v>
      </c>
      <c r="L11" s="15">
        <f t="shared" si="0"/>
        <v>3.4410844629822732E-2</v>
      </c>
      <c r="M11" s="15">
        <f t="shared" si="0"/>
        <v>-0.18953323903818953</v>
      </c>
      <c r="N11" s="15">
        <f>+(J11-F11)/F11</f>
        <v>-3.0928866053186129E-3</v>
      </c>
    </row>
    <row r="12" spans="1:14" ht="20" customHeight="1" thickBot="1" x14ac:dyDescent="0.2">
      <c r="B12" s="6" t="s">
        <v>3</v>
      </c>
      <c r="C12" s="12">
        <v>519</v>
      </c>
      <c r="D12" s="12">
        <v>307</v>
      </c>
      <c r="E12" s="12">
        <v>212</v>
      </c>
      <c r="F12" s="15">
        <f>+C12/'Evolución Denuncias'!C12</f>
        <v>0.13445595854922279</v>
      </c>
      <c r="G12" s="12">
        <v>476</v>
      </c>
      <c r="H12" s="12">
        <v>310</v>
      </c>
      <c r="I12" s="12">
        <v>166</v>
      </c>
      <c r="J12" s="15">
        <f>+G12/'Evolución Denuncias'!K12</f>
        <v>0.11744386873920552</v>
      </c>
      <c r="K12" s="15">
        <f t="shared" si="0"/>
        <v>-8.2851637764932567E-2</v>
      </c>
      <c r="L12" s="15">
        <f t="shared" si="0"/>
        <v>9.7719869706840382E-3</v>
      </c>
      <c r="M12" s="15">
        <f t="shared" si="0"/>
        <v>-0.21698113207547171</v>
      </c>
      <c r="N12" s="15">
        <f t="shared" ref="N12:N28" si="1">+(J12-F12)/F12</f>
        <v>-0.12652536929993577</v>
      </c>
    </row>
    <row r="13" spans="1:14" ht="20" customHeight="1" thickBot="1" x14ac:dyDescent="0.2">
      <c r="B13" s="6" t="s">
        <v>4</v>
      </c>
      <c r="C13" s="12">
        <v>470</v>
      </c>
      <c r="D13" s="12">
        <v>325</v>
      </c>
      <c r="E13" s="12">
        <v>145</v>
      </c>
      <c r="F13" s="15">
        <f>+C13/'Evolución Denuncias'!C13</f>
        <v>0.1733677609738104</v>
      </c>
      <c r="G13" s="12">
        <v>471</v>
      </c>
      <c r="H13" s="12">
        <v>387</v>
      </c>
      <c r="I13" s="12">
        <v>84</v>
      </c>
      <c r="J13" s="15">
        <f>+G13/'Evolución Denuncias'!K13</f>
        <v>0.15149565776777099</v>
      </c>
      <c r="K13" s="15">
        <f t="shared" si="0"/>
        <v>2.1276595744680851E-3</v>
      </c>
      <c r="L13" s="15">
        <f t="shared" si="0"/>
        <v>0.19076923076923077</v>
      </c>
      <c r="M13" s="15">
        <f t="shared" si="0"/>
        <v>-0.4206896551724138</v>
      </c>
      <c r="N13" s="15">
        <f t="shared" si="1"/>
        <v>-0.12616015274802733</v>
      </c>
    </row>
    <row r="14" spans="1:14" ht="20" customHeight="1" thickBot="1" x14ac:dyDescent="0.2">
      <c r="B14" s="6" t="s">
        <v>5</v>
      </c>
      <c r="C14" s="12">
        <v>446</v>
      </c>
      <c r="D14" s="12">
        <v>289</v>
      </c>
      <c r="E14" s="12">
        <v>157</v>
      </c>
      <c r="F14" s="15">
        <f>+C14/'Evolución Denuncias'!C14</f>
        <v>8.2409460458240949E-2</v>
      </c>
      <c r="G14" s="12">
        <v>667</v>
      </c>
      <c r="H14" s="12">
        <v>425</v>
      </c>
      <c r="I14" s="12">
        <v>242</v>
      </c>
      <c r="J14" s="15">
        <f>+G14/'Evolución Denuncias'!K14</f>
        <v>0.12462630792227204</v>
      </c>
      <c r="K14" s="15">
        <f t="shared" si="0"/>
        <v>0.49551569506726456</v>
      </c>
      <c r="L14" s="15">
        <f t="shared" si="0"/>
        <v>0.47058823529411764</v>
      </c>
      <c r="M14" s="15">
        <f t="shared" si="0"/>
        <v>0.54140127388535031</v>
      </c>
      <c r="N14" s="15">
        <f t="shared" si="1"/>
        <v>0.51228156608819786</v>
      </c>
    </row>
    <row r="15" spans="1:14" ht="20" customHeight="1" thickBot="1" x14ac:dyDescent="0.2">
      <c r="B15" s="6" t="s">
        <v>6</v>
      </c>
      <c r="C15" s="12">
        <v>813</v>
      </c>
      <c r="D15" s="12">
        <v>549</v>
      </c>
      <c r="E15" s="12">
        <v>264</v>
      </c>
      <c r="F15" s="15">
        <f>+C15/'Evolución Denuncias'!C15</f>
        <v>9.0303232255914689E-2</v>
      </c>
      <c r="G15" s="12">
        <v>867</v>
      </c>
      <c r="H15" s="12">
        <v>593</v>
      </c>
      <c r="I15" s="12">
        <v>274</v>
      </c>
      <c r="J15" s="15">
        <f>+G15/'Evolución Denuncias'!K15</f>
        <v>0.10393191081275474</v>
      </c>
      <c r="K15" s="15">
        <f t="shared" si="0"/>
        <v>6.6420664206642069E-2</v>
      </c>
      <c r="L15" s="15">
        <f t="shared" si="0"/>
        <v>8.0145719489981782E-2</v>
      </c>
      <c r="M15" s="15">
        <f t="shared" si="0"/>
        <v>3.787878787878788E-2</v>
      </c>
      <c r="N15" s="15">
        <f t="shared" si="1"/>
        <v>0.15092127066080072</v>
      </c>
    </row>
    <row r="16" spans="1:14" ht="20" customHeight="1" thickBot="1" x14ac:dyDescent="0.2">
      <c r="B16" s="6" t="s">
        <v>7</v>
      </c>
      <c r="C16" s="12">
        <v>127</v>
      </c>
      <c r="D16" s="12">
        <v>95</v>
      </c>
      <c r="E16" s="12">
        <v>32</v>
      </c>
      <c r="F16" s="15">
        <f>+C16/'Evolución Denuncias'!C16</f>
        <v>6.6561844863731651E-2</v>
      </c>
      <c r="G16" s="12">
        <v>98</v>
      </c>
      <c r="H16" s="12">
        <v>72</v>
      </c>
      <c r="I16" s="12">
        <v>26</v>
      </c>
      <c r="J16" s="15">
        <f>+G16/'Evolución Denuncias'!K16</f>
        <v>4.9000000000000002E-2</v>
      </c>
      <c r="K16" s="15">
        <f t="shared" si="0"/>
        <v>-0.2283464566929134</v>
      </c>
      <c r="L16" s="15">
        <f t="shared" si="0"/>
        <v>-0.24210526315789474</v>
      </c>
      <c r="M16" s="15">
        <f t="shared" si="0"/>
        <v>-0.1875</v>
      </c>
      <c r="N16" s="15">
        <f t="shared" si="1"/>
        <v>-0.2638425196850393</v>
      </c>
    </row>
    <row r="17" spans="2:14" ht="20" customHeight="1" thickBot="1" x14ac:dyDescent="0.2">
      <c r="B17" s="6" t="s">
        <v>8</v>
      </c>
      <c r="C17" s="12">
        <v>636</v>
      </c>
      <c r="D17" s="12">
        <v>438</v>
      </c>
      <c r="E17" s="12">
        <v>198</v>
      </c>
      <c r="F17" s="15">
        <f>+C17/'Evolución Denuncias'!C17</f>
        <v>0.11756007393715343</v>
      </c>
      <c r="G17" s="12">
        <v>791</v>
      </c>
      <c r="H17" s="12">
        <v>611</v>
      </c>
      <c r="I17" s="12">
        <v>180</v>
      </c>
      <c r="J17" s="15">
        <f>+G17/'Evolución Denuncias'!K17</f>
        <v>0.15098301202519565</v>
      </c>
      <c r="K17" s="15">
        <f t="shared" si="0"/>
        <v>0.24371069182389937</v>
      </c>
      <c r="L17" s="15">
        <f t="shared" si="0"/>
        <v>0.3949771689497717</v>
      </c>
      <c r="M17" s="15">
        <f t="shared" si="0"/>
        <v>-9.0909090909090912E-2</v>
      </c>
      <c r="N17" s="15">
        <f t="shared" si="1"/>
        <v>0.28430518090614532</v>
      </c>
    </row>
    <row r="18" spans="2:14" ht="20" customHeight="1" thickBot="1" x14ac:dyDescent="0.2">
      <c r="B18" s="6" t="s">
        <v>9</v>
      </c>
      <c r="C18" s="12">
        <v>457</v>
      </c>
      <c r="D18" s="12">
        <v>286</v>
      </c>
      <c r="E18" s="12">
        <v>171</v>
      </c>
      <c r="F18" s="15">
        <f>+C18/'Evolución Denuncias'!C18</f>
        <v>8.9555163629237697E-2</v>
      </c>
      <c r="G18" s="12">
        <v>436</v>
      </c>
      <c r="H18" s="12">
        <v>280</v>
      </c>
      <c r="I18" s="12">
        <v>156</v>
      </c>
      <c r="J18" s="15">
        <f>+G18/'Evolución Denuncias'!K18</f>
        <v>7.6868829337094505E-2</v>
      </c>
      <c r="K18" s="15">
        <f t="shared" si="0"/>
        <v>-4.5951859956236324E-2</v>
      </c>
      <c r="L18" s="15">
        <f t="shared" si="0"/>
        <v>-2.097902097902098E-2</v>
      </c>
      <c r="M18" s="15">
        <f t="shared" si="0"/>
        <v>-8.771929824561403E-2</v>
      </c>
      <c r="N18" s="15">
        <f t="shared" si="1"/>
        <v>-0.14165943959038668</v>
      </c>
    </row>
    <row r="19" spans="2:14" ht="20" customHeight="1" thickBot="1" x14ac:dyDescent="0.2">
      <c r="B19" s="6" t="s">
        <v>10</v>
      </c>
      <c r="C19" s="12">
        <v>2594</v>
      </c>
      <c r="D19" s="12">
        <v>1567</v>
      </c>
      <c r="E19" s="12">
        <v>1027</v>
      </c>
      <c r="F19" s="15">
        <f>+C19/'Evolución Denuncias'!C19</f>
        <v>0.11301847333565702</v>
      </c>
      <c r="G19" s="12">
        <v>2525</v>
      </c>
      <c r="H19" s="12">
        <v>1446</v>
      </c>
      <c r="I19" s="12">
        <v>1079</v>
      </c>
      <c r="J19" s="15">
        <f>+G19/'Evolución Denuncias'!K19</f>
        <v>0.10931682396744306</v>
      </c>
      <c r="K19" s="15">
        <f t="shared" si="0"/>
        <v>-2.6599845797995375E-2</v>
      </c>
      <c r="L19" s="15">
        <f t="shared" si="0"/>
        <v>-7.7217613273771538E-2</v>
      </c>
      <c r="M19" s="15">
        <f t="shared" si="0"/>
        <v>5.0632911392405063E-2</v>
      </c>
      <c r="N19" s="15">
        <f t="shared" si="1"/>
        <v>-3.2752604587219285E-2</v>
      </c>
    </row>
    <row r="20" spans="2:14" ht="20" customHeight="1" thickBot="1" x14ac:dyDescent="0.2">
      <c r="B20" s="6" t="s">
        <v>11</v>
      </c>
      <c r="C20" s="12">
        <v>2736</v>
      </c>
      <c r="D20" s="12">
        <v>1553</v>
      </c>
      <c r="E20" s="12">
        <v>1183</v>
      </c>
      <c r="F20" s="15">
        <f>+C20/'Evolución Denuncias'!C20</f>
        <v>0.1203854446253355</v>
      </c>
      <c r="G20" s="12">
        <v>2754</v>
      </c>
      <c r="H20" s="12">
        <v>1653</v>
      </c>
      <c r="I20" s="12">
        <v>1101</v>
      </c>
      <c r="J20" s="15">
        <f>+G20/'Evolución Denuncias'!K20</f>
        <v>0.12015706806282722</v>
      </c>
      <c r="K20" s="15">
        <f t="shared" si="0"/>
        <v>6.5789473684210523E-3</v>
      </c>
      <c r="L20" s="15">
        <f t="shared" si="0"/>
        <v>6.4391500321957507E-2</v>
      </c>
      <c r="M20" s="15">
        <f t="shared" si="0"/>
        <v>-6.9315300084530851E-2</v>
      </c>
      <c r="N20" s="15">
        <f t="shared" si="1"/>
        <v>-1.8970446403967997E-3</v>
      </c>
    </row>
    <row r="21" spans="2:14" ht="20" customHeight="1" thickBot="1" x14ac:dyDescent="0.2">
      <c r="B21" s="6" t="s">
        <v>12</v>
      </c>
      <c r="C21" s="12">
        <v>100</v>
      </c>
      <c r="D21" s="12">
        <v>83</v>
      </c>
      <c r="E21" s="12">
        <v>17</v>
      </c>
      <c r="F21" s="15">
        <f>+C21/'Evolución Denuncias'!C21</f>
        <v>3.5842293906810034E-2</v>
      </c>
      <c r="G21" s="12">
        <v>131</v>
      </c>
      <c r="H21" s="12">
        <v>102</v>
      </c>
      <c r="I21" s="12">
        <v>29</v>
      </c>
      <c r="J21" s="15">
        <f>+G21/'Evolución Denuncias'!K21</f>
        <v>5.3036437246963559E-2</v>
      </c>
      <c r="K21" s="15">
        <f t="shared" si="0"/>
        <v>0.31</v>
      </c>
      <c r="L21" s="15">
        <f t="shared" si="0"/>
        <v>0.2289156626506024</v>
      </c>
      <c r="M21" s="15">
        <f t="shared" si="0"/>
        <v>0.70588235294117652</v>
      </c>
      <c r="N21" s="15">
        <f t="shared" si="1"/>
        <v>0.47971659919028337</v>
      </c>
    </row>
    <row r="22" spans="2:14" ht="20" customHeight="1" thickBot="1" x14ac:dyDescent="0.2">
      <c r="B22" s="6" t="s">
        <v>13</v>
      </c>
      <c r="C22" s="12">
        <v>402</v>
      </c>
      <c r="D22" s="12">
        <v>321</v>
      </c>
      <c r="E22" s="12">
        <v>81</v>
      </c>
      <c r="F22" s="15">
        <f>+C22/'Evolución Denuncias'!C22</f>
        <v>6.2461155997513985E-2</v>
      </c>
      <c r="G22" s="12">
        <v>378</v>
      </c>
      <c r="H22" s="12">
        <v>306</v>
      </c>
      <c r="I22" s="12">
        <v>72</v>
      </c>
      <c r="J22" s="15">
        <f>+G22/'Evolución Denuncias'!K22</f>
        <v>5.7824690224873798E-2</v>
      </c>
      <c r="K22" s="15">
        <f t="shared" si="0"/>
        <v>-5.9701492537313432E-2</v>
      </c>
      <c r="L22" s="15">
        <f t="shared" si="0"/>
        <v>-4.6728971962616821E-2</v>
      </c>
      <c r="M22" s="15">
        <f t="shared" si="0"/>
        <v>-0.1111111111111111</v>
      </c>
      <c r="N22" s="15">
        <f t="shared" si="1"/>
        <v>-7.4229586350030463E-2</v>
      </c>
    </row>
    <row r="23" spans="2:14" ht="20" customHeight="1" thickBot="1" x14ac:dyDescent="0.2">
      <c r="B23" s="6" t="s">
        <v>14</v>
      </c>
      <c r="C23" s="12">
        <v>2946</v>
      </c>
      <c r="D23" s="12">
        <v>1583</v>
      </c>
      <c r="E23" s="12">
        <v>1363</v>
      </c>
      <c r="F23" s="15">
        <f>+C23/'Evolución Denuncias'!C23</f>
        <v>0.10927705033569494</v>
      </c>
      <c r="G23" s="12">
        <v>3607</v>
      </c>
      <c r="H23" s="12">
        <v>2023</v>
      </c>
      <c r="I23" s="12">
        <v>1584</v>
      </c>
      <c r="J23" s="15">
        <f>+G23/'Evolución Denuncias'!K23</f>
        <v>0.13376599295382904</v>
      </c>
      <c r="K23" s="15">
        <f t="shared" si="0"/>
        <v>0.22437202987101154</v>
      </c>
      <c r="L23" s="15">
        <f t="shared" si="0"/>
        <v>0.27795325331648768</v>
      </c>
      <c r="M23" s="15">
        <f t="shared" si="0"/>
        <v>0.16214233308877476</v>
      </c>
      <c r="N23" s="15">
        <f t="shared" si="1"/>
        <v>0.2240995940401484</v>
      </c>
    </row>
    <row r="24" spans="2:14" ht="20" customHeight="1" thickBot="1" x14ac:dyDescent="0.2">
      <c r="B24" s="6" t="s">
        <v>15</v>
      </c>
      <c r="C24" s="12">
        <v>648</v>
      </c>
      <c r="D24" s="12">
        <v>371</v>
      </c>
      <c r="E24" s="12">
        <v>277</v>
      </c>
      <c r="F24" s="15">
        <f>+C24/'Evolución Denuncias'!C24</f>
        <v>8.2663605051664757E-2</v>
      </c>
      <c r="G24" s="12">
        <v>585</v>
      </c>
      <c r="H24" s="12">
        <v>375</v>
      </c>
      <c r="I24" s="12">
        <v>210</v>
      </c>
      <c r="J24" s="15">
        <f>+G24/'Evolución Denuncias'!K24</f>
        <v>7.0909090909090908E-2</v>
      </c>
      <c r="K24" s="15">
        <f t="shared" si="0"/>
        <v>-9.7222222222222224E-2</v>
      </c>
      <c r="L24" s="15">
        <f t="shared" si="0"/>
        <v>1.078167115902965E-2</v>
      </c>
      <c r="M24" s="15">
        <f t="shared" si="0"/>
        <v>-0.24187725631768953</v>
      </c>
      <c r="N24" s="15">
        <f t="shared" si="1"/>
        <v>-0.14219696969696977</v>
      </c>
    </row>
    <row r="25" spans="2:14" ht="20" customHeight="1" thickBot="1" x14ac:dyDescent="0.2">
      <c r="B25" s="6" t="s">
        <v>16</v>
      </c>
      <c r="C25" s="12">
        <v>194</v>
      </c>
      <c r="D25" s="12">
        <v>94</v>
      </c>
      <c r="E25" s="12">
        <v>100</v>
      </c>
      <c r="F25" s="15">
        <f>+C25/'Evolución Denuncias'!C25</f>
        <v>0.1056644880174292</v>
      </c>
      <c r="G25" s="12">
        <v>164</v>
      </c>
      <c r="H25" s="12">
        <v>77</v>
      </c>
      <c r="I25" s="12">
        <v>87</v>
      </c>
      <c r="J25" s="15">
        <f>+G25/'Evolución Denuncias'!K25</f>
        <v>8.6910439851616325E-2</v>
      </c>
      <c r="K25" s="15">
        <f t="shared" si="0"/>
        <v>-0.15463917525773196</v>
      </c>
      <c r="L25" s="15">
        <f t="shared" si="0"/>
        <v>-0.18085106382978725</v>
      </c>
      <c r="M25" s="15">
        <f t="shared" si="0"/>
        <v>-0.13</v>
      </c>
      <c r="N25" s="15">
        <f t="shared" si="1"/>
        <v>-0.17748676511563111</v>
      </c>
    </row>
    <row r="26" spans="2:14" ht="20" customHeight="1" thickBot="1" x14ac:dyDescent="0.2">
      <c r="B26" s="7" t="s">
        <v>17</v>
      </c>
      <c r="C26" s="12">
        <v>665</v>
      </c>
      <c r="D26" s="12">
        <v>384</v>
      </c>
      <c r="E26" s="12">
        <v>281</v>
      </c>
      <c r="F26" s="15">
        <f>+C26/'Evolución Denuncias'!C26</f>
        <v>0.12808166409861324</v>
      </c>
      <c r="G26" s="12">
        <v>736</v>
      </c>
      <c r="H26" s="12">
        <v>402</v>
      </c>
      <c r="I26" s="12">
        <v>334</v>
      </c>
      <c r="J26" s="15">
        <f>+G26/'Evolución Denuncias'!K26</f>
        <v>0.13049645390070921</v>
      </c>
      <c r="K26" s="15">
        <f t="shared" si="0"/>
        <v>0.10676691729323308</v>
      </c>
      <c r="L26" s="15">
        <f t="shared" si="0"/>
        <v>4.6875E-2</v>
      </c>
      <c r="M26" s="15">
        <f t="shared" si="0"/>
        <v>0.18861209964412812</v>
      </c>
      <c r="N26" s="15">
        <f t="shared" si="1"/>
        <v>1.8853516770650069E-2</v>
      </c>
    </row>
    <row r="27" spans="2:14" ht="20" customHeight="1" thickBot="1" x14ac:dyDescent="0.2">
      <c r="B27" s="8" t="s">
        <v>18</v>
      </c>
      <c r="C27" s="12">
        <v>86</v>
      </c>
      <c r="D27" s="12">
        <v>49</v>
      </c>
      <c r="E27" s="12">
        <v>37</v>
      </c>
      <c r="F27" s="15">
        <f>+C27/'Evolución Denuncias'!C27</f>
        <v>0.11829436038514443</v>
      </c>
      <c r="G27" s="12">
        <v>104</v>
      </c>
      <c r="H27" s="12">
        <v>60</v>
      </c>
      <c r="I27" s="12">
        <v>44</v>
      </c>
      <c r="J27" s="15">
        <f>+G27/'Evolución Denuncias'!K27</f>
        <v>0.12395709177592372</v>
      </c>
      <c r="K27" s="15">
        <f t="shared" si="0"/>
        <v>0.20930232558139536</v>
      </c>
      <c r="L27" s="15">
        <f t="shared" si="0"/>
        <v>0.22448979591836735</v>
      </c>
      <c r="M27" s="15">
        <f t="shared" si="0"/>
        <v>0.1891891891891892</v>
      </c>
      <c r="N27" s="15">
        <f t="shared" si="1"/>
        <v>4.7869833966238867E-2</v>
      </c>
    </row>
    <row r="28" spans="2:14" ht="20" customHeight="1" thickBot="1" x14ac:dyDescent="0.2">
      <c r="B28" s="9" t="s">
        <v>19</v>
      </c>
      <c r="C28" s="13">
        <v>16464</v>
      </c>
      <c r="D28" s="13">
        <v>10212</v>
      </c>
      <c r="E28" s="13">
        <v>6252</v>
      </c>
      <c r="F28" s="16">
        <f>+C28/'Evolución Denuncias'!C28</f>
        <v>9.9023835730138399E-2</v>
      </c>
      <c r="G28" s="13">
        <v>17347</v>
      </c>
      <c r="H28" s="13">
        <v>11106</v>
      </c>
      <c r="I28" s="13">
        <v>6241</v>
      </c>
      <c r="J28" s="16">
        <f>+G28/'Evolución Denuncias'!K28</f>
        <v>0.10389851522211774</v>
      </c>
      <c r="K28" s="16">
        <f t="shared" si="0"/>
        <v>5.3632167152575315E-2</v>
      </c>
      <c r="L28" s="16">
        <f t="shared" si="0"/>
        <v>8.7544065804935373E-2</v>
      </c>
      <c r="M28" s="16">
        <f t="shared" si="0"/>
        <v>-1.7594369801663468E-3</v>
      </c>
      <c r="N28" s="16">
        <f t="shared" si="1"/>
        <v>4.9227334570879543E-2</v>
      </c>
    </row>
  </sheetData>
  <mergeCells count="10">
    <mergeCell ref="A8:B10"/>
    <mergeCell ref="J9:J10"/>
    <mergeCell ref="C8:F8"/>
    <mergeCell ref="G8:J8"/>
    <mergeCell ref="K8:N8"/>
    <mergeCell ref="C9:E9"/>
    <mergeCell ref="F9:F10"/>
    <mergeCell ref="G9:I9"/>
    <mergeCell ref="K9:M9"/>
    <mergeCell ref="N9:N10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:K28"/>
  <sheetViews>
    <sheetView workbookViewId="0"/>
  </sheetViews>
  <sheetFormatPr baseColWidth="10" defaultRowHeight="13" x14ac:dyDescent="0.15"/>
  <cols>
    <col min="1" max="1" width="8.6640625" customWidth="1"/>
    <col min="2" max="2" width="23.5" bestFit="1" customWidth="1"/>
    <col min="3" max="3" width="20.6640625" customWidth="1"/>
    <col min="4" max="4" width="12.83203125" customWidth="1"/>
    <col min="5" max="5" width="13.1640625" bestFit="1" customWidth="1"/>
    <col min="6" max="6" width="18.6640625" bestFit="1" customWidth="1"/>
    <col min="7" max="7" width="11.33203125" bestFit="1" customWidth="1"/>
    <col min="8" max="8" width="13.1640625" bestFit="1" customWidth="1"/>
    <col min="9" max="9" width="18.6640625" bestFit="1" customWidth="1"/>
    <col min="10" max="10" width="14.33203125" customWidth="1"/>
    <col min="11" max="11" width="14.1640625" customWidth="1"/>
    <col min="12" max="18" width="20.6640625" customWidth="1"/>
    <col min="19" max="19" width="11.83203125" customWidth="1"/>
  </cols>
  <sheetData>
    <row r="8" spans="2:11" ht="47.25" customHeight="1" x14ac:dyDescent="0.15"/>
    <row r="9" spans="2:11" ht="44.25" customHeight="1" thickBot="1" x14ac:dyDescent="0.2">
      <c r="C9" s="29">
        <v>2017</v>
      </c>
      <c r="D9" s="30"/>
      <c r="E9" s="30"/>
      <c r="F9" s="29">
        <v>2018</v>
      </c>
      <c r="G9" s="30"/>
      <c r="H9" s="30"/>
      <c r="I9" s="29" t="s">
        <v>109</v>
      </c>
      <c r="J9" s="30"/>
      <c r="K9" s="30"/>
    </row>
    <row r="10" spans="2:11" ht="44.25" customHeight="1" thickBot="1" x14ac:dyDescent="0.2">
      <c r="C10" s="11" t="s">
        <v>36</v>
      </c>
      <c r="D10" s="11" t="s">
        <v>37</v>
      </c>
      <c r="E10" s="11" t="s">
        <v>38</v>
      </c>
      <c r="F10" s="11" t="s">
        <v>36</v>
      </c>
      <c r="G10" s="11" t="s">
        <v>37</v>
      </c>
      <c r="H10" s="11" t="s">
        <v>38</v>
      </c>
      <c r="I10" s="11" t="s">
        <v>36</v>
      </c>
      <c r="J10" s="11" t="s">
        <v>37</v>
      </c>
      <c r="K10" s="11" t="s">
        <v>38</v>
      </c>
    </row>
    <row r="11" spans="2:11" ht="20" customHeight="1" thickBot="1" x14ac:dyDescent="0.2">
      <c r="B11" s="5" t="s">
        <v>2</v>
      </c>
      <c r="C11" s="12">
        <v>34542</v>
      </c>
      <c r="D11" s="12">
        <v>27401</v>
      </c>
      <c r="E11" s="12">
        <v>7141</v>
      </c>
      <c r="F11" s="12">
        <v>33590</v>
      </c>
      <c r="G11" s="12">
        <v>26486</v>
      </c>
      <c r="H11" s="12">
        <v>7104</v>
      </c>
      <c r="I11" s="15">
        <f>IF(C11&gt;0,(F11-C11)/C11,"-")</f>
        <v>-2.7560650801922298E-2</v>
      </c>
      <c r="J11" s="15">
        <f>IF(D11&gt;0,(G11-D11)/D11,"-")</f>
        <v>-3.3392941863435638E-2</v>
      </c>
      <c r="K11" s="15">
        <f>IF(E11&gt;0,(H11-E11)/E11,"-")</f>
        <v>-5.1813471502590676E-3</v>
      </c>
    </row>
    <row r="12" spans="2:11" ht="20" customHeight="1" thickBot="1" x14ac:dyDescent="0.2">
      <c r="B12" s="6" t="s">
        <v>3</v>
      </c>
      <c r="C12" s="12">
        <v>3812</v>
      </c>
      <c r="D12" s="12">
        <v>2310</v>
      </c>
      <c r="E12" s="12">
        <v>1502</v>
      </c>
      <c r="F12" s="12">
        <v>3864</v>
      </c>
      <c r="G12" s="12">
        <v>2629</v>
      </c>
      <c r="H12" s="12">
        <v>1235</v>
      </c>
      <c r="I12" s="15">
        <f t="shared" ref="I12:K28" si="0">IF(C12&gt;0,(F12-C12)/C12,"-")</f>
        <v>1.3641133263378805E-2</v>
      </c>
      <c r="J12" s="15">
        <f t="shared" si="0"/>
        <v>0.1380952380952381</v>
      </c>
      <c r="K12" s="15">
        <f t="shared" si="0"/>
        <v>-0.177762982689747</v>
      </c>
    </row>
    <row r="13" spans="2:11" ht="20" customHeight="1" thickBot="1" x14ac:dyDescent="0.2">
      <c r="B13" s="6" t="s">
        <v>4</v>
      </c>
      <c r="C13" s="12">
        <v>2505</v>
      </c>
      <c r="D13" s="12">
        <v>1939</v>
      </c>
      <c r="E13" s="12">
        <v>566</v>
      </c>
      <c r="F13" s="12">
        <v>2723</v>
      </c>
      <c r="G13" s="12">
        <v>2242</v>
      </c>
      <c r="H13" s="12">
        <v>481</v>
      </c>
      <c r="I13" s="15">
        <f t="shared" si="0"/>
        <v>8.7025948103792411E-2</v>
      </c>
      <c r="J13" s="15">
        <f t="shared" si="0"/>
        <v>0.15626611655492523</v>
      </c>
      <c r="K13" s="15">
        <f t="shared" si="0"/>
        <v>-0.15017667844522969</v>
      </c>
    </row>
    <row r="14" spans="2:11" ht="20" customHeight="1" thickBot="1" x14ac:dyDescent="0.2">
      <c r="B14" s="6" t="s">
        <v>5</v>
      </c>
      <c r="C14" s="12">
        <v>5368</v>
      </c>
      <c r="D14" s="12">
        <v>3082</v>
      </c>
      <c r="E14" s="12">
        <v>2286</v>
      </c>
      <c r="F14" s="12">
        <v>5825</v>
      </c>
      <c r="G14" s="12">
        <v>3311</v>
      </c>
      <c r="H14" s="12">
        <v>2514</v>
      </c>
      <c r="I14" s="15">
        <f t="shared" si="0"/>
        <v>8.5134128166915055E-2</v>
      </c>
      <c r="J14" s="15">
        <f t="shared" si="0"/>
        <v>7.4302401038286822E-2</v>
      </c>
      <c r="K14" s="15">
        <f t="shared" si="0"/>
        <v>9.9737532808398949E-2</v>
      </c>
    </row>
    <row r="15" spans="2:11" ht="20" customHeight="1" thickBot="1" x14ac:dyDescent="0.2">
      <c r="B15" s="6" t="s">
        <v>6</v>
      </c>
      <c r="C15" s="12">
        <v>8875</v>
      </c>
      <c r="D15" s="12">
        <v>7043</v>
      </c>
      <c r="E15" s="12">
        <v>1832</v>
      </c>
      <c r="F15" s="12">
        <v>8466</v>
      </c>
      <c r="G15" s="12">
        <v>6806</v>
      </c>
      <c r="H15" s="12">
        <v>1660</v>
      </c>
      <c r="I15" s="15">
        <f t="shared" si="0"/>
        <v>-4.6084507042253524E-2</v>
      </c>
      <c r="J15" s="15">
        <f t="shared" si="0"/>
        <v>-3.3650433054096263E-2</v>
      </c>
      <c r="K15" s="15">
        <f t="shared" si="0"/>
        <v>-9.3886462882096067E-2</v>
      </c>
    </row>
    <row r="16" spans="2:11" ht="20" customHeight="1" thickBot="1" x14ac:dyDescent="0.2">
      <c r="B16" s="6" t="s">
        <v>7</v>
      </c>
      <c r="C16" s="12">
        <v>1717</v>
      </c>
      <c r="D16" s="12">
        <v>1523</v>
      </c>
      <c r="E16" s="12">
        <v>194</v>
      </c>
      <c r="F16" s="12">
        <v>2038</v>
      </c>
      <c r="G16" s="12">
        <v>1701</v>
      </c>
      <c r="H16" s="12">
        <v>337</v>
      </c>
      <c r="I16" s="15">
        <f t="shared" si="0"/>
        <v>0.18695398951659872</v>
      </c>
      <c r="J16" s="15">
        <f t="shared" si="0"/>
        <v>0.11687458962573867</v>
      </c>
      <c r="K16" s="15">
        <f t="shared" si="0"/>
        <v>0.73711340206185572</v>
      </c>
    </row>
    <row r="17" spans="2:11" ht="20" customHeight="1" thickBot="1" x14ac:dyDescent="0.2">
      <c r="B17" s="6" t="s">
        <v>8</v>
      </c>
      <c r="C17" s="12">
        <v>5167</v>
      </c>
      <c r="D17" s="12">
        <v>4067</v>
      </c>
      <c r="E17" s="12">
        <v>1100</v>
      </c>
      <c r="F17" s="12">
        <v>4993</v>
      </c>
      <c r="G17" s="12">
        <v>3919</v>
      </c>
      <c r="H17" s="12">
        <v>1074</v>
      </c>
      <c r="I17" s="15">
        <f t="shared" si="0"/>
        <v>-3.3675246758273658E-2</v>
      </c>
      <c r="J17" s="15">
        <f t="shared" si="0"/>
        <v>-3.6390459798377184E-2</v>
      </c>
      <c r="K17" s="15">
        <f t="shared" si="0"/>
        <v>-2.3636363636363636E-2</v>
      </c>
    </row>
    <row r="18" spans="2:11" ht="20" customHeight="1" thickBot="1" x14ac:dyDescent="0.2">
      <c r="B18" s="6" t="s">
        <v>9</v>
      </c>
      <c r="C18" s="12">
        <v>4888</v>
      </c>
      <c r="D18" s="12">
        <v>3667</v>
      </c>
      <c r="E18" s="12">
        <v>1221</v>
      </c>
      <c r="F18" s="12">
        <v>5321</v>
      </c>
      <c r="G18" s="12">
        <v>3924</v>
      </c>
      <c r="H18" s="12">
        <v>1397</v>
      </c>
      <c r="I18" s="15">
        <f t="shared" si="0"/>
        <v>8.8584288052373159E-2</v>
      </c>
      <c r="J18" s="15">
        <f t="shared" si="0"/>
        <v>7.00845377692937E-2</v>
      </c>
      <c r="K18" s="15">
        <f t="shared" si="0"/>
        <v>0.14414414414414414</v>
      </c>
    </row>
    <row r="19" spans="2:11" ht="20" customHeight="1" thickBot="1" x14ac:dyDescent="0.2">
      <c r="B19" s="6" t="s">
        <v>10</v>
      </c>
      <c r="C19" s="12">
        <v>21870</v>
      </c>
      <c r="D19" s="12">
        <v>14252</v>
      </c>
      <c r="E19" s="12">
        <v>7618</v>
      </c>
      <c r="F19" s="12">
        <v>21248</v>
      </c>
      <c r="G19" s="12">
        <v>12980</v>
      </c>
      <c r="H19" s="12">
        <v>8268</v>
      </c>
      <c r="I19" s="15">
        <f t="shared" si="0"/>
        <v>-2.8440786465477822E-2</v>
      </c>
      <c r="J19" s="15">
        <f t="shared" si="0"/>
        <v>-8.9250631490317145E-2</v>
      </c>
      <c r="K19" s="15">
        <f t="shared" si="0"/>
        <v>8.5324232081911269E-2</v>
      </c>
    </row>
    <row r="20" spans="2:11" ht="20" customHeight="1" thickBot="1" x14ac:dyDescent="0.2">
      <c r="B20" s="6" t="s">
        <v>11</v>
      </c>
      <c r="C20" s="12">
        <v>21366</v>
      </c>
      <c r="D20" s="12">
        <v>13699</v>
      </c>
      <c r="E20" s="12">
        <v>7667</v>
      </c>
      <c r="F20" s="12">
        <v>21892</v>
      </c>
      <c r="G20" s="12">
        <v>13944</v>
      </c>
      <c r="H20" s="12">
        <v>7948</v>
      </c>
      <c r="I20" s="15">
        <f t="shared" si="0"/>
        <v>2.4618552840962277E-2</v>
      </c>
      <c r="J20" s="15">
        <f t="shared" si="0"/>
        <v>1.7884517118037811E-2</v>
      </c>
      <c r="K20" s="15">
        <f t="shared" si="0"/>
        <v>3.6650580409547412E-2</v>
      </c>
    </row>
    <row r="21" spans="2:11" ht="20" customHeight="1" thickBot="1" x14ac:dyDescent="0.2">
      <c r="B21" s="6" t="s">
        <v>12</v>
      </c>
      <c r="C21" s="12">
        <v>2664</v>
      </c>
      <c r="D21" s="12">
        <v>2431</v>
      </c>
      <c r="E21" s="12">
        <v>233</v>
      </c>
      <c r="F21" s="12">
        <v>2298</v>
      </c>
      <c r="G21" s="12">
        <v>2069</v>
      </c>
      <c r="H21" s="12">
        <v>229</v>
      </c>
      <c r="I21" s="15">
        <f t="shared" si="0"/>
        <v>-0.1373873873873874</v>
      </c>
      <c r="J21" s="15">
        <f t="shared" si="0"/>
        <v>-0.14890991361579597</v>
      </c>
      <c r="K21" s="15">
        <f t="shared" si="0"/>
        <v>-1.7167381974248927E-2</v>
      </c>
    </row>
    <row r="22" spans="2:11" ht="20" customHeight="1" thickBot="1" x14ac:dyDescent="0.2">
      <c r="B22" s="6" t="s">
        <v>13</v>
      </c>
      <c r="C22" s="12">
        <v>6001</v>
      </c>
      <c r="D22" s="12">
        <v>5036</v>
      </c>
      <c r="E22" s="12">
        <v>965</v>
      </c>
      <c r="F22" s="12">
        <v>6183</v>
      </c>
      <c r="G22" s="12">
        <v>5110</v>
      </c>
      <c r="H22" s="12">
        <v>1073</v>
      </c>
      <c r="I22" s="15">
        <f t="shared" si="0"/>
        <v>3.0328278620229961E-2</v>
      </c>
      <c r="J22" s="15">
        <f t="shared" si="0"/>
        <v>1.4694201747418586E-2</v>
      </c>
      <c r="K22" s="15">
        <f t="shared" si="0"/>
        <v>0.11191709844559586</v>
      </c>
    </row>
    <row r="23" spans="2:11" ht="20" customHeight="1" thickBot="1" x14ac:dyDescent="0.2">
      <c r="B23" s="6" t="s">
        <v>14</v>
      </c>
      <c r="C23" s="12">
        <v>25251</v>
      </c>
      <c r="D23" s="12">
        <v>14633</v>
      </c>
      <c r="E23" s="12">
        <v>10618</v>
      </c>
      <c r="F23" s="12">
        <v>25491</v>
      </c>
      <c r="G23" s="12">
        <v>14444</v>
      </c>
      <c r="H23" s="12">
        <v>11047</v>
      </c>
      <c r="I23" s="15">
        <f t="shared" si="0"/>
        <v>9.5045740762742074E-3</v>
      </c>
      <c r="J23" s="15">
        <f t="shared" si="0"/>
        <v>-1.2916011754254083E-2</v>
      </c>
      <c r="K23" s="15">
        <f t="shared" si="0"/>
        <v>4.0403089093991339E-2</v>
      </c>
    </row>
    <row r="24" spans="2:11" ht="20" customHeight="1" thickBot="1" x14ac:dyDescent="0.2">
      <c r="B24" s="6" t="s">
        <v>15</v>
      </c>
      <c r="C24" s="12">
        <v>6443</v>
      </c>
      <c r="D24" s="12">
        <v>3986</v>
      </c>
      <c r="E24" s="12">
        <v>2457</v>
      </c>
      <c r="F24" s="12">
        <v>6345</v>
      </c>
      <c r="G24" s="12">
        <v>3754</v>
      </c>
      <c r="H24" s="12">
        <v>2591</v>
      </c>
      <c r="I24" s="15">
        <f t="shared" si="0"/>
        <v>-1.521030575818718E-2</v>
      </c>
      <c r="J24" s="15">
        <f t="shared" si="0"/>
        <v>-5.8203712995484193E-2</v>
      </c>
      <c r="K24" s="15">
        <f t="shared" si="0"/>
        <v>5.4538054538054541E-2</v>
      </c>
    </row>
    <row r="25" spans="2:11" ht="20" customHeight="1" thickBot="1" x14ac:dyDescent="0.2">
      <c r="B25" s="6" t="s">
        <v>16</v>
      </c>
      <c r="C25" s="12">
        <v>1803</v>
      </c>
      <c r="D25" s="12">
        <v>1087</v>
      </c>
      <c r="E25" s="12">
        <v>716</v>
      </c>
      <c r="F25" s="12">
        <v>1828</v>
      </c>
      <c r="G25" s="12">
        <v>1101</v>
      </c>
      <c r="H25" s="12">
        <v>727</v>
      </c>
      <c r="I25" s="15">
        <f t="shared" si="0"/>
        <v>1.3865779256794232E-2</v>
      </c>
      <c r="J25" s="15">
        <f t="shared" si="0"/>
        <v>1.2879484820607176E-2</v>
      </c>
      <c r="K25" s="15">
        <f t="shared" si="0"/>
        <v>1.5363128491620111E-2</v>
      </c>
    </row>
    <row r="26" spans="2:11" ht="20" customHeight="1" thickBot="1" x14ac:dyDescent="0.2">
      <c r="B26" s="7" t="s">
        <v>17</v>
      </c>
      <c r="C26" s="12">
        <v>5224</v>
      </c>
      <c r="D26" s="12">
        <v>3518</v>
      </c>
      <c r="E26" s="12">
        <v>1706</v>
      </c>
      <c r="F26" s="12">
        <v>5651</v>
      </c>
      <c r="G26" s="12">
        <v>3725</v>
      </c>
      <c r="H26" s="12">
        <v>1926</v>
      </c>
      <c r="I26" s="15">
        <f t="shared" si="0"/>
        <v>8.1738131699846867E-2</v>
      </c>
      <c r="J26" s="15">
        <f t="shared" si="0"/>
        <v>5.884025014212621E-2</v>
      </c>
      <c r="K26" s="15">
        <f t="shared" si="0"/>
        <v>0.12895662368112543</v>
      </c>
    </row>
    <row r="27" spans="2:11" ht="20" customHeight="1" thickBot="1" x14ac:dyDescent="0.2">
      <c r="B27" s="8" t="s">
        <v>18</v>
      </c>
      <c r="C27" s="12">
        <v>718</v>
      </c>
      <c r="D27" s="12">
        <v>430</v>
      </c>
      <c r="E27" s="12">
        <v>288</v>
      </c>
      <c r="F27" s="12">
        <v>834</v>
      </c>
      <c r="G27" s="12">
        <v>541</v>
      </c>
      <c r="H27" s="12">
        <v>293</v>
      </c>
      <c r="I27" s="15">
        <f t="shared" si="0"/>
        <v>0.16155988857938719</v>
      </c>
      <c r="J27" s="15">
        <f t="shared" si="0"/>
        <v>0.25813953488372093</v>
      </c>
      <c r="K27" s="15">
        <f t="shared" si="0"/>
        <v>1.7361111111111112E-2</v>
      </c>
    </row>
    <row r="28" spans="2:11" ht="20" customHeight="1" thickBot="1" x14ac:dyDescent="0.2">
      <c r="B28" s="9" t="s">
        <v>19</v>
      </c>
      <c r="C28" s="13">
        <v>158214</v>
      </c>
      <c r="D28" s="13">
        <v>110104</v>
      </c>
      <c r="E28" s="13">
        <v>48110</v>
      </c>
      <c r="F28" s="13">
        <v>158590</v>
      </c>
      <c r="G28" s="13">
        <v>108686</v>
      </c>
      <c r="H28" s="13">
        <v>49904</v>
      </c>
      <c r="I28" s="16">
        <f t="shared" si="0"/>
        <v>2.3765279937300113E-3</v>
      </c>
      <c r="J28" s="16">
        <f t="shared" si="0"/>
        <v>-1.2878732834411103E-2</v>
      </c>
      <c r="K28" s="16">
        <f t="shared" si="0"/>
        <v>3.7289544793182292E-2</v>
      </c>
    </row>
  </sheetData>
  <mergeCells count="3">
    <mergeCell ref="C9:E9"/>
    <mergeCell ref="F9:H9"/>
    <mergeCell ref="I9:K9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8:N28"/>
  <sheetViews>
    <sheetView workbookViewId="0"/>
  </sheetViews>
  <sheetFormatPr baseColWidth="10" defaultRowHeight="13" x14ac:dyDescent="0.15"/>
  <cols>
    <col min="1" max="1" width="8.6640625" customWidth="1"/>
    <col min="2" max="2" width="26.33203125" customWidth="1"/>
    <col min="3" max="3" width="10.5" bestFit="1" customWidth="1"/>
    <col min="4" max="4" width="13.33203125" bestFit="1" customWidth="1"/>
    <col min="5" max="5" width="12.1640625" bestFit="1" customWidth="1"/>
    <col min="6" max="6" width="12.5" bestFit="1" customWidth="1"/>
    <col min="7" max="7" width="10.5" bestFit="1" customWidth="1"/>
    <col min="8" max="8" width="13.33203125" bestFit="1" customWidth="1"/>
    <col min="9" max="9" width="12.1640625" bestFit="1" customWidth="1"/>
    <col min="10" max="10" width="12.5" bestFit="1" customWidth="1"/>
    <col min="11" max="11" width="10.5" bestFit="1" customWidth="1"/>
    <col min="12" max="12" width="13.33203125" bestFit="1" customWidth="1"/>
    <col min="13" max="13" width="12.1640625" bestFit="1" customWidth="1"/>
    <col min="14" max="14" width="12.5" bestFit="1" customWidth="1"/>
    <col min="15" max="18" width="20.6640625" customWidth="1"/>
    <col min="19" max="19" width="11.83203125" customWidth="1"/>
  </cols>
  <sheetData>
    <row r="8" spans="2:14" ht="37.5" customHeight="1" x14ac:dyDescent="0.15"/>
    <row r="9" spans="2:14" ht="44.25" customHeight="1" thickBot="1" x14ac:dyDescent="0.2">
      <c r="C9" s="29">
        <v>2017</v>
      </c>
      <c r="D9" s="30"/>
      <c r="E9" s="30"/>
      <c r="F9" s="30"/>
      <c r="G9" s="30">
        <v>2018</v>
      </c>
      <c r="H9" s="30"/>
      <c r="I9" s="30"/>
      <c r="J9" s="30"/>
      <c r="K9" s="30" t="s">
        <v>109</v>
      </c>
      <c r="L9" s="30"/>
      <c r="M9" s="30"/>
      <c r="N9" s="30"/>
    </row>
    <row r="10" spans="2:14" ht="44.25" customHeight="1" thickBot="1" x14ac:dyDescent="0.2">
      <c r="C10" s="11" t="s">
        <v>39</v>
      </c>
      <c r="D10" s="11" t="s">
        <v>40</v>
      </c>
      <c r="E10" s="11" t="s">
        <v>41</v>
      </c>
      <c r="F10" s="11" t="s">
        <v>42</v>
      </c>
      <c r="G10" s="11" t="s">
        <v>39</v>
      </c>
      <c r="H10" s="11" t="s">
        <v>40</v>
      </c>
      <c r="I10" s="11" t="s">
        <v>41</v>
      </c>
      <c r="J10" s="11" t="s">
        <v>42</v>
      </c>
      <c r="K10" s="11" t="s">
        <v>39</v>
      </c>
      <c r="L10" s="11" t="s">
        <v>40</v>
      </c>
      <c r="M10" s="11" t="s">
        <v>41</v>
      </c>
      <c r="N10" s="11" t="s">
        <v>42</v>
      </c>
    </row>
    <row r="11" spans="2:14" ht="20" customHeight="1" thickBot="1" x14ac:dyDescent="0.2">
      <c r="B11" s="5" t="s">
        <v>2</v>
      </c>
      <c r="C11" s="12">
        <v>8738</v>
      </c>
      <c r="D11" s="12">
        <v>59</v>
      </c>
      <c r="E11" s="12">
        <v>6585</v>
      </c>
      <c r="F11" s="12">
        <v>2094</v>
      </c>
      <c r="G11" s="12">
        <v>8763</v>
      </c>
      <c r="H11" s="12">
        <v>55</v>
      </c>
      <c r="I11" s="12">
        <v>6728</v>
      </c>
      <c r="J11" s="12">
        <v>1980</v>
      </c>
      <c r="K11" s="15">
        <f>IF(C11=0,"-",(G11-C11)/C11)</f>
        <v>2.8610666056305789E-3</v>
      </c>
      <c r="L11" s="15">
        <f>IF(D11=0,"-",(H11-D11)/D11)</f>
        <v>-6.7796610169491525E-2</v>
      </c>
      <c r="M11" s="15">
        <f>IF(E11=0,"-",(I11-E11)/E11)</f>
        <v>2.1716021260440393E-2</v>
      </c>
      <c r="N11" s="15">
        <f>IF(F11=0,"-",(J11-F11)/F11)</f>
        <v>-5.4441260744985676E-2</v>
      </c>
    </row>
    <row r="12" spans="2:14" ht="20" customHeight="1" thickBot="1" x14ac:dyDescent="0.2">
      <c r="B12" s="6" t="s">
        <v>3</v>
      </c>
      <c r="C12" s="12">
        <v>785</v>
      </c>
      <c r="D12" s="12">
        <v>15</v>
      </c>
      <c r="E12" s="12">
        <v>630</v>
      </c>
      <c r="F12" s="12">
        <v>140</v>
      </c>
      <c r="G12" s="12">
        <v>715</v>
      </c>
      <c r="H12" s="12">
        <v>0</v>
      </c>
      <c r="I12" s="12">
        <v>589</v>
      </c>
      <c r="J12" s="12">
        <v>126</v>
      </c>
      <c r="K12" s="15">
        <f t="shared" ref="K12:N28" si="0">IF(C12=0,"-",(G12-C12)/C12)</f>
        <v>-8.9171974522292988E-2</v>
      </c>
      <c r="L12" s="15">
        <f t="shared" si="0"/>
        <v>-1</v>
      </c>
      <c r="M12" s="15">
        <f t="shared" si="0"/>
        <v>-6.5079365079365084E-2</v>
      </c>
      <c r="N12" s="15">
        <f t="shared" si="0"/>
        <v>-0.1</v>
      </c>
    </row>
    <row r="13" spans="2:14" ht="20" customHeight="1" thickBot="1" x14ac:dyDescent="0.2">
      <c r="B13" s="6" t="s">
        <v>4</v>
      </c>
      <c r="C13" s="12">
        <v>822</v>
      </c>
      <c r="D13" s="12">
        <v>1</v>
      </c>
      <c r="E13" s="12">
        <v>566</v>
      </c>
      <c r="F13" s="12">
        <v>255</v>
      </c>
      <c r="G13" s="12">
        <v>847</v>
      </c>
      <c r="H13" s="12">
        <v>3</v>
      </c>
      <c r="I13" s="12">
        <v>615</v>
      </c>
      <c r="J13" s="12">
        <v>230</v>
      </c>
      <c r="K13" s="15">
        <f t="shared" si="0"/>
        <v>3.0413625304136254E-2</v>
      </c>
      <c r="L13" s="15">
        <f t="shared" si="0"/>
        <v>2</v>
      </c>
      <c r="M13" s="15">
        <f t="shared" si="0"/>
        <v>8.6572438162544174E-2</v>
      </c>
      <c r="N13" s="15">
        <f t="shared" si="0"/>
        <v>-9.8039215686274508E-2</v>
      </c>
    </row>
    <row r="14" spans="2:14" ht="20" customHeight="1" thickBot="1" x14ac:dyDescent="0.2">
      <c r="B14" s="6" t="s">
        <v>5</v>
      </c>
      <c r="C14" s="12">
        <v>906</v>
      </c>
      <c r="D14" s="12">
        <v>0</v>
      </c>
      <c r="E14" s="12">
        <v>775</v>
      </c>
      <c r="F14" s="12">
        <v>131</v>
      </c>
      <c r="G14" s="12">
        <v>982</v>
      </c>
      <c r="H14" s="12">
        <v>0</v>
      </c>
      <c r="I14" s="12">
        <v>832</v>
      </c>
      <c r="J14" s="12">
        <v>150</v>
      </c>
      <c r="K14" s="15">
        <f t="shared" si="0"/>
        <v>8.3885209713024281E-2</v>
      </c>
      <c r="L14" s="15" t="str">
        <f t="shared" si="0"/>
        <v>-</v>
      </c>
      <c r="M14" s="15">
        <f t="shared" si="0"/>
        <v>7.3548387096774193E-2</v>
      </c>
      <c r="N14" s="15">
        <f t="shared" si="0"/>
        <v>0.14503816793893129</v>
      </c>
    </row>
    <row r="15" spans="2:14" ht="20" customHeight="1" thickBot="1" x14ac:dyDescent="0.2">
      <c r="B15" s="6" t="s">
        <v>6</v>
      </c>
      <c r="C15" s="12">
        <v>2125</v>
      </c>
      <c r="D15" s="12">
        <v>43</v>
      </c>
      <c r="E15" s="12">
        <v>1337</v>
      </c>
      <c r="F15" s="12">
        <v>735</v>
      </c>
      <c r="G15" s="12">
        <v>2199</v>
      </c>
      <c r="H15" s="12">
        <v>45</v>
      </c>
      <c r="I15" s="12">
        <v>1326</v>
      </c>
      <c r="J15" s="12">
        <v>827</v>
      </c>
      <c r="K15" s="15">
        <f t="shared" si="0"/>
        <v>3.4823529411764705E-2</v>
      </c>
      <c r="L15" s="15">
        <f t="shared" si="0"/>
        <v>4.6511627906976744E-2</v>
      </c>
      <c r="M15" s="15">
        <f t="shared" si="0"/>
        <v>-8.2273747195213166E-3</v>
      </c>
      <c r="N15" s="15">
        <f t="shared" si="0"/>
        <v>0.1251700680272109</v>
      </c>
    </row>
    <row r="16" spans="2:14" ht="20" customHeight="1" thickBot="1" x14ac:dyDescent="0.2">
      <c r="B16" s="6" t="s">
        <v>7</v>
      </c>
      <c r="C16" s="12">
        <v>296</v>
      </c>
      <c r="D16" s="12">
        <v>0</v>
      </c>
      <c r="E16" s="12">
        <v>193</v>
      </c>
      <c r="F16" s="12">
        <v>103</v>
      </c>
      <c r="G16" s="12">
        <v>352</v>
      </c>
      <c r="H16" s="12">
        <v>0</v>
      </c>
      <c r="I16" s="12">
        <v>240</v>
      </c>
      <c r="J16" s="12">
        <v>112</v>
      </c>
      <c r="K16" s="15">
        <f t="shared" si="0"/>
        <v>0.1891891891891892</v>
      </c>
      <c r="L16" s="15" t="str">
        <f t="shared" si="0"/>
        <v>-</v>
      </c>
      <c r="M16" s="15">
        <f t="shared" si="0"/>
        <v>0.24352331606217617</v>
      </c>
      <c r="N16" s="15">
        <f t="shared" si="0"/>
        <v>8.7378640776699032E-2</v>
      </c>
    </row>
    <row r="17" spans="2:14" ht="20" customHeight="1" thickBot="1" x14ac:dyDescent="0.2">
      <c r="B17" s="6" t="s">
        <v>8</v>
      </c>
      <c r="C17" s="12">
        <v>1597</v>
      </c>
      <c r="D17" s="12">
        <v>0</v>
      </c>
      <c r="E17" s="12">
        <v>1186</v>
      </c>
      <c r="F17" s="12">
        <v>411</v>
      </c>
      <c r="G17" s="12">
        <v>1487</v>
      </c>
      <c r="H17" s="12">
        <v>0</v>
      </c>
      <c r="I17" s="12">
        <v>1079</v>
      </c>
      <c r="J17" s="12">
        <v>408</v>
      </c>
      <c r="K17" s="15">
        <f t="shared" si="0"/>
        <v>-6.887914840325611E-2</v>
      </c>
      <c r="L17" s="15" t="str">
        <f t="shared" si="0"/>
        <v>-</v>
      </c>
      <c r="M17" s="15">
        <f t="shared" si="0"/>
        <v>-9.0219224283305227E-2</v>
      </c>
      <c r="N17" s="15">
        <f t="shared" si="0"/>
        <v>-7.2992700729927005E-3</v>
      </c>
    </row>
    <row r="18" spans="2:14" ht="20" customHeight="1" thickBot="1" x14ac:dyDescent="0.2">
      <c r="B18" s="6" t="s">
        <v>9</v>
      </c>
      <c r="C18" s="12">
        <v>1593</v>
      </c>
      <c r="D18" s="12">
        <v>4</v>
      </c>
      <c r="E18" s="12">
        <v>1192</v>
      </c>
      <c r="F18" s="12">
        <v>397</v>
      </c>
      <c r="G18" s="12">
        <v>1771</v>
      </c>
      <c r="H18" s="12">
        <v>0</v>
      </c>
      <c r="I18" s="12">
        <v>1286</v>
      </c>
      <c r="J18" s="12">
        <v>485</v>
      </c>
      <c r="K18" s="15">
        <f t="shared" si="0"/>
        <v>0.11173885750156937</v>
      </c>
      <c r="L18" s="15">
        <f t="shared" si="0"/>
        <v>-1</v>
      </c>
      <c r="M18" s="15">
        <f t="shared" si="0"/>
        <v>7.8859060402684561E-2</v>
      </c>
      <c r="N18" s="15">
        <f t="shared" si="0"/>
        <v>0.22166246851385391</v>
      </c>
    </row>
    <row r="19" spans="2:14" ht="20" customHeight="1" thickBot="1" x14ac:dyDescent="0.2">
      <c r="B19" s="6" t="s">
        <v>10</v>
      </c>
      <c r="C19" s="12">
        <v>5454</v>
      </c>
      <c r="D19" s="12">
        <v>182</v>
      </c>
      <c r="E19" s="12">
        <v>2611</v>
      </c>
      <c r="F19" s="12">
        <v>2661</v>
      </c>
      <c r="G19" s="12">
        <v>5252</v>
      </c>
      <c r="H19" s="12">
        <v>155</v>
      </c>
      <c r="I19" s="12">
        <v>2680</v>
      </c>
      <c r="J19" s="12">
        <v>2417</v>
      </c>
      <c r="K19" s="15">
        <f t="shared" si="0"/>
        <v>-3.7037037037037035E-2</v>
      </c>
      <c r="L19" s="15">
        <f t="shared" si="0"/>
        <v>-0.14835164835164835</v>
      </c>
      <c r="M19" s="15">
        <f t="shared" si="0"/>
        <v>2.6426656453466105E-2</v>
      </c>
      <c r="N19" s="15">
        <f t="shared" si="0"/>
        <v>-9.169485155956407E-2</v>
      </c>
    </row>
    <row r="20" spans="2:14" ht="20" customHeight="1" thickBot="1" x14ac:dyDescent="0.2">
      <c r="B20" s="6" t="s">
        <v>11</v>
      </c>
      <c r="C20" s="12">
        <v>4691</v>
      </c>
      <c r="D20" s="12">
        <v>73</v>
      </c>
      <c r="E20" s="12">
        <v>3919</v>
      </c>
      <c r="F20" s="12">
        <v>699</v>
      </c>
      <c r="G20" s="12">
        <v>5069</v>
      </c>
      <c r="H20" s="12">
        <v>51</v>
      </c>
      <c r="I20" s="12">
        <v>4279</v>
      </c>
      <c r="J20" s="12">
        <v>739</v>
      </c>
      <c r="K20" s="15">
        <f t="shared" si="0"/>
        <v>8.057983372415263E-2</v>
      </c>
      <c r="L20" s="15">
        <f t="shared" si="0"/>
        <v>-0.30136986301369861</v>
      </c>
      <c r="M20" s="15">
        <f t="shared" si="0"/>
        <v>9.1860168410308751E-2</v>
      </c>
      <c r="N20" s="15">
        <f t="shared" si="0"/>
        <v>5.7224606580829757E-2</v>
      </c>
    </row>
    <row r="21" spans="2:14" ht="20" customHeight="1" thickBot="1" x14ac:dyDescent="0.2">
      <c r="B21" s="6" t="s">
        <v>12</v>
      </c>
      <c r="C21" s="12">
        <v>792</v>
      </c>
      <c r="D21" s="12">
        <v>1</v>
      </c>
      <c r="E21" s="12">
        <v>620</v>
      </c>
      <c r="F21" s="12">
        <v>171</v>
      </c>
      <c r="G21" s="12">
        <v>834</v>
      </c>
      <c r="H21" s="12">
        <v>16</v>
      </c>
      <c r="I21" s="12">
        <v>660</v>
      </c>
      <c r="J21" s="12">
        <v>158</v>
      </c>
      <c r="K21" s="15">
        <f t="shared" si="0"/>
        <v>5.3030303030303032E-2</v>
      </c>
      <c r="L21" s="15">
        <f t="shared" si="0"/>
        <v>15</v>
      </c>
      <c r="M21" s="15">
        <f t="shared" si="0"/>
        <v>6.4516129032258063E-2</v>
      </c>
      <c r="N21" s="15">
        <f t="shared" si="0"/>
        <v>-7.6023391812865493E-2</v>
      </c>
    </row>
    <row r="22" spans="2:14" ht="20" customHeight="1" thickBot="1" x14ac:dyDescent="0.2">
      <c r="B22" s="6" t="s">
        <v>13</v>
      </c>
      <c r="C22" s="12">
        <v>1928</v>
      </c>
      <c r="D22" s="12">
        <v>13</v>
      </c>
      <c r="E22" s="12">
        <v>1284</v>
      </c>
      <c r="F22" s="12">
        <v>631</v>
      </c>
      <c r="G22" s="12">
        <v>2021</v>
      </c>
      <c r="H22" s="12">
        <v>10</v>
      </c>
      <c r="I22" s="12">
        <v>1357</v>
      </c>
      <c r="J22" s="12">
        <v>654</v>
      </c>
      <c r="K22" s="15">
        <f t="shared" si="0"/>
        <v>4.8236514522821579E-2</v>
      </c>
      <c r="L22" s="15">
        <f t="shared" si="0"/>
        <v>-0.23076923076923078</v>
      </c>
      <c r="M22" s="15">
        <f t="shared" si="0"/>
        <v>5.6853582554517133E-2</v>
      </c>
      <c r="N22" s="15">
        <f t="shared" si="0"/>
        <v>3.6450079239302692E-2</v>
      </c>
    </row>
    <row r="23" spans="2:14" ht="20" customHeight="1" thickBot="1" x14ac:dyDescent="0.2">
      <c r="B23" s="6" t="s">
        <v>14</v>
      </c>
      <c r="C23" s="12">
        <v>5739</v>
      </c>
      <c r="D23" s="12">
        <v>93</v>
      </c>
      <c r="E23" s="12">
        <v>3150</v>
      </c>
      <c r="F23" s="12">
        <v>2496</v>
      </c>
      <c r="G23" s="12">
        <v>5818</v>
      </c>
      <c r="H23" s="12">
        <v>34</v>
      </c>
      <c r="I23" s="12">
        <v>3233</v>
      </c>
      <c r="J23" s="12">
        <v>2551</v>
      </c>
      <c r="K23" s="15">
        <f t="shared" si="0"/>
        <v>1.3765464366614393E-2</v>
      </c>
      <c r="L23" s="15">
        <f t="shared" si="0"/>
        <v>-0.63440860215053763</v>
      </c>
      <c r="M23" s="15">
        <f t="shared" si="0"/>
        <v>2.6349206349206348E-2</v>
      </c>
      <c r="N23" s="15">
        <f t="shared" si="0"/>
        <v>2.2035256410256412E-2</v>
      </c>
    </row>
    <row r="24" spans="2:14" ht="20" customHeight="1" thickBot="1" x14ac:dyDescent="0.2">
      <c r="B24" s="6" t="s">
        <v>15</v>
      </c>
      <c r="C24" s="12">
        <v>1555</v>
      </c>
      <c r="D24" s="12">
        <v>253</v>
      </c>
      <c r="E24" s="12">
        <v>1076</v>
      </c>
      <c r="F24" s="12">
        <v>226</v>
      </c>
      <c r="G24" s="12">
        <v>1648</v>
      </c>
      <c r="H24" s="12">
        <v>0</v>
      </c>
      <c r="I24" s="12">
        <v>1174</v>
      </c>
      <c r="J24" s="12">
        <v>474</v>
      </c>
      <c r="K24" s="15">
        <f t="shared" si="0"/>
        <v>5.9807073954983921E-2</v>
      </c>
      <c r="L24" s="15">
        <f t="shared" si="0"/>
        <v>-1</v>
      </c>
      <c r="M24" s="15">
        <f t="shared" si="0"/>
        <v>9.1078066914498143E-2</v>
      </c>
      <c r="N24" s="15">
        <f t="shared" si="0"/>
        <v>1.0973451327433628</v>
      </c>
    </row>
    <row r="25" spans="2:14" ht="20" customHeight="1" thickBot="1" x14ac:dyDescent="0.2">
      <c r="B25" s="6" t="s">
        <v>16</v>
      </c>
      <c r="C25" s="12">
        <v>365</v>
      </c>
      <c r="D25" s="12">
        <v>0</v>
      </c>
      <c r="E25" s="12">
        <v>245</v>
      </c>
      <c r="F25" s="12">
        <v>120</v>
      </c>
      <c r="G25" s="12">
        <v>368</v>
      </c>
      <c r="H25" s="12">
        <v>0</v>
      </c>
      <c r="I25" s="12">
        <v>278</v>
      </c>
      <c r="J25" s="12">
        <v>90</v>
      </c>
      <c r="K25" s="15">
        <f t="shared" si="0"/>
        <v>8.21917808219178E-3</v>
      </c>
      <c r="L25" s="15" t="str">
        <f t="shared" si="0"/>
        <v>-</v>
      </c>
      <c r="M25" s="15">
        <f t="shared" si="0"/>
        <v>0.13469387755102041</v>
      </c>
      <c r="N25" s="15">
        <f t="shared" si="0"/>
        <v>-0.25</v>
      </c>
    </row>
    <row r="26" spans="2:14" ht="20" customHeight="1" thickBot="1" x14ac:dyDescent="0.2">
      <c r="B26" s="7" t="s">
        <v>17</v>
      </c>
      <c r="C26" s="12">
        <v>872</v>
      </c>
      <c r="D26" s="12">
        <v>63</v>
      </c>
      <c r="E26" s="12">
        <v>461</v>
      </c>
      <c r="F26" s="12">
        <v>348</v>
      </c>
      <c r="G26" s="12">
        <v>743</v>
      </c>
      <c r="H26" s="12">
        <v>23</v>
      </c>
      <c r="I26" s="12">
        <v>459</v>
      </c>
      <c r="J26" s="12">
        <v>261</v>
      </c>
      <c r="K26" s="15">
        <f t="shared" si="0"/>
        <v>-0.14793577981651376</v>
      </c>
      <c r="L26" s="15">
        <f t="shared" si="0"/>
        <v>-0.63492063492063489</v>
      </c>
      <c r="M26" s="15">
        <f t="shared" si="0"/>
        <v>-4.3383947939262474E-3</v>
      </c>
      <c r="N26" s="15">
        <f t="shared" si="0"/>
        <v>-0.25</v>
      </c>
    </row>
    <row r="27" spans="2:14" ht="20" customHeight="1" thickBot="1" x14ac:dyDescent="0.2">
      <c r="B27" s="8" t="s">
        <v>18</v>
      </c>
      <c r="C27" s="12">
        <v>243</v>
      </c>
      <c r="D27" s="12">
        <v>2</v>
      </c>
      <c r="E27" s="12">
        <v>214</v>
      </c>
      <c r="F27" s="12">
        <v>27</v>
      </c>
      <c r="G27" s="12">
        <v>307</v>
      </c>
      <c r="H27" s="12">
        <v>0</v>
      </c>
      <c r="I27" s="12">
        <v>278</v>
      </c>
      <c r="J27" s="12">
        <v>29</v>
      </c>
      <c r="K27" s="15">
        <f t="shared" si="0"/>
        <v>0.26337448559670784</v>
      </c>
      <c r="L27" s="15">
        <f t="shared" si="0"/>
        <v>-1</v>
      </c>
      <c r="M27" s="15">
        <f t="shared" si="0"/>
        <v>0.29906542056074764</v>
      </c>
      <c r="N27" s="15">
        <f t="shared" si="0"/>
        <v>7.407407407407407E-2</v>
      </c>
    </row>
    <row r="28" spans="2:14" ht="20" customHeight="1" thickBot="1" x14ac:dyDescent="0.2">
      <c r="B28" s="9" t="s">
        <v>19</v>
      </c>
      <c r="C28" s="13">
        <v>38501</v>
      </c>
      <c r="D28" s="13">
        <v>802</v>
      </c>
      <c r="E28" s="13">
        <v>26044</v>
      </c>
      <c r="F28" s="13">
        <v>11645</v>
      </c>
      <c r="G28" s="13">
        <v>39176</v>
      </c>
      <c r="H28" s="13">
        <v>392</v>
      </c>
      <c r="I28" s="13">
        <v>27093</v>
      </c>
      <c r="J28" s="13">
        <v>11691</v>
      </c>
      <c r="K28" s="16">
        <f t="shared" si="0"/>
        <v>1.7532012155528427E-2</v>
      </c>
      <c r="L28" s="16">
        <f t="shared" si="0"/>
        <v>-0.51122194513715713</v>
      </c>
      <c r="M28" s="16">
        <f t="shared" si="0"/>
        <v>4.0277991091998158E-2</v>
      </c>
      <c r="N28" s="16">
        <f t="shared" si="0"/>
        <v>3.9501932159725205E-3</v>
      </c>
    </row>
  </sheetData>
  <mergeCells count="3">
    <mergeCell ref="C9:F9"/>
    <mergeCell ref="G9:J9"/>
    <mergeCell ref="K9:N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9:Q28"/>
  <sheetViews>
    <sheetView workbookViewId="0"/>
  </sheetViews>
  <sheetFormatPr baseColWidth="10" defaultRowHeight="13" x14ac:dyDescent="0.15"/>
  <cols>
    <col min="1" max="1" width="8.6640625" customWidth="1"/>
    <col min="2" max="2" width="26.33203125" customWidth="1"/>
    <col min="3" max="3" width="9.1640625" bestFit="1" customWidth="1"/>
    <col min="4" max="5" width="12.5" bestFit="1" customWidth="1"/>
    <col min="6" max="6" width="10.1640625" bestFit="1" customWidth="1"/>
    <col min="7" max="7" width="12" bestFit="1" customWidth="1"/>
    <col min="8" max="8" width="9.1640625" bestFit="1" customWidth="1"/>
    <col min="9" max="10" width="12.5" bestFit="1" customWidth="1"/>
    <col min="11" max="11" width="10.1640625" bestFit="1" customWidth="1"/>
    <col min="12" max="12" width="12" bestFit="1" customWidth="1"/>
    <col min="13" max="13" width="9.1640625" bestFit="1" customWidth="1"/>
    <col min="14" max="15" width="12.5" bestFit="1" customWidth="1"/>
    <col min="16" max="16" width="10.1640625" bestFit="1" customWidth="1"/>
    <col min="17" max="17" width="12" bestFit="1" customWidth="1"/>
    <col min="18" max="18" width="20.6640625" customWidth="1"/>
    <col min="19" max="19" width="11.83203125" customWidth="1"/>
  </cols>
  <sheetData>
    <row r="9" spans="2:17" ht="44.25" customHeight="1" thickBot="1" x14ac:dyDescent="0.2">
      <c r="C9" s="29">
        <v>2017</v>
      </c>
      <c r="D9" s="30"/>
      <c r="E9" s="30"/>
      <c r="F9" s="30"/>
      <c r="G9" s="30"/>
      <c r="H9" s="30">
        <v>2018</v>
      </c>
      <c r="I9" s="30"/>
      <c r="J9" s="30"/>
      <c r="K9" s="30"/>
      <c r="L9" s="30"/>
      <c r="M9" s="30" t="s">
        <v>109</v>
      </c>
      <c r="N9" s="30"/>
      <c r="O9" s="30"/>
      <c r="P9" s="30"/>
      <c r="Q9" s="30"/>
    </row>
    <row r="10" spans="2:17" ht="44.25" customHeight="1" thickBot="1" x14ac:dyDescent="0.2">
      <c r="C10" s="11" t="s">
        <v>43</v>
      </c>
      <c r="D10" s="11" t="s">
        <v>44</v>
      </c>
      <c r="E10" s="11" t="s">
        <v>45</v>
      </c>
      <c r="F10" s="11" t="s">
        <v>46</v>
      </c>
      <c r="G10" s="11" t="s">
        <v>47</v>
      </c>
      <c r="H10" s="11" t="s">
        <v>48</v>
      </c>
      <c r="I10" s="11" t="s">
        <v>49</v>
      </c>
      <c r="J10" s="11" t="s">
        <v>50</v>
      </c>
      <c r="K10" s="11" t="s">
        <v>51</v>
      </c>
      <c r="L10" s="11" t="s">
        <v>52</v>
      </c>
      <c r="M10" s="11" t="s">
        <v>43</v>
      </c>
      <c r="N10" s="11" t="s">
        <v>44</v>
      </c>
      <c r="O10" s="11" t="s">
        <v>45</v>
      </c>
      <c r="P10" s="11" t="s">
        <v>46</v>
      </c>
      <c r="Q10" s="11" t="s">
        <v>47</v>
      </c>
    </row>
    <row r="11" spans="2:17" ht="20" customHeight="1" thickBot="1" x14ac:dyDescent="0.2">
      <c r="B11" s="5" t="s">
        <v>2</v>
      </c>
      <c r="C11" s="12">
        <v>4478</v>
      </c>
      <c r="D11" s="12">
        <v>2920</v>
      </c>
      <c r="E11" s="12">
        <v>625</v>
      </c>
      <c r="F11" s="12">
        <v>846</v>
      </c>
      <c r="G11" s="12">
        <v>87</v>
      </c>
      <c r="H11" s="12">
        <v>4862</v>
      </c>
      <c r="I11" s="12">
        <v>3257</v>
      </c>
      <c r="J11" s="12">
        <v>787</v>
      </c>
      <c r="K11" s="12">
        <v>740</v>
      </c>
      <c r="L11" s="12">
        <v>78</v>
      </c>
      <c r="M11" s="15">
        <f>IF(C11=0,"-",(H11-C11)/C11)</f>
        <v>8.5752568110763733E-2</v>
      </c>
      <c r="N11" s="15">
        <f>IF(D11=0,"-",(I11-D11)/D11)</f>
        <v>0.11541095890410959</v>
      </c>
      <c r="O11" s="15">
        <f>IF(E11=0,"-",(J11-E11)/E11)</f>
        <v>0.25919999999999999</v>
      </c>
      <c r="P11" s="15">
        <f>IF(F11=0,"-",(K11-F11)/F11)</f>
        <v>-0.12529550827423167</v>
      </c>
      <c r="Q11" s="15">
        <f>IF(G11=0,"-",(L11-G11)/G11)</f>
        <v>-0.10344827586206896</v>
      </c>
    </row>
    <row r="12" spans="2:17" ht="20" customHeight="1" thickBot="1" x14ac:dyDescent="0.2">
      <c r="B12" s="6" t="s">
        <v>3</v>
      </c>
      <c r="C12" s="12">
        <v>425</v>
      </c>
      <c r="D12" s="12">
        <v>215</v>
      </c>
      <c r="E12" s="12">
        <v>130</v>
      </c>
      <c r="F12" s="12">
        <v>58</v>
      </c>
      <c r="G12" s="12">
        <v>22</v>
      </c>
      <c r="H12" s="12">
        <v>543</v>
      </c>
      <c r="I12" s="12">
        <v>294</v>
      </c>
      <c r="J12" s="12">
        <v>154</v>
      </c>
      <c r="K12" s="12">
        <v>74</v>
      </c>
      <c r="L12" s="12">
        <v>21</v>
      </c>
      <c r="M12" s="15">
        <f t="shared" ref="M12:Q28" si="0">IF(C12=0,"-",(H12-C12)/C12)</f>
        <v>0.27764705882352941</v>
      </c>
      <c r="N12" s="15">
        <f t="shared" si="0"/>
        <v>0.36744186046511629</v>
      </c>
      <c r="O12" s="15">
        <f t="shared" si="0"/>
        <v>0.18461538461538463</v>
      </c>
      <c r="P12" s="15">
        <f t="shared" si="0"/>
        <v>0.27586206896551724</v>
      </c>
      <c r="Q12" s="15">
        <f t="shared" si="0"/>
        <v>-4.5454545454545456E-2</v>
      </c>
    </row>
    <row r="13" spans="2:17" ht="20" customHeight="1" thickBot="1" x14ac:dyDescent="0.2">
      <c r="B13" s="6" t="s">
        <v>4</v>
      </c>
      <c r="C13" s="12">
        <v>447</v>
      </c>
      <c r="D13" s="12">
        <v>347</v>
      </c>
      <c r="E13" s="12">
        <v>65</v>
      </c>
      <c r="F13" s="12">
        <v>33</v>
      </c>
      <c r="G13" s="12">
        <v>2</v>
      </c>
      <c r="H13" s="12">
        <v>439</v>
      </c>
      <c r="I13" s="12">
        <v>326</v>
      </c>
      <c r="J13" s="12">
        <v>71</v>
      </c>
      <c r="K13" s="12">
        <v>41</v>
      </c>
      <c r="L13" s="12">
        <v>1</v>
      </c>
      <c r="M13" s="15">
        <f t="shared" si="0"/>
        <v>-1.7897091722595078E-2</v>
      </c>
      <c r="N13" s="15">
        <f t="shared" si="0"/>
        <v>-6.0518731988472622E-2</v>
      </c>
      <c r="O13" s="15">
        <f t="shared" si="0"/>
        <v>9.2307692307692313E-2</v>
      </c>
      <c r="P13" s="15">
        <f t="shared" si="0"/>
        <v>0.24242424242424243</v>
      </c>
      <c r="Q13" s="15">
        <f t="shared" si="0"/>
        <v>-0.5</v>
      </c>
    </row>
    <row r="14" spans="2:17" ht="20" customHeight="1" thickBot="1" x14ac:dyDescent="0.2">
      <c r="B14" s="6" t="s">
        <v>5</v>
      </c>
      <c r="C14" s="12">
        <v>844</v>
      </c>
      <c r="D14" s="12">
        <v>486</v>
      </c>
      <c r="E14" s="12">
        <v>304</v>
      </c>
      <c r="F14" s="12">
        <v>42</v>
      </c>
      <c r="G14" s="12">
        <v>12</v>
      </c>
      <c r="H14" s="12">
        <v>927</v>
      </c>
      <c r="I14" s="12">
        <v>526</v>
      </c>
      <c r="J14" s="12">
        <v>343</v>
      </c>
      <c r="K14" s="12">
        <v>33</v>
      </c>
      <c r="L14" s="12">
        <v>25</v>
      </c>
      <c r="M14" s="15">
        <f t="shared" si="0"/>
        <v>9.8341232227488154E-2</v>
      </c>
      <c r="N14" s="15">
        <f t="shared" si="0"/>
        <v>8.2304526748971193E-2</v>
      </c>
      <c r="O14" s="15">
        <f t="shared" si="0"/>
        <v>0.12828947368421054</v>
      </c>
      <c r="P14" s="15">
        <f t="shared" si="0"/>
        <v>-0.21428571428571427</v>
      </c>
      <c r="Q14" s="15">
        <f t="shared" si="0"/>
        <v>1.0833333333333333</v>
      </c>
    </row>
    <row r="15" spans="2:17" ht="20" customHeight="1" thickBot="1" x14ac:dyDescent="0.2">
      <c r="B15" s="6" t="s">
        <v>6</v>
      </c>
      <c r="C15" s="12">
        <v>2371</v>
      </c>
      <c r="D15" s="12">
        <v>1603</v>
      </c>
      <c r="E15" s="12">
        <v>440</v>
      </c>
      <c r="F15" s="12">
        <v>290</v>
      </c>
      <c r="G15" s="12">
        <v>38</v>
      </c>
      <c r="H15" s="12">
        <v>2537</v>
      </c>
      <c r="I15" s="12">
        <v>1753</v>
      </c>
      <c r="J15" s="12">
        <v>487</v>
      </c>
      <c r="K15" s="12">
        <v>251</v>
      </c>
      <c r="L15" s="12">
        <v>46</v>
      </c>
      <c r="M15" s="15">
        <f t="shared" si="0"/>
        <v>7.0012652889076335E-2</v>
      </c>
      <c r="N15" s="15">
        <f t="shared" si="0"/>
        <v>9.3574547723019333E-2</v>
      </c>
      <c r="O15" s="15">
        <f t="shared" si="0"/>
        <v>0.10681818181818181</v>
      </c>
      <c r="P15" s="15">
        <f t="shared" si="0"/>
        <v>-0.13448275862068965</v>
      </c>
      <c r="Q15" s="15">
        <f t="shared" si="0"/>
        <v>0.21052631578947367</v>
      </c>
    </row>
    <row r="16" spans="2:17" ht="20" customHeight="1" thickBot="1" x14ac:dyDescent="0.2">
      <c r="B16" s="6" t="s">
        <v>7</v>
      </c>
      <c r="C16" s="12">
        <v>203</v>
      </c>
      <c r="D16" s="12">
        <v>144</v>
      </c>
      <c r="E16" s="12">
        <v>25</v>
      </c>
      <c r="F16" s="12">
        <v>29</v>
      </c>
      <c r="G16" s="12">
        <v>5</v>
      </c>
      <c r="H16" s="12">
        <v>253</v>
      </c>
      <c r="I16" s="12">
        <v>183</v>
      </c>
      <c r="J16" s="12">
        <v>49</v>
      </c>
      <c r="K16" s="12">
        <v>19</v>
      </c>
      <c r="L16" s="12">
        <v>2</v>
      </c>
      <c r="M16" s="15">
        <f t="shared" si="0"/>
        <v>0.24630541871921183</v>
      </c>
      <c r="N16" s="15">
        <f t="shared" si="0"/>
        <v>0.27083333333333331</v>
      </c>
      <c r="O16" s="15">
        <f t="shared" si="0"/>
        <v>0.96</v>
      </c>
      <c r="P16" s="15">
        <f t="shared" si="0"/>
        <v>-0.34482758620689657</v>
      </c>
      <c r="Q16" s="15">
        <f t="shared" si="0"/>
        <v>-0.6</v>
      </c>
    </row>
    <row r="17" spans="2:17" ht="20" customHeight="1" thickBot="1" x14ac:dyDescent="0.2">
      <c r="B17" s="6" t="s">
        <v>8</v>
      </c>
      <c r="C17" s="12">
        <v>653</v>
      </c>
      <c r="D17" s="12">
        <v>419</v>
      </c>
      <c r="E17" s="12">
        <v>103</v>
      </c>
      <c r="F17" s="12">
        <v>123</v>
      </c>
      <c r="G17" s="12">
        <v>8</v>
      </c>
      <c r="H17" s="12">
        <v>614</v>
      </c>
      <c r="I17" s="12">
        <v>395</v>
      </c>
      <c r="J17" s="12">
        <v>90</v>
      </c>
      <c r="K17" s="12">
        <v>121</v>
      </c>
      <c r="L17" s="12">
        <v>8</v>
      </c>
      <c r="M17" s="15">
        <f t="shared" si="0"/>
        <v>-5.9724349157733538E-2</v>
      </c>
      <c r="N17" s="15">
        <f t="shared" si="0"/>
        <v>-5.7279236276849645E-2</v>
      </c>
      <c r="O17" s="15">
        <f t="shared" si="0"/>
        <v>-0.12621359223300971</v>
      </c>
      <c r="P17" s="15">
        <f t="shared" si="0"/>
        <v>-1.6260162601626018E-2</v>
      </c>
      <c r="Q17" s="15">
        <f t="shared" si="0"/>
        <v>0</v>
      </c>
    </row>
    <row r="18" spans="2:17" ht="20" customHeight="1" thickBot="1" x14ac:dyDescent="0.2">
      <c r="B18" s="6" t="s">
        <v>9</v>
      </c>
      <c r="C18" s="12">
        <v>914</v>
      </c>
      <c r="D18" s="12">
        <v>590</v>
      </c>
      <c r="E18" s="12">
        <v>179</v>
      </c>
      <c r="F18" s="12">
        <v>130</v>
      </c>
      <c r="G18" s="12">
        <v>15</v>
      </c>
      <c r="H18" s="12">
        <v>894</v>
      </c>
      <c r="I18" s="12">
        <v>536</v>
      </c>
      <c r="J18" s="12">
        <v>201</v>
      </c>
      <c r="K18" s="12">
        <v>129</v>
      </c>
      <c r="L18" s="12">
        <v>28</v>
      </c>
      <c r="M18" s="15">
        <f t="shared" si="0"/>
        <v>-2.1881838074398249E-2</v>
      </c>
      <c r="N18" s="15">
        <f t="shared" si="0"/>
        <v>-9.152542372881356E-2</v>
      </c>
      <c r="O18" s="15">
        <f t="shared" si="0"/>
        <v>0.12290502793296089</v>
      </c>
      <c r="P18" s="15">
        <f t="shared" si="0"/>
        <v>-7.6923076923076927E-3</v>
      </c>
      <c r="Q18" s="15">
        <f t="shared" si="0"/>
        <v>0.8666666666666667</v>
      </c>
    </row>
    <row r="19" spans="2:17" ht="20" customHeight="1" thickBot="1" x14ac:dyDescent="0.2">
      <c r="B19" s="6" t="s">
        <v>10</v>
      </c>
      <c r="C19" s="12">
        <v>1757</v>
      </c>
      <c r="D19" s="12">
        <v>905</v>
      </c>
      <c r="E19" s="12">
        <v>446</v>
      </c>
      <c r="F19" s="12">
        <v>327</v>
      </c>
      <c r="G19" s="12">
        <v>79</v>
      </c>
      <c r="H19" s="12">
        <v>1855</v>
      </c>
      <c r="I19" s="12">
        <v>961</v>
      </c>
      <c r="J19" s="12">
        <v>580</v>
      </c>
      <c r="K19" s="12">
        <v>227</v>
      </c>
      <c r="L19" s="12">
        <v>87</v>
      </c>
      <c r="M19" s="15">
        <f t="shared" si="0"/>
        <v>5.5776892430278883E-2</v>
      </c>
      <c r="N19" s="15">
        <f t="shared" si="0"/>
        <v>6.1878453038674036E-2</v>
      </c>
      <c r="O19" s="15">
        <f t="shared" si="0"/>
        <v>0.30044843049327352</v>
      </c>
      <c r="P19" s="15">
        <f t="shared" si="0"/>
        <v>-0.3058103975535168</v>
      </c>
      <c r="Q19" s="15">
        <f t="shared" si="0"/>
        <v>0.10126582278481013</v>
      </c>
    </row>
    <row r="20" spans="2:17" ht="20" customHeight="1" thickBot="1" x14ac:dyDescent="0.2">
      <c r="B20" s="6" t="s">
        <v>11</v>
      </c>
      <c r="C20" s="12">
        <v>3041</v>
      </c>
      <c r="D20" s="12">
        <v>1751</v>
      </c>
      <c r="E20" s="12">
        <v>887</v>
      </c>
      <c r="F20" s="12">
        <v>309</v>
      </c>
      <c r="G20" s="12">
        <v>94</v>
      </c>
      <c r="H20" s="12">
        <v>3207</v>
      </c>
      <c r="I20" s="12">
        <v>1841</v>
      </c>
      <c r="J20" s="12">
        <v>917</v>
      </c>
      <c r="K20" s="12">
        <v>370</v>
      </c>
      <c r="L20" s="12">
        <v>79</v>
      </c>
      <c r="M20" s="15">
        <f t="shared" si="0"/>
        <v>5.4587306806971388E-2</v>
      </c>
      <c r="N20" s="15">
        <f t="shared" si="0"/>
        <v>5.1399200456881781E-2</v>
      </c>
      <c r="O20" s="15">
        <f t="shared" si="0"/>
        <v>3.3821871476888386E-2</v>
      </c>
      <c r="P20" s="15">
        <f t="shared" si="0"/>
        <v>0.19741100323624594</v>
      </c>
      <c r="Q20" s="15">
        <f t="shared" si="0"/>
        <v>-0.15957446808510639</v>
      </c>
    </row>
    <row r="21" spans="2:17" ht="20" customHeight="1" thickBot="1" x14ac:dyDescent="0.2">
      <c r="B21" s="6" t="s">
        <v>12</v>
      </c>
      <c r="C21" s="12">
        <v>446</v>
      </c>
      <c r="D21" s="12">
        <v>371</v>
      </c>
      <c r="E21" s="12">
        <v>30</v>
      </c>
      <c r="F21" s="12">
        <v>44</v>
      </c>
      <c r="G21" s="12">
        <v>1</v>
      </c>
      <c r="H21" s="12">
        <v>429</v>
      </c>
      <c r="I21" s="12">
        <v>369</v>
      </c>
      <c r="J21" s="12">
        <v>24</v>
      </c>
      <c r="K21" s="12">
        <v>36</v>
      </c>
      <c r="L21" s="12">
        <v>0</v>
      </c>
      <c r="M21" s="15">
        <f t="shared" si="0"/>
        <v>-3.811659192825112E-2</v>
      </c>
      <c r="N21" s="15">
        <f t="shared" si="0"/>
        <v>-5.3908355795148251E-3</v>
      </c>
      <c r="O21" s="15">
        <f t="shared" si="0"/>
        <v>-0.2</v>
      </c>
      <c r="P21" s="15">
        <f t="shared" si="0"/>
        <v>-0.18181818181818182</v>
      </c>
      <c r="Q21" s="15">
        <f t="shared" si="0"/>
        <v>-1</v>
      </c>
    </row>
    <row r="22" spans="2:17" ht="20" customHeight="1" thickBot="1" x14ac:dyDescent="0.2">
      <c r="B22" s="6" t="s">
        <v>13</v>
      </c>
      <c r="C22" s="12">
        <v>752</v>
      </c>
      <c r="D22" s="12">
        <v>479</v>
      </c>
      <c r="E22" s="12">
        <v>98</v>
      </c>
      <c r="F22" s="12">
        <v>147</v>
      </c>
      <c r="G22" s="12">
        <v>28</v>
      </c>
      <c r="H22" s="12">
        <v>791</v>
      </c>
      <c r="I22" s="12">
        <v>553</v>
      </c>
      <c r="J22" s="12">
        <v>133</v>
      </c>
      <c r="K22" s="12">
        <v>94</v>
      </c>
      <c r="L22" s="12">
        <v>11</v>
      </c>
      <c r="M22" s="15">
        <f t="shared" si="0"/>
        <v>5.1861702127659573E-2</v>
      </c>
      <c r="N22" s="15">
        <f t="shared" si="0"/>
        <v>0.1544885177453027</v>
      </c>
      <c r="O22" s="15">
        <f t="shared" si="0"/>
        <v>0.35714285714285715</v>
      </c>
      <c r="P22" s="15">
        <f t="shared" si="0"/>
        <v>-0.36054421768707484</v>
      </c>
      <c r="Q22" s="15">
        <f t="shared" si="0"/>
        <v>-0.6071428571428571</v>
      </c>
    </row>
    <row r="23" spans="2:17" ht="20" customHeight="1" thickBot="1" x14ac:dyDescent="0.2">
      <c r="B23" s="6" t="s">
        <v>14</v>
      </c>
      <c r="C23" s="12">
        <v>1228</v>
      </c>
      <c r="D23" s="12">
        <v>569</v>
      </c>
      <c r="E23" s="12">
        <v>342</v>
      </c>
      <c r="F23" s="12">
        <v>226</v>
      </c>
      <c r="G23" s="12">
        <v>91</v>
      </c>
      <c r="H23" s="12">
        <v>1205</v>
      </c>
      <c r="I23" s="12">
        <v>566</v>
      </c>
      <c r="J23" s="12">
        <v>323</v>
      </c>
      <c r="K23" s="12">
        <v>225</v>
      </c>
      <c r="L23" s="12">
        <v>91</v>
      </c>
      <c r="M23" s="15">
        <f t="shared" si="0"/>
        <v>-1.8729641693811076E-2</v>
      </c>
      <c r="N23" s="15">
        <f t="shared" si="0"/>
        <v>-5.272407732864675E-3</v>
      </c>
      <c r="O23" s="15">
        <f t="shared" si="0"/>
        <v>-5.5555555555555552E-2</v>
      </c>
      <c r="P23" s="15">
        <f t="shared" si="0"/>
        <v>-4.4247787610619468E-3</v>
      </c>
      <c r="Q23" s="15">
        <f t="shared" si="0"/>
        <v>0</v>
      </c>
    </row>
    <row r="24" spans="2:17" ht="20" customHeight="1" thickBot="1" x14ac:dyDescent="0.2">
      <c r="B24" s="6" t="s">
        <v>15</v>
      </c>
      <c r="C24" s="12">
        <v>1127</v>
      </c>
      <c r="D24" s="12">
        <v>674</v>
      </c>
      <c r="E24" s="12">
        <v>387</v>
      </c>
      <c r="F24" s="12">
        <v>52</v>
      </c>
      <c r="G24" s="12">
        <v>14</v>
      </c>
      <c r="H24" s="12">
        <v>1210</v>
      </c>
      <c r="I24" s="12">
        <v>680</v>
      </c>
      <c r="J24" s="12">
        <v>479</v>
      </c>
      <c r="K24" s="12">
        <v>37</v>
      </c>
      <c r="L24" s="12">
        <v>14</v>
      </c>
      <c r="M24" s="15">
        <f t="shared" si="0"/>
        <v>7.3646850044365567E-2</v>
      </c>
      <c r="N24" s="15">
        <f t="shared" si="0"/>
        <v>8.9020771513353119E-3</v>
      </c>
      <c r="O24" s="15">
        <f t="shared" si="0"/>
        <v>0.23772609819121446</v>
      </c>
      <c r="P24" s="15">
        <f t="shared" si="0"/>
        <v>-0.28846153846153844</v>
      </c>
      <c r="Q24" s="15">
        <f t="shared" si="0"/>
        <v>0</v>
      </c>
    </row>
    <row r="25" spans="2:17" ht="20" customHeight="1" thickBot="1" x14ac:dyDescent="0.2">
      <c r="B25" s="6" t="s">
        <v>16</v>
      </c>
      <c r="C25" s="12">
        <v>183</v>
      </c>
      <c r="D25" s="12">
        <v>109</v>
      </c>
      <c r="E25" s="12">
        <v>60</v>
      </c>
      <c r="F25" s="12">
        <v>9</v>
      </c>
      <c r="G25" s="12">
        <v>5</v>
      </c>
      <c r="H25" s="12">
        <v>199</v>
      </c>
      <c r="I25" s="12">
        <v>98</v>
      </c>
      <c r="J25" s="12">
        <v>81</v>
      </c>
      <c r="K25" s="12">
        <v>16</v>
      </c>
      <c r="L25" s="12">
        <v>4</v>
      </c>
      <c r="M25" s="15">
        <f t="shared" si="0"/>
        <v>8.7431693989071038E-2</v>
      </c>
      <c r="N25" s="15">
        <f t="shared" si="0"/>
        <v>-0.10091743119266056</v>
      </c>
      <c r="O25" s="15">
        <f t="shared" si="0"/>
        <v>0.35</v>
      </c>
      <c r="P25" s="15">
        <f t="shared" si="0"/>
        <v>0.77777777777777779</v>
      </c>
      <c r="Q25" s="15">
        <f t="shared" si="0"/>
        <v>-0.2</v>
      </c>
    </row>
    <row r="26" spans="2:17" ht="20" customHeight="1" thickBot="1" x14ac:dyDescent="0.2">
      <c r="B26" s="7" t="s">
        <v>17</v>
      </c>
      <c r="C26" s="12">
        <v>1039</v>
      </c>
      <c r="D26" s="12">
        <v>624</v>
      </c>
      <c r="E26" s="12">
        <v>327</v>
      </c>
      <c r="F26" s="12">
        <v>72</v>
      </c>
      <c r="G26" s="12">
        <v>16</v>
      </c>
      <c r="H26" s="12">
        <v>1074</v>
      </c>
      <c r="I26" s="12">
        <v>670</v>
      </c>
      <c r="J26" s="12">
        <v>325</v>
      </c>
      <c r="K26" s="12">
        <v>62</v>
      </c>
      <c r="L26" s="12">
        <v>17</v>
      </c>
      <c r="M26" s="15">
        <f t="shared" si="0"/>
        <v>3.3686236766121272E-2</v>
      </c>
      <c r="N26" s="15">
        <f t="shared" si="0"/>
        <v>7.371794871794872E-2</v>
      </c>
      <c r="O26" s="15">
        <f t="shared" si="0"/>
        <v>-6.1162079510703364E-3</v>
      </c>
      <c r="P26" s="15">
        <f t="shared" si="0"/>
        <v>-0.1388888888888889</v>
      </c>
      <c r="Q26" s="15">
        <f t="shared" si="0"/>
        <v>6.25E-2</v>
      </c>
    </row>
    <row r="27" spans="2:17" ht="20" customHeight="1" thickBot="1" x14ac:dyDescent="0.2">
      <c r="B27" s="8" t="s">
        <v>18</v>
      </c>
      <c r="C27" s="12">
        <v>153</v>
      </c>
      <c r="D27" s="12">
        <v>87</v>
      </c>
      <c r="E27" s="12">
        <v>55</v>
      </c>
      <c r="F27" s="12">
        <v>10</v>
      </c>
      <c r="G27" s="12">
        <v>1</v>
      </c>
      <c r="H27" s="12">
        <v>178</v>
      </c>
      <c r="I27" s="12">
        <v>107</v>
      </c>
      <c r="J27" s="12">
        <v>65</v>
      </c>
      <c r="K27" s="12">
        <v>3</v>
      </c>
      <c r="L27" s="12">
        <v>3</v>
      </c>
      <c r="M27" s="15">
        <f t="shared" si="0"/>
        <v>0.16339869281045752</v>
      </c>
      <c r="N27" s="15">
        <f t="shared" si="0"/>
        <v>0.22988505747126436</v>
      </c>
      <c r="O27" s="15">
        <f t="shared" si="0"/>
        <v>0.18181818181818182</v>
      </c>
      <c r="P27" s="15">
        <f t="shared" si="0"/>
        <v>-0.7</v>
      </c>
      <c r="Q27" s="15">
        <f t="shared" si="0"/>
        <v>2</v>
      </c>
    </row>
    <row r="28" spans="2:17" ht="20" customHeight="1" thickBot="1" x14ac:dyDescent="0.2">
      <c r="B28" s="9" t="s">
        <v>19</v>
      </c>
      <c r="C28" s="13">
        <v>20061</v>
      </c>
      <c r="D28" s="13">
        <v>12293</v>
      </c>
      <c r="E28" s="13">
        <v>4503</v>
      </c>
      <c r="F28" s="13">
        <v>2747</v>
      </c>
      <c r="G28" s="13">
        <v>518</v>
      </c>
      <c r="H28" s="13">
        <v>21217</v>
      </c>
      <c r="I28" s="13">
        <v>13115</v>
      </c>
      <c r="J28" s="13">
        <v>5109</v>
      </c>
      <c r="K28" s="13">
        <v>2478</v>
      </c>
      <c r="L28" s="13">
        <v>515</v>
      </c>
      <c r="M28" s="16">
        <f t="shared" si="0"/>
        <v>5.7624246049548876E-2</v>
      </c>
      <c r="N28" s="16">
        <f t="shared" si="0"/>
        <v>6.6867322866672088E-2</v>
      </c>
      <c r="O28" s="16">
        <f t="shared" si="0"/>
        <v>0.13457694870086609</v>
      </c>
      <c r="P28" s="16">
        <f t="shared" si="0"/>
        <v>-9.7925009100837276E-2</v>
      </c>
      <c r="Q28" s="16">
        <f t="shared" si="0"/>
        <v>-5.7915057915057912E-3</v>
      </c>
    </row>
  </sheetData>
  <mergeCells count="3">
    <mergeCell ref="C9:G9"/>
    <mergeCell ref="H9:L9"/>
    <mergeCell ref="M9:Q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9:Q28"/>
  <sheetViews>
    <sheetView workbookViewId="0"/>
  </sheetViews>
  <sheetFormatPr baseColWidth="10" defaultRowHeight="13" x14ac:dyDescent="0.15"/>
  <cols>
    <col min="1" max="1" width="8.6640625" customWidth="1"/>
    <col min="2" max="2" width="26.33203125" customWidth="1"/>
    <col min="3" max="3" width="8.6640625" bestFit="1" customWidth="1"/>
    <col min="4" max="5" width="12.5" bestFit="1" customWidth="1"/>
    <col min="6" max="6" width="10.1640625" bestFit="1" customWidth="1"/>
    <col min="7" max="7" width="12" bestFit="1" customWidth="1"/>
    <col min="8" max="8" width="8.6640625" bestFit="1" customWidth="1"/>
    <col min="9" max="10" width="12.5" bestFit="1" customWidth="1"/>
    <col min="11" max="11" width="10.1640625" bestFit="1" customWidth="1"/>
    <col min="12" max="12" width="12" bestFit="1" customWidth="1"/>
    <col min="13" max="13" width="8.33203125" bestFit="1" customWidth="1"/>
    <col min="14" max="15" width="12.5" bestFit="1" customWidth="1"/>
    <col min="16" max="16" width="10.1640625" bestFit="1" customWidth="1"/>
    <col min="17" max="17" width="12" bestFit="1" customWidth="1"/>
    <col min="18" max="18" width="20.6640625" customWidth="1"/>
    <col min="19" max="19" width="11.83203125" customWidth="1"/>
  </cols>
  <sheetData>
    <row r="9" spans="2:17" ht="44.25" customHeight="1" thickBot="1" x14ac:dyDescent="0.2">
      <c r="C9" s="29">
        <v>2017</v>
      </c>
      <c r="D9" s="30"/>
      <c r="E9" s="30"/>
      <c r="F9" s="30"/>
      <c r="G9" s="30"/>
      <c r="H9" s="29">
        <v>2018</v>
      </c>
      <c r="I9" s="30"/>
      <c r="J9" s="30"/>
      <c r="K9" s="30"/>
      <c r="L9" s="30"/>
      <c r="M9" s="29" t="s">
        <v>109</v>
      </c>
      <c r="N9" s="30"/>
      <c r="O9" s="30"/>
      <c r="P9" s="30"/>
      <c r="Q9" s="30"/>
    </row>
    <row r="10" spans="2:17" ht="44.25" customHeight="1" thickBot="1" x14ac:dyDescent="0.2">
      <c r="C10" s="11" t="s">
        <v>33</v>
      </c>
      <c r="D10" s="11" t="s">
        <v>53</v>
      </c>
      <c r="E10" s="11" t="s">
        <v>54</v>
      </c>
      <c r="F10" s="11" t="s">
        <v>46</v>
      </c>
      <c r="G10" s="11" t="s">
        <v>55</v>
      </c>
      <c r="H10" s="11" t="s">
        <v>33</v>
      </c>
      <c r="I10" s="11" t="s">
        <v>53</v>
      </c>
      <c r="J10" s="11" t="s">
        <v>54</v>
      </c>
      <c r="K10" s="11" t="s">
        <v>46</v>
      </c>
      <c r="L10" s="11" t="s">
        <v>55</v>
      </c>
      <c r="M10" s="11" t="s">
        <v>33</v>
      </c>
      <c r="N10" s="11" t="s">
        <v>53</v>
      </c>
      <c r="O10" s="11" t="s">
        <v>54</v>
      </c>
      <c r="P10" s="11" t="s">
        <v>46</v>
      </c>
      <c r="Q10" s="11" t="s">
        <v>55</v>
      </c>
    </row>
    <row r="11" spans="2:17" ht="20" customHeight="1" thickBot="1" x14ac:dyDescent="0.2">
      <c r="B11" s="5" t="s">
        <v>2</v>
      </c>
      <c r="C11" s="12">
        <v>6982</v>
      </c>
      <c r="D11" s="12">
        <v>2722</v>
      </c>
      <c r="E11" s="12">
        <v>644</v>
      </c>
      <c r="F11" s="12">
        <v>2958</v>
      </c>
      <c r="G11" s="12">
        <v>658</v>
      </c>
      <c r="H11" s="12">
        <v>7066</v>
      </c>
      <c r="I11" s="12">
        <v>2887</v>
      </c>
      <c r="J11" s="12">
        <v>654</v>
      </c>
      <c r="K11" s="12">
        <v>2792</v>
      </c>
      <c r="L11" s="12">
        <v>733</v>
      </c>
      <c r="M11" s="15">
        <f>IF(C11=0,"-",(H11-C11)/C11)</f>
        <v>1.2030936694356918E-2</v>
      </c>
      <c r="N11" s="15">
        <f>IF(D11=0,"-",(I11-D11)/D11)</f>
        <v>6.0617193240264509E-2</v>
      </c>
      <c r="O11" s="15">
        <f>IF(E11=0,"-",(J11-E11)/E11)</f>
        <v>1.5527950310559006E-2</v>
      </c>
      <c r="P11" s="15">
        <f>IF(F11=0,"-",(K11-F11)/F11)</f>
        <v>-5.6118999323867477E-2</v>
      </c>
      <c r="Q11" s="15">
        <f>IF(G11=0,"-",(L11-G11)/G11)</f>
        <v>0.11398176291793313</v>
      </c>
    </row>
    <row r="12" spans="2:17" ht="20" customHeight="1" thickBot="1" x14ac:dyDescent="0.2">
      <c r="B12" s="6" t="s">
        <v>3</v>
      </c>
      <c r="C12" s="12">
        <v>745</v>
      </c>
      <c r="D12" s="12">
        <v>236</v>
      </c>
      <c r="E12" s="12">
        <v>185</v>
      </c>
      <c r="F12" s="12">
        <v>200</v>
      </c>
      <c r="G12" s="12">
        <v>124</v>
      </c>
      <c r="H12" s="12">
        <v>804</v>
      </c>
      <c r="I12" s="12">
        <v>305</v>
      </c>
      <c r="J12" s="12">
        <v>197</v>
      </c>
      <c r="K12" s="12">
        <v>211</v>
      </c>
      <c r="L12" s="12">
        <v>91</v>
      </c>
      <c r="M12" s="15">
        <f t="shared" ref="M12:Q28" si="0">IF(C12=0,"-",(H12-C12)/C12)</f>
        <v>7.9194630872483227E-2</v>
      </c>
      <c r="N12" s="15">
        <f t="shared" si="0"/>
        <v>0.2923728813559322</v>
      </c>
      <c r="O12" s="15">
        <f t="shared" si="0"/>
        <v>6.4864864864864868E-2</v>
      </c>
      <c r="P12" s="15">
        <f t="shared" si="0"/>
        <v>5.5E-2</v>
      </c>
      <c r="Q12" s="15">
        <f t="shared" si="0"/>
        <v>-0.2661290322580645</v>
      </c>
    </row>
    <row r="13" spans="2:17" ht="20" customHeight="1" thickBot="1" x14ac:dyDescent="0.2">
      <c r="B13" s="6" t="s">
        <v>4</v>
      </c>
      <c r="C13" s="12">
        <v>653</v>
      </c>
      <c r="D13" s="12">
        <v>389</v>
      </c>
      <c r="E13" s="12">
        <v>25</v>
      </c>
      <c r="F13" s="12">
        <v>214</v>
      </c>
      <c r="G13" s="12">
        <v>25</v>
      </c>
      <c r="H13" s="12">
        <v>620</v>
      </c>
      <c r="I13" s="12">
        <v>372</v>
      </c>
      <c r="J13" s="12">
        <v>30</v>
      </c>
      <c r="K13" s="12">
        <v>197</v>
      </c>
      <c r="L13" s="12">
        <v>21</v>
      </c>
      <c r="M13" s="15">
        <f t="shared" si="0"/>
        <v>-5.0535987748851458E-2</v>
      </c>
      <c r="N13" s="15">
        <f t="shared" si="0"/>
        <v>-4.3701799485861184E-2</v>
      </c>
      <c r="O13" s="15">
        <f t="shared" si="0"/>
        <v>0.2</v>
      </c>
      <c r="P13" s="15">
        <f t="shared" si="0"/>
        <v>-7.9439252336448593E-2</v>
      </c>
      <c r="Q13" s="15">
        <f t="shared" si="0"/>
        <v>-0.16</v>
      </c>
    </row>
    <row r="14" spans="2:17" ht="20" customHeight="1" thickBot="1" x14ac:dyDescent="0.2">
      <c r="B14" s="6" t="s">
        <v>5</v>
      </c>
      <c r="C14" s="12">
        <v>878</v>
      </c>
      <c r="D14" s="12">
        <v>420</v>
      </c>
      <c r="E14" s="12">
        <v>195</v>
      </c>
      <c r="F14" s="12">
        <v>171</v>
      </c>
      <c r="G14" s="12">
        <v>92</v>
      </c>
      <c r="H14" s="12">
        <v>818</v>
      </c>
      <c r="I14" s="12">
        <v>353</v>
      </c>
      <c r="J14" s="12">
        <v>208</v>
      </c>
      <c r="K14" s="12">
        <v>173</v>
      </c>
      <c r="L14" s="12">
        <v>84</v>
      </c>
      <c r="M14" s="15">
        <f t="shared" si="0"/>
        <v>-6.8337129840546698E-2</v>
      </c>
      <c r="N14" s="15">
        <f t="shared" si="0"/>
        <v>-0.15952380952380951</v>
      </c>
      <c r="O14" s="15">
        <f t="shared" si="0"/>
        <v>6.6666666666666666E-2</v>
      </c>
      <c r="P14" s="15">
        <f t="shared" si="0"/>
        <v>1.1695906432748537E-2</v>
      </c>
      <c r="Q14" s="15">
        <f t="shared" si="0"/>
        <v>-8.6956521739130432E-2</v>
      </c>
    </row>
    <row r="15" spans="2:17" ht="20" customHeight="1" thickBot="1" x14ac:dyDescent="0.2">
      <c r="B15" s="6" t="s">
        <v>6</v>
      </c>
      <c r="C15" s="12">
        <v>899</v>
      </c>
      <c r="D15" s="12">
        <v>391</v>
      </c>
      <c r="E15" s="12">
        <v>97</v>
      </c>
      <c r="F15" s="12">
        <v>329</v>
      </c>
      <c r="G15" s="12">
        <v>82</v>
      </c>
      <c r="H15" s="12">
        <v>809</v>
      </c>
      <c r="I15" s="12">
        <v>360</v>
      </c>
      <c r="J15" s="12">
        <v>95</v>
      </c>
      <c r="K15" s="12">
        <v>279</v>
      </c>
      <c r="L15" s="12">
        <v>75</v>
      </c>
      <c r="M15" s="15">
        <f t="shared" si="0"/>
        <v>-0.10011123470522804</v>
      </c>
      <c r="N15" s="15">
        <f t="shared" si="0"/>
        <v>-7.9283887468030695E-2</v>
      </c>
      <c r="O15" s="15">
        <f t="shared" si="0"/>
        <v>-2.0618556701030927E-2</v>
      </c>
      <c r="P15" s="15">
        <f t="shared" si="0"/>
        <v>-0.1519756838905775</v>
      </c>
      <c r="Q15" s="15">
        <f t="shared" si="0"/>
        <v>-8.5365853658536592E-2</v>
      </c>
    </row>
    <row r="16" spans="2:17" ht="20" customHeight="1" thickBot="1" x14ac:dyDescent="0.2">
      <c r="B16" s="6" t="s">
        <v>7</v>
      </c>
      <c r="C16" s="12">
        <v>344</v>
      </c>
      <c r="D16" s="12">
        <v>177</v>
      </c>
      <c r="E16" s="12">
        <v>41</v>
      </c>
      <c r="F16" s="12">
        <v>99</v>
      </c>
      <c r="G16" s="12">
        <v>27</v>
      </c>
      <c r="H16" s="12">
        <v>352</v>
      </c>
      <c r="I16" s="12">
        <v>180</v>
      </c>
      <c r="J16" s="12">
        <v>51</v>
      </c>
      <c r="K16" s="12">
        <v>92</v>
      </c>
      <c r="L16" s="12">
        <v>29</v>
      </c>
      <c r="M16" s="15">
        <f t="shared" si="0"/>
        <v>2.3255813953488372E-2</v>
      </c>
      <c r="N16" s="15">
        <f t="shared" si="0"/>
        <v>1.6949152542372881E-2</v>
      </c>
      <c r="O16" s="15">
        <f t="shared" si="0"/>
        <v>0.24390243902439024</v>
      </c>
      <c r="P16" s="15">
        <f t="shared" si="0"/>
        <v>-7.0707070707070704E-2</v>
      </c>
      <c r="Q16" s="15">
        <f t="shared" si="0"/>
        <v>7.407407407407407E-2</v>
      </c>
    </row>
    <row r="17" spans="2:17" ht="20" customHeight="1" thickBot="1" x14ac:dyDescent="0.2">
      <c r="B17" s="6" t="s">
        <v>8</v>
      </c>
      <c r="C17" s="12">
        <v>1122</v>
      </c>
      <c r="D17" s="12">
        <v>535</v>
      </c>
      <c r="E17" s="12">
        <v>196</v>
      </c>
      <c r="F17" s="12">
        <v>299</v>
      </c>
      <c r="G17" s="12">
        <v>92</v>
      </c>
      <c r="H17" s="12">
        <v>1205</v>
      </c>
      <c r="I17" s="12">
        <v>604</v>
      </c>
      <c r="J17" s="12">
        <v>162</v>
      </c>
      <c r="K17" s="12">
        <v>327</v>
      </c>
      <c r="L17" s="12">
        <v>112</v>
      </c>
      <c r="M17" s="15">
        <f t="shared" si="0"/>
        <v>7.3975044563279857E-2</v>
      </c>
      <c r="N17" s="15">
        <f t="shared" si="0"/>
        <v>0.12897196261682242</v>
      </c>
      <c r="O17" s="15">
        <f t="shared" si="0"/>
        <v>-0.17346938775510204</v>
      </c>
      <c r="P17" s="15">
        <f t="shared" si="0"/>
        <v>9.3645484949832769E-2</v>
      </c>
      <c r="Q17" s="15">
        <f t="shared" si="0"/>
        <v>0.21739130434782608</v>
      </c>
    </row>
    <row r="18" spans="2:17" ht="20" customHeight="1" thickBot="1" x14ac:dyDescent="0.2">
      <c r="B18" s="6" t="s">
        <v>9</v>
      </c>
      <c r="C18" s="12">
        <v>1208</v>
      </c>
      <c r="D18" s="12">
        <v>421</v>
      </c>
      <c r="E18" s="12">
        <v>195</v>
      </c>
      <c r="F18" s="12">
        <v>402</v>
      </c>
      <c r="G18" s="12">
        <v>190</v>
      </c>
      <c r="H18" s="12">
        <v>1152</v>
      </c>
      <c r="I18" s="12">
        <v>485</v>
      </c>
      <c r="J18" s="12">
        <v>206</v>
      </c>
      <c r="K18" s="12">
        <v>323</v>
      </c>
      <c r="L18" s="12">
        <v>138</v>
      </c>
      <c r="M18" s="15">
        <f t="shared" si="0"/>
        <v>-4.6357615894039736E-2</v>
      </c>
      <c r="N18" s="15">
        <f t="shared" si="0"/>
        <v>0.15201900237529692</v>
      </c>
      <c r="O18" s="15">
        <f t="shared" si="0"/>
        <v>5.6410256410256411E-2</v>
      </c>
      <c r="P18" s="15">
        <f t="shared" si="0"/>
        <v>-0.19651741293532338</v>
      </c>
      <c r="Q18" s="15">
        <f t="shared" si="0"/>
        <v>-0.27368421052631581</v>
      </c>
    </row>
    <row r="19" spans="2:17" ht="20" customHeight="1" thickBot="1" x14ac:dyDescent="0.2">
      <c r="B19" s="6" t="s">
        <v>10</v>
      </c>
      <c r="C19" s="12">
        <v>4721</v>
      </c>
      <c r="D19" s="12">
        <v>1395</v>
      </c>
      <c r="E19" s="12">
        <v>795</v>
      </c>
      <c r="F19" s="12">
        <v>1717</v>
      </c>
      <c r="G19" s="12">
        <v>814</v>
      </c>
      <c r="H19" s="12">
        <v>4783</v>
      </c>
      <c r="I19" s="12">
        <v>1419</v>
      </c>
      <c r="J19" s="12">
        <v>863</v>
      </c>
      <c r="K19" s="12">
        <v>1585</v>
      </c>
      <c r="L19" s="12">
        <v>916</v>
      </c>
      <c r="M19" s="15">
        <f t="shared" si="0"/>
        <v>1.3132810845159923E-2</v>
      </c>
      <c r="N19" s="15">
        <f t="shared" si="0"/>
        <v>1.7204301075268817E-2</v>
      </c>
      <c r="O19" s="15">
        <f t="shared" si="0"/>
        <v>8.5534591194968548E-2</v>
      </c>
      <c r="P19" s="15">
        <f t="shared" si="0"/>
        <v>-7.6878276062900402E-2</v>
      </c>
      <c r="Q19" s="15">
        <f t="shared" si="0"/>
        <v>0.12530712530712532</v>
      </c>
    </row>
    <row r="20" spans="2:17" ht="20" customHeight="1" thickBot="1" x14ac:dyDescent="0.2">
      <c r="B20" s="6" t="s">
        <v>11</v>
      </c>
      <c r="C20" s="12">
        <v>3391</v>
      </c>
      <c r="D20" s="12">
        <v>1502</v>
      </c>
      <c r="E20" s="12">
        <v>549</v>
      </c>
      <c r="F20" s="12">
        <v>958</v>
      </c>
      <c r="G20" s="12">
        <v>382</v>
      </c>
      <c r="H20" s="12">
        <v>3356</v>
      </c>
      <c r="I20" s="12">
        <v>1483</v>
      </c>
      <c r="J20" s="12">
        <v>680</v>
      </c>
      <c r="K20" s="12">
        <v>836</v>
      </c>
      <c r="L20" s="12">
        <v>357</v>
      </c>
      <c r="M20" s="15">
        <f t="shared" si="0"/>
        <v>-1.032143910350929E-2</v>
      </c>
      <c r="N20" s="15">
        <f t="shared" si="0"/>
        <v>-1.2649800266311585E-2</v>
      </c>
      <c r="O20" s="15">
        <f t="shared" si="0"/>
        <v>0.23861566484517305</v>
      </c>
      <c r="P20" s="15">
        <f t="shared" si="0"/>
        <v>-0.12734864300626306</v>
      </c>
      <c r="Q20" s="15">
        <f t="shared" si="0"/>
        <v>-6.5445026178010471E-2</v>
      </c>
    </row>
    <row r="21" spans="2:17" ht="20" customHeight="1" thickBot="1" x14ac:dyDescent="0.2">
      <c r="B21" s="6" t="s">
        <v>12</v>
      </c>
      <c r="C21" s="12">
        <v>459</v>
      </c>
      <c r="D21" s="12">
        <v>307</v>
      </c>
      <c r="E21" s="12">
        <v>50</v>
      </c>
      <c r="F21" s="12">
        <v>94</v>
      </c>
      <c r="G21" s="12">
        <v>8</v>
      </c>
      <c r="H21" s="12">
        <v>407</v>
      </c>
      <c r="I21" s="12">
        <v>286</v>
      </c>
      <c r="J21" s="12">
        <v>26</v>
      </c>
      <c r="K21" s="12">
        <v>80</v>
      </c>
      <c r="L21" s="12">
        <v>15</v>
      </c>
      <c r="M21" s="15">
        <f t="shared" si="0"/>
        <v>-0.11328976034858387</v>
      </c>
      <c r="N21" s="15">
        <f t="shared" si="0"/>
        <v>-6.8403908794788276E-2</v>
      </c>
      <c r="O21" s="15">
        <f t="shared" si="0"/>
        <v>-0.48</v>
      </c>
      <c r="P21" s="15">
        <f t="shared" si="0"/>
        <v>-0.14893617021276595</v>
      </c>
      <c r="Q21" s="15">
        <f t="shared" si="0"/>
        <v>0.875</v>
      </c>
    </row>
    <row r="22" spans="2:17" ht="20" customHeight="1" thickBot="1" x14ac:dyDescent="0.2">
      <c r="B22" s="6" t="s">
        <v>13</v>
      </c>
      <c r="C22" s="12">
        <v>1160</v>
      </c>
      <c r="D22" s="12">
        <v>686</v>
      </c>
      <c r="E22" s="12">
        <v>113</v>
      </c>
      <c r="F22" s="12">
        <v>301</v>
      </c>
      <c r="G22" s="12">
        <v>60</v>
      </c>
      <c r="H22" s="12">
        <v>1164</v>
      </c>
      <c r="I22" s="12">
        <v>728</v>
      </c>
      <c r="J22" s="12">
        <v>108</v>
      </c>
      <c r="K22" s="12">
        <v>277</v>
      </c>
      <c r="L22" s="12">
        <v>51</v>
      </c>
      <c r="M22" s="15">
        <f t="shared" si="0"/>
        <v>3.4482758620689655E-3</v>
      </c>
      <c r="N22" s="15">
        <f t="shared" si="0"/>
        <v>6.1224489795918366E-2</v>
      </c>
      <c r="O22" s="15">
        <f t="shared" si="0"/>
        <v>-4.4247787610619468E-2</v>
      </c>
      <c r="P22" s="15">
        <f t="shared" si="0"/>
        <v>-7.9734219269102985E-2</v>
      </c>
      <c r="Q22" s="15">
        <f t="shared" si="0"/>
        <v>-0.15</v>
      </c>
    </row>
    <row r="23" spans="2:17" ht="20" customHeight="1" thickBot="1" x14ac:dyDescent="0.2">
      <c r="B23" s="6" t="s">
        <v>14</v>
      </c>
      <c r="C23" s="12">
        <v>4741</v>
      </c>
      <c r="D23" s="12">
        <v>1517</v>
      </c>
      <c r="E23" s="12">
        <v>1016</v>
      </c>
      <c r="F23" s="12">
        <v>1258</v>
      </c>
      <c r="G23" s="12">
        <v>950</v>
      </c>
      <c r="H23" s="12">
        <v>4581</v>
      </c>
      <c r="I23" s="12">
        <v>1463</v>
      </c>
      <c r="J23" s="12">
        <v>994</v>
      </c>
      <c r="K23" s="12">
        <v>1287</v>
      </c>
      <c r="L23" s="12">
        <v>837</v>
      </c>
      <c r="M23" s="15">
        <f t="shared" si="0"/>
        <v>-3.3748154397806367E-2</v>
      </c>
      <c r="N23" s="15">
        <f t="shared" si="0"/>
        <v>-3.5596572181938034E-2</v>
      </c>
      <c r="O23" s="15">
        <f t="shared" si="0"/>
        <v>-2.1653543307086614E-2</v>
      </c>
      <c r="P23" s="15">
        <f t="shared" si="0"/>
        <v>2.3052464228934817E-2</v>
      </c>
      <c r="Q23" s="15">
        <f t="shared" si="0"/>
        <v>-0.11894736842105263</v>
      </c>
    </row>
    <row r="24" spans="2:17" ht="20" customHeight="1" thickBot="1" x14ac:dyDescent="0.2">
      <c r="B24" s="6" t="s">
        <v>15</v>
      </c>
      <c r="C24" s="12">
        <v>834</v>
      </c>
      <c r="D24" s="12">
        <v>313</v>
      </c>
      <c r="E24" s="12">
        <v>201</v>
      </c>
      <c r="F24" s="12">
        <v>202</v>
      </c>
      <c r="G24" s="12">
        <v>118</v>
      </c>
      <c r="H24" s="12">
        <v>818</v>
      </c>
      <c r="I24" s="12">
        <v>281</v>
      </c>
      <c r="J24" s="12">
        <v>169</v>
      </c>
      <c r="K24" s="12">
        <v>212</v>
      </c>
      <c r="L24" s="12">
        <v>156</v>
      </c>
      <c r="M24" s="15">
        <f t="shared" si="0"/>
        <v>-1.9184652278177457E-2</v>
      </c>
      <c r="N24" s="15">
        <f t="shared" si="0"/>
        <v>-0.10223642172523961</v>
      </c>
      <c r="O24" s="15">
        <f t="shared" si="0"/>
        <v>-0.15920398009950248</v>
      </c>
      <c r="P24" s="15">
        <f t="shared" si="0"/>
        <v>4.9504950495049507E-2</v>
      </c>
      <c r="Q24" s="15">
        <f t="shared" si="0"/>
        <v>0.32203389830508472</v>
      </c>
    </row>
    <row r="25" spans="2:17" ht="20" customHeight="1" thickBot="1" x14ac:dyDescent="0.2">
      <c r="B25" s="6" t="s">
        <v>16</v>
      </c>
      <c r="C25" s="12">
        <v>320</v>
      </c>
      <c r="D25" s="12">
        <v>139</v>
      </c>
      <c r="E25" s="12">
        <v>94</v>
      </c>
      <c r="F25" s="12">
        <v>56</v>
      </c>
      <c r="G25" s="12">
        <v>31</v>
      </c>
      <c r="H25" s="12">
        <v>363</v>
      </c>
      <c r="I25" s="12">
        <v>147</v>
      </c>
      <c r="J25" s="12">
        <v>135</v>
      </c>
      <c r="K25" s="12">
        <v>45</v>
      </c>
      <c r="L25" s="12">
        <v>36</v>
      </c>
      <c r="M25" s="15">
        <f t="shared" si="0"/>
        <v>0.13437499999999999</v>
      </c>
      <c r="N25" s="15">
        <f t="shared" si="0"/>
        <v>5.7553956834532377E-2</v>
      </c>
      <c r="O25" s="15">
        <f t="shared" si="0"/>
        <v>0.43617021276595747</v>
      </c>
      <c r="P25" s="15">
        <f t="shared" si="0"/>
        <v>-0.19642857142857142</v>
      </c>
      <c r="Q25" s="15">
        <f t="shared" si="0"/>
        <v>0.16129032258064516</v>
      </c>
    </row>
    <row r="26" spans="2:17" ht="20" customHeight="1" thickBot="1" x14ac:dyDescent="0.2">
      <c r="B26" s="7" t="s">
        <v>17</v>
      </c>
      <c r="C26" s="12">
        <v>1200</v>
      </c>
      <c r="D26" s="12">
        <v>461</v>
      </c>
      <c r="E26" s="12">
        <v>328</v>
      </c>
      <c r="F26" s="12">
        <v>242</v>
      </c>
      <c r="G26" s="12">
        <v>169</v>
      </c>
      <c r="H26" s="12">
        <v>1192</v>
      </c>
      <c r="I26" s="12">
        <v>479</v>
      </c>
      <c r="J26" s="12">
        <v>275</v>
      </c>
      <c r="K26" s="12">
        <v>262</v>
      </c>
      <c r="L26" s="12">
        <v>176</v>
      </c>
      <c r="M26" s="15">
        <f t="shared" si="0"/>
        <v>-6.6666666666666671E-3</v>
      </c>
      <c r="N26" s="15">
        <f t="shared" si="0"/>
        <v>3.9045553145336226E-2</v>
      </c>
      <c r="O26" s="15">
        <f t="shared" si="0"/>
        <v>-0.16158536585365854</v>
      </c>
      <c r="P26" s="15">
        <f t="shared" si="0"/>
        <v>8.2644628099173556E-2</v>
      </c>
      <c r="Q26" s="15">
        <f t="shared" si="0"/>
        <v>4.142011834319527E-2</v>
      </c>
    </row>
    <row r="27" spans="2:17" ht="20" customHeight="1" thickBot="1" x14ac:dyDescent="0.2">
      <c r="B27" s="8" t="s">
        <v>18</v>
      </c>
      <c r="C27" s="12">
        <v>115</v>
      </c>
      <c r="D27" s="12">
        <v>58</v>
      </c>
      <c r="E27" s="12">
        <v>18</v>
      </c>
      <c r="F27" s="12">
        <v>29</v>
      </c>
      <c r="G27" s="12">
        <v>10</v>
      </c>
      <c r="H27" s="12">
        <v>146</v>
      </c>
      <c r="I27" s="12">
        <v>69</v>
      </c>
      <c r="J27" s="12">
        <v>33</v>
      </c>
      <c r="K27" s="12">
        <v>33</v>
      </c>
      <c r="L27" s="12">
        <v>11</v>
      </c>
      <c r="M27" s="15">
        <f t="shared" si="0"/>
        <v>0.26956521739130435</v>
      </c>
      <c r="N27" s="15">
        <f t="shared" si="0"/>
        <v>0.18965517241379309</v>
      </c>
      <c r="O27" s="15">
        <f t="shared" si="0"/>
        <v>0.83333333333333337</v>
      </c>
      <c r="P27" s="15">
        <f t="shared" si="0"/>
        <v>0.13793103448275862</v>
      </c>
      <c r="Q27" s="15">
        <f t="shared" si="0"/>
        <v>0.1</v>
      </c>
    </row>
    <row r="28" spans="2:17" ht="20" customHeight="1" thickBot="1" x14ac:dyDescent="0.2">
      <c r="B28" s="9" t="s">
        <v>19</v>
      </c>
      <c r="C28" s="13">
        <v>29772</v>
      </c>
      <c r="D28" s="13">
        <v>11669</v>
      </c>
      <c r="E28" s="13">
        <v>4742</v>
      </c>
      <c r="F28" s="13">
        <v>9529</v>
      </c>
      <c r="G28" s="13">
        <v>3832</v>
      </c>
      <c r="H28" s="13">
        <v>29636</v>
      </c>
      <c r="I28" s="13">
        <v>11901</v>
      </c>
      <c r="J28" s="13">
        <v>4886</v>
      </c>
      <c r="K28" s="13">
        <v>9011</v>
      </c>
      <c r="L28" s="13">
        <v>3838</v>
      </c>
      <c r="M28" s="16">
        <f t="shared" si="0"/>
        <v>-4.5680505172645443E-3</v>
      </c>
      <c r="N28" s="16">
        <f t="shared" si="0"/>
        <v>1.988173793812666E-2</v>
      </c>
      <c r="O28" s="16">
        <f t="shared" si="0"/>
        <v>3.0366933783213833E-2</v>
      </c>
      <c r="P28" s="16">
        <f t="shared" si="0"/>
        <v>-5.4360373596389969E-2</v>
      </c>
      <c r="Q28" s="16">
        <f t="shared" si="0"/>
        <v>1.5657620041753654E-3</v>
      </c>
    </row>
  </sheetData>
  <mergeCells count="3">
    <mergeCell ref="C9:G9"/>
    <mergeCell ref="H9:L9"/>
    <mergeCell ref="M9:Q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9:N28"/>
  <sheetViews>
    <sheetView workbookViewId="0"/>
  </sheetViews>
  <sheetFormatPr baseColWidth="10" defaultRowHeight="13" x14ac:dyDescent="0.15"/>
  <cols>
    <col min="1" max="1" width="8.6640625" customWidth="1"/>
    <col min="2" max="2" width="26.33203125" customWidth="1"/>
    <col min="3" max="3" width="15.6640625" customWidth="1"/>
    <col min="4" max="4" width="14.1640625" bestFit="1" customWidth="1"/>
    <col min="5" max="5" width="16.5" customWidth="1"/>
    <col min="6" max="6" width="13.83203125" bestFit="1" customWidth="1"/>
    <col min="7" max="7" width="16" customWidth="1"/>
    <col min="8" max="8" width="14.1640625" bestFit="1" customWidth="1"/>
    <col min="9" max="9" width="16.1640625" customWidth="1"/>
    <col min="10" max="10" width="13.83203125" bestFit="1" customWidth="1"/>
    <col min="11" max="11" width="16.1640625" customWidth="1"/>
    <col min="12" max="12" width="14.1640625" bestFit="1" customWidth="1"/>
    <col min="13" max="13" width="16.1640625" customWidth="1"/>
    <col min="14" max="14" width="13.83203125" bestFit="1" customWidth="1"/>
    <col min="15" max="18" width="20.6640625" customWidth="1"/>
    <col min="19" max="19" width="11.83203125" customWidth="1"/>
  </cols>
  <sheetData>
    <row r="9" spans="2:14" ht="44.25" customHeight="1" thickBot="1" x14ac:dyDescent="0.2">
      <c r="C9" s="29">
        <v>2017</v>
      </c>
      <c r="D9" s="30"/>
      <c r="E9" s="30"/>
      <c r="F9" s="30"/>
      <c r="G9" s="29">
        <v>2018</v>
      </c>
      <c r="H9" s="30"/>
      <c r="I9" s="30"/>
      <c r="J9" s="30"/>
      <c r="K9" s="29" t="s">
        <v>109</v>
      </c>
      <c r="L9" s="30"/>
      <c r="M9" s="30"/>
      <c r="N9" s="30"/>
    </row>
    <row r="10" spans="2:14" ht="44.25" customHeight="1" thickBot="1" x14ac:dyDescent="0.2">
      <c r="C10" s="11" t="s">
        <v>57</v>
      </c>
      <c r="D10" s="11" t="s">
        <v>58</v>
      </c>
      <c r="E10" s="11" t="s">
        <v>59</v>
      </c>
      <c r="F10" s="11" t="s">
        <v>60</v>
      </c>
      <c r="G10" s="11" t="s">
        <v>57</v>
      </c>
      <c r="H10" s="11" t="s">
        <v>58</v>
      </c>
      <c r="I10" s="11" t="s">
        <v>59</v>
      </c>
      <c r="J10" s="11" t="s">
        <v>60</v>
      </c>
      <c r="K10" s="11" t="s">
        <v>57</v>
      </c>
      <c r="L10" s="11" t="s">
        <v>58</v>
      </c>
      <c r="M10" s="11" t="s">
        <v>59</v>
      </c>
      <c r="N10" s="11" t="s">
        <v>60</v>
      </c>
    </row>
    <row r="11" spans="2:14" ht="20" customHeight="1" thickBot="1" x14ac:dyDescent="0.2">
      <c r="B11" s="5" t="s">
        <v>2</v>
      </c>
      <c r="C11" s="12">
        <v>3309</v>
      </c>
      <c r="D11" s="12">
        <v>1756</v>
      </c>
      <c r="E11" s="12">
        <v>1553</v>
      </c>
      <c r="F11" s="12">
        <v>3489</v>
      </c>
      <c r="G11" s="12">
        <v>3486</v>
      </c>
      <c r="H11" s="12">
        <v>1900</v>
      </c>
      <c r="I11" s="12">
        <v>1586</v>
      </c>
      <c r="J11" s="12">
        <v>3432</v>
      </c>
      <c r="K11" s="15">
        <f>IF(C11=0,"-",(G11-C11)/C11)</f>
        <v>5.3490480507706259E-2</v>
      </c>
      <c r="L11" s="15">
        <f>IF(D11=0,"-",(H11-D11)/D11)</f>
        <v>8.2004555808656038E-2</v>
      </c>
      <c r="M11" s="15">
        <f>IF(E11=0,"-",(I11-E11)/E11)</f>
        <v>2.1249195106245976E-2</v>
      </c>
      <c r="N11" s="15">
        <f>IF(F11=0,"-",(J11-F11)/F11)</f>
        <v>-1.6337059329320721E-2</v>
      </c>
    </row>
    <row r="12" spans="2:14" ht="20" customHeight="1" thickBot="1" x14ac:dyDescent="0.2">
      <c r="B12" s="6" t="s">
        <v>3</v>
      </c>
      <c r="C12" s="12">
        <v>421</v>
      </c>
      <c r="D12" s="12">
        <v>223</v>
      </c>
      <c r="E12" s="12">
        <v>198</v>
      </c>
      <c r="F12" s="12">
        <v>324</v>
      </c>
      <c r="G12" s="12">
        <v>496</v>
      </c>
      <c r="H12" s="12">
        <v>298</v>
      </c>
      <c r="I12" s="12">
        <v>198</v>
      </c>
      <c r="J12" s="12">
        <v>296</v>
      </c>
      <c r="K12" s="15">
        <f t="shared" ref="K12:N28" si="0">IF(C12=0,"-",(G12-C12)/C12)</f>
        <v>0.17814726840855108</v>
      </c>
      <c r="L12" s="15">
        <f t="shared" si="0"/>
        <v>0.33632286995515698</v>
      </c>
      <c r="M12" s="15">
        <f t="shared" si="0"/>
        <v>0</v>
      </c>
      <c r="N12" s="15">
        <f t="shared" si="0"/>
        <v>-8.6419753086419748E-2</v>
      </c>
    </row>
    <row r="13" spans="2:14" ht="20" customHeight="1" thickBot="1" x14ac:dyDescent="0.2">
      <c r="B13" s="6" t="s">
        <v>4</v>
      </c>
      <c r="C13" s="12">
        <v>412</v>
      </c>
      <c r="D13" s="12">
        <v>208</v>
      </c>
      <c r="E13" s="12">
        <v>204</v>
      </c>
      <c r="F13" s="12">
        <v>238</v>
      </c>
      <c r="G13" s="12">
        <v>402</v>
      </c>
      <c r="H13" s="12">
        <v>217</v>
      </c>
      <c r="I13" s="12">
        <v>185</v>
      </c>
      <c r="J13" s="12">
        <v>211</v>
      </c>
      <c r="K13" s="15">
        <f t="shared" si="0"/>
        <v>-2.4271844660194174E-2</v>
      </c>
      <c r="L13" s="15">
        <f t="shared" si="0"/>
        <v>4.3269230769230768E-2</v>
      </c>
      <c r="M13" s="15">
        <f t="shared" si="0"/>
        <v>-9.3137254901960786E-2</v>
      </c>
      <c r="N13" s="15">
        <f t="shared" si="0"/>
        <v>-0.1134453781512605</v>
      </c>
    </row>
    <row r="14" spans="2:14" ht="20" customHeight="1" thickBot="1" x14ac:dyDescent="0.2">
      <c r="B14" s="6" t="s">
        <v>5</v>
      </c>
      <c r="C14" s="12">
        <v>614</v>
      </c>
      <c r="D14" s="12">
        <v>439</v>
      </c>
      <c r="E14" s="12">
        <v>175</v>
      </c>
      <c r="F14" s="12">
        <v>262</v>
      </c>
      <c r="G14" s="12">
        <v>559</v>
      </c>
      <c r="H14" s="12">
        <v>401</v>
      </c>
      <c r="I14" s="12">
        <v>158</v>
      </c>
      <c r="J14" s="12">
        <v>257</v>
      </c>
      <c r="K14" s="15">
        <f t="shared" si="0"/>
        <v>-8.9576547231270356E-2</v>
      </c>
      <c r="L14" s="15">
        <f t="shared" si="0"/>
        <v>-8.656036446469248E-2</v>
      </c>
      <c r="M14" s="15">
        <f t="shared" si="0"/>
        <v>-9.7142857142857142E-2</v>
      </c>
      <c r="N14" s="15">
        <f t="shared" si="0"/>
        <v>-1.9083969465648856E-2</v>
      </c>
    </row>
    <row r="15" spans="2:14" ht="20" customHeight="1" thickBot="1" x14ac:dyDescent="0.2">
      <c r="B15" s="6" t="s">
        <v>6</v>
      </c>
      <c r="C15" s="12">
        <v>481</v>
      </c>
      <c r="D15" s="12">
        <v>265</v>
      </c>
      <c r="E15" s="12">
        <v>216</v>
      </c>
      <c r="F15" s="12">
        <v>401</v>
      </c>
      <c r="G15" s="12">
        <v>453</v>
      </c>
      <c r="H15" s="12">
        <v>279</v>
      </c>
      <c r="I15" s="12">
        <v>174</v>
      </c>
      <c r="J15" s="12">
        <v>352</v>
      </c>
      <c r="K15" s="15">
        <f t="shared" si="0"/>
        <v>-5.8212058212058215E-2</v>
      </c>
      <c r="L15" s="15">
        <f t="shared" si="0"/>
        <v>5.2830188679245285E-2</v>
      </c>
      <c r="M15" s="15">
        <f t="shared" si="0"/>
        <v>-0.19444444444444445</v>
      </c>
      <c r="N15" s="15">
        <f t="shared" si="0"/>
        <v>-0.12219451371571072</v>
      </c>
    </row>
    <row r="16" spans="2:14" ht="20" customHeight="1" thickBot="1" x14ac:dyDescent="0.2">
      <c r="B16" s="6" t="s">
        <v>7</v>
      </c>
      <c r="C16" s="12">
        <v>218</v>
      </c>
      <c r="D16" s="12">
        <v>136</v>
      </c>
      <c r="E16" s="12">
        <v>82</v>
      </c>
      <c r="F16" s="12">
        <v>118</v>
      </c>
      <c r="G16" s="12">
        <v>231</v>
      </c>
      <c r="H16" s="12">
        <v>147</v>
      </c>
      <c r="I16" s="12">
        <v>84</v>
      </c>
      <c r="J16" s="12">
        <v>121</v>
      </c>
      <c r="K16" s="15">
        <f t="shared" si="0"/>
        <v>5.9633027522935783E-2</v>
      </c>
      <c r="L16" s="15">
        <f t="shared" si="0"/>
        <v>8.0882352941176475E-2</v>
      </c>
      <c r="M16" s="15">
        <f t="shared" si="0"/>
        <v>2.4390243902439025E-2</v>
      </c>
      <c r="N16" s="15">
        <f t="shared" si="0"/>
        <v>2.5423728813559324E-2</v>
      </c>
    </row>
    <row r="17" spans="2:14" ht="20" customHeight="1" thickBot="1" x14ac:dyDescent="0.2">
      <c r="B17" s="6" t="s">
        <v>8</v>
      </c>
      <c r="C17" s="12">
        <v>724</v>
      </c>
      <c r="D17" s="12">
        <v>445</v>
      </c>
      <c r="E17" s="12">
        <v>279</v>
      </c>
      <c r="F17" s="12">
        <v>384</v>
      </c>
      <c r="G17" s="12">
        <v>764</v>
      </c>
      <c r="H17" s="12">
        <v>415</v>
      </c>
      <c r="I17" s="12">
        <v>349</v>
      </c>
      <c r="J17" s="12">
        <v>424</v>
      </c>
      <c r="K17" s="15">
        <f t="shared" si="0"/>
        <v>5.5248618784530384E-2</v>
      </c>
      <c r="L17" s="15">
        <f t="shared" si="0"/>
        <v>-6.741573033707865E-2</v>
      </c>
      <c r="M17" s="15">
        <f t="shared" si="0"/>
        <v>0.25089605734767023</v>
      </c>
      <c r="N17" s="15">
        <f t="shared" si="0"/>
        <v>0.10416666666666667</v>
      </c>
    </row>
    <row r="18" spans="2:14" ht="20" customHeight="1" thickBot="1" x14ac:dyDescent="0.2">
      <c r="B18" s="6" t="s">
        <v>9</v>
      </c>
      <c r="C18" s="12">
        <v>610</v>
      </c>
      <c r="D18" s="12">
        <v>268</v>
      </c>
      <c r="E18" s="12">
        <v>342</v>
      </c>
      <c r="F18" s="12">
        <v>582</v>
      </c>
      <c r="G18" s="12">
        <v>688</v>
      </c>
      <c r="H18" s="12">
        <v>284</v>
      </c>
      <c r="I18" s="12">
        <v>404</v>
      </c>
      <c r="J18" s="12">
        <v>442</v>
      </c>
      <c r="K18" s="15">
        <f t="shared" si="0"/>
        <v>0.12786885245901639</v>
      </c>
      <c r="L18" s="15">
        <f t="shared" si="0"/>
        <v>5.9701492537313432E-2</v>
      </c>
      <c r="M18" s="15">
        <f t="shared" si="0"/>
        <v>0.18128654970760233</v>
      </c>
      <c r="N18" s="15">
        <f t="shared" si="0"/>
        <v>-0.24054982817869416</v>
      </c>
    </row>
    <row r="19" spans="2:14" ht="20" customHeight="1" thickBot="1" x14ac:dyDescent="0.2">
      <c r="B19" s="6" t="s">
        <v>10</v>
      </c>
      <c r="C19" s="12">
        <v>2179</v>
      </c>
      <c r="D19" s="12">
        <v>1141</v>
      </c>
      <c r="E19" s="12">
        <v>1038</v>
      </c>
      <c r="F19" s="12">
        <v>2490</v>
      </c>
      <c r="G19" s="12">
        <v>2266</v>
      </c>
      <c r="H19" s="12">
        <v>1173</v>
      </c>
      <c r="I19" s="12">
        <v>1093</v>
      </c>
      <c r="J19" s="12">
        <v>2458</v>
      </c>
      <c r="K19" s="15">
        <f t="shared" si="0"/>
        <v>3.9926571821936666E-2</v>
      </c>
      <c r="L19" s="15">
        <f t="shared" si="0"/>
        <v>2.8045574057843997E-2</v>
      </c>
      <c r="M19" s="15">
        <f t="shared" si="0"/>
        <v>5.2986512524084775E-2</v>
      </c>
      <c r="N19" s="15">
        <f t="shared" si="0"/>
        <v>-1.285140562248996E-2</v>
      </c>
    </row>
    <row r="20" spans="2:14" ht="20" customHeight="1" thickBot="1" x14ac:dyDescent="0.2">
      <c r="B20" s="6" t="s">
        <v>11</v>
      </c>
      <c r="C20" s="12">
        <v>2045</v>
      </c>
      <c r="D20" s="12">
        <v>1158</v>
      </c>
      <c r="E20" s="12">
        <v>887</v>
      </c>
      <c r="F20" s="12">
        <v>1313</v>
      </c>
      <c r="G20" s="12">
        <v>2157</v>
      </c>
      <c r="H20" s="12">
        <v>1299</v>
      </c>
      <c r="I20" s="12">
        <v>858</v>
      </c>
      <c r="J20" s="12">
        <v>1177</v>
      </c>
      <c r="K20" s="15">
        <f t="shared" si="0"/>
        <v>5.4767726161369192E-2</v>
      </c>
      <c r="L20" s="15">
        <f t="shared" si="0"/>
        <v>0.12176165803108809</v>
      </c>
      <c r="M20" s="15">
        <f t="shared" si="0"/>
        <v>-3.269447576099211E-2</v>
      </c>
      <c r="N20" s="15">
        <f t="shared" si="0"/>
        <v>-0.10357958872810358</v>
      </c>
    </row>
    <row r="21" spans="2:14" ht="20" customHeight="1" thickBot="1" x14ac:dyDescent="0.2">
      <c r="B21" s="6" t="s">
        <v>12</v>
      </c>
      <c r="C21" s="12">
        <v>351</v>
      </c>
      <c r="D21" s="12">
        <v>263</v>
      </c>
      <c r="E21" s="12">
        <v>88</v>
      </c>
      <c r="F21" s="12">
        <v>95</v>
      </c>
      <c r="G21" s="12">
        <v>306</v>
      </c>
      <c r="H21" s="12">
        <v>230</v>
      </c>
      <c r="I21" s="12">
        <v>76</v>
      </c>
      <c r="J21" s="12">
        <v>93</v>
      </c>
      <c r="K21" s="15">
        <f t="shared" si="0"/>
        <v>-0.12820512820512819</v>
      </c>
      <c r="L21" s="15">
        <f t="shared" si="0"/>
        <v>-0.12547528517110265</v>
      </c>
      <c r="M21" s="15">
        <f t="shared" si="0"/>
        <v>-0.13636363636363635</v>
      </c>
      <c r="N21" s="15">
        <f t="shared" si="0"/>
        <v>-2.1052631578947368E-2</v>
      </c>
    </row>
    <row r="22" spans="2:14" ht="20" customHeight="1" thickBot="1" x14ac:dyDescent="0.2">
      <c r="B22" s="6" t="s">
        <v>13</v>
      </c>
      <c r="C22" s="12">
        <v>788</v>
      </c>
      <c r="D22" s="12">
        <v>431</v>
      </c>
      <c r="E22" s="12">
        <v>357</v>
      </c>
      <c r="F22" s="12">
        <v>354</v>
      </c>
      <c r="G22" s="12">
        <v>832</v>
      </c>
      <c r="H22" s="12">
        <v>443</v>
      </c>
      <c r="I22" s="12">
        <v>389</v>
      </c>
      <c r="J22" s="12">
        <v>322</v>
      </c>
      <c r="K22" s="15">
        <f t="shared" si="0"/>
        <v>5.5837563451776651E-2</v>
      </c>
      <c r="L22" s="15">
        <f t="shared" si="0"/>
        <v>2.7842227378190254E-2</v>
      </c>
      <c r="M22" s="15">
        <f t="shared" si="0"/>
        <v>8.9635854341736695E-2</v>
      </c>
      <c r="N22" s="15">
        <f t="shared" si="0"/>
        <v>-9.03954802259887E-2</v>
      </c>
    </row>
    <row r="23" spans="2:14" ht="20" customHeight="1" thickBot="1" x14ac:dyDescent="0.2">
      <c r="B23" s="6" t="s">
        <v>14</v>
      </c>
      <c r="C23" s="12">
        <v>2419</v>
      </c>
      <c r="D23" s="12">
        <v>1100</v>
      </c>
      <c r="E23" s="12">
        <v>1319</v>
      </c>
      <c r="F23" s="12">
        <v>1936</v>
      </c>
      <c r="G23" s="12">
        <v>2385</v>
      </c>
      <c r="H23" s="12">
        <v>1175</v>
      </c>
      <c r="I23" s="12">
        <v>1210</v>
      </c>
      <c r="J23" s="12">
        <v>1972</v>
      </c>
      <c r="K23" s="15">
        <f t="shared" si="0"/>
        <v>-1.4055394791236048E-2</v>
      </c>
      <c r="L23" s="15">
        <f t="shared" si="0"/>
        <v>6.8181818181818177E-2</v>
      </c>
      <c r="M23" s="15">
        <f t="shared" si="0"/>
        <v>-8.2638362395754353E-2</v>
      </c>
      <c r="N23" s="15">
        <f t="shared" si="0"/>
        <v>1.859504132231405E-2</v>
      </c>
    </row>
    <row r="24" spans="2:14" ht="20" customHeight="1" thickBot="1" x14ac:dyDescent="0.2">
      <c r="B24" s="6" t="s">
        <v>15</v>
      </c>
      <c r="C24" s="12">
        <v>514</v>
      </c>
      <c r="D24" s="12">
        <v>338</v>
      </c>
      <c r="E24" s="12">
        <v>176</v>
      </c>
      <c r="F24" s="12">
        <v>316</v>
      </c>
      <c r="G24" s="12">
        <v>448</v>
      </c>
      <c r="H24" s="12">
        <v>299</v>
      </c>
      <c r="I24" s="12">
        <v>149</v>
      </c>
      <c r="J24" s="12">
        <v>361</v>
      </c>
      <c r="K24" s="15">
        <f t="shared" si="0"/>
        <v>-0.12840466926070038</v>
      </c>
      <c r="L24" s="15">
        <f t="shared" si="0"/>
        <v>-0.11538461538461539</v>
      </c>
      <c r="M24" s="15">
        <f t="shared" si="0"/>
        <v>-0.15340909090909091</v>
      </c>
      <c r="N24" s="15">
        <f t="shared" si="0"/>
        <v>0.14240506329113925</v>
      </c>
    </row>
    <row r="25" spans="2:14" ht="20" customHeight="1" thickBot="1" x14ac:dyDescent="0.2">
      <c r="B25" s="6" t="s">
        <v>16</v>
      </c>
      <c r="C25" s="12">
        <v>233</v>
      </c>
      <c r="D25" s="12">
        <v>177</v>
      </c>
      <c r="E25" s="12">
        <v>56</v>
      </c>
      <c r="F25" s="12">
        <v>85</v>
      </c>
      <c r="G25" s="12">
        <v>282</v>
      </c>
      <c r="H25" s="12">
        <v>180</v>
      </c>
      <c r="I25" s="12">
        <v>102</v>
      </c>
      <c r="J25" s="12">
        <v>81</v>
      </c>
      <c r="K25" s="15">
        <f t="shared" si="0"/>
        <v>0.21030042918454936</v>
      </c>
      <c r="L25" s="15">
        <f t="shared" si="0"/>
        <v>1.6949152542372881E-2</v>
      </c>
      <c r="M25" s="15">
        <f t="shared" si="0"/>
        <v>0.8214285714285714</v>
      </c>
      <c r="N25" s="15">
        <f t="shared" si="0"/>
        <v>-4.7058823529411764E-2</v>
      </c>
    </row>
    <row r="26" spans="2:14" ht="20" customHeight="1" thickBot="1" x14ac:dyDescent="0.2">
      <c r="B26" s="7" t="s">
        <v>17</v>
      </c>
      <c r="C26" s="12">
        <v>752</v>
      </c>
      <c r="D26" s="12">
        <v>450</v>
      </c>
      <c r="E26" s="12">
        <v>302</v>
      </c>
      <c r="F26" s="12">
        <v>381</v>
      </c>
      <c r="G26" s="12">
        <v>729</v>
      </c>
      <c r="H26" s="12">
        <v>409</v>
      </c>
      <c r="I26" s="12">
        <v>320</v>
      </c>
      <c r="J26" s="12">
        <v>399</v>
      </c>
      <c r="K26" s="15">
        <f t="shared" si="0"/>
        <v>-3.0585106382978722E-2</v>
      </c>
      <c r="L26" s="15">
        <f t="shared" si="0"/>
        <v>-9.1111111111111115E-2</v>
      </c>
      <c r="M26" s="15">
        <f t="shared" si="0"/>
        <v>5.9602649006622516E-2</v>
      </c>
      <c r="N26" s="15">
        <f t="shared" si="0"/>
        <v>4.7244094488188976E-2</v>
      </c>
    </row>
    <row r="27" spans="2:14" ht="20" customHeight="1" thickBot="1" x14ac:dyDescent="0.2">
      <c r="B27" s="8" t="s">
        <v>18</v>
      </c>
      <c r="C27" s="12">
        <v>76</v>
      </c>
      <c r="D27" s="12">
        <v>48</v>
      </c>
      <c r="E27" s="12">
        <v>28</v>
      </c>
      <c r="F27" s="12">
        <v>39</v>
      </c>
      <c r="G27" s="12">
        <v>102</v>
      </c>
      <c r="H27" s="12">
        <v>64</v>
      </c>
      <c r="I27" s="12">
        <v>38</v>
      </c>
      <c r="J27" s="12">
        <v>44</v>
      </c>
      <c r="K27" s="15">
        <f t="shared" si="0"/>
        <v>0.34210526315789475</v>
      </c>
      <c r="L27" s="15">
        <f t="shared" si="0"/>
        <v>0.33333333333333331</v>
      </c>
      <c r="M27" s="15">
        <f t="shared" si="0"/>
        <v>0.35714285714285715</v>
      </c>
      <c r="N27" s="15">
        <f t="shared" si="0"/>
        <v>0.12820512820512819</v>
      </c>
    </row>
    <row r="28" spans="2:14" ht="20" customHeight="1" thickBot="1" x14ac:dyDescent="0.2">
      <c r="B28" s="9" t="s">
        <v>19</v>
      </c>
      <c r="C28" s="13">
        <v>16146</v>
      </c>
      <c r="D28" s="13">
        <v>8846</v>
      </c>
      <c r="E28" s="13">
        <v>7300</v>
      </c>
      <c r="F28" s="13">
        <v>12807</v>
      </c>
      <c r="G28" s="13">
        <v>16586</v>
      </c>
      <c r="H28" s="13">
        <v>9213</v>
      </c>
      <c r="I28" s="13">
        <v>7373</v>
      </c>
      <c r="J28" s="13">
        <v>12442</v>
      </c>
      <c r="K28" s="16">
        <f t="shared" si="0"/>
        <v>2.7251331599157685E-2</v>
      </c>
      <c r="L28" s="16">
        <f t="shared" si="0"/>
        <v>4.1487678046574723E-2</v>
      </c>
      <c r="M28" s="16">
        <f t="shared" si="0"/>
        <v>0.01</v>
      </c>
      <c r="N28" s="16">
        <f t="shared" si="0"/>
        <v>-2.850003904114937E-2</v>
      </c>
    </row>
  </sheetData>
  <mergeCells count="3">
    <mergeCell ref="C9:F9"/>
    <mergeCell ref="G9:J9"/>
    <mergeCell ref="K9:N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9:N51"/>
  <sheetViews>
    <sheetView workbookViewId="0"/>
  </sheetViews>
  <sheetFormatPr baseColWidth="10" defaultRowHeight="13" x14ac:dyDescent="0.15"/>
  <cols>
    <col min="1" max="1" width="8.6640625" customWidth="1"/>
    <col min="2" max="2" width="26.33203125" customWidth="1"/>
    <col min="3" max="3" width="15.6640625" customWidth="1"/>
    <col min="4" max="4" width="11.33203125" bestFit="1" customWidth="1"/>
    <col min="5" max="5" width="13.1640625" bestFit="1" customWidth="1"/>
    <col min="6" max="6" width="15.6640625" customWidth="1"/>
    <col min="7" max="7" width="11.33203125" bestFit="1" customWidth="1"/>
    <col min="8" max="8" width="13.1640625" bestFit="1" customWidth="1"/>
    <col min="9" max="9" width="15.6640625" customWidth="1"/>
    <col min="10" max="10" width="11.33203125" bestFit="1" customWidth="1"/>
    <col min="11" max="11" width="13.1640625" bestFit="1" customWidth="1"/>
    <col min="12" max="12" width="15.6640625" customWidth="1"/>
    <col min="13" max="13" width="11.33203125" bestFit="1" customWidth="1"/>
    <col min="14" max="14" width="13.1640625" bestFit="1" customWidth="1"/>
    <col min="15" max="18" width="20.6640625" customWidth="1"/>
    <col min="19" max="19" width="11.83203125" customWidth="1"/>
  </cols>
  <sheetData>
    <row r="9" spans="2:14" ht="44.25" customHeight="1" thickBot="1" x14ac:dyDescent="0.2">
      <c r="C9" s="29" t="s">
        <v>110</v>
      </c>
      <c r="D9" s="30"/>
      <c r="E9" s="30"/>
      <c r="F9" s="29" t="s">
        <v>111</v>
      </c>
      <c r="G9" s="30"/>
      <c r="H9" s="30"/>
      <c r="I9" s="29" t="s">
        <v>112</v>
      </c>
      <c r="J9" s="30"/>
      <c r="K9" s="30"/>
      <c r="L9" s="29" t="s">
        <v>113</v>
      </c>
      <c r="M9" s="30"/>
      <c r="N9" s="30"/>
    </row>
    <row r="10" spans="2:14" ht="44.25" customHeight="1" thickBot="1" x14ac:dyDescent="0.2">
      <c r="C10" s="11" t="s">
        <v>62</v>
      </c>
      <c r="D10" s="11" t="s">
        <v>63</v>
      </c>
      <c r="E10" s="11" t="s">
        <v>64</v>
      </c>
      <c r="F10" s="11" t="s">
        <v>65</v>
      </c>
      <c r="G10" s="11" t="s">
        <v>63</v>
      </c>
      <c r="H10" s="11" t="s">
        <v>64</v>
      </c>
      <c r="I10" s="11" t="s">
        <v>62</v>
      </c>
      <c r="J10" s="11" t="s">
        <v>63</v>
      </c>
      <c r="K10" s="11" t="s">
        <v>64</v>
      </c>
      <c r="L10" s="11" t="s">
        <v>65</v>
      </c>
      <c r="M10" s="11" t="s">
        <v>63</v>
      </c>
      <c r="N10" s="11" t="s">
        <v>64</v>
      </c>
    </row>
    <row r="11" spans="2:14" ht="20" customHeight="1" thickBot="1" x14ac:dyDescent="0.2">
      <c r="B11" s="5" t="s">
        <v>2</v>
      </c>
      <c r="C11" s="12">
        <v>53</v>
      </c>
      <c r="D11" s="12">
        <v>50</v>
      </c>
      <c r="E11" s="12">
        <v>3</v>
      </c>
      <c r="F11" s="12">
        <v>9</v>
      </c>
      <c r="G11" s="12">
        <v>9</v>
      </c>
      <c r="H11" s="12">
        <v>0</v>
      </c>
      <c r="I11" s="12">
        <v>48</v>
      </c>
      <c r="J11" s="12">
        <v>44</v>
      </c>
      <c r="K11" s="12">
        <v>4</v>
      </c>
      <c r="L11" s="12">
        <v>9</v>
      </c>
      <c r="M11" s="12">
        <v>8</v>
      </c>
      <c r="N11" s="12">
        <v>1</v>
      </c>
    </row>
    <row r="12" spans="2:14" ht="20" customHeight="1" thickBot="1" x14ac:dyDescent="0.2">
      <c r="B12" s="6" t="s">
        <v>3</v>
      </c>
      <c r="C12" s="12">
        <v>7</v>
      </c>
      <c r="D12" s="12">
        <v>7</v>
      </c>
      <c r="E12" s="12">
        <v>0</v>
      </c>
      <c r="F12" s="12">
        <v>1</v>
      </c>
      <c r="G12" s="12">
        <v>1</v>
      </c>
      <c r="H12" s="12">
        <v>0</v>
      </c>
      <c r="I12" s="12">
        <v>8</v>
      </c>
      <c r="J12" s="12">
        <v>5</v>
      </c>
      <c r="K12" s="12">
        <v>3</v>
      </c>
      <c r="L12" s="12">
        <v>0</v>
      </c>
      <c r="M12" s="12">
        <v>0</v>
      </c>
      <c r="N12" s="12">
        <v>0</v>
      </c>
    </row>
    <row r="13" spans="2:14" ht="20" customHeight="1" thickBot="1" x14ac:dyDescent="0.2">
      <c r="B13" s="6" t="s">
        <v>4</v>
      </c>
      <c r="C13" s="12">
        <v>3</v>
      </c>
      <c r="D13" s="12">
        <v>3</v>
      </c>
      <c r="E13" s="12">
        <v>0</v>
      </c>
      <c r="F13" s="12">
        <v>0</v>
      </c>
      <c r="G13" s="12">
        <v>0</v>
      </c>
      <c r="H13" s="12">
        <v>0</v>
      </c>
      <c r="I13" s="12">
        <v>9</v>
      </c>
      <c r="J13" s="12">
        <v>8</v>
      </c>
      <c r="K13" s="12">
        <v>1</v>
      </c>
      <c r="L13" s="12">
        <v>1</v>
      </c>
      <c r="M13" s="12">
        <v>1</v>
      </c>
      <c r="N13" s="12">
        <v>0</v>
      </c>
    </row>
    <row r="14" spans="2:14" ht="20" customHeight="1" thickBot="1" x14ac:dyDescent="0.2">
      <c r="B14" s="6" t="s">
        <v>5</v>
      </c>
      <c r="C14" s="12">
        <v>10</v>
      </c>
      <c r="D14" s="12">
        <v>8</v>
      </c>
      <c r="E14" s="12">
        <v>2</v>
      </c>
      <c r="F14" s="12">
        <v>0</v>
      </c>
      <c r="G14" s="12">
        <v>0</v>
      </c>
      <c r="H14" s="12">
        <v>0</v>
      </c>
      <c r="I14" s="12">
        <v>16</v>
      </c>
      <c r="J14" s="12">
        <v>11</v>
      </c>
      <c r="K14" s="12">
        <v>5</v>
      </c>
      <c r="L14" s="12">
        <v>0</v>
      </c>
      <c r="M14" s="12">
        <v>0</v>
      </c>
      <c r="N14" s="12">
        <v>0</v>
      </c>
    </row>
    <row r="15" spans="2:14" ht="20" customHeight="1" thickBot="1" x14ac:dyDescent="0.2">
      <c r="B15" s="6" t="s">
        <v>6</v>
      </c>
      <c r="C15" s="12">
        <v>22</v>
      </c>
      <c r="D15" s="12">
        <v>18</v>
      </c>
      <c r="E15" s="12">
        <v>4</v>
      </c>
      <c r="F15" s="12">
        <v>1</v>
      </c>
      <c r="G15" s="12">
        <v>1</v>
      </c>
      <c r="H15" s="12">
        <v>0</v>
      </c>
      <c r="I15" s="12">
        <v>24</v>
      </c>
      <c r="J15" s="12">
        <v>21</v>
      </c>
      <c r="K15" s="12">
        <v>3</v>
      </c>
      <c r="L15" s="12">
        <v>0</v>
      </c>
      <c r="M15" s="12">
        <v>0</v>
      </c>
      <c r="N15" s="12">
        <v>0</v>
      </c>
    </row>
    <row r="16" spans="2:14" ht="20" customHeight="1" thickBot="1" x14ac:dyDescent="0.2">
      <c r="B16" s="6" t="s">
        <v>7</v>
      </c>
      <c r="C16" s="12">
        <v>2</v>
      </c>
      <c r="D16" s="12">
        <v>2</v>
      </c>
      <c r="E16" s="12">
        <v>0</v>
      </c>
      <c r="F16" s="12">
        <v>0</v>
      </c>
      <c r="G16" s="12">
        <v>0</v>
      </c>
      <c r="H16" s="12">
        <v>0</v>
      </c>
      <c r="I16" s="12">
        <v>4</v>
      </c>
      <c r="J16" s="12">
        <v>4</v>
      </c>
      <c r="K16" s="12">
        <v>0</v>
      </c>
      <c r="L16" s="12">
        <v>0</v>
      </c>
      <c r="M16" s="12">
        <v>0</v>
      </c>
      <c r="N16" s="12">
        <v>0</v>
      </c>
    </row>
    <row r="17" spans="2:14" ht="20" customHeight="1" thickBot="1" x14ac:dyDescent="0.2">
      <c r="B17" s="6" t="s">
        <v>8</v>
      </c>
      <c r="C17" s="12">
        <v>12</v>
      </c>
      <c r="D17" s="12">
        <v>7</v>
      </c>
      <c r="E17" s="12">
        <v>5</v>
      </c>
      <c r="F17" s="12">
        <v>0</v>
      </c>
      <c r="G17" s="12">
        <v>0</v>
      </c>
      <c r="H17" s="12">
        <v>0</v>
      </c>
      <c r="I17" s="12">
        <v>3</v>
      </c>
      <c r="J17" s="12">
        <v>2</v>
      </c>
      <c r="K17" s="12">
        <v>1</v>
      </c>
      <c r="L17" s="12">
        <v>1</v>
      </c>
      <c r="M17" s="12">
        <v>0</v>
      </c>
      <c r="N17" s="12">
        <v>1</v>
      </c>
    </row>
    <row r="18" spans="2:14" ht="20" customHeight="1" thickBot="1" x14ac:dyDescent="0.2">
      <c r="B18" s="6" t="s">
        <v>9</v>
      </c>
      <c r="C18" s="12">
        <v>12</v>
      </c>
      <c r="D18" s="12">
        <v>11</v>
      </c>
      <c r="E18" s="12">
        <v>1</v>
      </c>
      <c r="F18" s="12">
        <v>1</v>
      </c>
      <c r="G18" s="12">
        <v>0</v>
      </c>
      <c r="H18" s="12">
        <v>1</v>
      </c>
      <c r="I18" s="12">
        <v>11</v>
      </c>
      <c r="J18" s="12">
        <v>10</v>
      </c>
      <c r="K18" s="12">
        <v>1</v>
      </c>
      <c r="L18" s="12">
        <v>2</v>
      </c>
      <c r="M18" s="12">
        <v>2</v>
      </c>
      <c r="N18" s="12">
        <v>0</v>
      </c>
    </row>
    <row r="19" spans="2:14" ht="20" customHeight="1" thickBot="1" x14ac:dyDescent="0.2">
      <c r="B19" s="6" t="s">
        <v>10</v>
      </c>
      <c r="C19" s="12">
        <v>22</v>
      </c>
      <c r="D19" s="12">
        <v>17</v>
      </c>
      <c r="E19" s="12">
        <v>5</v>
      </c>
      <c r="F19" s="12">
        <v>0</v>
      </c>
      <c r="G19" s="12">
        <v>0</v>
      </c>
      <c r="H19" s="12">
        <v>0</v>
      </c>
      <c r="I19" s="12">
        <v>18</v>
      </c>
      <c r="J19" s="12">
        <v>10</v>
      </c>
      <c r="K19" s="12">
        <v>8</v>
      </c>
      <c r="L19" s="12">
        <v>0</v>
      </c>
      <c r="M19" s="12">
        <v>0</v>
      </c>
      <c r="N19" s="12">
        <v>0</v>
      </c>
    </row>
    <row r="20" spans="2:14" ht="20" customHeight="1" thickBot="1" x14ac:dyDescent="0.2">
      <c r="B20" s="6" t="s">
        <v>11</v>
      </c>
      <c r="C20" s="12">
        <v>42</v>
      </c>
      <c r="D20" s="12">
        <v>37</v>
      </c>
      <c r="E20" s="12">
        <v>5</v>
      </c>
      <c r="F20" s="12">
        <v>0</v>
      </c>
      <c r="G20" s="12">
        <v>0</v>
      </c>
      <c r="H20" s="12">
        <v>0</v>
      </c>
      <c r="I20" s="12">
        <v>28</v>
      </c>
      <c r="J20" s="12">
        <v>26</v>
      </c>
      <c r="K20" s="12">
        <v>2</v>
      </c>
      <c r="L20" s="12">
        <v>1</v>
      </c>
      <c r="M20" s="12">
        <v>1</v>
      </c>
      <c r="N20" s="12">
        <v>0</v>
      </c>
    </row>
    <row r="21" spans="2:14" ht="20" customHeight="1" thickBot="1" x14ac:dyDescent="0.2">
      <c r="B21" s="6" t="s">
        <v>12</v>
      </c>
      <c r="C21" s="12">
        <v>7</v>
      </c>
      <c r="D21" s="12">
        <v>5</v>
      </c>
      <c r="E21" s="12">
        <v>2</v>
      </c>
      <c r="F21" s="12">
        <v>1</v>
      </c>
      <c r="G21" s="12">
        <v>0</v>
      </c>
      <c r="H21" s="12">
        <v>1</v>
      </c>
      <c r="I21" s="12">
        <v>5</v>
      </c>
      <c r="J21" s="12">
        <v>4</v>
      </c>
      <c r="K21" s="12">
        <v>1</v>
      </c>
      <c r="L21" s="12">
        <v>1</v>
      </c>
      <c r="M21" s="12">
        <v>1</v>
      </c>
      <c r="N21" s="12">
        <v>0</v>
      </c>
    </row>
    <row r="22" spans="2:14" ht="20" customHeight="1" thickBot="1" x14ac:dyDescent="0.2">
      <c r="B22" s="6" t="s">
        <v>13</v>
      </c>
      <c r="C22" s="12">
        <v>8</v>
      </c>
      <c r="D22" s="12">
        <v>5</v>
      </c>
      <c r="E22" s="12">
        <v>3</v>
      </c>
      <c r="F22" s="12">
        <v>0</v>
      </c>
      <c r="G22" s="12">
        <v>0</v>
      </c>
      <c r="H22" s="12">
        <v>0</v>
      </c>
      <c r="I22" s="12">
        <v>6</v>
      </c>
      <c r="J22" s="12">
        <v>6</v>
      </c>
      <c r="K22" s="12">
        <v>0</v>
      </c>
      <c r="L22" s="12">
        <v>0</v>
      </c>
      <c r="M22" s="12">
        <v>0</v>
      </c>
      <c r="N22" s="12">
        <v>0</v>
      </c>
    </row>
    <row r="23" spans="2:14" ht="20" customHeight="1" thickBot="1" x14ac:dyDescent="0.2">
      <c r="B23" s="6" t="s">
        <v>14</v>
      </c>
      <c r="C23" s="12">
        <v>12</v>
      </c>
      <c r="D23" s="12">
        <v>9</v>
      </c>
      <c r="E23" s="12">
        <v>3</v>
      </c>
      <c r="F23" s="12">
        <v>1</v>
      </c>
      <c r="G23" s="12">
        <v>1</v>
      </c>
      <c r="H23" s="12">
        <v>0</v>
      </c>
      <c r="I23" s="12">
        <v>17</v>
      </c>
      <c r="J23" s="12">
        <v>13</v>
      </c>
      <c r="K23" s="12">
        <v>4</v>
      </c>
      <c r="L23" s="12">
        <v>2</v>
      </c>
      <c r="M23" s="12">
        <v>1</v>
      </c>
      <c r="N23" s="12">
        <v>1</v>
      </c>
    </row>
    <row r="24" spans="2:14" ht="20" customHeight="1" thickBot="1" x14ac:dyDescent="0.2">
      <c r="B24" s="6" t="s">
        <v>15</v>
      </c>
      <c r="C24" s="12">
        <v>21</v>
      </c>
      <c r="D24" s="12">
        <v>20</v>
      </c>
      <c r="E24" s="12">
        <v>1</v>
      </c>
      <c r="F24" s="12">
        <v>0</v>
      </c>
      <c r="G24" s="12">
        <v>0</v>
      </c>
      <c r="H24" s="12">
        <v>0</v>
      </c>
      <c r="I24" s="12">
        <v>18</v>
      </c>
      <c r="J24" s="12">
        <v>16</v>
      </c>
      <c r="K24" s="12">
        <v>2</v>
      </c>
      <c r="L24" s="12">
        <v>0</v>
      </c>
      <c r="M24" s="12">
        <v>0</v>
      </c>
      <c r="N24" s="12">
        <v>0</v>
      </c>
    </row>
    <row r="25" spans="2:14" ht="20" customHeight="1" thickBot="1" x14ac:dyDescent="0.2">
      <c r="B25" s="6" t="s">
        <v>16</v>
      </c>
      <c r="C25" s="12">
        <v>4</v>
      </c>
      <c r="D25" s="12">
        <v>3</v>
      </c>
      <c r="E25" s="12">
        <v>1</v>
      </c>
      <c r="F25" s="12">
        <v>1</v>
      </c>
      <c r="G25" s="12">
        <v>1</v>
      </c>
      <c r="H25" s="12">
        <v>0</v>
      </c>
      <c r="I25" s="12">
        <v>1</v>
      </c>
      <c r="J25" s="12">
        <v>1</v>
      </c>
      <c r="K25" s="12">
        <v>0</v>
      </c>
      <c r="L25" s="12">
        <v>0</v>
      </c>
      <c r="M25" s="12">
        <v>0</v>
      </c>
      <c r="N25" s="12">
        <v>0</v>
      </c>
    </row>
    <row r="26" spans="2:14" ht="20" customHeight="1" thickBot="1" x14ac:dyDescent="0.2">
      <c r="B26" s="7" t="s">
        <v>17</v>
      </c>
      <c r="C26" s="12">
        <v>10</v>
      </c>
      <c r="D26" s="12">
        <v>8</v>
      </c>
      <c r="E26" s="12">
        <v>2</v>
      </c>
      <c r="F26" s="12">
        <v>0</v>
      </c>
      <c r="G26" s="12">
        <v>0</v>
      </c>
      <c r="H26" s="12">
        <v>0</v>
      </c>
      <c r="I26" s="12">
        <v>9</v>
      </c>
      <c r="J26" s="12">
        <v>7</v>
      </c>
      <c r="K26" s="12">
        <v>2</v>
      </c>
      <c r="L26" s="12">
        <v>1</v>
      </c>
      <c r="M26" s="12">
        <v>1</v>
      </c>
      <c r="N26" s="12">
        <v>0</v>
      </c>
    </row>
    <row r="27" spans="2:14" ht="20" customHeight="1" thickBot="1" x14ac:dyDescent="0.2">
      <c r="B27" s="8" t="s">
        <v>18</v>
      </c>
      <c r="C27" s="12">
        <v>2</v>
      </c>
      <c r="D27" s="12">
        <v>0</v>
      </c>
      <c r="E27" s="12">
        <v>2</v>
      </c>
      <c r="F27" s="12">
        <v>2</v>
      </c>
      <c r="G27" s="12">
        <v>1</v>
      </c>
      <c r="H27" s="12">
        <v>1</v>
      </c>
      <c r="I27" s="12">
        <v>5</v>
      </c>
      <c r="J27" s="12">
        <v>2</v>
      </c>
      <c r="K27" s="12">
        <v>3</v>
      </c>
      <c r="L27" s="12">
        <v>1</v>
      </c>
      <c r="M27" s="12">
        <v>1</v>
      </c>
      <c r="N27" s="12">
        <v>0</v>
      </c>
    </row>
    <row r="28" spans="2:14" ht="20" customHeight="1" thickBot="1" x14ac:dyDescent="0.2">
      <c r="B28" s="9" t="s">
        <v>19</v>
      </c>
      <c r="C28" s="13">
        <v>249</v>
      </c>
      <c r="D28" s="13">
        <v>210</v>
      </c>
      <c r="E28" s="13">
        <v>39</v>
      </c>
      <c r="F28" s="13">
        <v>17</v>
      </c>
      <c r="G28" s="13">
        <v>14</v>
      </c>
      <c r="H28" s="13">
        <v>3</v>
      </c>
      <c r="I28" s="13">
        <v>230</v>
      </c>
      <c r="J28" s="13">
        <v>190</v>
      </c>
      <c r="K28" s="13">
        <v>40</v>
      </c>
      <c r="L28" s="13">
        <v>19</v>
      </c>
      <c r="M28" s="13">
        <v>16</v>
      </c>
      <c r="N28" s="13">
        <v>3</v>
      </c>
    </row>
    <row r="32" spans="2:14" ht="61.5" customHeight="1" thickBot="1" x14ac:dyDescent="0.2">
      <c r="C32" s="29" t="s">
        <v>114</v>
      </c>
      <c r="D32" s="30"/>
      <c r="E32" s="30"/>
      <c r="F32" s="29" t="s">
        <v>115</v>
      </c>
      <c r="G32" s="30"/>
      <c r="H32" s="30"/>
    </row>
    <row r="33" spans="2:8" ht="44.25" customHeight="1" thickBot="1" x14ac:dyDescent="0.2">
      <c r="C33" s="11" t="s">
        <v>65</v>
      </c>
      <c r="D33" s="11" t="s">
        <v>63</v>
      </c>
      <c r="E33" s="11" t="s">
        <v>64</v>
      </c>
      <c r="F33" s="11" t="s">
        <v>65</v>
      </c>
      <c r="G33" s="11" t="s">
        <v>63</v>
      </c>
      <c r="H33" s="11" t="s">
        <v>64</v>
      </c>
    </row>
    <row r="34" spans="2:8" ht="20" customHeight="1" thickBot="1" x14ac:dyDescent="0.2">
      <c r="B34" s="5" t="s">
        <v>2</v>
      </c>
      <c r="C34" s="15">
        <f t="shared" ref="C34:H49" si="0">IF(C11=0,"-",IF(I11=0,"-",(I11-C11)/C11))</f>
        <v>-9.4339622641509441E-2</v>
      </c>
      <c r="D34" s="15">
        <f t="shared" si="0"/>
        <v>-0.12</v>
      </c>
      <c r="E34" s="15">
        <f t="shared" si="0"/>
        <v>0.33333333333333331</v>
      </c>
      <c r="F34" s="15">
        <f t="shared" si="0"/>
        <v>0</v>
      </c>
      <c r="G34" s="15">
        <f t="shared" si="0"/>
        <v>-0.1111111111111111</v>
      </c>
      <c r="H34" s="15" t="str">
        <f t="shared" si="0"/>
        <v>-</v>
      </c>
    </row>
    <row r="35" spans="2:8" ht="20" customHeight="1" thickBot="1" x14ac:dyDescent="0.2">
      <c r="B35" s="6" t="s">
        <v>3</v>
      </c>
      <c r="C35" s="15">
        <f t="shared" si="0"/>
        <v>0.14285714285714285</v>
      </c>
      <c r="D35" s="15">
        <f t="shared" si="0"/>
        <v>-0.2857142857142857</v>
      </c>
      <c r="E35" s="15" t="str">
        <f t="shared" si="0"/>
        <v>-</v>
      </c>
      <c r="F35" s="15" t="str">
        <f t="shared" si="0"/>
        <v>-</v>
      </c>
      <c r="G35" s="15" t="str">
        <f t="shared" si="0"/>
        <v>-</v>
      </c>
      <c r="H35" s="15" t="str">
        <f t="shared" si="0"/>
        <v>-</v>
      </c>
    </row>
    <row r="36" spans="2:8" ht="20" customHeight="1" thickBot="1" x14ac:dyDescent="0.2">
      <c r="B36" s="6" t="s">
        <v>4</v>
      </c>
      <c r="C36" s="15">
        <f t="shared" si="0"/>
        <v>2</v>
      </c>
      <c r="D36" s="15">
        <f t="shared" si="0"/>
        <v>1.6666666666666667</v>
      </c>
      <c r="E36" s="15" t="str">
        <f t="shared" si="0"/>
        <v>-</v>
      </c>
      <c r="F36" s="15" t="str">
        <f t="shared" si="0"/>
        <v>-</v>
      </c>
      <c r="G36" s="15" t="str">
        <f t="shared" si="0"/>
        <v>-</v>
      </c>
      <c r="H36" s="15" t="str">
        <f t="shared" si="0"/>
        <v>-</v>
      </c>
    </row>
    <row r="37" spans="2:8" ht="20" customHeight="1" thickBot="1" x14ac:dyDescent="0.2">
      <c r="B37" s="6" t="s">
        <v>5</v>
      </c>
      <c r="C37" s="15">
        <f t="shared" si="0"/>
        <v>0.6</v>
      </c>
      <c r="D37" s="15">
        <f t="shared" si="0"/>
        <v>0.375</v>
      </c>
      <c r="E37" s="15">
        <f t="shared" si="0"/>
        <v>1.5</v>
      </c>
      <c r="F37" s="15" t="str">
        <f t="shared" si="0"/>
        <v>-</v>
      </c>
      <c r="G37" s="15" t="str">
        <f t="shared" si="0"/>
        <v>-</v>
      </c>
      <c r="H37" s="15" t="str">
        <f t="shared" si="0"/>
        <v>-</v>
      </c>
    </row>
    <row r="38" spans="2:8" ht="20" customHeight="1" thickBot="1" x14ac:dyDescent="0.2">
      <c r="B38" s="6" t="s">
        <v>6</v>
      </c>
      <c r="C38" s="15">
        <f t="shared" si="0"/>
        <v>9.0909090909090912E-2</v>
      </c>
      <c r="D38" s="15">
        <f t="shared" si="0"/>
        <v>0.16666666666666666</v>
      </c>
      <c r="E38" s="15">
        <f t="shared" si="0"/>
        <v>-0.25</v>
      </c>
      <c r="F38" s="15" t="str">
        <f t="shared" si="0"/>
        <v>-</v>
      </c>
      <c r="G38" s="15" t="str">
        <f t="shared" si="0"/>
        <v>-</v>
      </c>
      <c r="H38" s="15" t="str">
        <f t="shared" si="0"/>
        <v>-</v>
      </c>
    </row>
    <row r="39" spans="2:8" ht="20" customHeight="1" thickBot="1" x14ac:dyDescent="0.2">
      <c r="B39" s="6" t="s">
        <v>7</v>
      </c>
      <c r="C39" s="15">
        <f t="shared" si="0"/>
        <v>1</v>
      </c>
      <c r="D39" s="15">
        <f t="shared" si="0"/>
        <v>1</v>
      </c>
      <c r="E39" s="15" t="str">
        <f t="shared" si="0"/>
        <v>-</v>
      </c>
      <c r="F39" s="15" t="str">
        <f t="shared" si="0"/>
        <v>-</v>
      </c>
      <c r="G39" s="15" t="str">
        <f t="shared" si="0"/>
        <v>-</v>
      </c>
      <c r="H39" s="15" t="str">
        <f t="shared" si="0"/>
        <v>-</v>
      </c>
    </row>
    <row r="40" spans="2:8" ht="20" customHeight="1" thickBot="1" x14ac:dyDescent="0.2">
      <c r="B40" s="6" t="s">
        <v>8</v>
      </c>
      <c r="C40" s="15">
        <f t="shared" si="0"/>
        <v>-0.75</v>
      </c>
      <c r="D40" s="15">
        <f t="shared" si="0"/>
        <v>-0.7142857142857143</v>
      </c>
      <c r="E40" s="15">
        <f t="shared" si="0"/>
        <v>-0.8</v>
      </c>
      <c r="F40" s="15" t="str">
        <f t="shared" si="0"/>
        <v>-</v>
      </c>
      <c r="G40" s="15" t="str">
        <f t="shared" si="0"/>
        <v>-</v>
      </c>
      <c r="H40" s="15" t="str">
        <f t="shared" si="0"/>
        <v>-</v>
      </c>
    </row>
    <row r="41" spans="2:8" ht="20" customHeight="1" thickBot="1" x14ac:dyDescent="0.2">
      <c r="B41" s="6" t="s">
        <v>9</v>
      </c>
      <c r="C41" s="15">
        <f t="shared" si="0"/>
        <v>-8.3333333333333329E-2</v>
      </c>
      <c r="D41" s="15">
        <f t="shared" si="0"/>
        <v>-9.0909090909090912E-2</v>
      </c>
      <c r="E41" s="15">
        <f t="shared" si="0"/>
        <v>0</v>
      </c>
      <c r="F41" s="15">
        <f t="shared" si="0"/>
        <v>1</v>
      </c>
      <c r="G41" s="15" t="str">
        <f t="shared" si="0"/>
        <v>-</v>
      </c>
      <c r="H41" s="15" t="str">
        <f t="shared" si="0"/>
        <v>-</v>
      </c>
    </row>
    <row r="42" spans="2:8" ht="20" customHeight="1" thickBot="1" x14ac:dyDescent="0.2">
      <c r="B42" s="6" t="s">
        <v>10</v>
      </c>
      <c r="C42" s="15">
        <f t="shared" si="0"/>
        <v>-0.18181818181818182</v>
      </c>
      <c r="D42" s="15">
        <f t="shared" si="0"/>
        <v>-0.41176470588235292</v>
      </c>
      <c r="E42" s="15">
        <f t="shared" si="0"/>
        <v>0.6</v>
      </c>
      <c r="F42" s="15" t="str">
        <f t="shared" si="0"/>
        <v>-</v>
      </c>
      <c r="G42" s="15" t="str">
        <f t="shared" si="0"/>
        <v>-</v>
      </c>
      <c r="H42" s="15" t="str">
        <f t="shared" si="0"/>
        <v>-</v>
      </c>
    </row>
    <row r="43" spans="2:8" ht="20" customHeight="1" thickBot="1" x14ac:dyDescent="0.2">
      <c r="B43" s="6" t="s">
        <v>11</v>
      </c>
      <c r="C43" s="15">
        <f t="shared" si="0"/>
        <v>-0.33333333333333331</v>
      </c>
      <c r="D43" s="15">
        <f t="shared" si="0"/>
        <v>-0.29729729729729731</v>
      </c>
      <c r="E43" s="15">
        <f t="shared" si="0"/>
        <v>-0.6</v>
      </c>
      <c r="F43" s="15" t="str">
        <f t="shared" si="0"/>
        <v>-</v>
      </c>
      <c r="G43" s="15" t="str">
        <f t="shared" si="0"/>
        <v>-</v>
      </c>
      <c r="H43" s="15" t="str">
        <f t="shared" si="0"/>
        <v>-</v>
      </c>
    </row>
    <row r="44" spans="2:8" ht="20" customHeight="1" thickBot="1" x14ac:dyDescent="0.2">
      <c r="B44" s="6" t="s">
        <v>12</v>
      </c>
      <c r="C44" s="15">
        <f t="shared" si="0"/>
        <v>-0.2857142857142857</v>
      </c>
      <c r="D44" s="15">
        <f t="shared" si="0"/>
        <v>-0.2</v>
      </c>
      <c r="E44" s="15">
        <f t="shared" si="0"/>
        <v>-0.5</v>
      </c>
      <c r="F44" s="15">
        <f t="shared" si="0"/>
        <v>0</v>
      </c>
      <c r="G44" s="15" t="str">
        <f t="shared" si="0"/>
        <v>-</v>
      </c>
      <c r="H44" s="15" t="str">
        <f t="shared" si="0"/>
        <v>-</v>
      </c>
    </row>
    <row r="45" spans="2:8" ht="20" customHeight="1" thickBot="1" x14ac:dyDescent="0.2">
      <c r="B45" s="6" t="s">
        <v>13</v>
      </c>
      <c r="C45" s="15">
        <f t="shared" si="0"/>
        <v>-0.25</v>
      </c>
      <c r="D45" s="15">
        <f t="shared" si="0"/>
        <v>0.2</v>
      </c>
      <c r="E45" s="15" t="str">
        <f t="shared" si="0"/>
        <v>-</v>
      </c>
      <c r="F45" s="15" t="str">
        <f t="shared" si="0"/>
        <v>-</v>
      </c>
      <c r="G45" s="15" t="str">
        <f t="shared" si="0"/>
        <v>-</v>
      </c>
      <c r="H45" s="15" t="str">
        <f t="shared" si="0"/>
        <v>-</v>
      </c>
    </row>
    <row r="46" spans="2:8" ht="20" customHeight="1" thickBot="1" x14ac:dyDescent="0.2">
      <c r="B46" s="6" t="s">
        <v>14</v>
      </c>
      <c r="C46" s="15">
        <f t="shared" si="0"/>
        <v>0.41666666666666669</v>
      </c>
      <c r="D46" s="15">
        <f t="shared" si="0"/>
        <v>0.44444444444444442</v>
      </c>
      <c r="E46" s="15">
        <f t="shared" si="0"/>
        <v>0.33333333333333331</v>
      </c>
      <c r="F46" s="15">
        <f t="shared" si="0"/>
        <v>1</v>
      </c>
      <c r="G46" s="15">
        <f t="shared" si="0"/>
        <v>0</v>
      </c>
      <c r="H46" s="15" t="str">
        <f t="shared" si="0"/>
        <v>-</v>
      </c>
    </row>
    <row r="47" spans="2:8" ht="20" customHeight="1" thickBot="1" x14ac:dyDescent="0.2">
      <c r="B47" s="6" t="s">
        <v>15</v>
      </c>
      <c r="C47" s="15">
        <f t="shared" si="0"/>
        <v>-0.14285714285714285</v>
      </c>
      <c r="D47" s="15">
        <f t="shared" si="0"/>
        <v>-0.2</v>
      </c>
      <c r="E47" s="15">
        <f t="shared" si="0"/>
        <v>1</v>
      </c>
      <c r="F47" s="15" t="str">
        <f t="shared" si="0"/>
        <v>-</v>
      </c>
      <c r="G47" s="15" t="str">
        <f t="shared" si="0"/>
        <v>-</v>
      </c>
      <c r="H47" s="15" t="str">
        <f t="shared" si="0"/>
        <v>-</v>
      </c>
    </row>
    <row r="48" spans="2:8" ht="20" customHeight="1" thickBot="1" x14ac:dyDescent="0.2">
      <c r="B48" s="6" t="s">
        <v>16</v>
      </c>
      <c r="C48" s="15">
        <f t="shared" si="0"/>
        <v>-0.75</v>
      </c>
      <c r="D48" s="15">
        <f t="shared" si="0"/>
        <v>-0.66666666666666663</v>
      </c>
      <c r="E48" s="15" t="str">
        <f t="shared" si="0"/>
        <v>-</v>
      </c>
      <c r="F48" s="15" t="str">
        <f t="shared" si="0"/>
        <v>-</v>
      </c>
      <c r="G48" s="15" t="str">
        <f t="shared" si="0"/>
        <v>-</v>
      </c>
      <c r="H48" s="15" t="str">
        <f t="shared" si="0"/>
        <v>-</v>
      </c>
    </row>
    <row r="49" spans="2:8" ht="20" customHeight="1" thickBot="1" x14ac:dyDescent="0.2">
      <c r="B49" s="7" t="s">
        <v>17</v>
      </c>
      <c r="C49" s="15">
        <f t="shared" si="0"/>
        <v>-0.1</v>
      </c>
      <c r="D49" s="15">
        <f t="shared" si="0"/>
        <v>-0.125</v>
      </c>
      <c r="E49" s="15">
        <f t="shared" si="0"/>
        <v>0</v>
      </c>
      <c r="F49" s="15" t="str">
        <f t="shared" si="0"/>
        <v>-</v>
      </c>
      <c r="G49" s="15" t="str">
        <f t="shared" si="0"/>
        <v>-</v>
      </c>
      <c r="H49" s="15" t="str">
        <f t="shared" si="0"/>
        <v>-</v>
      </c>
    </row>
    <row r="50" spans="2:8" ht="20" customHeight="1" thickBot="1" x14ac:dyDescent="0.2">
      <c r="B50" s="8" t="s">
        <v>18</v>
      </c>
      <c r="C50" s="15">
        <f t="shared" ref="C50:H51" si="1">IF(C27=0,"-",IF(I27=0,"-",(I27-C27)/C27))</f>
        <v>1.5</v>
      </c>
      <c r="D50" s="15" t="str">
        <f t="shared" si="1"/>
        <v>-</v>
      </c>
      <c r="E50" s="15">
        <f t="shared" si="1"/>
        <v>0.5</v>
      </c>
      <c r="F50" s="15">
        <f t="shared" si="1"/>
        <v>-0.5</v>
      </c>
      <c r="G50" s="15">
        <f t="shared" si="1"/>
        <v>0</v>
      </c>
      <c r="H50" s="15" t="str">
        <f t="shared" si="1"/>
        <v>-</v>
      </c>
    </row>
    <row r="51" spans="2:8" ht="20" customHeight="1" thickBot="1" x14ac:dyDescent="0.2">
      <c r="B51" s="9" t="s">
        <v>19</v>
      </c>
      <c r="C51" s="16">
        <f t="shared" si="1"/>
        <v>-7.6305220883534142E-2</v>
      </c>
      <c r="D51" s="16">
        <f t="shared" si="1"/>
        <v>-9.5238095238095233E-2</v>
      </c>
      <c r="E51" s="16">
        <f t="shared" si="1"/>
        <v>2.564102564102564E-2</v>
      </c>
      <c r="F51" s="16">
        <f t="shared" si="1"/>
        <v>0.11764705882352941</v>
      </c>
      <c r="G51" s="16">
        <f t="shared" si="1"/>
        <v>0.14285714285714285</v>
      </c>
      <c r="H51" s="16">
        <f t="shared" si="1"/>
        <v>0</v>
      </c>
    </row>
  </sheetData>
  <mergeCells count="6">
    <mergeCell ref="C9:E9"/>
    <mergeCell ref="F9:H9"/>
    <mergeCell ref="I9:K9"/>
    <mergeCell ref="L9:N9"/>
    <mergeCell ref="C32:E32"/>
    <mergeCell ref="F32:H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Inicio</vt:lpstr>
      <vt:lpstr>Evolución Denuncias</vt:lpstr>
      <vt:lpstr>Evolución Renuncias</vt:lpstr>
      <vt:lpstr>Evolución Víctimas</vt:lpstr>
      <vt:lpstr>Evolución Órdenes y Medidas</vt:lpstr>
      <vt:lpstr>Personas Enjuiciadas</vt:lpstr>
      <vt:lpstr>Jdos Penal_Personas Enjuiciadas</vt:lpstr>
      <vt:lpstr>Jdos Penal_Sentencias</vt:lpstr>
      <vt:lpstr>Jdos Menores_Personas Enjuiciad</vt:lpstr>
      <vt:lpstr>Jdos Menores_Sentencias</vt:lpstr>
      <vt:lpstr>Jdos Guardia_Asuntos</vt:lpstr>
      <vt:lpstr>Jdos Guardia_Órdenes Protección</vt:lpstr>
      <vt:lpstr>Audiencias_Pers Enjuiciadas</vt:lpstr>
      <vt:lpstr>Audiencias_Pers Enjuic por Sexo</vt:lpstr>
      <vt:lpstr>Audiencias_Sentencias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Gregorio Manuel Otero Cuevas</dc:creator>
  <cp:lastModifiedBy>Microsoft Office User</cp:lastModifiedBy>
  <cp:lastPrinted>2018-12-12T12:14:42Z</cp:lastPrinted>
  <dcterms:created xsi:type="dcterms:W3CDTF">2018-12-11T12:27:19Z</dcterms:created>
  <dcterms:modified xsi:type="dcterms:W3CDTF">2019-04-24T18:23:12Z</dcterms:modified>
</cp:coreProperties>
</file>